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Block at a Glance" sheetId="1" r:id="rId1"/>
    <sheet name="April-19" sheetId="5" r:id="rId2"/>
    <sheet name="May-19" sheetId="17" r:id="rId3"/>
    <sheet name="Jun-19" sheetId="18" r:id="rId4"/>
    <sheet name="Jul-19" sheetId="19" r:id="rId5"/>
    <sheet name="Aug-19" sheetId="20" r:id="rId6"/>
    <sheet name="Sep-19" sheetId="21" r:id="rId7"/>
    <sheet name="Summary Sheet" sheetId="11" r:id="rId8"/>
  </sheets>
  <definedNames>
    <definedName name="_xlnm._FilterDatabase" localSheetId="0" hidden="1">'Block at a Glance'!$A$4:$M$14</definedName>
    <definedName name="_xlnm.Print_Titles" localSheetId="1">'April-19'!$3:$4</definedName>
    <definedName name="_xlnm.Print_Titles" localSheetId="5">'Aug-19'!$3:$4</definedName>
    <definedName name="_xlnm.Print_Titles" localSheetId="4">'Jul-19'!$3:$4</definedName>
    <definedName name="_xlnm.Print_Titles" localSheetId="3">'Jun-19'!$3:$4</definedName>
    <definedName name="_xlnm.Print_Titles" localSheetId="2">'May-19'!$3:$4</definedName>
    <definedName name="_xlnm.Print_Titles" localSheetId="6">'Sep-19'!$3:$4</definedName>
  </definedNames>
  <calcPr calcId="124519"/>
</workbook>
</file>

<file path=xl/calcChain.xml><?xml version="1.0" encoding="utf-8"?>
<calcChain xmlns="http://schemas.openxmlformats.org/spreadsheetml/2006/main">
  <c r="I5" i="5"/>
  <c r="E27" i="11"/>
  <c r="D27"/>
  <c r="E26"/>
  <c r="D26"/>
  <c r="I6" i="21"/>
  <c r="F26" i="11" s="1"/>
  <c r="I7" i="21"/>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20"/>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9"/>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8"/>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7"/>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5"/>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E25" i="11"/>
  <c r="D25"/>
  <c r="E24"/>
  <c r="D24"/>
  <c r="E23"/>
  <c r="D23"/>
  <c r="E22"/>
  <c r="D22"/>
  <c r="E21"/>
  <c r="D21"/>
  <c r="E20"/>
  <c r="D20"/>
  <c r="E19"/>
  <c r="D19"/>
  <c r="E18"/>
  <c r="D18"/>
  <c r="E17"/>
  <c r="E16"/>
  <c r="D6"/>
  <c r="E6"/>
  <c r="C6"/>
  <c r="D17"/>
  <c r="D16"/>
  <c r="F27" l="1"/>
  <c r="D28"/>
  <c r="E28"/>
  <c r="B167" i="21" l="1"/>
  <c r="B166"/>
  <c r="B167" i="20"/>
  <c r="B166"/>
  <c r="B167" i="19"/>
  <c r="B166"/>
  <c r="B167" i="18"/>
  <c r="B166"/>
  <c r="B167" i="17"/>
  <c r="B166"/>
  <c r="B167" i="5"/>
  <c r="B166"/>
  <c r="C11" i="11"/>
  <c r="C10"/>
  <c r="C9"/>
  <c r="G11"/>
  <c r="G10"/>
  <c r="G9"/>
  <c r="I11"/>
  <c r="H11"/>
  <c r="I10"/>
  <c r="H10"/>
  <c r="I9"/>
  <c r="H9"/>
  <c r="I8"/>
  <c r="H8"/>
  <c r="I7"/>
  <c r="H7"/>
  <c r="E11"/>
  <c r="D11"/>
  <c r="E10"/>
  <c r="E9"/>
  <c r="D10"/>
  <c r="D9"/>
  <c r="E8"/>
  <c r="D8"/>
  <c r="E7"/>
  <c r="D7"/>
  <c r="G8"/>
  <c r="G7"/>
  <c r="I6"/>
  <c r="H6"/>
  <c r="G6" l="1"/>
  <c r="C8"/>
  <c r="C7"/>
  <c r="H165" i="5" l="1"/>
  <c r="G165"/>
  <c r="D167"/>
  <c r="D166"/>
  <c r="C165"/>
  <c r="D167" i="21"/>
  <c r="D166"/>
  <c r="H165"/>
  <c r="G165"/>
  <c r="C165"/>
  <c r="D167" i="20"/>
  <c r="D166"/>
  <c r="H165"/>
  <c r="G165"/>
  <c r="C165"/>
  <c r="D167" i="19"/>
  <c r="D166"/>
  <c r="H165"/>
  <c r="G165"/>
  <c r="C165"/>
  <c r="F23" i="11"/>
  <c r="F22"/>
  <c r="D167" i="18"/>
  <c r="D166"/>
  <c r="H165"/>
  <c r="G165"/>
  <c r="C165"/>
  <c r="F21" i="11"/>
  <c r="F20"/>
  <c r="D167" i="17"/>
  <c r="D166"/>
  <c r="H165"/>
  <c r="G165"/>
  <c r="C165"/>
  <c r="F18" i="11"/>
  <c r="F19"/>
  <c r="F17"/>
  <c r="C2"/>
  <c r="F25" l="1"/>
  <c r="F24"/>
  <c r="I165" i="20"/>
  <c r="I165" i="17"/>
  <c r="I165" i="21"/>
  <c r="I165" i="19"/>
  <c r="I165" i="18"/>
  <c r="H12" i="11"/>
  <c r="G12"/>
  <c r="D12"/>
  <c r="E12"/>
  <c r="I12"/>
  <c r="F11"/>
  <c r="J11"/>
  <c r="J10"/>
  <c r="F10"/>
  <c r="F9"/>
  <c r="J9"/>
  <c r="F8"/>
  <c r="J8"/>
  <c r="J7"/>
  <c r="F7"/>
  <c r="F6"/>
  <c r="J6"/>
  <c r="F16"/>
  <c r="F28" l="1"/>
  <c r="C12"/>
  <c r="I165" i="5"/>
  <c r="F12" i="11"/>
  <c r="J12"/>
</calcChain>
</file>

<file path=xl/sharedStrings.xml><?xml version="1.0" encoding="utf-8"?>
<sst xmlns="http://schemas.openxmlformats.org/spreadsheetml/2006/main" count="2086" uniqueCount="698">
  <si>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</si>
  <si>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</si>
  <si>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</si>
  <si>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</si>
  <si>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</si>
  <si>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</si>
  <si>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</si>
  <si>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</si>
  <si>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</si>
  <si>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</si>
  <si>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</si>
  <si>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</si>
  <si>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</si>
  <si>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</si>
  <si>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</si>
  <si>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</si>
  <si>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</si>
  <si>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</si>
  <si>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</si>
  <si>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</si>
  <si>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</si>
  <si>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</si>
  <si>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</si>
  <si>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</si>
  <si>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</si>
  <si>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</si>
  <si>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</si>
  <si>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</si>
  <si>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</si>
  <si>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</si>
  <si>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</si>
  <si>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</si>
  <si>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</si>
  <si>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</si>
  <si>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</si>
  <si>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</si>
  <si>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</si>
  <si>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</si>
  <si>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</si>
  <si>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</si>
  <si>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</si>
  <si>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</si>
  <si>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</si>
  <si>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</si>
  <si>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</si>
  <si>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</si>
  <si>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</si>
  <si>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</si>
  <si>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</si>
  <si>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</si>
  <si>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</si>
  <si>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</si>
  <si>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</si>
  <si>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</si>
  <si>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</si>
  <si>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</si>
  <si>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</si>
  <si>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</si>
  <si>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</si>
  <si>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</si>
  <si>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</si>
  <si>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</si>
  <si>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</si>
  <si>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</si>
  <si>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</si>
  <si>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</si>
  <si>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</si>
  <si>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</si>
  <si>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ASSAM</t>
  </si>
  <si>
    <t>MICRO PLAN FORMAT
NATIONAL HEALTH MISSION-Rashtriya Bal Swasthya Karyakram (RBSK)
ACTION  PLAN OF YEAR - 2019-20.</t>
  </si>
  <si>
    <r>
      <rPr>
        <b/>
        <sz val="11"/>
        <color theme="1"/>
        <rFont val="Arial Narrow"/>
        <family val="2"/>
      </rPr>
      <t>MICRO PLAN FORMAT</t>
    </r>
    <r>
      <rPr>
        <b/>
        <sz val="10"/>
        <color theme="1"/>
        <rFont val="Arial Narrow"/>
        <family val="2"/>
      </rPr>
      <t xml:space="preserve">
NATIONAL HEALTH MISSION-Rashtriya Bal Swasthya Karyakram (RBSK)
ACTION  PLAN OF YEAR - 2019-20</t>
    </r>
  </si>
  <si>
    <r>
      <rPr>
        <b/>
        <sz val="11"/>
        <color theme="1"/>
        <rFont val="Arial Narrow"/>
        <family val="2"/>
      </rPr>
      <t>MICRO PLAN FORMAT
NATIONAL HEALTH MISSION-Rashtriya Bal Swasthya Karyakram (RBSK)</t>
    </r>
    <r>
      <rPr>
        <b/>
        <sz val="10"/>
        <color theme="1"/>
        <rFont val="Arial Narrow"/>
        <family val="2"/>
      </rPr>
      <t xml:space="preserve">
ACTION  PLAN OF YEAR - 2019-20</t>
    </r>
  </si>
  <si>
    <t>92 no KURSHAKATI -1</t>
  </si>
  <si>
    <t>93 NO KURSHAKATI-2</t>
  </si>
  <si>
    <t>94 NO KURSHAKATI -3</t>
  </si>
  <si>
    <t>95 NO SOUTH KURSHAKATI</t>
  </si>
  <si>
    <t>96 NO MOLANDUBIJHAR</t>
  </si>
  <si>
    <t>97 NO MOLANDUBI</t>
  </si>
  <si>
    <t>98 NO DANGAIJHORA</t>
  </si>
  <si>
    <t>99 NO CHECAPANI LALMATI</t>
  </si>
  <si>
    <t>100 NO CHECAPANI</t>
  </si>
  <si>
    <t>101 NO PASTIBARI-1</t>
  </si>
  <si>
    <t>102 NO PASTIBARI-2</t>
  </si>
  <si>
    <t>103 NO Jolduba -1</t>
  </si>
  <si>
    <t>104 NO Jolduba -1</t>
  </si>
  <si>
    <t>105 NO JOLDUBA-2</t>
  </si>
  <si>
    <t>106 NO JOLDUBA-2</t>
  </si>
  <si>
    <t>107 NO JOLDUBA-2</t>
  </si>
  <si>
    <t>108 NO JOLDUBA -2</t>
  </si>
  <si>
    <t>109 NO MOWAMARI-1</t>
  </si>
  <si>
    <t>110 NO BAHAKATI MOWAMARI</t>
  </si>
  <si>
    <t>111 NO ALOKJHAR -1</t>
  </si>
  <si>
    <t>112 NO DUKHISUKHI -1</t>
  </si>
  <si>
    <t>113 NO DUKHISUKHI -2</t>
  </si>
  <si>
    <t>146 NO BAHAKATI</t>
  </si>
  <si>
    <t>164 NO ALOKJHAR-2</t>
  </si>
  <si>
    <t>165 NO DAKHINPARA</t>
  </si>
  <si>
    <t>166 NO BISWASPARA</t>
  </si>
  <si>
    <t>167 NO JOLDUBA-1</t>
  </si>
  <si>
    <t>168 NO MUSLIMPARA</t>
  </si>
  <si>
    <t>169 NO BAHAKATI</t>
  </si>
  <si>
    <t>170 NO UTTARPARA</t>
  </si>
  <si>
    <t>207 NO NEPALIBASTI</t>
  </si>
  <si>
    <t>209 NO RAVAPARA</t>
  </si>
  <si>
    <t>211 NO SEPRA</t>
  </si>
  <si>
    <t>212 KALAPANI</t>
  </si>
  <si>
    <t>214 NO GAROPARA</t>
  </si>
  <si>
    <t>215 NO MUSLIMBASTI</t>
  </si>
  <si>
    <t>216 NO DOKANGHAT</t>
  </si>
  <si>
    <t>225 NO BHAKATPARA</t>
  </si>
  <si>
    <t>227 NO DHUMARI PASTIBARI</t>
  </si>
  <si>
    <t>226 NO AMJHORA</t>
  </si>
  <si>
    <t>228 NO JALPARA</t>
  </si>
  <si>
    <t>Kurshakati</t>
  </si>
  <si>
    <t>Dhaneswari Adhikari</t>
  </si>
  <si>
    <t>NIYATI BARMAN</t>
  </si>
  <si>
    <t>Mamata Das</t>
  </si>
  <si>
    <t>Ela Brahma</t>
  </si>
  <si>
    <t>KAD BHANU BIBI</t>
  </si>
  <si>
    <t>GAODANGSHRI BRAHMA</t>
  </si>
  <si>
    <t>NISI RAY</t>
  </si>
  <si>
    <t>HELENA RABHA</t>
  </si>
  <si>
    <t>SANKARI MAZUMDAR</t>
  </si>
  <si>
    <t>NILA MUSHAHRY</t>
  </si>
  <si>
    <t>MORJINA BIBI</t>
  </si>
  <si>
    <t>JOLDUBA</t>
  </si>
  <si>
    <t>JACKLIN SOREN</t>
  </si>
  <si>
    <t>MINARI MARAK</t>
  </si>
  <si>
    <t>JAYANTI RAY</t>
  </si>
  <si>
    <t>BICHITRA RAY</t>
  </si>
  <si>
    <t>RENUKA BAL DEVI</t>
  </si>
  <si>
    <t>SHEBALI SARKAR</t>
  </si>
  <si>
    <t>BHARATI BALA RAY</t>
  </si>
  <si>
    <t>DUKHISUKHI</t>
  </si>
  <si>
    <t>BULU DHAR</t>
  </si>
  <si>
    <t>BAISHAGI BRAHMA</t>
  </si>
  <si>
    <t>DINO BALA RABHA</t>
  </si>
  <si>
    <t>MADHYA PATLA</t>
  </si>
  <si>
    <t>RENU RABHA</t>
  </si>
  <si>
    <t>BINODINI RAY</t>
  </si>
  <si>
    <t>ANJU RAY</t>
  </si>
  <si>
    <t>SONEKA DAS</t>
  </si>
  <si>
    <t>AFRUJA BIBI</t>
  </si>
  <si>
    <t>DAFARPUR</t>
  </si>
  <si>
    <t>GITA RANI RAY</t>
  </si>
  <si>
    <t>DULALI RAY</t>
  </si>
  <si>
    <t>RENUKA BALA RAY</t>
  </si>
  <si>
    <t>ANIMA RAY</t>
  </si>
  <si>
    <t>SORONI RABHA</t>
  </si>
  <si>
    <t>JOSNA RAY</t>
  </si>
  <si>
    <t>LELA BRAHMA</t>
  </si>
  <si>
    <t>SUMALA BRAHMA</t>
  </si>
  <si>
    <t>NIL</t>
  </si>
  <si>
    <t>KABITA RAY</t>
  </si>
  <si>
    <t>Ghugujhora</t>
  </si>
  <si>
    <t>Chakma II</t>
  </si>
  <si>
    <t>Chakma I</t>
  </si>
  <si>
    <t>Chakma III</t>
  </si>
  <si>
    <t>Banglabari A/B</t>
  </si>
  <si>
    <t>Kairitola</t>
  </si>
  <si>
    <t>Banglabari M/B</t>
  </si>
  <si>
    <t>Samaijhora B/B</t>
  </si>
  <si>
    <t>Samaijhora A/B</t>
  </si>
  <si>
    <t>No 2 Kachugaon</t>
  </si>
  <si>
    <t>Tilapara Kachugaon</t>
  </si>
  <si>
    <t>Bhumka Rabhabasti</t>
  </si>
  <si>
    <t>Bhumka 1</t>
  </si>
  <si>
    <t>Bhumka 2</t>
  </si>
  <si>
    <t>Nepali Bathan</t>
  </si>
  <si>
    <t>Bhumka III</t>
  </si>
  <si>
    <t>Tazpur</t>
  </si>
  <si>
    <t>Tazpur Karkariyapara</t>
  </si>
  <si>
    <t>panijani Boro basti</t>
  </si>
  <si>
    <t>Gendrabil</t>
  </si>
  <si>
    <t>Maidampara</t>
  </si>
  <si>
    <t>Fulkumari I</t>
  </si>
  <si>
    <t>Fulkumari II</t>
  </si>
  <si>
    <t>Panbari I</t>
  </si>
  <si>
    <t>Panbari II</t>
  </si>
  <si>
    <t>Dudumari I</t>
  </si>
  <si>
    <t>Dudumari II</t>
  </si>
  <si>
    <t>MAGURMARI</t>
  </si>
  <si>
    <t>SEARABIL</t>
  </si>
  <si>
    <t>Noon Khawa</t>
  </si>
  <si>
    <t>DAIMUGURI</t>
  </si>
  <si>
    <t>KHANGRAIBARI-1</t>
  </si>
  <si>
    <t>KHANGRAIBARI- baro basti</t>
  </si>
  <si>
    <t>Sukanjhora Saljhar</t>
  </si>
  <si>
    <t>182940'20501</t>
  </si>
  <si>
    <t>182940'20502</t>
  </si>
  <si>
    <t>182940'20503</t>
  </si>
  <si>
    <t>182940'20504</t>
  </si>
  <si>
    <t>182940'20505</t>
  </si>
  <si>
    <t>182940'20506</t>
  </si>
  <si>
    <t>182940'20507</t>
  </si>
  <si>
    <t>182940'20508</t>
  </si>
  <si>
    <t>182940'20509</t>
  </si>
  <si>
    <t>182940'20510</t>
  </si>
  <si>
    <t>182940'20511</t>
  </si>
  <si>
    <t>182940'20512</t>
  </si>
  <si>
    <t>182940'20513</t>
  </si>
  <si>
    <t>182940'20514</t>
  </si>
  <si>
    <t>182940'20515</t>
  </si>
  <si>
    <t>182940'20516</t>
  </si>
  <si>
    <t>182940'20517</t>
  </si>
  <si>
    <t>182940'20518</t>
  </si>
  <si>
    <t>182940'20519</t>
  </si>
  <si>
    <t>182940'20522</t>
  </si>
  <si>
    <t>182940'20526</t>
  </si>
  <si>
    <t>182940'20520</t>
  </si>
  <si>
    <t>182940'20521</t>
  </si>
  <si>
    <t>182940'20529</t>
  </si>
  <si>
    <t>182940'20530</t>
  </si>
  <si>
    <t>182940'20524</t>
  </si>
  <si>
    <t>182940'20525</t>
  </si>
  <si>
    <t>182940'20523</t>
  </si>
  <si>
    <t>182940'20527</t>
  </si>
  <si>
    <t>182940'20528</t>
  </si>
  <si>
    <t>182940'20531</t>
  </si>
  <si>
    <t>182940'20532</t>
  </si>
  <si>
    <t>182940'20533</t>
  </si>
  <si>
    <t>182940'205334</t>
  </si>
  <si>
    <t>Chakma</t>
  </si>
  <si>
    <t>Rukmini Mushahary</t>
  </si>
  <si>
    <t>Ramali Mardi</t>
  </si>
  <si>
    <t>Nashim Narzary</t>
  </si>
  <si>
    <t>Sarba Brahma</t>
  </si>
  <si>
    <t>Banglabari</t>
  </si>
  <si>
    <t>Nibu Rani Nag</t>
  </si>
  <si>
    <t>Randani Murmu</t>
  </si>
  <si>
    <t>Bhumka</t>
  </si>
  <si>
    <t>Asangla Narzary</t>
  </si>
  <si>
    <t>Mina Brahma</t>
  </si>
  <si>
    <t>Sabita Hembrom</t>
  </si>
  <si>
    <t>Padma Narzary</t>
  </si>
  <si>
    <t>Satyabati Narzary</t>
  </si>
  <si>
    <t>Rabika Brahma</t>
  </si>
  <si>
    <t>Manjula Brahma</t>
  </si>
  <si>
    <t>Sahida Bibi</t>
  </si>
  <si>
    <t>Hasina Bibi</t>
  </si>
  <si>
    <t>Primika Brahma</t>
  </si>
  <si>
    <t>Panbari</t>
  </si>
  <si>
    <t>Ridula Brahma</t>
  </si>
  <si>
    <t>Laboino Gayare</t>
  </si>
  <si>
    <t>Sameswari Brahma</t>
  </si>
  <si>
    <t>Suchila Brahma</t>
  </si>
  <si>
    <t>KANTARIKA BRAHMA</t>
  </si>
  <si>
    <t>ABALA BRAHMA</t>
  </si>
  <si>
    <t>DUDUMARI</t>
  </si>
  <si>
    <t>ALAKANANDA BRAHMA</t>
  </si>
  <si>
    <t>83 NO RUPSHI-1</t>
  </si>
  <si>
    <t>84 NO RUPSHI -1</t>
  </si>
  <si>
    <t>85 NO RUPSHI -1</t>
  </si>
  <si>
    <t>86 NO RUPSHI -1</t>
  </si>
  <si>
    <t>87 NO RUPSHI-1</t>
  </si>
  <si>
    <t>88 NO RUPSHI -2</t>
  </si>
  <si>
    <t>89 NO RUPSHI-3</t>
  </si>
  <si>
    <t>90 NO RUPSHI -3</t>
  </si>
  <si>
    <t>91 NO VEKURCHAR</t>
  </si>
  <si>
    <t>145 NO RUPSHI-1</t>
  </si>
  <si>
    <t>173 NO BHOGERKUTI</t>
  </si>
  <si>
    <t>174 NO SARAISAR</t>
  </si>
  <si>
    <t>208 NO RAJAPARA RUPSHI-1</t>
  </si>
  <si>
    <t>114 NO ALUABARI</t>
  </si>
  <si>
    <t>115 NO BASHBARI BAZAR</t>
  </si>
  <si>
    <t>116 NO ATHRIKOTAJHAR</t>
  </si>
  <si>
    <t>117 NO SINGJHORA PONDRAGAON</t>
  </si>
  <si>
    <t xml:space="preserve">118 NO ISWARPANGA </t>
  </si>
  <si>
    <t>119 NO MALTIJHORA BANYAGURI</t>
  </si>
  <si>
    <t>120 NO BANYAGURI</t>
  </si>
  <si>
    <t>121 NO PAGLIJHORA-1</t>
  </si>
  <si>
    <t>122 NO PAGLIJHORA-2</t>
  </si>
  <si>
    <t>171 NO BARAIBARI GILAIJHAR</t>
  </si>
  <si>
    <t>172 NO CHAPRIGAON</t>
  </si>
  <si>
    <t>210 NO KAWAHAGI</t>
  </si>
  <si>
    <t>213 NO GANDABIL</t>
  </si>
  <si>
    <t>229 NO JALAIGAON</t>
  </si>
  <si>
    <t>RUPSHI</t>
  </si>
  <si>
    <t>BHAJANA PAUL</t>
  </si>
  <si>
    <t>MOZIA BIBI</t>
  </si>
  <si>
    <t>SANDHYA SHIL</t>
  </si>
  <si>
    <t>KAMALA CHAUDHURY</t>
  </si>
  <si>
    <t>CHANDA CHAKRABARTY</t>
  </si>
  <si>
    <t>BANDANA SARKAR</t>
  </si>
  <si>
    <t>SHOHIDA BIBI</t>
  </si>
  <si>
    <t>MOJIA KHATUN</t>
  </si>
  <si>
    <t>JALEKA KHATUN</t>
  </si>
  <si>
    <t>NILL</t>
  </si>
  <si>
    <t>MAINA BRAHMA</t>
  </si>
  <si>
    <t>CHANDA SHILL</t>
  </si>
  <si>
    <t>BASBARI</t>
  </si>
  <si>
    <t>BINA BALA BRAHMA</t>
  </si>
  <si>
    <t>DAYABATI BRAHMA</t>
  </si>
  <si>
    <t>RANIMAYEE BRAHMA</t>
  </si>
  <si>
    <t>PURNIMA BRAHMA</t>
  </si>
  <si>
    <t>RUPOSRI BRAHMA</t>
  </si>
  <si>
    <t>EVA MONI BRAHMA</t>
  </si>
  <si>
    <t>JAYSHRII BRAHMA</t>
  </si>
  <si>
    <t>RAJ LAXMI BRAHMA</t>
  </si>
  <si>
    <t>MONDAY</t>
  </si>
  <si>
    <t>TUESDAY</t>
  </si>
  <si>
    <t>THURSDAY</t>
  </si>
  <si>
    <t>FRIDAY</t>
  </si>
  <si>
    <t>SATURDAY</t>
  </si>
  <si>
    <t>Wednesday</t>
  </si>
  <si>
    <t>Patialpara</t>
  </si>
  <si>
    <t>Patialpara ahmedpur</t>
  </si>
  <si>
    <t>Ahmedpur Gorom Bazar</t>
  </si>
  <si>
    <t>Ghonapara SC Village</t>
  </si>
  <si>
    <t>Girl's Hafiza Ahmedpur</t>
  </si>
  <si>
    <t>Mokrambil</t>
  </si>
  <si>
    <t>Mokrambil Abrangutu</t>
  </si>
  <si>
    <t>Mokrambil Muslim 2 Das Para</t>
  </si>
  <si>
    <t>Mokrambil Pahan Basti</t>
  </si>
  <si>
    <t>Panijani Pt- i</t>
  </si>
  <si>
    <t>Panijani Pt- ii</t>
  </si>
  <si>
    <t>Panijani Ghop</t>
  </si>
  <si>
    <t>Nandervita</t>
  </si>
  <si>
    <t>Tengnervita No 4</t>
  </si>
  <si>
    <t>Tengnervita No 2</t>
  </si>
  <si>
    <t>Tengnervita No 3</t>
  </si>
  <si>
    <t>Tengnervita No 1</t>
  </si>
  <si>
    <t>Tengnervita Pahar Para</t>
  </si>
  <si>
    <t>Kumguri Pt- i</t>
  </si>
  <si>
    <t>Kumguri Pt- ii</t>
  </si>
  <si>
    <t>Uttar Harbhanga</t>
  </si>
  <si>
    <t>Panbari Ghop</t>
  </si>
  <si>
    <t>South Harbhanga</t>
  </si>
  <si>
    <t>Pub Harbhanga</t>
  </si>
  <si>
    <t>Kawarjhar</t>
  </si>
  <si>
    <t>Ushatari</t>
  </si>
  <si>
    <t>Manju Das</t>
  </si>
  <si>
    <t>Aysha Khatun</t>
  </si>
  <si>
    <t>Amena Bibi</t>
  </si>
  <si>
    <t>Sapna Barman Das</t>
  </si>
  <si>
    <t>Champabati Marandi</t>
  </si>
  <si>
    <t xml:space="preserve">Emojini Kisku </t>
  </si>
  <si>
    <t>Sahera Khatun</t>
  </si>
  <si>
    <t>Tulsibil</t>
  </si>
  <si>
    <t xml:space="preserve">Nilima Hembrom </t>
  </si>
  <si>
    <t>Sarajina Begum</t>
  </si>
  <si>
    <t>Mamtaj begum</t>
  </si>
  <si>
    <t>Akhi Khatun</t>
  </si>
  <si>
    <t xml:space="preserve">Laily Khatun </t>
  </si>
  <si>
    <t>Saleha Khatun</t>
  </si>
  <si>
    <t>Mamtaj Begum</t>
  </si>
  <si>
    <t>Saheba begum</t>
  </si>
  <si>
    <t>Aktar Bhanu</t>
  </si>
  <si>
    <t>Rabiya Khatun</t>
  </si>
  <si>
    <t xml:space="preserve">Aliya Bibi </t>
  </si>
  <si>
    <t>Haraputa-1</t>
  </si>
  <si>
    <t>Haraputa-2</t>
  </si>
  <si>
    <t>Haraputa-3 mission</t>
  </si>
  <si>
    <t>Haraputa-4</t>
  </si>
  <si>
    <t>Matiajuri-1</t>
  </si>
  <si>
    <t>Matiajuri-2</t>
  </si>
  <si>
    <t>Ranguapara</t>
  </si>
  <si>
    <t>Rangagaon</t>
  </si>
  <si>
    <t>Rangagaon BB</t>
  </si>
  <si>
    <t>Rangagaon Gomat</t>
  </si>
  <si>
    <t>Tarinipur</t>
  </si>
  <si>
    <t>Tarinipur Dakhinpara</t>
  </si>
  <si>
    <t>chandrapur</t>
  </si>
  <si>
    <t>Shyamaguri</t>
  </si>
  <si>
    <t>Shyamaguri BB</t>
  </si>
  <si>
    <t>Sarjamghutu</t>
  </si>
  <si>
    <t>Majadabri</t>
  </si>
  <si>
    <t>Majadabri-2</t>
  </si>
  <si>
    <t>Majadabri-3</t>
  </si>
  <si>
    <t>Rabhaghutu Majadabri</t>
  </si>
  <si>
    <t>Khoyerghutu-1</t>
  </si>
  <si>
    <t>Khoyerghutu-2</t>
  </si>
  <si>
    <t>khoyerghutu-3</t>
  </si>
  <si>
    <t>Srirampur-1</t>
  </si>
  <si>
    <t>Srtirampur-2</t>
  </si>
  <si>
    <t>Srirampur-3</t>
  </si>
  <si>
    <t>Srirampur-3 rc</t>
  </si>
  <si>
    <t>Srirampur-4</t>
  </si>
  <si>
    <t>Srirampur-4 A</t>
  </si>
  <si>
    <t>Srirampur-5</t>
  </si>
  <si>
    <t>Srirampur R colony</t>
  </si>
  <si>
    <t>Schoolghutu</t>
  </si>
  <si>
    <t>Bhairiguri-1</t>
  </si>
  <si>
    <t>Bhairiguri-2</t>
  </si>
  <si>
    <t>Bhairiguri-3</t>
  </si>
  <si>
    <t>Bhairiguri-3 Lintola</t>
  </si>
  <si>
    <t>Soglepara</t>
  </si>
  <si>
    <t>Damrapara-1</t>
  </si>
  <si>
    <t>Damrapara-2</t>
  </si>
  <si>
    <t>Damrapara-Relief Camp</t>
  </si>
  <si>
    <t>Nayagaon</t>
  </si>
  <si>
    <t>Manjitola</t>
  </si>
  <si>
    <t>Restekpur</t>
  </si>
  <si>
    <t>Telipara</t>
  </si>
  <si>
    <t>Surabi Barman</t>
  </si>
  <si>
    <t>Rena Islary</t>
  </si>
  <si>
    <t>Haraputa</t>
  </si>
  <si>
    <t>Minati Sarmah</t>
  </si>
  <si>
    <t>Alpona Hembrom</t>
  </si>
  <si>
    <t>Elina Murmu</t>
  </si>
  <si>
    <t>Lolita Murmu</t>
  </si>
  <si>
    <t>Manju Basumatary</t>
  </si>
  <si>
    <t>shyamaguri</t>
  </si>
  <si>
    <t>Jyotsna Dhar</t>
  </si>
  <si>
    <t>Selina Soren</t>
  </si>
  <si>
    <t>Susila Narzary</t>
  </si>
  <si>
    <t>Failaguri</t>
  </si>
  <si>
    <t>Haripriya Ray</t>
  </si>
  <si>
    <t>Lusious Murmu</t>
  </si>
  <si>
    <t>Jaraguri</t>
  </si>
  <si>
    <t>Bardai Brahma</t>
  </si>
  <si>
    <t>nill</t>
  </si>
  <si>
    <t>Srirampur</t>
  </si>
  <si>
    <t>Ronita Basumatary</t>
  </si>
  <si>
    <t>Mina Chetry</t>
  </si>
  <si>
    <t>Sibani Deb</t>
  </si>
  <si>
    <t>Putul Baskey</t>
  </si>
  <si>
    <t>Prova Debnath</t>
  </si>
  <si>
    <t>Lota Purkayastha</t>
  </si>
  <si>
    <t>Junu Sutradhar</t>
  </si>
  <si>
    <t>Saraswati Saha</t>
  </si>
  <si>
    <t>Minoti Sarma</t>
  </si>
  <si>
    <t>Sulekha Murmu</t>
  </si>
  <si>
    <t>Arsu Murmu</t>
  </si>
  <si>
    <t>Luciani Barla</t>
  </si>
  <si>
    <t>Sajoni Murmu</t>
  </si>
  <si>
    <t>West Ushatary</t>
  </si>
  <si>
    <t>South Ushatary</t>
  </si>
  <si>
    <t>North Ushatary</t>
  </si>
  <si>
    <t>Monatola</t>
  </si>
  <si>
    <t>Aminkata</t>
  </si>
  <si>
    <t>Rupshigaon II</t>
  </si>
  <si>
    <t>Rupshigaon I</t>
  </si>
  <si>
    <t>Rupshigaon Bonpara</t>
  </si>
  <si>
    <t>Tulshibil II</t>
  </si>
  <si>
    <t>Tulshibil I</t>
  </si>
  <si>
    <t>Lakhigaon</t>
  </si>
  <si>
    <t>Joypur II</t>
  </si>
  <si>
    <t>Joypur I</t>
  </si>
  <si>
    <t>Silbari</t>
  </si>
  <si>
    <t>Basirchar</t>
  </si>
  <si>
    <t>Rimijimi Char</t>
  </si>
  <si>
    <t>Faliguri II</t>
  </si>
  <si>
    <t>Faluguri I</t>
  </si>
  <si>
    <t>Rimijimi Ghop</t>
  </si>
  <si>
    <t>18294'020701</t>
  </si>
  <si>
    <t>18294'020702</t>
  </si>
  <si>
    <t>18294'020703</t>
  </si>
  <si>
    <t>18294'020704</t>
  </si>
  <si>
    <t>18294'020705</t>
  </si>
  <si>
    <t>18294'020706</t>
  </si>
  <si>
    <t>18294'020707</t>
  </si>
  <si>
    <t>18294'020708</t>
  </si>
  <si>
    <t>18294'020709</t>
  </si>
  <si>
    <t>18294'020710</t>
  </si>
  <si>
    <t>18294'020711</t>
  </si>
  <si>
    <t>18294'020712</t>
  </si>
  <si>
    <t>18294'020713</t>
  </si>
  <si>
    <t>18294'020714</t>
  </si>
  <si>
    <t>18294'020715</t>
  </si>
  <si>
    <t>18294'020716</t>
  </si>
  <si>
    <t>18294'020717</t>
  </si>
  <si>
    <t>18294'020718</t>
  </si>
  <si>
    <t>18294'020719</t>
  </si>
  <si>
    <t>Ushatary</t>
  </si>
  <si>
    <t>vaccant</t>
  </si>
  <si>
    <t>Jahanara Jhatun</t>
  </si>
  <si>
    <t>rashida Bibi</t>
  </si>
  <si>
    <t>aminkata</t>
  </si>
  <si>
    <t>Dipti Ray</t>
  </si>
  <si>
    <t>Doli rani Brahma</t>
  </si>
  <si>
    <t>Nurhasina Khatun</t>
  </si>
  <si>
    <t>Komila Khatun</t>
  </si>
  <si>
    <t>Tulshibil</t>
  </si>
  <si>
    <t>Madhbi Narzary</t>
  </si>
  <si>
    <t>Kawali Brahma</t>
  </si>
  <si>
    <t>Lilawati Mushahary</t>
  </si>
  <si>
    <t>Rosena begum</t>
  </si>
  <si>
    <t>Promila Barman</t>
  </si>
  <si>
    <t>Jogirvitha</t>
  </si>
  <si>
    <t>bharati Ray</t>
  </si>
  <si>
    <t>Sabita Barman</t>
  </si>
  <si>
    <t>Rimijimi Ghat</t>
  </si>
  <si>
    <t>Anjali Ray</t>
  </si>
  <si>
    <t>Sakina Bewa</t>
  </si>
  <si>
    <t>Bamunigaon</t>
  </si>
  <si>
    <t>Khelan Das</t>
  </si>
  <si>
    <t>Aklima Bibi</t>
  </si>
  <si>
    <t>Wahida Bibi'</t>
  </si>
  <si>
    <t>1 NO KATHALBARI</t>
  </si>
  <si>
    <t>9 NO MAHAMAYA DHAM</t>
  </si>
  <si>
    <t>2 NO RAJAPARA-1</t>
  </si>
  <si>
    <t>3 NO RAJAPARA -1</t>
  </si>
  <si>
    <t>103 NO RAJAPARA -3</t>
  </si>
  <si>
    <t>10 NO KHANABARI -1</t>
  </si>
  <si>
    <t>11 NO KHANABARI-2</t>
  </si>
  <si>
    <t>12 NO KHANABARI -3</t>
  </si>
  <si>
    <t>16 NO KHANABARI -1</t>
  </si>
  <si>
    <t>17 NO KHANABARI-2</t>
  </si>
  <si>
    <t>260 NO KHANABARI -4</t>
  </si>
  <si>
    <t>25 NO MANIPUR -1</t>
  </si>
  <si>
    <t>146 NO MANIPUR-2</t>
  </si>
  <si>
    <t>26 NO JANGIRKILLA -1</t>
  </si>
  <si>
    <t>36 NO CHATAGURI-1</t>
  </si>
  <si>
    <t>134 NO CHATAGURI -2</t>
  </si>
  <si>
    <t>147 NO MANIKJHAR</t>
  </si>
  <si>
    <t>148 NO NALEYA</t>
  </si>
  <si>
    <t>156 NO BANIAMARI</t>
  </si>
  <si>
    <t>248 NO PAITHALIPARA</t>
  </si>
  <si>
    <t>250 NO SALBARI</t>
  </si>
  <si>
    <t>251 NO ISLAMPUR</t>
  </si>
  <si>
    <t>252 NO SHANTINAGAR</t>
  </si>
  <si>
    <t>257 NO TANPARA</t>
  </si>
  <si>
    <t>259 NO KHAMAR</t>
  </si>
  <si>
    <t>283 NO ANGARKATA -1 MINI</t>
  </si>
  <si>
    <t>261 NO ANGARKATA -2</t>
  </si>
  <si>
    <t>262 NO ANGARKATA -2</t>
  </si>
  <si>
    <t>263 NO NAMASUDRAPARA</t>
  </si>
  <si>
    <t>264 NO SINGIMARI</t>
  </si>
  <si>
    <t>DULIGAON</t>
  </si>
  <si>
    <t>Pabitra Ray</t>
  </si>
  <si>
    <t>Anjuma Begum</t>
  </si>
  <si>
    <t>PALASGURI</t>
  </si>
  <si>
    <t>Niva Rani Ray</t>
  </si>
  <si>
    <t>ANJANA  RAY</t>
  </si>
  <si>
    <t>JAHERA KHATUN</t>
  </si>
  <si>
    <t>MAHILA  BARMAN</t>
  </si>
  <si>
    <t>MAKRIJHORA</t>
  </si>
  <si>
    <t>SATAGURI</t>
  </si>
  <si>
    <t>Mukti Mukherjee</t>
  </si>
  <si>
    <t>Silpur AB</t>
  </si>
  <si>
    <t>Silpur I</t>
  </si>
  <si>
    <t>Silpur II</t>
  </si>
  <si>
    <t>Sukanbaonai BB</t>
  </si>
  <si>
    <t>Sukanbaonai AB</t>
  </si>
  <si>
    <t>Heshpesh</t>
  </si>
  <si>
    <t>Hagunpara</t>
  </si>
  <si>
    <t>Alokjhar BB</t>
  </si>
  <si>
    <t>Alokjhar SB</t>
  </si>
  <si>
    <t>Taraibari</t>
  </si>
  <si>
    <t>Hakma I</t>
  </si>
  <si>
    <t>Nilaijhora</t>
  </si>
  <si>
    <t>Hakma II</t>
  </si>
  <si>
    <t>Ballamjhora</t>
  </si>
  <si>
    <t>Singimari FV</t>
  </si>
  <si>
    <t>Singimari Natungaon</t>
  </si>
  <si>
    <t>Singimari I</t>
  </si>
  <si>
    <t>Singimari II</t>
  </si>
  <si>
    <t>singimari Shantipur</t>
  </si>
  <si>
    <t>Singimari Batabari</t>
  </si>
  <si>
    <t>Bhogjhora</t>
  </si>
  <si>
    <t>Borobil</t>
  </si>
  <si>
    <t>Satyapyr</t>
  </si>
  <si>
    <t>18294'020401</t>
  </si>
  <si>
    <t>18294'020402</t>
  </si>
  <si>
    <t>18294'020403</t>
  </si>
  <si>
    <t>18294'020404</t>
  </si>
  <si>
    <t>18294'020405</t>
  </si>
  <si>
    <t>18294'020406</t>
  </si>
  <si>
    <t>18294'020407</t>
  </si>
  <si>
    <t>18294'020409</t>
  </si>
  <si>
    <t>18294'020410</t>
  </si>
  <si>
    <t>18294'020408</t>
  </si>
  <si>
    <t>18294'020411</t>
  </si>
  <si>
    <t>18294'020412</t>
  </si>
  <si>
    <t>18294'020413</t>
  </si>
  <si>
    <t>18294'020417</t>
  </si>
  <si>
    <t>18294'020418</t>
  </si>
  <si>
    <t>18294'020423</t>
  </si>
  <si>
    <t>18294'020419</t>
  </si>
  <si>
    <t>18294'020421</t>
  </si>
  <si>
    <t>18294'020422</t>
  </si>
  <si>
    <t>18294'020416</t>
  </si>
  <si>
    <t>18294'020420</t>
  </si>
  <si>
    <t>18294'020415</t>
  </si>
  <si>
    <t>18294'020414</t>
  </si>
  <si>
    <t>Simoldahi</t>
  </si>
  <si>
    <t>Premika Barla</t>
  </si>
  <si>
    <t>Snehelota Mardi</t>
  </si>
  <si>
    <t>Alokjhar</t>
  </si>
  <si>
    <t>Anita Narzary</t>
  </si>
  <si>
    <t>Indira Mushahary</t>
  </si>
  <si>
    <t>Nilima Basumatary</t>
  </si>
  <si>
    <t>Sadhana Basumatary</t>
  </si>
  <si>
    <t>Promila Brahma</t>
  </si>
  <si>
    <t>Singimari</t>
  </si>
  <si>
    <t>Sarmila Basumatary</t>
  </si>
  <si>
    <t>Rima Basumatary</t>
  </si>
  <si>
    <t>Dolina Brahma</t>
  </si>
  <si>
    <t>Sabita Paul</t>
  </si>
  <si>
    <t>Nilima Hasda</t>
  </si>
  <si>
    <t>Archana Goswami</t>
  </si>
  <si>
    <t>Dr Saroj Narzary</t>
  </si>
  <si>
    <t>Mofidul Islam</t>
  </si>
  <si>
    <t>Namita Brahma</t>
  </si>
  <si>
    <t>MO</t>
  </si>
  <si>
    <t>Pharm</t>
  </si>
  <si>
    <t>ANM</t>
  </si>
  <si>
    <t>8638344974..</t>
  </si>
  <si>
    <t>KOKRAJHAR</t>
  </si>
  <si>
    <t>GOSSAIGAON</t>
  </si>
  <si>
    <t>Mr Jayanta Das</t>
  </si>
  <si>
    <t>46 Kutkutarvita</t>
  </si>
  <si>
    <t>184 Kutkutarvita - iii</t>
  </si>
  <si>
    <t>183 Kutkuttarvita - iii</t>
  </si>
  <si>
    <t>75 Silbari - i</t>
  </si>
  <si>
    <t>76 Silbari- iii</t>
  </si>
  <si>
    <t>270 Silbari Paharigaon</t>
  </si>
  <si>
    <t>269 Gaonkandi</t>
  </si>
  <si>
    <t>272 Nowda Para</t>
  </si>
  <si>
    <t>271 Borogaon - iii</t>
  </si>
  <si>
    <t>74 Borogaon - i</t>
  </si>
  <si>
    <t>267 Borogaon - ii</t>
  </si>
  <si>
    <t>4 Khoraghat</t>
  </si>
  <si>
    <t>253 Tanpara</t>
  </si>
  <si>
    <t xml:space="preserve">254 Khoraghat 
Pachim Para </t>
  </si>
  <si>
    <t>104 Joypur - iii</t>
  </si>
  <si>
    <t>268 Lalmati - ii</t>
  </si>
  <si>
    <t>72 Lalmati - i</t>
  </si>
  <si>
    <t>273 Paharigaon</t>
  </si>
  <si>
    <t xml:space="preserve">265 Tila Para </t>
  </si>
  <si>
    <t xml:space="preserve">249 Bongshi Para </t>
  </si>
  <si>
    <t>281 Gumat</t>
  </si>
  <si>
    <t>174 Takumbari No 4</t>
  </si>
  <si>
    <t>45 Takumbari - i</t>
  </si>
  <si>
    <t xml:space="preserve">Silbari </t>
  </si>
  <si>
    <t>Kishori Bala Devi</t>
  </si>
  <si>
    <t>Alema Khatun</t>
  </si>
  <si>
    <t>Bajeran bibi</t>
  </si>
  <si>
    <t>Kamala bibi</t>
  </si>
  <si>
    <t>Rohima Khatun</t>
  </si>
  <si>
    <t>Rajiya Begum</t>
  </si>
  <si>
    <t>Anowara Begum</t>
  </si>
  <si>
    <t>Jamila Khatun</t>
  </si>
  <si>
    <t xml:space="preserve">Jalabila </t>
  </si>
  <si>
    <t>Joynob Bhanu Nessa</t>
  </si>
  <si>
    <t xml:space="preserve">Hashima bibi </t>
  </si>
  <si>
    <t>Goraimari</t>
  </si>
  <si>
    <t>Joymoti Nath</t>
  </si>
  <si>
    <t>Mojida Begum</t>
  </si>
  <si>
    <t>Taramoni Sarkar</t>
  </si>
  <si>
    <t>Ashma Khatun</t>
  </si>
  <si>
    <t xml:space="preserve">Minu Barman </t>
  </si>
  <si>
    <t>Akliima Khatun</t>
  </si>
  <si>
    <t>Rimijimi Ghar</t>
  </si>
  <si>
    <t>Rimijimi Kusumbil</t>
  </si>
  <si>
    <t>Boalkamari</t>
  </si>
  <si>
    <t>Kusumbil I</t>
  </si>
  <si>
    <t>Jogirvita I</t>
  </si>
  <si>
    <t>Jogirvita II</t>
  </si>
  <si>
    <t>18294'020720</t>
  </si>
  <si>
    <t>18294'020721</t>
  </si>
  <si>
    <t>18294'020722</t>
  </si>
  <si>
    <t>18294'020723</t>
  </si>
  <si>
    <t>18294'020724</t>
  </si>
  <si>
    <t>18294'020725</t>
  </si>
  <si>
    <t>sakina Bewa</t>
  </si>
  <si>
    <t>Sandhya Biswas</t>
  </si>
  <si>
    <t>Dolirani Brahma</t>
  </si>
  <si>
    <t>Jogirvita</t>
  </si>
  <si>
    <t>adarmoni Barman</t>
  </si>
  <si>
    <t>Nutunpara Boalimari</t>
  </si>
  <si>
    <t xml:space="preserve">Das Para </t>
  </si>
  <si>
    <t>No 1 Baruapara</t>
  </si>
  <si>
    <t xml:space="preserve">No 2 Baruapara </t>
  </si>
  <si>
    <t>Mohendrapur</t>
  </si>
  <si>
    <t>Bhowraguri Pub</t>
  </si>
  <si>
    <t>Mandarpara Pt-i</t>
  </si>
  <si>
    <t>Mandarpara Pt-ii</t>
  </si>
  <si>
    <t>Mandarpara Rajbongshipara</t>
  </si>
  <si>
    <t>Khalishanimari</t>
  </si>
  <si>
    <t>Khalishanimari Namapara</t>
  </si>
  <si>
    <t xml:space="preserve"> Uttar Khalishanimari</t>
  </si>
  <si>
    <t>Chautaragaon</t>
  </si>
  <si>
    <t>Chautara Ghonapara</t>
  </si>
  <si>
    <t xml:space="preserve">Kachukata B/B </t>
  </si>
  <si>
    <t xml:space="preserve">North Kachukata </t>
  </si>
  <si>
    <t>Kapara</t>
  </si>
  <si>
    <t>Kachukata Pt-iii</t>
  </si>
  <si>
    <t>Bhobanichora</t>
  </si>
  <si>
    <t>Bhowraguri PHC</t>
  </si>
  <si>
    <t>Arjina Khatun</t>
  </si>
  <si>
    <t>Sankari Das</t>
  </si>
  <si>
    <t>Dipali Sarkar</t>
  </si>
  <si>
    <t>Jeuti Roy</t>
  </si>
  <si>
    <t>Sunita Sarma Majumdar</t>
  </si>
  <si>
    <t>Mousumi Saha</t>
  </si>
  <si>
    <t>Joygun Nessa</t>
  </si>
  <si>
    <t>Momita Sarkar</t>
  </si>
  <si>
    <t>Bornali Barman</t>
  </si>
  <si>
    <t>Chautara Sub-Centre</t>
  </si>
  <si>
    <t>Dipti Roy</t>
  </si>
  <si>
    <t>Ambika Sarkar</t>
  </si>
  <si>
    <t>Aloka Roy</t>
  </si>
  <si>
    <t>Moyna Bewa</t>
  </si>
  <si>
    <t>Akimon Bibi</t>
  </si>
  <si>
    <t>Renu Debnath</t>
  </si>
  <si>
    <t>Satyapur</t>
  </si>
</sst>
</file>

<file path=xl/styles.xml><?xml version="1.0" encoding="utf-8"?>
<styleSheet xmlns="http://schemas.openxmlformats.org/spreadsheetml/2006/main">
  <numFmts count="1">
    <numFmt numFmtId="164" formatCode="[$-409]d/mmm/yy;@"/>
  </numFmts>
  <fonts count="21">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u/>
      <sz val="12"/>
      <color theme="1"/>
      <name val="Arial Narrow"/>
      <family val="2"/>
    </font>
    <font>
      <sz val="11"/>
      <color theme="1"/>
      <name val="Cambria"/>
      <family val="1"/>
      <scheme val="major"/>
    </font>
    <font>
      <sz val="10"/>
      <name val="Arial"/>
      <family val="2"/>
    </font>
    <font>
      <sz val="11"/>
      <name val="Arial Narrow"/>
      <family val="2"/>
    </font>
    <font>
      <sz val="12"/>
      <color rgb="FF000000"/>
      <name val="Arial Narrow"/>
      <family val="2"/>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0" fontId="18" fillId="0" borderId="0"/>
  </cellStyleXfs>
  <cellXfs count="167">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5" fillId="0" borderId="1" xfId="0" applyFont="1" applyFill="1" applyBorder="1" applyAlignment="1" applyProtection="1">
      <alignment vertical="center"/>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protection locked="0"/>
    </xf>
    <xf numFmtId="164"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3" fillId="0" borderId="1" xfId="0" applyFont="1" applyFill="1" applyBorder="1" applyAlignment="1" applyProtection="1">
      <alignment horizontal="left" vertical="center" wrapText="1"/>
      <protection locked="0"/>
    </xf>
    <xf numFmtId="1" fontId="3"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3" fillId="0" borderId="0" xfId="0" applyFont="1" applyFill="1"/>
    <xf numFmtId="0" fontId="17" fillId="0" borderId="1" xfId="0" applyFont="1" applyBorder="1" applyAlignment="1" applyProtection="1">
      <alignment horizontal="center" vertical="center"/>
      <protection locked="0"/>
    </xf>
    <xf numFmtId="0" fontId="2" fillId="0" borderId="0" xfId="0" applyFont="1" applyFill="1" applyBorder="1" applyAlignment="1">
      <alignment vertical="center" wrapText="1"/>
    </xf>
    <xf numFmtId="1" fontId="3" fillId="0" borderId="1" xfId="0" applyNumberFormat="1" applyFont="1" applyBorder="1" applyAlignment="1" applyProtection="1">
      <alignment horizontal="center" vertical="center"/>
      <protection locked="0"/>
    </xf>
    <xf numFmtId="0" fontId="3" fillId="0" borderId="1" xfId="0" applyFont="1" applyBorder="1" applyProtection="1">
      <protection locked="0"/>
    </xf>
    <xf numFmtId="1" fontId="1" fillId="3" borderId="1" xfId="0" applyNumberFormat="1" applyFont="1" applyFill="1" applyBorder="1" applyAlignment="1" applyProtection="1">
      <alignment horizontal="center" vertical="center"/>
    </xf>
    <xf numFmtId="1" fontId="3" fillId="0" borderId="1" xfId="0" applyNumberFormat="1" applyFont="1" applyBorder="1" applyAlignment="1" applyProtection="1">
      <alignment horizontal="center" vertical="center"/>
    </xf>
    <xf numFmtId="0" fontId="1" fillId="3" borderId="1" xfId="0" applyFont="1" applyFill="1" applyBorder="1" applyAlignment="1" applyProtection="1">
      <alignment horizontal="center" vertical="center"/>
    </xf>
    <xf numFmtId="0" fontId="3" fillId="0" borderId="1" xfId="0" applyFont="1" applyBorder="1" applyProtection="1"/>
    <xf numFmtId="17" fontId="1" fillId="0" borderId="6" xfId="0" applyNumberFormat="1" applyFont="1" applyBorder="1" applyAlignment="1" applyProtection="1">
      <alignment horizontal="center" vertical="center"/>
      <protection locked="0"/>
    </xf>
    <xf numFmtId="17" fontId="1" fillId="0" borderId="1" xfId="0" applyNumberFormat="1" applyFont="1" applyBorder="1" applyAlignment="1" applyProtection="1">
      <alignment horizontal="center" vertical="center"/>
      <protection locked="0"/>
    </xf>
    <xf numFmtId="0" fontId="3" fillId="0" borderId="1" xfId="0" applyFont="1" applyBorder="1" applyAlignment="1" applyProtection="1">
      <alignment horizontal="left" vertical="center"/>
      <protection locked="0"/>
    </xf>
    <xf numFmtId="0" fontId="3" fillId="10" borderId="1" xfId="0" applyFont="1" applyFill="1" applyBorder="1" applyProtection="1">
      <protection locked="0"/>
    </xf>
    <xf numFmtId="0" fontId="0" fillId="10" borderId="1" xfId="0" applyFont="1" applyFill="1" applyBorder="1" applyAlignment="1" applyProtection="1">
      <alignment horizontal="center" vertical="top"/>
      <protection locked="0"/>
    </xf>
    <xf numFmtId="0" fontId="0" fillId="10" borderId="1" xfId="0" applyFill="1" applyBorder="1" applyAlignment="1" applyProtection="1">
      <alignment horizontal="center" vertical="top"/>
      <protection locked="0"/>
    </xf>
    <xf numFmtId="1" fontId="3" fillId="10" borderId="1" xfId="0" applyNumberFormat="1" applyFont="1" applyFill="1" applyBorder="1" applyAlignment="1" applyProtection="1">
      <alignment horizontal="center"/>
      <protection locked="0"/>
    </xf>
    <xf numFmtId="0" fontId="3" fillId="10" borderId="1" xfId="0" applyFont="1" applyFill="1" applyBorder="1" applyAlignment="1" applyProtection="1">
      <alignment horizontal="center"/>
      <protection locked="0"/>
    </xf>
    <xf numFmtId="0" fontId="19" fillId="10" borderId="1" xfId="1" applyFont="1" applyFill="1" applyBorder="1" applyProtection="1">
      <protection locked="0"/>
    </xf>
    <xf numFmtId="0" fontId="3" fillId="10" borderId="1" xfId="0" applyFont="1" applyFill="1" applyBorder="1" applyAlignment="1" applyProtection="1">
      <alignment horizontal="center" vertical="center"/>
      <protection locked="0"/>
    </xf>
    <xf numFmtId="0" fontId="20" fillId="0" borderId="1" xfId="0" applyFont="1" applyFill="1" applyBorder="1" applyAlignment="1" applyProtection="1">
      <alignment vertical="center"/>
      <protection locked="0"/>
    </xf>
    <xf numFmtId="0" fontId="20" fillId="0" borderId="1" xfId="0" applyFont="1" applyFill="1" applyBorder="1" applyAlignment="1" applyProtection="1">
      <alignment horizontal="center" vertical="center"/>
      <protection locked="0"/>
    </xf>
    <xf numFmtId="0" fontId="3" fillId="0" borderId="1" xfId="0" applyFont="1" applyBorder="1" applyAlignment="1" applyProtection="1">
      <alignment horizontal="center"/>
      <protection locked="0"/>
    </xf>
    <xf numFmtId="0" fontId="3" fillId="0" borderId="1" xfId="0" applyFont="1" applyFill="1" applyBorder="1" applyProtection="1">
      <protection locked="0"/>
    </xf>
    <xf numFmtId="0" fontId="0" fillId="0" borderId="1" xfId="0" applyBorder="1" applyAlignment="1" applyProtection="1">
      <alignment horizontal="center"/>
      <protection locked="0"/>
    </xf>
    <xf numFmtId="0" fontId="3" fillId="0" borderId="0" xfId="0" applyFont="1" applyAlignment="1" applyProtection="1">
      <alignment horizontal="center" vertical="center"/>
      <protection locked="0"/>
    </xf>
    <xf numFmtId="0" fontId="0" fillId="0" borderId="1" xfId="0" applyFill="1" applyBorder="1" applyAlignment="1" applyProtection="1">
      <alignment horizontal="center"/>
      <protection locked="0"/>
    </xf>
    <xf numFmtId="0" fontId="0" fillId="0" borderId="1" xfId="0" applyBorder="1" applyProtection="1">
      <protection locked="0"/>
    </xf>
    <xf numFmtId="164" fontId="3" fillId="0" borderId="1" xfId="0" applyNumberFormat="1" applyFont="1" applyBorder="1" applyAlignment="1" applyProtection="1">
      <alignment horizontal="center" vertical="center"/>
      <protection locked="0"/>
    </xf>
    <xf numFmtId="0" fontId="3" fillId="0" borderId="0" xfId="0" applyFont="1" applyAlignment="1" applyProtection="1">
      <alignment horizontal="center"/>
      <protection locked="0"/>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2" fillId="0" borderId="1" xfId="0" applyFont="1" applyFill="1" applyBorder="1" applyAlignment="1">
      <alignment horizontal="left" vertical="center"/>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3" fillId="0" borderId="0" xfId="0" applyFont="1" applyAlignment="1">
      <alignment horizontal="left" vertical="center"/>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5" fillId="0" borderId="2"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5" fillId="0" borderId="1" xfId="0" applyFont="1" applyBorder="1" applyAlignment="1" applyProtection="1">
      <alignment horizontal="center"/>
      <protection locked="0"/>
    </xf>
    <xf numFmtId="0" fontId="1" fillId="0" borderId="0" xfId="0" applyFont="1" applyFill="1" applyBorder="1" applyAlignment="1" applyProtection="1">
      <alignment horizontal="center" vertical="center" wrapText="1"/>
      <protection locked="0"/>
    </xf>
    <xf numFmtId="0" fontId="1" fillId="3" borderId="1" xfId="0" applyFont="1" applyFill="1" applyBorder="1" applyAlignment="1">
      <alignment horizontal="center"/>
    </xf>
    <xf numFmtId="0" fontId="15" fillId="0" borderId="1"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1" fontId="15" fillId="0" borderId="2" xfId="0" applyNumberFormat="1" applyFont="1" applyFill="1" applyBorder="1" applyAlignment="1" applyProtection="1">
      <alignment horizontal="center" vertical="center"/>
      <protection locked="0"/>
    </xf>
    <xf numFmtId="1" fontId="15" fillId="0" borderId="4" xfId="0" applyNumberFormat="1" applyFont="1" applyFill="1" applyBorder="1" applyAlignment="1" applyProtection="1">
      <alignment horizontal="center" vertical="center"/>
      <protection locked="0"/>
    </xf>
    <xf numFmtId="0" fontId="15" fillId="0" borderId="2"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5" fillId="0" borderId="3" xfId="0" applyFont="1" applyFill="1" applyBorder="1" applyAlignment="1" applyProtection="1">
      <alignment horizontal="center"/>
      <protection locked="0"/>
    </xf>
    <xf numFmtId="0" fontId="1" fillId="3" borderId="1" xfId="0" applyFont="1" applyFill="1" applyBorder="1" applyAlignment="1">
      <alignment horizontal="center" vertical="center"/>
    </xf>
    <xf numFmtId="3" fontId="15" fillId="0" borderId="2" xfId="0" applyNumberFormat="1" applyFont="1" applyFill="1" applyBorder="1" applyAlignment="1" applyProtection="1">
      <alignment horizontal="center" vertical="center"/>
      <protection locked="0"/>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1"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0" borderId="0" xfId="0" applyFont="1" applyFill="1" applyBorder="1" applyAlignment="1" applyProtection="1">
      <alignment vertical="center" wrapText="1"/>
      <protection locked="0"/>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6" fillId="0" borderId="3" xfId="0" applyFont="1" applyBorder="1" applyAlignment="1" applyProtection="1">
      <alignment horizontal="center" vertical="center"/>
    </xf>
    <xf numFmtId="0" fontId="6" fillId="5" borderId="2" xfId="0" applyFont="1" applyFill="1" applyBorder="1" applyAlignment="1" applyProtection="1">
      <alignment horizontal="center"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protection locked="0"/>
    </xf>
    <xf numFmtId="17" fontId="3" fillId="9" borderId="7" xfId="0" applyNumberFormat="1"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N29"/>
  <sheetViews>
    <sheetView tabSelected="1" workbookViewId="0">
      <selection activeCell="D14" sqref="D14:E14"/>
    </sheetView>
  </sheetViews>
  <sheetFormatPr defaultRowHeight="16.5"/>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4" ht="60" customHeight="1">
      <c r="A1" s="108" t="s">
        <v>69</v>
      </c>
      <c r="B1" s="108"/>
      <c r="C1" s="108"/>
      <c r="D1" s="108"/>
      <c r="E1" s="108"/>
      <c r="F1" s="108"/>
      <c r="G1" s="108"/>
      <c r="H1" s="108"/>
      <c r="I1" s="108"/>
      <c r="J1" s="108"/>
      <c r="K1" s="108"/>
      <c r="L1" s="108"/>
      <c r="M1" s="108"/>
    </row>
    <row r="2" spans="1:14">
      <c r="A2" s="109" t="s">
        <v>0</v>
      </c>
      <c r="B2" s="109"/>
      <c r="C2" s="111" t="s">
        <v>68</v>
      </c>
      <c r="D2" s="112"/>
      <c r="E2" s="2" t="s">
        <v>1</v>
      </c>
      <c r="F2" s="126" t="s">
        <v>599</v>
      </c>
      <c r="G2" s="126"/>
      <c r="H2" s="126"/>
      <c r="I2" s="126"/>
      <c r="J2" s="126"/>
      <c r="K2" s="123" t="s">
        <v>24</v>
      </c>
      <c r="L2" s="123"/>
      <c r="M2" s="36" t="s">
        <v>600</v>
      </c>
    </row>
    <row r="3" spans="1:14" ht="7.5" customHeight="1">
      <c r="A3" s="87"/>
      <c r="B3" s="87"/>
      <c r="C3" s="87"/>
      <c r="D3" s="87"/>
      <c r="E3" s="87"/>
      <c r="F3" s="86"/>
      <c r="G3" s="86"/>
      <c r="H3" s="86"/>
      <c r="I3" s="86"/>
      <c r="J3" s="86"/>
      <c r="K3" s="88"/>
      <c r="L3" s="88"/>
      <c r="M3" s="88"/>
    </row>
    <row r="4" spans="1:14">
      <c r="A4" s="119" t="s">
        <v>2</v>
      </c>
      <c r="B4" s="120"/>
      <c r="C4" s="120"/>
      <c r="D4" s="120"/>
      <c r="E4" s="121"/>
      <c r="F4" s="86"/>
      <c r="G4" s="86"/>
      <c r="H4" s="86"/>
      <c r="I4" s="89" t="s">
        <v>60</v>
      </c>
      <c r="J4" s="89"/>
      <c r="K4" s="89"/>
      <c r="L4" s="89"/>
      <c r="M4" s="89"/>
    </row>
    <row r="5" spans="1:14" ht="18.75" customHeight="1">
      <c r="A5" s="84" t="s">
        <v>4</v>
      </c>
      <c r="B5" s="84"/>
      <c r="C5" s="102"/>
      <c r="D5" s="122"/>
      <c r="E5" s="103"/>
      <c r="F5" s="86"/>
      <c r="G5" s="86"/>
      <c r="H5" s="86"/>
      <c r="I5" s="113" t="s">
        <v>5</v>
      </c>
      <c r="J5" s="113"/>
      <c r="K5" s="116" t="s">
        <v>601</v>
      </c>
      <c r="L5" s="117"/>
      <c r="M5" s="118"/>
    </row>
    <row r="6" spans="1:14" ht="18.75" customHeight="1">
      <c r="A6" s="85" t="s">
        <v>18</v>
      </c>
      <c r="B6" s="85"/>
      <c r="C6" s="37"/>
      <c r="D6" s="110"/>
      <c r="E6" s="110"/>
      <c r="F6" s="86"/>
      <c r="G6" s="86"/>
      <c r="H6" s="86"/>
      <c r="I6" s="85" t="s">
        <v>18</v>
      </c>
      <c r="J6" s="85"/>
      <c r="K6" s="114">
        <v>9435023320</v>
      </c>
      <c r="L6" s="115"/>
      <c r="M6" s="124"/>
      <c r="N6" s="118"/>
    </row>
    <row r="7" spans="1:14">
      <c r="A7" s="83" t="s">
        <v>3</v>
      </c>
      <c r="B7" s="83"/>
      <c r="C7" s="83"/>
      <c r="D7" s="83"/>
      <c r="E7" s="83"/>
      <c r="F7" s="83"/>
      <c r="G7" s="83"/>
      <c r="H7" s="83"/>
      <c r="I7" s="83"/>
      <c r="J7" s="83"/>
      <c r="K7" s="83"/>
      <c r="L7" s="83"/>
      <c r="M7" s="83"/>
    </row>
    <row r="8" spans="1:14">
      <c r="A8" s="131" t="s">
        <v>21</v>
      </c>
      <c r="B8" s="132"/>
      <c r="C8" s="133"/>
      <c r="D8" s="3" t="s">
        <v>20</v>
      </c>
      <c r="E8" s="55"/>
      <c r="F8" s="93"/>
      <c r="G8" s="94"/>
      <c r="H8" s="94"/>
      <c r="I8" s="131" t="s">
        <v>22</v>
      </c>
      <c r="J8" s="132"/>
      <c r="K8" s="133"/>
      <c r="L8" s="3" t="s">
        <v>20</v>
      </c>
      <c r="M8" s="55"/>
    </row>
    <row r="9" spans="1:14">
      <c r="A9" s="98" t="s">
        <v>26</v>
      </c>
      <c r="B9" s="99"/>
      <c r="C9" s="6" t="s">
        <v>6</v>
      </c>
      <c r="D9" s="9" t="s">
        <v>12</v>
      </c>
      <c r="E9" s="5" t="s">
        <v>15</v>
      </c>
      <c r="F9" s="95"/>
      <c r="G9" s="96"/>
      <c r="H9" s="96"/>
      <c r="I9" s="98" t="s">
        <v>26</v>
      </c>
      <c r="J9" s="99"/>
      <c r="K9" s="6" t="s">
        <v>6</v>
      </c>
      <c r="L9" s="9" t="s">
        <v>12</v>
      </c>
      <c r="M9" s="5" t="s">
        <v>15</v>
      </c>
    </row>
    <row r="10" spans="1:14">
      <c r="A10" s="107"/>
      <c r="B10" s="107"/>
      <c r="C10" s="17"/>
      <c r="D10" s="37"/>
      <c r="E10" s="38"/>
      <c r="F10" s="95"/>
      <c r="G10" s="96"/>
      <c r="H10" s="96"/>
      <c r="I10" s="100" t="s">
        <v>592</v>
      </c>
      <c r="J10" s="101"/>
      <c r="K10" s="17" t="s">
        <v>595</v>
      </c>
      <c r="L10" s="37">
        <v>9435026238</v>
      </c>
      <c r="M10" s="38"/>
    </row>
    <row r="11" spans="1:14">
      <c r="A11" s="107"/>
      <c r="B11" s="107"/>
      <c r="C11" s="17"/>
      <c r="D11" s="37"/>
      <c r="E11" s="38"/>
      <c r="F11" s="95"/>
      <c r="G11" s="96"/>
      <c r="H11" s="96"/>
      <c r="I11" s="102" t="s">
        <v>593</v>
      </c>
      <c r="J11" s="103"/>
      <c r="K11" s="20" t="s">
        <v>596</v>
      </c>
      <c r="L11" s="37" t="s">
        <v>598</v>
      </c>
      <c r="M11" s="38"/>
    </row>
    <row r="12" spans="1:14">
      <c r="A12" s="107"/>
      <c r="B12" s="107"/>
      <c r="C12" s="17"/>
      <c r="D12" s="37"/>
      <c r="E12" s="38"/>
      <c r="F12" s="95"/>
      <c r="G12" s="96"/>
      <c r="H12" s="96"/>
      <c r="I12" s="100" t="s">
        <v>594</v>
      </c>
      <c r="J12" s="101"/>
      <c r="K12" s="17" t="s">
        <v>597</v>
      </c>
      <c r="L12" s="37">
        <v>7002634186</v>
      </c>
      <c r="M12" s="38"/>
    </row>
    <row r="13" spans="1:14">
      <c r="A13" s="107"/>
      <c r="B13" s="107"/>
      <c r="C13" s="17"/>
      <c r="D13" s="37"/>
      <c r="E13" s="38"/>
      <c r="F13" s="95"/>
      <c r="G13" s="96"/>
      <c r="H13" s="96"/>
      <c r="I13" s="100"/>
      <c r="J13" s="101"/>
      <c r="K13" s="17"/>
      <c r="L13" s="37"/>
      <c r="M13" s="38"/>
    </row>
    <row r="14" spans="1:14">
      <c r="A14" s="104" t="s">
        <v>19</v>
      </c>
      <c r="B14" s="105"/>
      <c r="C14" s="106"/>
      <c r="D14" s="130"/>
      <c r="E14" s="130"/>
      <c r="F14" s="95"/>
      <c r="G14" s="96"/>
      <c r="H14" s="96"/>
      <c r="I14" s="97"/>
      <c r="J14" s="97"/>
      <c r="K14" s="97"/>
      <c r="L14" s="97"/>
      <c r="M14" s="97"/>
      <c r="N14" s="8"/>
    </row>
    <row r="15" spans="1:14">
      <c r="A15" s="92"/>
      <c r="B15" s="92"/>
      <c r="C15" s="92"/>
      <c r="D15" s="92"/>
      <c r="E15" s="92"/>
      <c r="F15" s="92"/>
      <c r="G15" s="92"/>
      <c r="H15" s="92"/>
      <c r="I15" s="92"/>
      <c r="J15" s="92"/>
      <c r="K15" s="92"/>
      <c r="L15" s="92"/>
      <c r="M15" s="92"/>
    </row>
    <row r="16" spans="1:14">
      <c r="A16" s="91" t="s">
        <v>44</v>
      </c>
      <c r="B16" s="91"/>
      <c r="C16" s="91"/>
      <c r="D16" s="91"/>
      <c r="E16" s="91"/>
      <c r="F16" s="91"/>
      <c r="G16" s="91"/>
      <c r="H16" s="91"/>
      <c r="I16" s="91"/>
      <c r="J16" s="91"/>
      <c r="K16" s="91"/>
      <c r="L16" s="91"/>
      <c r="M16" s="91"/>
    </row>
    <row r="17" spans="1:13" ht="32.25" customHeight="1">
      <c r="A17" s="128" t="s">
        <v>56</v>
      </c>
      <c r="B17" s="128"/>
      <c r="C17" s="128"/>
      <c r="D17" s="128"/>
      <c r="E17" s="128"/>
      <c r="F17" s="128"/>
      <c r="G17" s="128"/>
      <c r="H17" s="128"/>
      <c r="I17" s="128"/>
      <c r="J17" s="128"/>
      <c r="K17" s="128"/>
      <c r="L17" s="128"/>
      <c r="M17" s="128"/>
    </row>
    <row r="18" spans="1:13">
      <c r="A18" s="90" t="s">
        <v>57</v>
      </c>
      <c r="B18" s="90"/>
      <c r="C18" s="90"/>
      <c r="D18" s="90"/>
      <c r="E18" s="90"/>
      <c r="F18" s="90"/>
      <c r="G18" s="90"/>
      <c r="H18" s="90"/>
      <c r="I18" s="90"/>
      <c r="J18" s="90"/>
      <c r="K18" s="90"/>
      <c r="L18" s="90"/>
      <c r="M18" s="90"/>
    </row>
    <row r="19" spans="1:13">
      <c r="A19" s="90" t="s">
        <v>45</v>
      </c>
      <c r="B19" s="90"/>
      <c r="C19" s="90"/>
      <c r="D19" s="90"/>
      <c r="E19" s="90"/>
      <c r="F19" s="90"/>
      <c r="G19" s="90"/>
      <c r="H19" s="90"/>
      <c r="I19" s="90"/>
      <c r="J19" s="90"/>
      <c r="K19" s="90"/>
      <c r="L19" s="90"/>
      <c r="M19" s="90"/>
    </row>
    <row r="20" spans="1:13">
      <c r="A20" s="90" t="s">
        <v>39</v>
      </c>
      <c r="B20" s="90"/>
      <c r="C20" s="90"/>
      <c r="D20" s="90"/>
      <c r="E20" s="90"/>
      <c r="F20" s="90"/>
      <c r="G20" s="90"/>
      <c r="H20" s="90"/>
      <c r="I20" s="90"/>
      <c r="J20" s="90"/>
      <c r="K20" s="90"/>
      <c r="L20" s="90"/>
      <c r="M20" s="90"/>
    </row>
    <row r="21" spans="1:13">
      <c r="A21" s="90" t="s">
        <v>46</v>
      </c>
      <c r="B21" s="90"/>
      <c r="C21" s="90"/>
      <c r="D21" s="90"/>
      <c r="E21" s="90"/>
      <c r="F21" s="90"/>
      <c r="G21" s="90"/>
      <c r="H21" s="90"/>
      <c r="I21" s="90"/>
      <c r="J21" s="90"/>
      <c r="K21" s="90"/>
      <c r="L21" s="90"/>
      <c r="M21" s="90"/>
    </row>
    <row r="22" spans="1:13">
      <c r="A22" s="90" t="s">
        <v>40</v>
      </c>
      <c r="B22" s="90"/>
      <c r="C22" s="90"/>
      <c r="D22" s="90"/>
      <c r="E22" s="90"/>
      <c r="F22" s="90"/>
      <c r="G22" s="90"/>
      <c r="H22" s="90"/>
      <c r="I22" s="90"/>
      <c r="J22" s="90"/>
      <c r="K22" s="90"/>
      <c r="L22" s="90"/>
      <c r="M22" s="90"/>
    </row>
    <row r="23" spans="1:13">
      <c r="A23" s="129" t="s">
        <v>49</v>
      </c>
      <c r="B23" s="129"/>
      <c r="C23" s="129"/>
      <c r="D23" s="129"/>
      <c r="E23" s="129"/>
      <c r="F23" s="129"/>
      <c r="G23" s="129"/>
      <c r="H23" s="129"/>
      <c r="I23" s="129"/>
      <c r="J23" s="129"/>
      <c r="K23" s="129"/>
      <c r="L23" s="129"/>
      <c r="M23" s="129"/>
    </row>
    <row r="24" spans="1:13">
      <c r="A24" s="90" t="s">
        <v>41</v>
      </c>
      <c r="B24" s="90"/>
      <c r="C24" s="90"/>
      <c r="D24" s="90"/>
      <c r="E24" s="90"/>
      <c r="F24" s="90"/>
      <c r="G24" s="90"/>
      <c r="H24" s="90"/>
      <c r="I24" s="90"/>
      <c r="J24" s="90"/>
      <c r="K24" s="90"/>
      <c r="L24" s="90"/>
      <c r="M24" s="90"/>
    </row>
    <row r="25" spans="1:13">
      <c r="A25" s="90" t="s">
        <v>42</v>
      </c>
      <c r="B25" s="90"/>
      <c r="C25" s="90"/>
      <c r="D25" s="90"/>
      <c r="E25" s="90"/>
      <c r="F25" s="90"/>
      <c r="G25" s="90"/>
      <c r="H25" s="90"/>
      <c r="I25" s="90"/>
      <c r="J25" s="90"/>
      <c r="K25" s="90"/>
      <c r="L25" s="90"/>
      <c r="M25" s="90"/>
    </row>
    <row r="26" spans="1:13">
      <c r="A26" s="90" t="s">
        <v>43</v>
      </c>
      <c r="B26" s="90"/>
      <c r="C26" s="90"/>
      <c r="D26" s="90"/>
      <c r="E26" s="90"/>
      <c r="F26" s="90"/>
      <c r="G26" s="90"/>
      <c r="H26" s="90"/>
      <c r="I26" s="90"/>
      <c r="J26" s="90"/>
      <c r="K26" s="90"/>
      <c r="L26" s="90"/>
      <c r="M26" s="90"/>
    </row>
    <row r="27" spans="1:13">
      <c r="A27" s="127" t="s">
        <v>47</v>
      </c>
      <c r="B27" s="127"/>
      <c r="C27" s="127"/>
      <c r="D27" s="127"/>
      <c r="E27" s="127"/>
      <c r="F27" s="127"/>
      <c r="G27" s="127"/>
      <c r="H27" s="127"/>
      <c r="I27" s="127"/>
      <c r="J27" s="127"/>
      <c r="K27" s="127"/>
      <c r="L27" s="127"/>
      <c r="M27" s="127"/>
    </row>
    <row r="28" spans="1:13">
      <c r="A28" s="90" t="s">
        <v>48</v>
      </c>
      <c r="B28" s="90"/>
      <c r="C28" s="90"/>
      <c r="D28" s="90"/>
      <c r="E28" s="90"/>
      <c r="F28" s="90"/>
      <c r="G28" s="90"/>
      <c r="H28" s="90"/>
      <c r="I28" s="90"/>
      <c r="J28" s="90"/>
      <c r="K28" s="90"/>
      <c r="L28" s="90"/>
      <c r="M28" s="90"/>
    </row>
    <row r="29" spans="1:13" ht="44.25" customHeight="1">
      <c r="A29" s="125" t="s">
        <v>58</v>
      </c>
      <c r="B29" s="125"/>
      <c r="C29" s="125"/>
      <c r="D29" s="125"/>
      <c r="E29" s="125"/>
      <c r="F29" s="125"/>
      <c r="G29" s="125"/>
      <c r="H29" s="125"/>
      <c r="I29" s="125"/>
      <c r="J29" s="125"/>
      <c r="K29" s="125"/>
      <c r="L29" s="125"/>
      <c r="M29" s="125"/>
    </row>
  </sheetData>
  <sheetProtection password="8527" sheet="1" objects="1" scenarios="1"/>
  <mergeCells count="51">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 ref="A1:M1"/>
    <mergeCell ref="A2:B2"/>
    <mergeCell ref="D6:E6"/>
    <mergeCell ref="C2:D2"/>
    <mergeCell ref="I5:J5"/>
    <mergeCell ref="I6:J6"/>
    <mergeCell ref="K6:L6"/>
    <mergeCell ref="K5:M5"/>
    <mergeCell ref="A4:E4"/>
    <mergeCell ref="C5:E5"/>
    <mergeCell ref="K2:L2"/>
    <mergeCell ref="M6:N6"/>
    <mergeCell ref="A28:M28"/>
    <mergeCell ref="A16:M16"/>
    <mergeCell ref="A15:M15"/>
    <mergeCell ref="F8:H14"/>
    <mergeCell ref="I14:M14"/>
    <mergeCell ref="I9:J9"/>
    <mergeCell ref="I10:J10"/>
    <mergeCell ref="I11:J11"/>
    <mergeCell ref="I12:J12"/>
    <mergeCell ref="I13:J13"/>
    <mergeCell ref="A14:C14"/>
    <mergeCell ref="A12:B12"/>
    <mergeCell ref="A13:B13"/>
    <mergeCell ref="A9:B9"/>
    <mergeCell ref="A10:B10"/>
    <mergeCell ref="A11:B11"/>
    <mergeCell ref="A7:M7"/>
    <mergeCell ref="A5:B5"/>
    <mergeCell ref="A6:B6"/>
    <mergeCell ref="F3:H6"/>
    <mergeCell ref="A3:E3"/>
    <mergeCell ref="I3:M3"/>
    <mergeCell ref="I4:M4"/>
  </mergeCells>
  <dataValidations xWindow="902" yWindow="480" count="2">
    <dataValidation allowBlank="1" showInputMessage="1" showErrorMessage="1" prompt="Mobile No." sqref="C6 L10:L13 K6:N6 D10:D13"/>
    <dataValidation allowBlank="1" showInputMessage="1" showErrorMessage="1" prompt="E-mail Id" sqref="D14:E14 M10:M13 E10:E13 D6:E6"/>
  </dataValidations>
  <printOptions horizontalCentered="1"/>
  <pageMargins left="0.37" right="0.23" top="0.43" bottom="0.45" header="0.3" footer="0.3"/>
  <pageSetup paperSize="9" scale="87" orientation="landscape" horizontalDpi="0" verticalDpi="0" r:id="rId1"/>
</worksheet>
</file>

<file path=xl/worksheets/sheet2.xml><?xml version="1.0" encoding="utf-8"?>
<worksheet xmlns="http://schemas.openxmlformats.org/spreadsheetml/2006/main" xmlns:r="http://schemas.openxmlformats.org/officeDocument/2006/relationships">
  <sheetPr>
    <tabColor rgb="FFC00000"/>
    <pageSetUpPr fitToPage="1"/>
  </sheetPr>
  <dimension ref="A1:T167"/>
  <sheetViews>
    <sheetView zoomScale="106" zoomScaleNormal="106" workbookViewId="0">
      <pane xSplit="3" ySplit="4" topLeftCell="D5" activePane="bottomRight" state="frozen"/>
      <selection pane="topRight" activeCell="C1" sqref="C1"/>
      <selection pane="bottomLeft" activeCell="A5" sqref="A5"/>
      <selection pane="bottomRight" activeCell="R40" sqref="R40"/>
    </sheetView>
  </sheetViews>
  <sheetFormatPr defaultRowHeight="16.5"/>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36" t="s">
        <v>70</v>
      </c>
      <c r="B1" s="136"/>
      <c r="C1" s="136"/>
      <c r="D1" s="136"/>
      <c r="E1" s="136"/>
      <c r="F1" s="136"/>
      <c r="G1" s="136"/>
      <c r="H1" s="136"/>
      <c r="I1" s="136"/>
      <c r="J1" s="136"/>
      <c r="K1" s="136"/>
      <c r="L1" s="136"/>
      <c r="M1" s="136"/>
      <c r="N1" s="136"/>
      <c r="O1" s="136"/>
      <c r="P1" s="136"/>
      <c r="Q1" s="136"/>
      <c r="R1" s="136"/>
      <c r="S1" s="136"/>
    </row>
    <row r="2" spans="1:20" ht="16.5" customHeight="1">
      <c r="A2" s="139" t="s">
        <v>59</v>
      </c>
      <c r="B2" s="140"/>
      <c r="C2" s="140"/>
      <c r="D2" s="25">
        <v>43556</v>
      </c>
      <c r="E2" s="22"/>
      <c r="F2" s="22"/>
      <c r="G2" s="22"/>
      <c r="H2" s="22"/>
      <c r="I2" s="22"/>
      <c r="J2" s="22"/>
      <c r="K2" s="22"/>
      <c r="L2" s="22"/>
      <c r="M2" s="22"/>
      <c r="N2" s="22"/>
      <c r="O2" s="22"/>
      <c r="P2" s="22"/>
      <c r="Q2" s="22"/>
      <c r="R2" s="22"/>
      <c r="S2" s="22"/>
    </row>
    <row r="3" spans="1:20" ht="24" customHeight="1">
      <c r="A3" s="135" t="s">
        <v>14</v>
      </c>
      <c r="B3" s="137" t="s">
        <v>61</v>
      </c>
      <c r="C3" s="134" t="s">
        <v>7</v>
      </c>
      <c r="D3" s="134" t="s">
        <v>55</v>
      </c>
      <c r="E3" s="134" t="s">
        <v>16</v>
      </c>
      <c r="F3" s="141" t="s">
        <v>17</v>
      </c>
      <c r="G3" s="134" t="s">
        <v>8</v>
      </c>
      <c r="H3" s="134"/>
      <c r="I3" s="134"/>
      <c r="J3" s="134" t="s">
        <v>31</v>
      </c>
      <c r="K3" s="137" t="s">
        <v>33</v>
      </c>
      <c r="L3" s="137" t="s">
        <v>50</v>
      </c>
      <c r="M3" s="137" t="s">
        <v>51</v>
      </c>
      <c r="N3" s="137" t="s">
        <v>34</v>
      </c>
      <c r="O3" s="137" t="s">
        <v>35</v>
      </c>
      <c r="P3" s="135" t="s">
        <v>54</v>
      </c>
      <c r="Q3" s="134" t="s">
        <v>52</v>
      </c>
      <c r="R3" s="134" t="s">
        <v>32</v>
      </c>
      <c r="S3" s="134" t="s">
        <v>53</v>
      </c>
      <c r="T3" s="134" t="s">
        <v>13</v>
      </c>
    </row>
    <row r="4" spans="1:20" ht="25.5" customHeight="1">
      <c r="A4" s="135"/>
      <c r="B4" s="142"/>
      <c r="C4" s="134"/>
      <c r="D4" s="134"/>
      <c r="E4" s="134"/>
      <c r="F4" s="141"/>
      <c r="G4" s="15" t="s">
        <v>9</v>
      </c>
      <c r="H4" s="15" t="s">
        <v>10</v>
      </c>
      <c r="I4" s="11" t="s">
        <v>11</v>
      </c>
      <c r="J4" s="134"/>
      <c r="K4" s="138"/>
      <c r="L4" s="138"/>
      <c r="M4" s="138"/>
      <c r="N4" s="138"/>
      <c r="O4" s="138"/>
      <c r="P4" s="135"/>
      <c r="Q4" s="135"/>
      <c r="R4" s="134"/>
      <c r="S4" s="134"/>
      <c r="T4" s="134"/>
    </row>
    <row r="5" spans="1:20">
      <c r="A5" s="4">
        <v>1</v>
      </c>
      <c r="B5" s="17" t="s">
        <v>63</v>
      </c>
      <c r="C5" s="65" t="s">
        <v>72</v>
      </c>
      <c r="D5" s="18" t="s">
        <v>25</v>
      </c>
      <c r="E5" s="19">
        <v>18300130601</v>
      </c>
      <c r="F5" s="18"/>
      <c r="G5" s="19">
        <v>71</v>
      </c>
      <c r="H5" s="19">
        <v>56</v>
      </c>
      <c r="I5" s="57">
        <f>SUM(G5:H5)</f>
        <v>127</v>
      </c>
      <c r="J5" s="66">
        <v>7896345881</v>
      </c>
      <c r="K5" s="66" t="s">
        <v>113</v>
      </c>
      <c r="L5" s="58" t="s">
        <v>114</v>
      </c>
      <c r="M5" s="58">
        <v>9678699266</v>
      </c>
      <c r="N5" s="66" t="s">
        <v>115</v>
      </c>
      <c r="O5" s="69">
        <v>87218265436</v>
      </c>
      <c r="P5" s="24">
        <v>43556</v>
      </c>
      <c r="Q5" s="18" t="s">
        <v>299</v>
      </c>
      <c r="R5" s="48">
        <v>26</v>
      </c>
      <c r="S5" s="18"/>
      <c r="T5" s="18"/>
    </row>
    <row r="6" spans="1:20">
      <c r="A6" s="4">
        <v>2</v>
      </c>
      <c r="B6" s="17" t="s">
        <v>63</v>
      </c>
      <c r="C6" s="65" t="s">
        <v>73</v>
      </c>
      <c r="D6" s="18" t="s">
        <v>25</v>
      </c>
      <c r="E6" s="19">
        <v>18300130602</v>
      </c>
      <c r="F6" s="18"/>
      <c r="G6" s="19">
        <v>36</v>
      </c>
      <c r="H6" s="19">
        <v>33</v>
      </c>
      <c r="I6" s="57">
        <f t="shared" ref="I6:I69" si="0">SUM(G6:H6)</f>
        <v>69</v>
      </c>
      <c r="J6" s="67">
        <v>9957797356</v>
      </c>
      <c r="K6" s="66" t="s">
        <v>113</v>
      </c>
      <c r="L6" s="58" t="s">
        <v>114</v>
      </c>
      <c r="M6" s="58">
        <v>9678699266</v>
      </c>
      <c r="N6" s="66" t="s">
        <v>116</v>
      </c>
      <c r="O6" s="69">
        <v>7896192655</v>
      </c>
      <c r="P6" s="24">
        <v>43557</v>
      </c>
      <c r="Q6" s="18" t="s">
        <v>300</v>
      </c>
      <c r="R6" s="48">
        <v>26</v>
      </c>
      <c r="S6" s="18"/>
      <c r="T6" s="18"/>
    </row>
    <row r="7" spans="1:20">
      <c r="A7" s="4">
        <v>3</v>
      </c>
      <c r="B7" s="17" t="s">
        <v>63</v>
      </c>
      <c r="C7" s="65" t="s">
        <v>74</v>
      </c>
      <c r="D7" s="18" t="s">
        <v>25</v>
      </c>
      <c r="E7" s="19">
        <v>18300130603</v>
      </c>
      <c r="F7" s="18"/>
      <c r="G7" s="19">
        <v>37</v>
      </c>
      <c r="H7" s="19">
        <v>36</v>
      </c>
      <c r="I7" s="57">
        <f t="shared" si="0"/>
        <v>73</v>
      </c>
      <c r="J7" s="67">
        <v>8011650301</v>
      </c>
      <c r="K7" s="66" t="s">
        <v>113</v>
      </c>
      <c r="L7" s="58" t="s">
        <v>114</v>
      </c>
      <c r="M7" s="58">
        <v>9678699266</v>
      </c>
      <c r="N7" s="66" t="s">
        <v>117</v>
      </c>
      <c r="O7" s="69">
        <v>8011758251</v>
      </c>
      <c r="P7" s="24">
        <v>43557</v>
      </c>
      <c r="Q7" s="18" t="s">
        <v>300</v>
      </c>
      <c r="R7" s="48">
        <v>26</v>
      </c>
      <c r="S7" s="18"/>
      <c r="T7" s="18"/>
    </row>
    <row r="8" spans="1:20">
      <c r="A8" s="4">
        <v>4</v>
      </c>
      <c r="B8" s="17" t="s">
        <v>63</v>
      </c>
      <c r="C8" s="65" t="s">
        <v>75</v>
      </c>
      <c r="D8" s="18" t="s">
        <v>25</v>
      </c>
      <c r="E8" s="19">
        <v>18300130604</v>
      </c>
      <c r="F8" s="18"/>
      <c r="G8" s="19">
        <v>55</v>
      </c>
      <c r="H8" s="19">
        <v>50</v>
      </c>
      <c r="I8" s="57">
        <f t="shared" si="0"/>
        <v>105</v>
      </c>
      <c r="J8" s="68">
        <v>9678835716</v>
      </c>
      <c r="K8" s="66" t="s">
        <v>113</v>
      </c>
      <c r="L8" s="58" t="s">
        <v>114</v>
      </c>
      <c r="M8" s="58">
        <v>9678699266</v>
      </c>
      <c r="N8" s="66" t="s">
        <v>118</v>
      </c>
      <c r="O8" s="69"/>
      <c r="P8" s="24">
        <v>43558</v>
      </c>
      <c r="Q8" s="18" t="s">
        <v>301</v>
      </c>
      <c r="R8" s="48">
        <v>25</v>
      </c>
      <c r="S8" s="18"/>
      <c r="T8" s="18"/>
    </row>
    <row r="9" spans="1:20">
      <c r="A9" s="4">
        <v>5</v>
      </c>
      <c r="B9" s="17" t="s">
        <v>63</v>
      </c>
      <c r="C9" s="65" t="s">
        <v>76</v>
      </c>
      <c r="D9" s="18" t="s">
        <v>25</v>
      </c>
      <c r="E9" s="19">
        <v>18300130605</v>
      </c>
      <c r="F9" s="18"/>
      <c r="G9" s="19">
        <v>37</v>
      </c>
      <c r="H9" s="19">
        <v>37</v>
      </c>
      <c r="I9" s="57">
        <f t="shared" si="0"/>
        <v>74</v>
      </c>
      <c r="J9" s="67">
        <v>7896199748</v>
      </c>
      <c r="K9" s="66" t="s">
        <v>113</v>
      </c>
      <c r="L9" s="58" t="s">
        <v>114</v>
      </c>
      <c r="M9" s="58">
        <v>9678699266</v>
      </c>
      <c r="N9" s="66" t="s">
        <v>119</v>
      </c>
      <c r="O9" s="69">
        <v>9678213682</v>
      </c>
      <c r="P9" s="24">
        <v>43560</v>
      </c>
      <c r="Q9" s="18" t="s">
        <v>302</v>
      </c>
      <c r="R9" s="48">
        <v>25</v>
      </c>
      <c r="S9" s="18"/>
      <c r="T9" s="18"/>
    </row>
    <row r="10" spans="1:20">
      <c r="A10" s="4">
        <v>6</v>
      </c>
      <c r="B10" s="17" t="s">
        <v>63</v>
      </c>
      <c r="C10" s="65" t="s">
        <v>77</v>
      </c>
      <c r="D10" s="18" t="s">
        <v>25</v>
      </c>
      <c r="E10" s="19">
        <v>18300130606</v>
      </c>
      <c r="F10" s="18"/>
      <c r="G10" s="19">
        <v>48</v>
      </c>
      <c r="H10" s="19">
        <v>39</v>
      </c>
      <c r="I10" s="57">
        <f t="shared" si="0"/>
        <v>87</v>
      </c>
      <c r="J10" s="67">
        <v>7896539241</v>
      </c>
      <c r="K10" s="66" t="s">
        <v>113</v>
      </c>
      <c r="L10" s="58" t="s">
        <v>114</v>
      </c>
      <c r="M10" s="58">
        <v>9678699266</v>
      </c>
      <c r="N10" s="66" t="s">
        <v>120</v>
      </c>
      <c r="O10" s="69">
        <v>7086318310</v>
      </c>
      <c r="P10" s="24">
        <v>43561</v>
      </c>
      <c r="Q10" s="18" t="s">
        <v>303</v>
      </c>
      <c r="R10" s="48">
        <v>27</v>
      </c>
      <c r="S10" s="18"/>
      <c r="T10" s="18"/>
    </row>
    <row r="11" spans="1:20">
      <c r="A11" s="4">
        <v>7</v>
      </c>
      <c r="B11" s="17" t="s">
        <v>63</v>
      </c>
      <c r="C11" s="65" t="s">
        <v>78</v>
      </c>
      <c r="D11" s="18" t="s">
        <v>25</v>
      </c>
      <c r="E11" s="19">
        <v>18300130607</v>
      </c>
      <c r="F11" s="18"/>
      <c r="G11" s="19">
        <v>22</v>
      </c>
      <c r="H11" s="19">
        <v>25</v>
      </c>
      <c r="I11" s="57">
        <f t="shared" si="0"/>
        <v>47</v>
      </c>
      <c r="J11" s="68">
        <v>9954825971</v>
      </c>
      <c r="K11" s="66" t="s">
        <v>113</v>
      </c>
      <c r="L11" s="58" t="s">
        <v>114</v>
      </c>
      <c r="M11" s="58">
        <v>9678699266</v>
      </c>
      <c r="N11" s="66" t="s">
        <v>121</v>
      </c>
      <c r="O11" s="69"/>
      <c r="P11" s="24">
        <v>43561</v>
      </c>
      <c r="Q11" s="18" t="s">
        <v>303</v>
      </c>
      <c r="R11" s="48">
        <v>28</v>
      </c>
      <c r="S11" s="18"/>
      <c r="T11" s="18"/>
    </row>
    <row r="12" spans="1:20" s="54" customFormat="1">
      <c r="A12" s="50">
        <v>8</v>
      </c>
      <c r="B12" s="17" t="s">
        <v>63</v>
      </c>
      <c r="C12" s="65" t="s">
        <v>79</v>
      </c>
      <c r="D12" s="18" t="s">
        <v>25</v>
      </c>
      <c r="E12" s="19">
        <v>18300130608</v>
      </c>
      <c r="F12" s="51"/>
      <c r="G12" s="52">
        <v>15</v>
      </c>
      <c r="H12" s="52">
        <v>20</v>
      </c>
      <c r="I12" s="57">
        <f t="shared" si="0"/>
        <v>35</v>
      </c>
      <c r="J12" s="67">
        <v>967830131</v>
      </c>
      <c r="K12" s="66" t="s">
        <v>113</v>
      </c>
      <c r="L12" s="58" t="s">
        <v>114</v>
      </c>
      <c r="M12" s="58">
        <v>9678699266</v>
      </c>
      <c r="N12" s="66" t="s">
        <v>122</v>
      </c>
      <c r="O12" s="69">
        <v>8011886431</v>
      </c>
      <c r="P12" s="24">
        <v>43563</v>
      </c>
      <c r="Q12" s="18" t="s">
        <v>299</v>
      </c>
      <c r="R12" s="53">
        <v>23</v>
      </c>
      <c r="S12" s="18"/>
      <c r="T12" s="51"/>
    </row>
    <row r="13" spans="1:20">
      <c r="A13" s="4">
        <v>9</v>
      </c>
      <c r="B13" s="17" t="s">
        <v>63</v>
      </c>
      <c r="C13" s="65" t="s">
        <v>80</v>
      </c>
      <c r="D13" s="18" t="s">
        <v>25</v>
      </c>
      <c r="E13" s="19">
        <v>18300130609</v>
      </c>
      <c r="F13" s="18"/>
      <c r="G13" s="19">
        <v>37</v>
      </c>
      <c r="H13" s="19">
        <v>27</v>
      </c>
      <c r="I13" s="57">
        <f t="shared" si="0"/>
        <v>64</v>
      </c>
      <c r="J13" s="67">
        <v>7002264403</v>
      </c>
      <c r="K13" s="66" t="s">
        <v>113</v>
      </c>
      <c r="L13" s="58" t="s">
        <v>114</v>
      </c>
      <c r="M13" s="58">
        <v>9678699266</v>
      </c>
      <c r="N13" s="66" t="s">
        <v>123</v>
      </c>
      <c r="O13" s="69">
        <v>8471818893</v>
      </c>
      <c r="P13" s="24">
        <v>43563</v>
      </c>
      <c r="Q13" s="18" t="s">
        <v>299</v>
      </c>
      <c r="R13" s="48">
        <v>23</v>
      </c>
      <c r="S13" s="18"/>
      <c r="T13" s="18"/>
    </row>
    <row r="14" spans="1:20">
      <c r="A14" s="4">
        <v>10</v>
      </c>
      <c r="B14" s="17" t="s">
        <v>63</v>
      </c>
      <c r="C14" s="65" t="s">
        <v>81</v>
      </c>
      <c r="D14" s="18" t="s">
        <v>25</v>
      </c>
      <c r="E14" s="19">
        <v>18300130610</v>
      </c>
      <c r="F14" s="18"/>
      <c r="G14" s="19">
        <v>40</v>
      </c>
      <c r="H14" s="19">
        <v>41</v>
      </c>
      <c r="I14" s="57">
        <f t="shared" si="0"/>
        <v>81</v>
      </c>
      <c r="J14" s="67">
        <v>9954177294</v>
      </c>
      <c r="K14" s="66" t="s">
        <v>113</v>
      </c>
      <c r="L14" s="58" t="s">
        <v>114</v>
      </c>
      <c r="M14" s="58">
        <v>9678699266</v>
      </c>
      <c r="N14" s="66" t="s">
        <v>124</v>
      </c>
      <c r="O14" s="69">
        <v>9957849561</v>
      </c>
      <c r="P14" s="24">
        <v>43564</v>
      </c>
      <c r="Q14" s="18" t="s">
        <v>300</v>
      </c>
      <c r="R14" s="48">
        <v>23</v>
      </c>
      <c r="S14" s="18"/>
      <c r="T14" s="18"/>
    </row>
    <row r="15" spans="1:20">
      <c r="A15" s="4">
        <v>11</v>
      </c>
      <c r="B15" s="17" t="s">
        <v>63</v>
      </c>
      <c r="C15" s="65" t="s">
        <v>82</v>
      </c>
      <c r="D15" s="18" t="s">
        <v>25</v>
      </c>
      <c r="E15" s="19">
        <v>18300130611</v>
      </c>
      <c r="F15" s="18"/>
      <c r="G15" s="19">
        <v>35</v>
      </c>
      <c r="H15" s="19">
        <v>34</v>
      </c>
      <c r="I15" s="57">
        <f t="shared" si="0"/>
        <v>69</v>
      </c>
      <c r="J15" s="67">
        <v>8638971855</v>
      </c>
      <c r="K15" s="66" t="s">
        <v>113</v>
      </c>
      <c r="L15" s="58" t="s">
        <v>114</v>
      </c>
      <c r="M15" s="58">
        <v>9678699266</v>
      </c>
      <c r="N15" s="66" t="s">
        <v>122</v>
      </c>
      <c r="O15" s="69">
        <v>8011886431</v>
      </c>
      <c r="P15" s="24">
        <v>43565</v>
      </c>
      <c r="Q15" s="18" t="s">
        <v>304</v>
      </c>
      <c r="R15" s="48">
        <v>26</v>
      </c>
      <c r="S15" s="18"/>
      <c r="T15" s="18"/>
    </row>
    <row r="16" spans="1:20">
      <c r="A16" s="4">
        <v>12</v>
      </c>
      <c r="B16" s="17" t="s">
        <v>63</v>
      </c>
      <c r="C16" s="65" t="s">
        <v>83</v>
      </c>
      <c r="D16" s="18" t="s">
        <v>25</v>
      </c>
      <c r="E16" s="19">
        <v>18300130623</v>
      </c>
      <c r="F16" s="18"/>
      <c r="G16" s="19">
        <v>26</v>
      </c>
      <c r="H16" s="19">
        <v>28</v>
      </c>
      <c r="I16" s="57">
        <f t="shared" si="0"/>
        <v>54</v>
      </c>
      <c r="J16" s="67">
        <v>8811075733</v>
      </c>
      <c r="K16" s="66" t="s">
        <v>125</v>
      </c>
      <c r="L16" s="58" t="s">
        <v>126</v>
      </c>
      <c r="M16" s="58">
        <v>9678115758</v>
      </c>
      <c r="N16" s="66" t="s">
        <v>127</v>
      </c>
      <c r="O16" s="69">
        <v>8011583834</v>
      </c>
      <c r="P16" s="24">
        <v>43565</v>
      </c>
      <c r="Q16" s="18" t="s">
        <v>304</v>
      </c>
      <c r="R16" s="48">
        <v>28</v>
      </c>
      <c r="S16" s="18"/>
      <c r="T16" s="18"/>
    </row>
    <row r="17" spans="1:20">
      <c r="A17" s="4">
        <v>13</v>
      </c>
      <c r="B17" s="17" t="s">
        <v>63</v>
      </c>
      <c r="C17" s="65" t="s">
        <v>84</v>
      </c>
      <c r="D17" s="18" t="s">
        <v>25</v>
      </c>
      <c r="E17" s="19">
        <v>18300130624</v>
      </c>
      <c r="F17" s="18"/>
      <c r="G17" s="19">
        <v>16</v>
      </c>
      <c r="H17" s="19">
        <v>23</v>
      </c>
      <c r="I17" s="57">
        <f t="shared" si="0"/>
        <v>39</v>
      </c>
      <c r="J17" s="68">
        <v>9085830071</v>
      </c>
      <c r="K17" s="66" t="s">
        <v>125</v>
      </c>
      <c r="L17" s="58" t="s">
        <v>126</v>
      </c>
      <c r="M17" s="58">
        <v>9678115758</v>
      </c>
      <c r="N17" s="66" t="s">
        <v>128</v>
      </c>
      <c r="O17" s="69">
        <v>8011885330</v>
      </c>
      <c r="P17" s="24">
        <v>43566</v>
      </c>
      <c r="Q17" s="18" t="s">
        <v>301</v>
      </c>
      <c r="R17" s="48">
        <v>28</v>
      </c>
      <c r="S17" s="18"/>
      <c r="T17" s="18"/>
    </row>
    <row r="18" spans="1:20">
      <c r="A18" s="4">
        <v>14</v>
      </c>
      <c r="B18" s="17" t="s">
        <v>63</v>
      </c>
      <c r="C18" s="65" t="s">
        <v>85</v>
      </c>
      <c r="D18" s="18" t="s">
        <v>25</v>
      </c>
      <c r="E18" s="19">
        <v>18300130625</v>
      </c>
      <c r="F18" s="18"/>
      <c r="G18" s="19">
        <v>41</v>
      </c>
      <c r="H18" s="19">
        <v>39</v>
      </c>
      <c r="I18" s="57">
        <f t="shared" si="0"/>
        <v>80</v>
      </c>
      <c r="J18" s="67">
        <v>9401576845</v>
      </c>
      <c r="K18" s="66" t="s">
        <v>125</v>
      </c>
      <c r="L18" s="58" t="s">
        <v>126</v>
      </c>
      <c r="M18" s="58">
        <v>9678115758</v>
      </c>
      <c r="N18" s="66" t="s">
        <v>129</v>
      </c>
      <c r="O18" s="69">
        <v>7086844156</v>
      </c>
      <c r="P18" s="24">
        <v>43566</v>
      </c>
      <c r="Q18" s="18" t="s">
        <v>301</v>
      </c>
      <c r="R18" s="48">
        <v>28</v>
      </c>
      <c r="S18" s="18"/>
      <c r="T18" s="18"/>
    </row>
    <row r="19" spans="1:20">
      <c r="A19" s="4">
        <v>15</v>
      </c>
      <c r="B19" s="17" t="s">
        <v>63</v>
      </c>
      <c r="C19" s="65" t="s">
        <v>86</v>
      </c>
      <c r="D19" s="18" t="s">
        <v>25</v>
      </c>
      <c r="E19" s="19">
        <v>18300130626</v>
      </c>
      <c r="F19" s="18"/>
      <c r="G19" s="19">
        <v>19</v>
      </c>
      <c r="H19" s="19">
        <v>42</v>
      </c>
      <c r="I19" s="57">
        <f t="shared" si="0"/>
        <v>61</v>
      </c>
      <c r="J19" s="67">
        <v>7399688723</v>
      </c>
      <c r="K19" s="66" t="s">
        <v>125</v>
      </c>
      <c r="L19" s="58" t="s">
        <v>126</v>
      </c>
      <c r="M19" s="58">
        <v>9678115758</v>
      </c>
      <c r="N19" s="66" t="s">
        <v>130</v>
      </c>
      <c r="O19" s="69"/>
      <c r="P19" s="24">
        <v>43567</v>
      </c>
      <c r="Q19" s="18" t="s">
        <v>302</v>
      </c>
      <c r="R19" s="48">
        <v>28</v>
      </c>
      <c r="S19" s="18"/>
      <c r="T19" s="18"/>
    </row>
    <row r="20" spans="1:20">
      <c r="A20" s="4">
        <v>16</v>
      </c>
      <c r="B20" s="17" t="s">
        <v>63</v>
      </c>
      <c r="C20" s="65" t="s">
        <v>87</v>
      </c>
      <c r="D20" s="18" t="s">
        <v>25</v>
      </c>
      <c r="E20" s="19">
        <v>18300130627</v>
      </c>
      <c r="F20" s="18"/>
      <c r="G20" s="19">
        <v>26</v>
      </c>
      <c r="H20" s="19">
        <v>21</v>
      </c>
      <c r="I20" s="57">
        <f t="shared" si="0"/>
        <v>47</v>
      </c>
      <c r="J20" s="67">
        <v>7663987732</v>
      </c>
      <c r="K20" s="66" t="s">
        <v>125</v>
      </c>
      <c r="L20" s="58" t="s">
        <v>126</v>
      </c>
      <c r="M20" s="58">
        <v>9678115758</v>
      </c>
      <c r="N20" s="66" t="s">
        <v>131</v>
      </c>
      <c r="O20" s="69">
        <v>957730612</v>
      </c>
      <c r="P20" s="24">
        <v>43567</v>
      </c>
      <c r="Q20" s="18" t="s">
        <v>302</v>
      </c>
      <c r="R20" s="48">
        <v>28</v>
      </c>
      <c r="S20" s="18"/>
      <c r="T20" s="18"/>
    </row>
    <row r="21" spans="1:20">
      <c r="A21" s="4">
        <v>17</v>
      </c>
      <c r="B21" s="17" t="s">
        <v>63</v>
      </c>
      <c r="C21" s="65" t="s">
        <v>88</v>
      </c>
      <c r="D21" s="18" t="s">
        <v>25</v>
      </c>
      <c r="E21" s="19">
        <v>18300130628</v>
      </c>
      <c r="F21" s="18"/>
      <c r="G21" s="19">
        <v>46</v>
      </c>
      <c r="H21" s="19">
        <v>48</v>
      </c>
      <c r="I21" s="57">
        <f t="shared" si="0"/>
        <v>94</v>
      </c>
      <c r="J21" s="68">
        <v>9508795004</v>
      </c>
      <c r="K21" s="66" t="s">
        <v>125</v>
      </c>
      <c r="L21" s="58" t="s">
        <v>126</v>
      </c>
      <c r="M21" s="58">
        <v>9678115758</v>
      </c>
      <c r="N21" s="66" t="s">
        <v>132</v>
      </c>
      <c r="O21" s="69">
        <v>8011457882</v>
      </c>
      <c r="P21" s="24">
        <v>43568</v>
      </c>
      <c r="Q21" s="18" t="s">
        <v>303</v>
      </c>
      <c r="R21" s="48">
        <v>28</v>
      </c>
      <c r="S21" s="18"/>
      <c r="T21" s="18"/>
    </row>
    <row r="22" spans="1:20">
      <c r="A22" s="4">
        <v>18</v>
      </c>
      <c r="B22" s="17" t="s">
        <v>63</v>
      </c>
      <c r="C22" s="65" t="s">
        <v>89</v>
      </c>
      <c r="D22" s="18" t="s">
        <v>25</v>
      </c>
      <c r="E22" s="19">
        <v>18300130629</v>
      </c>
      <c r="F22" s="58"/>
      <c r="G22" s="17">
        <v>70</v>
      </c>
      <c r="H22" s="17">
        <v>64</v>
      </c>
      <c r="I22" s="57">
        <f t="shared" si="0"/>
        <v>134</v>
      </c>
      <c r="J22" s="67">
        <v>9678552551</v>
      </c>
      <c r="K22" s="66" t="s">
        <v>133</v>
      </c>
      <c r="L22" s="58" t="s">
        <v>134</v>
      </c>
      <c r="M22" s="58">
        <v>8761926724</v>
      </c>
      <c r="N22" s="66" t="s">
        <v>135</v>
      </c>
      <c r="O22" s="69"/>
      <c r="P22" s="24">
        <v>43572</v>
      </c>
      <c r="Q22" s="18" t="s">
        <v>304</v>
      </c>
      <c r="R22" s="48">
        <v>29</v>
      </c>
      <c r="S22" s="18"/>
      <c r="T22" s="18"/>
    </row>
    <row r="23" spans="1:20">
      <c r="A23" s="4">
        <v>19</v>
      </c>
      <c r="B23" s="17" t="s">
        <v>63</v>
      </c>
      <c r="C23" s="65" t="s">
        <v>90</v>
      </c>
      <c r="D23" s="18" t="s">
        <v>25</v>
      </c>
      <c r="E23" s="19">
        <v>18300130630</v>
      </c>
      <c r="F23" s="18"/>
      <c r="G23" s="19">
        <v>36</v>
      </c>
      <c r="H23" s="19">
        <v>38</v>
      </c>
      <c r="I23" s="57">
        <f t="shared" si="0"/>
        <v>74</v>
      </c>
      <c r="J23" s="68">
        <v>8753902219</v>
      </c>
      <c r="K23" s="66" t="s">
        <v>133</v>
      </c>
      <c r="L23" s="58" t="s">
        <v>134</v>
      </c>
      <c r="M23" s="58">
        <v>8761926724</v>
      </c>
      <c r="N23" s="66" t="s">
        <v>136</v>
      </c>
      <c r="O23" s="69">
        <v>8486649768</v>
      </c>
      <c r="P23" s="24">
        <v>43573</v>
      </c>
      <c r="Q23" s="18" t="s">
        <v>301</v>
      </c>
      <c r="R23" s="48">
        <v>29</v>
      </c>
      <c r="S23" s="18"/>
      <c r="T23" s="18"/>
    </row>
    <row r="24" spans="1:20">
      <c r="A24" s="4">
        <v>20</v>
      </c>
      <c r="B24" s="17" t="s">
        <v>63</v>
      </c>
      <c r="C24" s="65" t="s">
        <v>91</v>
      </c>
      <c r="D24" s="18" t="s">
        <v>25</v>
      </c>
      <c r="E24" s="19">
        <v>18300130612</v>
      </c>
      <c r="F24" s="18"/>
      <c r="G24" s="19">
        <v>23</v>
      </c>
      <c r="H24" s="19">
        <v>31</v>
      </c>
      <c r="I24" s="57">
        <f t="shared" si="0"/>
        <v>54</v>
      </c>
      <c r="J24" s="67">
        <v>9957878525</v>
      </c>
      <c r="K24" s="66" t="s">
        <v>137</v>
      </c>
      <c r="L24" s="58" t="s">
        <v>138</v>
      </c>
      <c r="M24" s="58">
        <v>9613334522</v>
      </c>
      <c r="N24" s="66" t="s">
        <v>139</v>
      </c>
      <c r="O24" s="69">
        <v>7896232470</v>
      </c>
      <c r="P24" s="24">
        <v>43573</v>
      </c>
      <c r="Q24" s="18" t="s">
        <v>301</v>
      </c>
      <c r="R24" s="48">
        <v>37</v>
      </c>
      <c r="S24" s="18"/>
      <c r="T24" s="18"/>
    </row>
    <row r="25" spans="1:20">
      <c r="A25" s="4">
        <v>21</v>
      </c>
      <c r="B25" s="17" t="s">
        <v>63</v>
      </c>
      <c r="C25" s="65" t="s">
        <v>92</v>
      </c>
      <c r="D25" s="18" t="s">
        <v>25</v>
      </c>
      <c r="E25" s="19">
        <v>18300130631</v>
      </c>
      <c r="F25" s="18"/>
      <c r="G25" s="19">
        <v>40</v>
      </c>
      <c r="H25" s="19">
        <v>21</v>
      </c>
      <c r="I25" s="57">
        <f t="shared" si="0"/>
        <v>61</v>
      </c>
      <c r="J25" s="67">
        <v>8133971616</v>
      </c>
      <c r="K25" s="66" t="s">
        <v>133</v>
      </c>
      <c r="L25" s="58" t="s">
        <v>140</v>
      </c>
      <c r="M25" s="58">
        <v>9577659386</v>
      </c>
      <c r="N25" s="66" t="s">
        <v>141</v>
      </c>
      <c r="O25" s="69">
        <v>8486316727</v>
      </c>
      <c r="P25" s="24">
        <v>43575</v>
      </c>
      <c r="Q25" s="18" t="s">
        <v>303</v>
      </c>
      <c r="R25" s="48">
        <v>43</v>
      </c>
      <c r="S25" s="18"/>
      <c r="T25" s="18"/>
    </row>
    <row r="26" spans="1:20">
      <c r="A26" s="4">
        <v>22</v>
      </c>
      <c r="B26" s="17" t="s">
        <v>63</v>
      </c>
      <c r="C26" s="65" t="s">
        <v>93</v>
      </c>
      <c r="D26" s="18" t="s">
        <v>25</v>
      </c>
      <c r="E26" s="19">
        <v>18300130632</v>
      </c>
      <c r="F26" s="18"/>
      <c r="G26" s="19">
        <v>38</v>
      </c>
      <c r="H26" s="19">
        <v>28</v>
      </c>
      <c r="I26" s="57">
        <f t="shared" si="0"/>
        <v>66</v>
      </c>
      <c r="J26" s="67">
        <v>7576928916</v>
      </c>
      <c r="K26" s="66" t="s">
        <v>133</v>
      </c>
      <c r="L26" s="58" t="s">
        <v>134</v>
      </c>
      <c r="M26" s="58">
        <v>8761926724</v>
      </c>
      <c r="N26" s="66" t="s">
        <v>142</v>
      </c>
      <c r="O26" s="69">
        <v>9954885896</v>
      </c>
      <c r="P26" s="24">
        <v>43575</v>
      </c>
      <c r="Q26" s="18" t="s">
        <v>303</v>
      </c>
      <c r="R26" s="48">
        <v>43</v>
      </c>
      <c r="S26" s="18"/>
      <c r="T26" s="18"/>
    </row>
    <row r="27" spans="1:20">
      <c r="A27" s="4">
        <v>23</v>
      </c>
      <c r="B27" s="17" t="s">
        <v>63</v>
      </c>
      <c r="C27" s="18" t="s">
        <v>94</v>
      </c>
      <c r="D27" s="18" t="s">
        <v>25</v>
      </c>
      <c r="E27" s="19">
        <v>18300130613</v>
      </c>
      <c r="F27" s="18"/>
      <c r="G27" s="19">
        <v>27</v>
      </c>
      <c r="H27" s="19">
        <v>27</v>
      </c>
      <c r="I27" s="57">
        <f t="shared" si="0"/>
        <v>54</v>
      </c>
      <c r="J27" s="67">
        <v>8011215560</v>
      </c>
      <c r="K27" s="66" t="s">
        <v>143</v>
      </c>
      <c r="L27" s="58" t="s">
        <v>144</v>
      </c>
      <c r="M27" s="58">
        <v>9957764728</v>
      </c>
      <c r="N27" s="66" t="s">
        <v>145</v>
      </c>
      <c r="O27" s="69">
        <v>8011651152</v>
      </c>
      <c r="P27" s="24">
        <v>43577</v>
      </c>
      <c r="Q27" s="18" t="s">
        <v>299</v>
      </c>
      <c r="R27" s="48">
        <v>43</v>
      </c>
      <c r="S27" s="18"/>
      <c r="T27" s="18"/>
    </row>
    <row r="28" spans="1:20">
      <c r="A28" s="4">
        <v>24</v>
      </c>
      <c r="B28" s="17" t="s">
        <v>63</v>
      </c>
      <c r="C28" s="65" t="s">
        <v>95</v>
      </c>
      <c r="D28" s="18" t="s">
        <v>25</v>
      </c>
      <c r="E28" s="19">
        <v>18300130614</v>
      </c>
      <c r="F28" s="18"/>
      <c r="G28" s="19">
        <v>45</v>
      </c>
      <c r="H28" s="19">
        <v>34</v>
      </c>
      <c r="I28" s="57">
        <f t="shared" si="0"/>
        <v>79</v>
      </c>
      <c r="J28" s="67">
        <v>8812823651</v>
      </c>
      <c r="K28" s="66" t="s">
        <v>137</v>
      </c>
      <c r="L28" s="58" t="s">
        <v>138</v>
      </c>
      <c r="M28" s="58">
        <v>9613334522</v>
      </c>
      <c r="N28" s="66" t="s">
        <v>139</v>
      </c>
      <c r="O28" s="69">
        <v>7896232470</v>
      </c>
      <c r="P28" s="24">
        <v>43577</v>
      </c>
      <c r="Q28" s="18" t="s">
        <v>299</v>
      </c>
      <c r="R28" s="48">
        <v>43</v>
      </c>
      <c r="S28" s="18"/>
      <c r="T28" s="18"/>
    </row>
    <row r="29" spans="1:20">
      <c r="A29" s="4">
        <v>25</v>
      </c>
      <c r="B29" s="17" t="s">
        <v>63</v>
      </c>
      <c r="C29" s="65" t="s">
        <v>96</v>
      </c>
      <c r="D29" s="18" t="s">
        <v>25</v>
      </c>
      <c r="E29" s="19">
        <v>18300130633</v>
      </c>
      <c r="F29" s="18"/>
      <c r="G29" s="19">
        <v>43</v>
      </c>
      <c r="H29" s="19">
        <v>30</v>
      </c>
      <c r="I29" s="57">
        <f t="shared" si="0"/>
        <v>73</v>
      </c>
      <c r="J29" s="67">
        <v>8011471623</v>
      </c>
      <c r="K29" s="66" t="s">
        <v>125</v>
      </c>
      <c r="L29" s="58" t="s">
        <v>126</v>
      </c>
      <c r="M29" s="58">
        <v>9678115758</v>
      </c>
      <c r="N29" s="66" t="s">
        <v>146</v>
      </c>
      <c r="O29" s="69">
        <v>9854590178</v>
      </c>
      <c r="P29" s="24">
        <v>43579</v>
      </c>
      <c r="Q29" s="18" t="s">
        <v>304</v>
      </c>
      <c r="R29" s="48">
        <v>43</v>
      </c>
      <c r="S29" s="18"/>
      <c r="T29" s="18"/>
    </row>
    <row r="30" spans="1:20">
      <c r="A30" s="4">
        <v>26</v>
      </c>
      <c r="B30" s="17" t="s">
        <v>63</v>
      </c>
      <c r="C30" s="65" t="s">
        <v>97</v>
      </c>
      <c r="D30" s="18" t="s">
        <v>25</v>
      </c>
      <c r="E30" s="19">
        <v>18300130634</v>
      </c>
      <c r="F30" s="18"/>
      <c r="G30" s="19">
        <v>22</v>
      </c>
      <c r="H30" s="19">
        <v>25</v>
      </c>
      <c r="I30" s="57">
        <f t="shared" si="0"/>
        <v>47</v>
      </c>
      <c r="J30" s="67">
        <v>8011122653</v>
      </c>
      <c r="K30" s="66" t="s">
        <v>143</v>
      </c>
      <c r="L30" s="58" t="s">
        <v>144</v>
      </c>
      <c r="M30" s="58">
        <v>9957764728</v>
      </c>
      <c r="N30" s="66" t="s">
        <v>145</v>
      </c>
      <c r="O30" s="69">
        <v>8011651152</v>
      </c>
      <c r="P30" s="24">
        <v>43579</v>
      </c>
      <c r="Q30" s="18" t="s">
        <v>304</v>
      </c>
      <c r="R30" s="48">
        <v>44</v>
      </c>
      <c r="S30" s="18"/>
      <c r="T30" s="18"/>
    </row>
    <row r="31" spans="1:20">
      <c r="A31" s="4">
        <v>27</v>
      </c>
      <c r="B31" s="17" t="s">
        <v>63</v>
      </c>
      <c r="C31" s="65" t="s">
        <v>98</v>
      </c>
      <c r="D31" s="18" t="s">
        <v>25</v>
      </c>
      <c r="E31" s="19">
        <v>18300130635</v>
      </c>
      <c r="F31" s="18"/>
      <c r="G31" s="19">
        <v>41</v>
      </c>
      <c r="H31" s="19">
        <v>29</v>
      </c>
      <c r="I31" s="57">
        <f t="shared" si="0"/>
        <v>70</v>
      </c>
      <c r="J31" s="67">
        <v>9101549182</v>
      </c>
      <c r="K31" s="66" t="s">
        <v>125</v>
      </c>
      <c r="L31" s="58" t="s">
        <v>126</v>
      </c>
      <c r="M31" s="58">
        <v>9678115758</v>
      </c>
      <c r="N31" s="66" t="s">
        <v>147</v>
      </c>
      <c r="O31" s="69">
        <v>9678885310</v>
      </c>
      <c r="P31" s="24">
        <v>43580</v>
      </c>
      <c r="Q31" s="18" t="s">
        <v>301</v>
      </c>
      <c r="R31" s="48">
        <v>33</v>
      </c>
      <c r="S31" s="18"/>
      <c r="T31" s="18"/>
    </row>
    <row r="32" spans="1:20">
      <c r="A32" s="4">
        <v>28</v>
      </c>
      <c r="B32" s="17" t="s">
        <v>63</v>
      </c>
      <c r="C32" s="65" t="s">
        <v>99</v>
      </c>
      <c r="D32" s="18" t="s">
        <v>25</v>
      </c>
      <c r="E32" s="19">
        <v>18300130636</v>
      </c>
      <c r="F32" s="18"/>
      <c r="G32" s="19">
        <v>46</v>
      </c>
      <c r="H32" s="19">
        <v>40</v>
      </c>
      <c r="I32" s="57">
        <f t="shared" si="0"/>
        <v>86</v>
      </c>
      <c r="J32" s="67">
        <v>8011460140</v>
      </c>
      <c r="K32" s="66" t="s">
        <v>143</v>
      </c>
      <c r="L32" s="58" t="s">
        <v>144</v>
      </c>
      <c r="M32" s="58">
        <v>9957764728</v>
      </c>
      <c r="N32" s="66" t="s">
        <v>145</v>
      </c>
      <c r="O32" s="69">
        <v>8011651152</v>
      </c>
      <c r="P32" s="24">
        <v>43580</v>
      </c>
      <c r="Q32" s="18" t="s">
        <v>301</v>
      </c>
      <c r="R32" s="48">
        <v>36</v>
      </c>
      <c r="S32" s="18"/>
      <c r="T32" s="18"/>
    </row>
    <row r="33" spans="1:20">
      <c r="A33" s="4">
        <v>29</v>
      </c>
      <c r="B33" s="17" t="s">
        <v>63</v>
      </c>
      <c r="C33" s="65" t="s">
        <v>100</v>
      </c>
      <c r="D33" s="18" t="s">
        <v>25</v>
      </c>
      <c r="E33" s="19">
        <v>18300130615</v>
      </c>
      <c r="F33" s="18"/>
      <c r="G33" s="19">
        <v>44</v>
      </c>
      <c r="H33" s="19">
        <v>34</v>
      </c>
      <c r="I33" s="57">
        <f t="shared" si="0"/>
        <v>78</v>
      </c>
      <c r="J33" s="67">
        <v>8822421104</v>
      </c>
      <c r="K33" s="66" t="s">
        <v>125</v>
      </c>
      <c r="L33" s="58" t="s">
        <v>126</v>
      </c>
      <c r="M33" s="58">
        <v>9678115758</v>
      </c>
      <c r="N33" s="66" t="s">
        <v>128</v>
      </c>
      <c r="O33" s="69">
        <v>8011885330</v>
      </c>
      <c r="P33" s="24">
        <v>43581</v>
      </c>
      <c r="Q33" s="18" t="s">
        <v>302</v>
      </c>
      <c r="R33" s="48">
        <v>38</v>
      </c>
      <c r="S33" s="18"/>
      <c r="T33" s="18"/>
    </row>
    <row r="34" spans="1:20">
      <c r="A34" s="4">
        <v>30</v>
      </c>
      <c r="B34" s="17" t="s">
        <v>63</v>
      </c>
      <c r="C34" s="65" t="s">
        <v>101</v>
      </c>
      <c r="D34" s="18" t="s">
        <v>25</v>
      </c>
      <c r="E34" s="19">
        <v>18300130616</v>
      </c>
      <c r="F34" s="18"/>
      <c r="G34" s="19">
        <v>41</v>
      </c>
      <c r="H34" s="19">
        <v>40</v>
      </c>
      <c r="I34" s="57">
        <f t="shared" si="0"/>
        <v>81</v>
      </c>
      <c r="J34" s="67">
        <v>8011026895</v>
      </c>
      <c r="K34" s="66" t="s">
        <v>125</v>
      </c>
      <c r="L34" s="58" t="s">
        <v>126</v>
      </c>
      <c r="M34" s="58">
        <v>9678115758</v>
      </c>
      <c r="N34" s="66" t="s">
        <v>129</v>
      </c>
      <c r="O34" s="69">
        <v>7086844156</v>
      </c>
      <c r="P34" s="24">
        <v>43581</v>
      </c>
      <c r="Q34" s="18" t="s">
        <v>302</v>
      </c>
      <c r="R34" s="48">
        <v>38</v>
      </c>
      <c r="S34" s="18"/>
      <c r="T34" s="18"/>
    </row>
    <row r="35" spans="1:20">
      <c r="A35" s="4">
        <v>31</v>
      </c>
      <c r="B35" s="17" t="s">
        <v>63</v>
      </c>
      <c r="C35" s="65" t="s">
        <v>102</v>
      </c>
      <c r="D35" s="18" t="s">
        <v>25</v>
      </c>
      <c r="E35" s="19">
        <v>18300130617</v>
      </c>
      <c r="F35" s="18"/>
      <c r="G35" s="19">
        <v>11</v>
      </c>
      <c r="H35" s="19">
        <v>9</v>
      </c>
      <c r="I35" s="57">
        <f t="shared" si="0"/>
        <v>20</v>
      </c>
      <c r="J35" s="67">
        <v>9531434876</v>
      </c>
      <c r="K35" s="66" t="s">
        <v>113</v>
      </c>
      <c r="L35" s="58" t="s">
        <v>114</v>
      </c>
      <c r="M35" s="58">
        <v>9678699266</v>
      </c>
      <c r="N35" s="66" t="s">
        <v>148</v>
      </c>
      <c r="O35" s="69">
        <v>8011778731</v>
      </c>
      <c r="P35" s="24">
        <v>43582</v>
      </c>
      <c r="Q35" s="18" t="s">
        <v>303</v>
      </c>
      <c r="R35" s="48">
        <v>37</v>
      </c>
      <c r="S35" s="18"/>
      <c r="T35" s="18"/>
    </row>
    <row r="36" spans="1:20">
      <c r="A36" s="4">
        <v>32</v>
      </c>
      <c r="B36" s="17" t="s">
        <v>63</v>
      </c>
      <c r="C36" s="65" t="s">
        <v>103</v>
      </c>
      <c r="D36" s="18" t="s">
        <v>25</v>
      </c>
      <c r="E36" s="19">
        <v>18300130618</v>
      </c>
      <c r="F36" s="18"/>
      <c r="G36" s="19">
        <v>15</v>
      </c>
      <c r="H36" s="19">
        <v>11</v>
      </c>
      <c r="I36" s="57">
        <f t="shared" si="0"/>
        <v>26</v>
      </c>
      <c r="J36" s="67">
        <v>9101796590</v>
      </c>
      <c r="K36" s="66" t="s">
        <v>113</v>
      </c>
      <c r="L36" s="58" t="s">
        <v>114</v>
      </c>
      <c r="M36" s="58">
        <v>9678699266</v>
      </c>
      <c r="N36" s="66" t="s">
        <v>148</v>
      </c>
      <c r="O36" s="69">
        <v>8011778731</v>
      </c>
      <c r="P36" s="24">
        <v>43582</v>
      </c>
      <c r="Q36" s="18" t="s">
        <v>303</v>
      </c>
      <c r="R36" s="48">
        <v>34</v>
      </c>
      <c r="S36" s="18"/>
      <c r="T36" s="18"/>
    </row>
    <row r="37" spans="1:20">
      <c r="A37" s="4">
        <v>33</v>
      </c>
      <c r="B37" s="17" t="s">
        <v>63</v>
      </c>
      <c r="C37" s="65" t="s">
        <v>104</v>
      </c>
      <c r="D37" s="18" t="s">
        <v>25</v>
      </c>
      <c r="E37" s="19">
        <v>18300130637</v>
      </c>
      <c r="F37" s="18"/>
      <c r="G37" s="19">
        <v>22</v>
      </c>
      <c r="H37" s="19">
        <v>29</v>
      </c>
      <c r="I37" s="57">
        <f t="shared" si="0"/>
        <v>51</v>
      </c>
      <c r="J37" s="67">
        <v>8486728195</v>
      </c>
      <c r="K37" s="66" t="s">
        <v>133</v>
      </c>
      <c r="L37" s="58" t="s">
        <v>140</v>
      </c>
      <c r="M37" s="58">
        <v>9577659386</v>
      </c>
      <c r="N37" s="66" t="s">
        <v>149</v>
      </c>
      <c r="O37" s="69">
        <v>8486253192</v>
      </c>
      <c r="P37" s="24">
        <v>43582</v>
      </c>
      <c r="Q37" s="18" t="s">
        <v>303</v>
      </c>
      <c r="R37" s="18">
        <v>36</v>
      </c>
      <c r="S37" s="18"/>
      <c r="T37" s="18"/>
    </row>
    <row r="38" spans="1:20">
      <c r="A38" s="4">
        <v>34</v>
      </c>
      <c r="B38" s="17" t="s">
        <v>63</v>
      </c>
      <c r="C38" s="65" t="s">
        <v>105</v>
      </c>
      <c r="D38" s="18" t="s">
        <v>25</v>
      </c>
      <c r="E38" s="19">
        <v>18300130638</v>
      </c>
      <c r="F38" s="18"/>
      <c r="G38" s="19">
        <v>23</v>
      </c>
      <c r="H38" s="19">
        <v>16</v>
      </c>
      <c r="I38" s="57">
        <f t="shared" si="0"/>
        <v>39</v>
      </c>
      <c r="J38" s="67">
        <v>8723008169</v>
      </c>
      <c r="K38" s="66" t="s">
        <v>133</v>
      </c>
      <c r="L38" s="58" t="s">
        <v>134</v>
      </c>
      <c r="M38" s="58">
        <v>8761926724</v>
      </c>
      <c r="N38" s="66" t="s">
        <v>142</v>
      </c>
      <c r="O38" s="69">
        <v>9954885896</v>
      </c>
      <c r="P38" s="24">
        <v>43584</v>
      </c>
      <c r="Q38" s="18" t="s">
        <v>299</v>
      </c>
      <c r="R38" s="18">
        <v>38</v>
      </c>
      <c r="S38" s="18"/>
      <c r="T38" s="18"/>
    </row>
    <row r="39" spans="1:20">
      <c r="A39" s="4">
        <v>35</v>
      </c>
      <c r="B39" s="17" t="s">
        <v>63</v>
      </c>
      <c r="C39" s="65" t="s">
        <v>106</v>
      </c>
      <c r="D39" s="18" t="s">
        <v>25</v>
      </c>
      <c r="E39" s="19">
        <v>18300130640</v>
      </c>
      <c r="F39" s="18"/>
      <c r="G39" s="19">
        <v>8</v>
      </c>
      <c r="H39" s="19">
        <v>12</v>
      </c>
      <c r="I39" s="57">
        <f t="shared" si="0"/>
        <v>20</v>
      </c>
      <c r="J39" s="67">
        <v>700295126</v>
      </c>
      <c r="K39" s="66" t="s">
        <v>125</v>
      </c>
      <c r="L39" s="58" t="s">
        <v>126</v>
      </c>
      <c r="M39" s="58">
        <v>9678115758</v>
      </c>
      <c r="N39" s="18" t="s">
        <v>127</v>
      </c>
      <c r="O39" s="48">
        <v>8011583834</v>
      </c>
      <c r="P39" s="24">
        <v>43584</v>
      </c>
      <c r="Q39" s="18" t="s">
        <v>299</v>
      </c>
      <c r="R39" s="18">
        <v>44</v>
      </c>
      <c r="S39" s="18"/>
      <c r="T39" s="18"/>
    </row>
    <row r="40" spans="1:20">
      <c r="A40" s="4">
        <v>36</v>
      </c>
      <c r="B40" s="17" t="s">
        <v>63</v>
      </c>
      <c r="C40" s="65" t="s">
        <v>107</v>
      </c>
      <c r="D40" s="18" t="s">
        <v>25</v>
      </c>
      <c r="E40" s="19">
        <v>18300130641</v>
      </c>
      <c r="F40" s="18"/>
      <c r="G40" s="19">
        <v>15</v>
      </c>
      <c r="H40" s="19">
        <v>11</v>
      </c>
      <c r="I40" s="57">
        <f t="shared" si="0"/>
        <v>26</v>
      </c>
      <c r="J40" s="67">
        <v>9954567496</v>
      </c>
      <c r="K40" s="66" t="s">
        <v>113</v>
      </c>
      <c r="L40" s="58" t="s">
        <v>114</v>
      </c>
      <c r="M40" s="58">
        <v>9678699266</v>
      </c>
      <c r="N40" s="18" t="s">
        <v>116</v>
      </c>
      <c r="O40" s="48">
        <v>7896192655</v>
      </c>
      <c r="P40" s="24">
        <v>43584</v>
      </c>
      <c r="Q40" s="18" t="s">
        <v>299</v>
      </c>
      <c r="R40" s="18"/>
      <c r="S40" s="18"/>
      <c r="T40" s="18"/>
    </row>
    <row r="41" spans="1:20">
      <c r="A41" s="4">
        <v>37</v>
      </c>
      <c r="B41" s="17" t="s">
        <v>63</v>
      </c>
      <c r="C41" s="65" t="s">
        <v>108</v>
      </c>
      <c r="D41" s="18" t="s">
        <v>25</v>
      </c>
      <c r="E41" s="19">
        <v>18300130619</v>
      </c>
      <c r="F41" s="18"/>
      <c r="G41" s="19">
        <v>7</v>
      </c>
      <c r="H41" s="19">
        <v>8</v>
      </c>
      <c r="I41" s="57">
        <f t="shared" si="0"/>
        <v>15</v>
      </c>
      <c r="J41" s="67">
        <v>8638537989</v>
      </c>
      <c r="K41" s="66" t="s">
        <v>125</v>
      </c>
      <c r="L41" s="58" t="s">
        <v>126</v>
      </c>
      <c r="M41" s="58">
        <v>9678115758</v>
      </c>
      <c r="N41" s="18" t="s">
        <v>147</v>
      </c>
      <c r="O41" s="69">
        <v>9678885310</v>
      </c>
      <c r="P41" s="24">
        <v>43585</v>
      </c>
      <c r="Q41" s="18" t="s">
        <v>300</v>
      </c>
      <c r="R41" s="18"/>
      <c r="S41" s="18"/>
      <c r="T41" s="18"/>
    </row>
    <row r="42" spans="1:20">
      <c r="A42" s="4">
        <v>38</v>
      </c>
      <c r="B42" s="17" t="s">
        <v>63</v>
      </c>
      <c r="C42" s="65" t="s">
        <v>109</v>
      </c>
      <c r="D42" s="18" t="s">
        <v>25</v>
      </c>
      <c r="E42" s="19">
        <v>18300130621</v>
      </c>
      <c r="F42" s="18"/>
      <c r="G42" s="19">
        <v>11</v>
      </c>
      <c r="H42" s="19">
        <v>11</v>
      </c>
      <c r="I42" s="57">
        <f t="shared" si="0"/>
        <v>22</v>
      </c>
      <c r="J42" s="67">
        <v>8011753237</v>
      </c>
      <c r="K42" s="66" t="s">
        <v>113</v>
      </c>
      <c r="L42" s="58" t="s">
        <v>114</v>
      </c>
      <c r="M42" s="58">
        <v>9678699266</v>
      </c>
      <c r="N42" s="66" t="s">
        <v>150</v>
      </c>
      <c r="O42" s="69">
        <v>8011758251</v>
      </c>
      <c r="P42" s="24">
        <v>43585</v>
      </c>
      <c r="Q42" s="18" t="s">
        <v>300</v>
      </c>
      <c r="R42" s="18"/>
      <c r="S42" s="18"/>
      <c r="T42" s="18"/>
    </row>
    <row r="43" spans="1:20">
      <c r="A43" s="4">
        <v>39</v>
      </c>
      <c r="B43" s="17" t="s">
        <v>63</v>
      </c>
      <c r="C43" s="65" t="s">
        <v>110</v>
      </c>
      <c r="D43" s="18" t="s">
        <v>25</v>
      </c>
      <c r="E43" s="19">
        <v>18300130620</v>
      </c>
      <c r="F43" s="18"/>
      <c r="G43" s="19">
        <v>18</v>
      </c>
      <c r="H43" s="19">
        <v>12</v>
      </c>
      <c r="I43" s="57">
        <f t="shared" si="0"/>
        <v>30</v>
      </c>
      <c r="J43" s="67"/>
      <c r="K43" s="66" t="s">
        <v>113</v>
      </c>
      <c r="L43" s="58" t="s">
        <v>114</v>
      </c>
      <c r="M43" s="58">
        <v>9678699266</v>
      </c>
      <c r="N43" s="66" t="s">
        <v>151</v>
      </c>
      <c r="O43" s="70" t="s">
        <v>152</v>
      </c>
      <c r="P43" s="24">
        <v>43585</v>
      </c>
      <c r="Q43" s="18" t="s">
        <v>300</v>
      </c>
      <c r="R43" s="18"/>
      <c r="S43" s="18"/>
      <c r="T43" s="18"/>
    </row>
    <row r="44" spans="1:20">
      <c r="A44" s="4">
        <v>40</v>
      </c>
      <c r="B44" s="17" t="s">
        <v>63</v>
      </c>
      <c r="C44" s="65" t="s">
        <v>111</v>
      </c>
      <c r="D44" s="18" t="s">
        <v>25</v>
      </c>
      <c r="E44" s="19">
        <v>18300130622</v>
      </c>
      <c r="F44" s="18"/>
      <c r="G44" s="19">
        <v>13</v>
      </c>
      <c r="H44" s="19">
        <v>19</v>
      </c>
      <c r="I44" s="57">
        <f t="shared" si="0"/>
        <v>32</v>
      </c>
      <c r="J44" s="67">
        <v>8011584328</v>
      </c>
      <c r="K44" s="66" t="s">
        <v>113</v>
      </c>
      <c r="L44" s="58" t="s">
        <v>114</v>
      </c>
      <c r="M44" s="58">
        <v>9678699266</v>
      </c>
      <c r="N44" s="71" t="s">
        <v>153</v>
      </c>
      <c r="O44" s="69">
        <v>9678837086</v>
      </c>
      <c r="P44" s="72"/>
      <c r="Q44" s="18"/>
      <c r="R44" s="18"/>
      <c r="S44" s="18"/>
      <c r="T44" s="18"/>
    </row>
    <row r="45" spans="1:20">
      <c r="A45" s="4">
        <v>41</v>
      </c>
      <c r="B45" s="17" t="s">
        <v>63</v>
      </c>
      <c r="C45" s="65" t="s">
        <v>112</v>
      </c>
      <c r="D45" s="18" t="s">
        <v>25</v>
      </c>
      <c r="E45" s="19"/>
      <c r="F45" s="18"/>
      <c r="G45" s="19">
        <v>26</v>
      </c>
      <c r="H45" s="19">
        <v>22</v>
      </c>
      <c r="I45" s="57">
        <f t="shared" si="0"/>
        <v>48</v>
      </c>
      <c r="J45" s="67">
        <v>7896340441</v>
      </c>
      <c r="K45" s="66" t="s">
        <v>113</v>
      </c>
      <c r="L45" s="58" t="s">
        <v>114</v>
      </c>
      <c r="M45" s="58">
        <v>9678699266</v>
      </c>
      <c r="N45" s="66" t="s">
        <v>153</v>
      </c>
      <c r="O45" s="69">
        <v>9678837086</v>
      </c>
      <c r="P45" s="72"/>
      <c r="Q45" s="18"/>
      <c r="R45" s="18"/>
      <c r="S45" s="18"/>
      <c r="T45" s="18"/>
    </row>
    <row r="46" spans="1:20">
      <c r="A46" s="4">
        <v>42</v>
      </c>
      <c r="B46" s="17"/>
      <c r="C46" s="18"/>
      <c r="D46" s="18"/>
      <c r="E46" s="19"/>
      <c r="F46" s="18"/>
      <c r="G46" s="19"/>
      <c r="H46" s="19"/>
      <c r="I46" s="57">
        <f t="shared" si="0"/>
        <v>0</v>
      </c>
      <c r="J46" s="18"/>
      <c r="K46" s="18"/>
      <c r="L46" s="18"/>
      <c r="M46" s="18"/>
      <c r="N46" s="18"/>
      <c r="O46" s="18"/>
      <c r="P46" s="24"/>
      <c r="Q46" s="18"/>
      <c r="R46" s="18"/>
      <c r="S46" s="18"/>
      <c r="T46" s="18"/>
    </row>
    <row r="47" spans="1:20">
      <c r="A47" s="4">
        <v>43</v>
      </c>
      <c r="B47" s="17"/>
      <c r="C47" s="18"/>
      <c r="D47" s="18"/>
      <c r="E47" s="19"/>
      <c r="F47" s="18"/>
      <c r="G47" s="19"/>
      <c r="H47" s="19"/>
      <c r="I47" s="57">
        <f t="shared" si="0"/>
        <v>0</v>
      </c>
      <c r="J47" s="18"/>
      <c r="K47" s="18"/>
      <c r="L47" s="18"/>
      <c r="M47" s="18"/>
      <c r="N47" s="18"/>
      <c r="O47" s="18"/>
      <c r="P47" s="24"/>
      <c r="Q47" s="18"/>
      <c r="R47" s="18"/>
      <c r="S47" s="18"/>
      <c r="T47" s="18"/>
    </row>
    <row r="48" spans="1:20">
      <c r="A48" s="4">
        <v>44</v>
      </c>
      <c r="B48" s="17"/>
      <c r="C48" s="18"/>
      <c r="D48" s="18"/>
      <c r="E48" s="19"/>
      <c r="F48" s="18"/>
      <c r="G48" s="19"/>
      <c r="H48" s="19"/>
      <c r="I48" s="57">
        <f t="shared" si="0"/>
        <v>0</v>
      </c>
      <c r="J48" s="18"/>
      <c r="K48" s="18"/>
      <c r="L48" s="18"/>
      <c r="M48" s="18"/>
      <c r="N48" s="18"/>
      <c r="O48" s="18"/>
      <c r="P48" s="24"/>
      <c r="Q48" s="18"/>
      <c r="R48" s="18"/>
      <c r="S48" s="18"/>
      <c r="T48" s="18"/>
    </row>
    <row r="49" spans="1:20">
      <c r="A49" s="4">
        <v>45</v>
      </c>
      <c r="B49" s="17"/>
      <c r="C49" s="18"/>
      <c r="D49" s="18"/>
      <c r="E49" s="19"/>
      <c r="F49" s="18"/>
      <c r="G49" s="19"/>
      <c r="H49" s="19"/>
      <c r="I49" s="57">
        <f t="shared" si="0"/>
        <v>0</v>
      </c>
      <c r="J49" s="18"/>
      <c r="K49" s="18"/>
      <c r="L49" s="18"/>
      <c r="M49" s="18"/>
      <c r="N49" s="18"/>
      <c r="O49" s="18"/>
      <c r="P49" s="24"/>
      <c r="Q49" s="18"/>
      <c r="R49" s="18"/>
      <c r="S49" s="18"/>
      <c r="T49" s="18"/>
    </row>
    <row r="50" spans="1:20">
      <c r="A50" s="4">
        <v>46</v>
      </c>
      <c r="B50" s="17"/>
      <c r="C50" s="18"/>
      <c r="D50" s="18"/>
      <c r="E50" s="19"/>
      <c r="F50" s="18"/>
      <c r="G50" s="19"/>
      <c r="H50" s="19"/>
      <c r="I50" s="57">
        <f t="shared" si="0"/>
        <v>0</v>
      </c>
      <c r="J50" s="18"/>
      <c r="K50" s="18"/>
      <c r="L50" s="18"/>
      <c r="M50" s="18"/>
      <c r="N50" s="18"/>
      <c r="O50" s="18"/>
      <c r="P50" s="24"/>
      <c r="Q50" s="18"/>
      <c r="R50" s="18"/>
      <c r="S50" s="18"/>
      <c r="T50" s="18"/>
    </row>
    <row r="51" spans="1:20">
      <c r="A51" s="4">
        <v>47</v>
      </c>
      <c r="B51" s="17"/>
      <c r="C51" s="18"/>
      <c r="D51" s="18"/>
      <c r="E51" s="19"/>
      <c r="F51" s="18"/>
      <c r="G51" s="19"/>
      <c r="H51" s="19"/>
      <c r="I51" s="57">
        <f t="shared" si="0"/>
        <v>0</v>
      </c>
      <c r="J51" s="18"/>
      <c r="K51" s="18"/>
      <c r="L51" s="18"/>
      <c r="M51" s="18"/>
      <c r="N51" s="18"/>
      <c r="O51" s="18"/>
      <c r="P51" s="24"/>
      <c r="Q51" s="18"/>
      <c r="R51" s="18"/>
      <c r="S51" s="18"/>
      <c r="T51" s="18"/>
    </row>
    <row r="52" spans="1:20">
      <c r="A52" s="4">
        <v>48</v>
      </c>
      <c r="B52" s="17"/>
      <c r="C52" s="18"/>
      <c r="D52" s="18"/>
      <c r="E52" s="19"/>
      <c r="F52" s="18"/>
      <c r="G52" s="19"/>
      <c r="H52" s="19"/>
      <c r="I52" s="57">
        <f t="shared" si="0"/>
        <v>0</v>
      </c>
      <c r="J52" s="18"/>
      <c r="K52" s="18"/>
      <c r="L52" s="18"/>
      <c r="M52" s="18"/>
      <c r="N52" s="18"/>
      <c r="O52" s="18"/>
      <c r="P52" s="24"/>
      <c r="Q52" s="18"/>
      <c r="R52" s="18"/>
      <c r="S52" s="18"/>
      <c r="T52" s="18"/>
    </row>
    <row r="53" spans="1:20">
      <c r="A53" s="4">
        <v>49</v>
      </c>
      <c r="B53" s="17"/>
      <c r="C53" s="18"/>
      <c r="D53" s="18"/>
      <c r="E53" s="19"/>
      <c r="F53" s="18"/>
      <c r="G53" s="19"/>
      <c r="H53" s="19"/>
      <c r="I53" s="57">
        <f t="shared" si="0"/>
        <v>0</v>
      </c>
      <c r="J53" s="18"/>
      <c r="K53" s="18"/>
      <c r="L53" s="18"/>
      <c r="M53" s="18"/>
      <c r="N53" s="18"/>
      <c r="O53" s="18"/>
      <c r="P53" s="24"/>
      <c r="Q53" s="18"/>
      <c r="R53" s="18"/>
      <c r="S53" s="18"/>
      <c r="T53" s="18"/>
    </row>
    <row r="54" spans="1:20">
      <c r="A54" s="4">
        <v>50</v>
      </c>
      <c r="B54" s="17"/>
      <c r="C54" s="18"/>
      <c r="D54" s="18"/>
      <c r="E54" s="19"/>
      <c r="F54" s="18"/>
      <c r="G54" s="19"/>
      <c r="H54" s="19"/>
      <c r="I54" s="57">
        <f t="shared" si="0"/>
        <v>0</v>
      </c>
      <c r="J54" s="18"/>
      <c r="K54" s="18"/>
      <c r="L54" s="18"/>
      <c r="M54" s="18"/>
      <c r="N54" s="18"/>
      <c r="O54" s="18"/>
      <c r="P54" s="24"/>
      <c r="Q54" s="18"/>
      <c r="R54" s="18"/>
      <c r="S54" s="18"/>
      <c r="T54" s="18"/>
    </row>
    <row r="55" spans="1:20">
      <c r="A55" s="4">
        <v>51</v>
      </c>
      <c r="B55" s="17"/>
      <c r="C55" s="18"/>
      <c r="D55" s="18"/>
      <c r="E55" s="19"/>
      <c r="F55" s="18"/>
      <c r="G55" s="19"/>
      <c r="H55" s="19"/>
      <c r="I55" s="57">
        <f t="shared" si="0"/>
        <v>0</v>
      </c>
      <c r="J55" s="18"/>
      <c r="K55" s="18"/>
      <c r="L55" s="18"/>
      <c r="M55" s="18"/>
      <c r="N55" s="18"/>
      <c r="O55" s="18"/>
      <c r="P55" s="24"/>
      <c r="Q55" s="18"/>
      <c r="R55" s="18"/>
      <c r="S55" s="18"/>
      <c r="T55" s="18"/>
    </row>
    <row r="56" spans="1:20">
      <c r="A56" s="4">
        <v>52</v>
      </c>
      <c r="B56" s="17"/>
      <c r="C56" s="18"/>
      <c r="D56" s="18"/>
      <c r="E56" s="19"/>
      <c r="F56" s="18"/>
      <c r="G56" s="19"/>
      <c r="H56" s="19"/>
      <c r="I56" s="57">
        <f t="shared" si="0"/>
        <v>0</v>
      </c>
      <c r="J56" s="18"/>
      <c r="K56" s="18"/>
      <c r="L56" s="18"/>
      <c r="M56" s="18"/>
      <c r="N56" s="18"/>
      <c r="O56" s="18"/>
      <c r="P56" s="24"/>
      <c r="Q56" s="18"/>
      <c r="R56" s="18"/>
      <c r="S56" s="18"/>
      <c r="T56" s="18"/>
    </row>
    <row r="57" spans="1:20">
      <c r="A57" s="4">
        <v>53</v>
      </c>
      <c r="B57" s="17"/>
      <c r="C57" s="18"/>
      <c r="D57" s="18"/>
      <c r="E57" s="19"/>
      <c r="F57" s="18"/>
      <c r="G57" s="19"/>
      <c r="H57" s="19"/>
      <c r="I57" s="57">
        <f t="shared" si="0"/>
        <v>0</v>
      </c>
      <c r="J57" s="18"/>
      <c r="K57" s="18"/>
      <c r="L57" s="18"/>
      <c r="M57" s="18"/>
      <c r="N57" s="18"/>
      <c r="O57" s="18"/>
      <c r="P57" s="24"/>
      <c r="Q57" s="18"/>
      <c r="R57" s="18"/>
      <c r="S57" s="18"/>
      <c r="T57" s="18"/>
    </row>
    <row r="58" spans="1:20">
      <c r="A58" s="4">
        <v>54</v>
      </c>
      <c r="B58" s="17"/>
      <c r="C58" s="18"/>
      <c r="D58" s="18"/>
      <c r="E58" s="19"/>
      <c r="F58" s="18"/>
      <c r="G58" s="19"/>
      <c r="H58" s="19"/>
      <c r="I58" s="57">
        <f t="shared" si="0"/>
        <v>0</v>
      </c>
      <c r="J58" s="18"/>
      <c r="K58" s="18"/>
      <c r="L58" s="18"/>
      <c r="M58" s="18"/>
      <c r="N58" s="18"/>
      <c r="O58" s="18"/>
      <c r="P58" s="24"/>
      <c r="Q58" s="18"/>
      <c r="R58" s="18"/>
      <c r="S58" s="18"/>
      <c r="T58" s="18"/>
    </row>
    <row r="59" spans="1:20">
      <c r="A59" s="4">
        <v>55</v>
      </c>
      <c r="B59" s="17"/>
      <c r="C59" s="18"/>
      <c r="D59" s="18"/>
      <c r="E59" s="19"/>
      <c r="F59" s="18"/>
      <c r="G59" s="19"/>
      <c r="H59" s="19"/>
      <c r="I59" s="57">
        <f t="shared" si="0"/>
        <v>0</v>
      </c>
      <c r="J59" s="18"/>
      <c r="K59" s="18"/>
      <c r="L59" s="18"/>
      <c r="M59" s="18"/>
      <c r="N59" s="18"/>
      <c r="O59" s="18"/>
      <c r="P59" s="24"/>
      <c r="Q59" s="18"/>
      <c r="R59" s="18"/>
      <c r="S59" s="18"/>
      <c r="T59" s="18"/>
    </row>
    <row r="60" spans="1:20">
      <c r="A60" s="4">
        <v>56</v>
      </c>
      <c r="B60" s="17"/>
      <c r="C60" s="18"/>
      <c r="D60" s="18"/>
      <c r="E60" s="19"/>
      <c r="F60" s="18"/>
      <c r="G60" s="19"/>
      <c r="H60" s="19"/>
      <c r="I60" s="57">
        <f t="shared" si="0"/>
        <v>0</v>
      </c>
      <c r="J60" s="18"/>
      <c r="K60" s="18"/>
      <c r="L60" s="18"/>
      <c r="M60" s="18"/>
      <c r="N60" s="18"/>
      <c r="O60" s="18"/>
      <c r="P60" s="24"/>
      <c r="Q60" s="18"/>
      <c r="R60" s="18"/>
      <c r="S60" s="18"/>
      <c r="T60" s="18"/>
    </row>
    <row r="61" spans="1:20">
      <c r="A61" s="4">
        <v>57</v>
      </c>
      <c r="B61" s="17"/>
      <c r="C61" s="18"/>
      <c r="D61" s="18"/>
      <c r="E61" s="19"/>
      <c r="F61" s="18"/>
      <c r="G61" s="19"/>
      <c r="H61" s="19"/>
      <c r="I61" s="57">
        <f t="shared" si="0"/>
        <v>0</v>
      </c>
      <c r="J61" s="18"/>
      <c r="K61" s="18"/>
      <c r="L61" s="18"/>
      <c r="M61" s="18"/>
      <c r="N61" s="18"/>
      <c r="O61" s="18"/>
      <c r="P61" s="24"/>
      <c r="Q61" s="18"/>
      <c r="R61" s="18"/>
      <c r="S61" s="18"/>
      <c r="T61" s="18"/>
    </row>
    <row r="62" spans="1:20">
      <c r="A62" s="4">
        <v>58</v>
      </c>
      <c r="B62" s="17"/>
      <c r="C62" s="18"/>
      <c r="D62" s="18"/>
      <c r="E62" s="19"/>
      <c r="F62" s="18"/>
      <c r="G62" s="19"/>
      <c r="H62" s="19"/>
      <c r="I62" s="57">
        <f t="shared" si="0"/>
        <v>0</v>
      </c>
      <c r="J62" s="18"/>
      <c r="K62" s="18"/>
      <c r="L62" s="18"/>
      <c r="M62" s="18"/>
      <c r="N62" s="18"/>
      <c r="O62" s="18"/>
      <c r="P62" s="24"/>
      <c r="Q62" s="18"/>
      <c r="R62" s="18"/>
      <c r="S62" s="18"/>
      <c r="T62" s="18"/>
    </row>
    <row r="63" spans="1:20">
      <c r="A63" s="4">
        <v>59</v>
      </c>
      <c r="B63" s="17"/>
      <c r="C63" s="18"/>
      <c r="D63" s="18"/>
      <c r="E63" s="19"/>
      <c r="F63" s="18"/>
      <c r="G63" s="19"/>
      <c r="H63" s="19"/>
      <c r="I63" s="57">
        <f t="shared" si="0"/>
        <v>0</v>
      </c>
      <c r="J63" s="18"/>
      <c r="K63" s="18"/>
      <c r="L63" s="18"/>
      <c r="M63" s="18"/>
      <c r="N63" s="18"/>
      <c r="O63" s="18"/>
      <c r="P63" s="24"/>
      <c r="Q63" s="18"/>
      <c r="R63" s="18"/>
      <c r="S63" s="18"/>
      <c r="T63" s="18"/>
    </row>
    <row r="64" spans="1:20">
      <c r="A64" s="4">
        <v>60</v>
      </c>
      <c r="B64" s="17"/>
      <c r="C64" s="18"/>
      <c r="D64" s="18"/>
      <c r="E64" s="19"/>
      <c r="F64" s="18"/>
      <c r="G64" s="19"/>
      <c r="H64" s="19"/>
      <c r="I64" s="57">
        <f t="shared" si="0"/>
        <v>0</v>
      </c>
      <c r="J64" s="18"/>
      <c r="K64" s="18"/>
      <c r="L64" s="18"/>
      <c r="M64" s="18"/>
      <c r="N64" s="18"/>
      <c r="O64" s="18"/>
      <c r="P64" s="24"/>
      <c r="Q64" s="18"/>
      <c r="R64" s="18"/>
      <c r="S64" s="18"/>
      <c r="T64" s="18"/>
    </row>
    <row r="65" spans="1:20">
      <c r="A65" s="4">
        <v>61</v>
      </c>
      <c r="B65" s="17"/>
      <c r="C65" s="18"/>
      <c r="D65" s="18"/>
      <c r="E65" s="19"/>
      <c r="F65" s="18"/>
      <c r="G65" s="19"/>
      <c r="H65" s="19"/>
      <c r="I65" s="57">
        <f t="shared" si="0"/>
        <v>0</v>
      </c>
      <c r="J65" s="18"/>
      <c r="K65" s="18"/>
      <c r="L65" s="18"/>
      <c r="M65" s="18"/>
      <c r="N65" s="18"/>
      <c r="O65" s="18"/>
      <c r="P65" s="24"/>
      <c r="Q65" s="18"/>
      <c r="R65" s="18"/>
      <c r="S65" s="18"/>
      <c r="T65" s="18"/>
    </row>
    <row r="66" spans="1:20">
      <c r="A66" s="4">
        <v>62</v>
      </c>
      <c r="B66" s="17"/>
      <c r="C66" s="18"/>
      <c r="D66" s="18"/>
      <c r="E66" s="19"/>
      <c r="F66" s="18"/>
      <c r="G66" s="19"/>
      <c r="H66" s="19"/>
      <c r="I66" s="57">
        <f t="shared" si="0"/>
        <v>0</v>
      </c>
      <c r="J66" s="18"/>
      <c r="K66" s="18"/>
      <c r="L66" s="18"/>
      <c r="M66" s="18"/>
      <c r="N66" s="18"/>
      <c r="O66" s="18"/>
      <c r="P66" s="24"/>
      <c r="Q66" s="18"/>
      <c r="R66" s="18"/>
      <c r="S66" s="18"/>
      <c r="T66" s="18"/>
    </row>
    <row r="67" spans="1:20">
      <c r="A67" s="4">
        <v>63</v>
      </c>
      <c r="B67" s="17"/>
      <c r="C67" s="18"/>
      <c r="D67" s="18"/>
      <c r="E67" s="19"/>
      <c r="F67" s="18"/>
      <c r="G67" s="19"/>
      <c r="H67" s="19"/>
      <c r="I67" s="57">
        <f t="shared" si="0"/>
        <v>0</v>
      </c>
      <c r="J67" s="18"/>
      <c r="K67" s="18"/>
      <c r="L67" s="18"/>
      <c r="M67" s="18"/>
      <c r="N67" s="18"/>
      <c r="O67" s="18"/>
      <c r="P67" s="24"/>
      <c r="Q67" s="18"/>
      <c r="R67" s="18"/>
      <c r="S67" s="18"/>
      <c r="T67" s="18"/>
    </row>
    <row r="68" spans="1:20">
      <c r="A68" s="4">
        <v>64</v>
      </c>
      <c r="B68" s="17"/>
      <c r="C68" s="18"/>
      <c r="D68" s="18"/>
      <c r="E68" s="19"/>
      <c r="F68" s="18"/>
      <c r="G68" s="19"/>
      <c r="H68" s="19"/>
      <c r="I68" s="57">
        <f t="shared" si="0"/>
        <v>0</v>
      </c>
      <c r="J68" s="18"/>
      <c r="K68" s="18"/>
      <c r="L68" s="18"/>
      <c r="M68" s="18"/>
      <c r="N68" s="18"/>
      <c r="O68" s="18"/>
      <c r="P68" s="24"/>
      <c r="Q68" s="18"/>
      <c r="R68" s="18"/>
      <c r="S68" s="18"/>
      <c r="T68" s="18"/>
    </row>
    <row r="69" spans="1:20">
      <c r="A69" s="4">
        <v>65</v>
      </c>
      <c r="B69" s="17"/>
      <c r="C69" s="18"/>
      <c r="D69" s="18"/>
      <c r="E69" s="19"/>
      <c r="F69" s="18"/>
      <c r="G69" s="19"/>
      <c r="H69" s="19"/>
      <c r="I69" s="57">
        <f t="shared" si="0"/>
        <v>0</v>
      </c>
      <c r="J69" s="18"/>
      <c r="K69" s="18"/>
      <c r="L69" s="18"/>
      <c r="M69" s="18"/>
      <c r="N69" s="18"/>
      <c r="O69" s="18"/>
      <c r="P69" s="24"/>
      <c r="Q69" s="18"/>
      <c r="R69" s="18"/>
      <c r="S69" s="18"/>
      <c r="T69" s="18"/>
    </row>
    <row r="70" spans="1:20">
      <c r="A70" s="4">
        <v>66</v>
      </c>
      <c r="B70" s="17"/>
      <c r="C70" s="18"/>
      <c r="D70" s="18"/>
      <c r="E70" s="19"/>
      <c r="F70" s="18"/>
      <c r="G70" s="19"/>
      <c r="H70" s="19"/>
      <c r="I70" s="57">
        <f t="shared" ref="I70:I133" si="1">SUM(G70:H70)</f>
        <v>0</v>
      </c>
      <c r="J70" s="18"/>
      <c r="K70" s="18"/>
      <c r="L70" s="18"/>
      <c r="M70" s="18"/>
      <c r="N70" s="18"/>
      <c r="O70" s="18"/>
      <c r="P70" s="24"/>
      <c r="Q70" s="18"/>
      <c r="R70" s="18"/>
      <c r="S70" s="18"/>
      <c r="T70" s="18"/>
    </row>
    <row r="71" spans="1:20">
      <c r="A71" s="4">
        <v>67</v>
      </c>
      <c r="B71" s="17"/>
      <c r="C71" s="18"/>
      <c r="D71" s="18"/>
      <c r="E71" s="19"/>
      <c r="F71" s="18"/>
      <c r="G71" s="19"/>
      <c r="H71" s="19"/>
      <c r="I71" s="57">
        <f t="shared" si="1"/>
        <v>0</v>
      </c>
      <c r="J71" s="18"/>
      <c r="K71" s="18"/>
      <c r="L71" s="18"/>
      <c r="M71" s="18"/>
      <c r="N71" s="18"/>
      <c r="O71" s="18"/>
      <c r="P71" s="24"/>
      <c r="Q71" s="18"/>
      <c r="R71" s="18"/>
      <c r="S71" s="18"/>
      <c r="T71" s="18"/>
    </row>
    <row r="72" spans="1:20">
      <c r="A72" s="4">
        <v>68</v>
      </c>
      <c r="B72" s="17"/>
      <c r="C72" s="18"/>
      <c r="D72" s="18"/>
      <c r="E72" s="19"/>
      <c r="F72" s="18"/>
      <c r="G72" s="19"/>
      <c r="H72" s="19"/>
      <c r="I72" s="57">
        <f t="shared" si="1"/>
        <v>0</v>
      </c>
      <c r="J72" s="18"/>
      <c r="K72" s="18"/>
      <c r="L72" s="18"/>
      <c r="M72" s="18"/>
      <c r="N72" s="18"/>
      <c r="O72" s="18"/>
      <c r="P72" s="24"/>
      <c r="Q72" s="18"/>
      <c r="R72" s="18"/>
      <c r="S72" s="18"/>
      <c r="T72" s="18"/>
    </row>
    <row r="73" spans="1:20">
      <c r="A73" s="4">
        <v>69</v>
      </c>
      <c r="B73" s="17"/>
      <c r="C73" s="18"/>
      <c r="D73" s="18"/>
      <c r="E73" s="19"/>
      <c r="F73" s="18"/>
      <c r="G73" s="19"/>
      <c r="H73" s="19"/>
      <c r="I73" s="57">
        <f t="shared" si="1"/>
        <v>0</v>
      </c>
      <c r="J73" s="18"/>
      <c r="K73" s="18"/>
      <c r="L73" s="18"/>
      <c r="M73" s="18"/>
      <c r="N73" s="18"/>
      <c r="O73" s="18"/>
      <c r="P73" s="24"/>
      <c r="Q73" s="18"/>
      <c r="R73" s="18"/>
      <c r="S73" s="18"/>
      <c r="T73" s="18"/>
    </row>
    <row r="74" spans="1:20">
      <c r="A74" s="4">
        <v>70</v>
      </c>
      <c r="B74" s="17"/>
      <c r="C74" s="58"/>
      <c r="D74" s="58"/>
      <c r="E74" s="17"/>
      <c r="F74" s="58"/>
      <c r="G74" s="17"/>
      <c r="H74" s="17"/>
      <c r="I74" s="57">
        <f t="shared" si="1"/>
        <v>0</v>
      </c>
      <c r="J74" s="58"/>
      <c r="K74" s="58"/>
      <c r="L74" s="58"/>
      <c r="M74" s="58"/>
      <c r="N74" s="58"/>
      <c r="O74" s="58"/>
      <c r="P74" s="24"/>
      <c r="Q74" s="18"/>
      <c r="R74" s="18"/>
      <c r="S74" s="18"/>
      <c r="T74" s="18"/>
    </row>
    <row r="75" spans="1:20">
      <c r="A75" s="4">
        <v>71</v>
      </c>
      <c r="B75" s="17"/>
      <c r="C75" s="18"/>
      <c r="D75" s="18"/>
      <c r="E75" s="19"/>
      <c r="F75" s="18"/>
      <c r="G75" s="19"/>
      <c r="H75" s="19"/>
      <c r="I75" s="57">
        <f t="shared" si="1"/>
        <v>0</v>
      </c>
      <c r="J75" s="18"/>
      <c r="K75" s="18"/>
      <c r="L75" s="18"/>
      <c r="M75" s="18"/>
      <c r="N75" s="18"/>
      <c r="O75" s="18"/>
      <c r="P75" s="24"/>
      <c r="Q75" s="18"/>
      <c r="R75" s="18"/>
      <c r="S75" s="18"/>
      <c r="T75" s="18"/>
    </row>
    <row r="76" spans="1:20">
      <c r="A76" s="4">
        <v>72</v>
      </c>
      <c r="B76" s="17"/>
      <c r="C76" s="18"/>
      <c r="D76" s="18"/>
      <c r="E76" s="19"/>
      <c r="F76" s="18"/>
      <c r="G76" s="19"/>
      <c r="H76" s="19"/>
      <c r="I76" s="57">
        <f t="shared" si="1"/>
        <v>0</v>
      </c>
      <c r="J76" s="18"/>
      <c r="K76" s="18"/>
      <c r="L76" s="18"/>
      <c r="M76" s="18"/>
      <c r="N76" s="18"/>
      <c r="O76" s="18"/>
      <c r="P76" s="24"/>
      <c r="Q76" s="18"/>
      <c r="R76" s="18"/>
      <c r="S76" s="18"/>
      <c r="T76" s="18"/>
    </row>
    <row r="77" spans="1:20">
      <c r="A77" s="4">
        <v>73</v>
      </c>
      <c r="B77" s="17"/>
      <c r="C77" s="18"/>
      <c r="D77" s="18"/>
      <c r="E77" s="19"/>
      <c r="F77" s="18"/>
      <c r="G77" s="19"/>
      <c r="H77" s="19"/>
      <c r="I77" s="57">
        <f t="shared" si="1"/>
        <v>0</v>
      </c>
      <c r="J77" s="18"/>
      <c r="K77" s="18"/>
      <c r="L77" s="18"/>
      <c r="M77" s="18"/>
      <c r="N77" s="18"/>
      <c r="O77" s="18"/>
      <c r="P77" s="24"/>
      <c r="Q77" s="18"/>
      <c r="R77" s="18"/>
      <c r="S77" s="18"/>
      <c r="T77" s="18"/>
    </row>
    <row r="78" spans="1:20">
      <c r="A78" s="4">
        <v>74</v>
      </c>
      <c r="B78" s="17"/>
      <c r="C78" s="18"/>
      <c r="D78" s="18"/>
      <c r="E78" s="19"/>
      <c r="F78" s="18"/>
      <c r="G78" s="19"/>
      <c r="H78" s="19"/>
      <c r="I78" s="57">
        <f t="shared" si="1"/>
        <v>0</v>
      </c>
      <c r="J78" s="18"/>
      <c r="K78" s="18"/>
      <c r="L78" s="18"/>
      <c r="M78" s="18"/>
      <c r="N78" s="18"/>
      <c r="O78" s="18"/>
      <c r="P78" s="24"/>
      <c r="Q78" s="18"/>
      <c r="R78" s="18"/>
      <c r="S78" s="18"/>
      <c r="T78" s="18"/>
    </row>
    <row r="79" spans="1:20">
      <c r="A79" s="4">
        <v>75</v>
      </c>
      <c r="B79" s="17"/>
      <c r="C79" s="18"/>
      <c r="D79" s="18"/>
      <c r="E79" s="19"/>
      <c r="F79" s="18"/>
      <c r="G79" s="19"/>
      <c r="H79" s="19"/>
      <c r="I79" s="57">
        <f t="shared" si="1"/>
        <v>0</v>
      </c>
      <c r="J79" s="18"/>
      <c r="K79" s="18"/>
      <c r="L79" s="18"/>
      <c r="M79" s="18"/>
      <c r="N79" s="18"/>
      <c r="O79" s="18"/>
      <c r="P79" s="24"/>
      <c r="Q79" s="18"/>
      <c r="R79" s="18"/>
      <c r="S79" s="18"/>
      <c r="T79" s="18"/>
    </row>
    <row r="80" spans="1:20">
      <c r="A80" s="4">
        <v>76</v>
      </c>
      <c r="B80" s="17"/>
      <c r="C80" s="18"/>
      <c r="D80" s="18"/>
      <c r="E80" s="19"/>
      <c r="F80" s="18"/>
      <c r="G80" s="19"/>
      <c r="H80" s="19"/>
      <c r="I80" s="57">
        <f t="shared" si="1"/>
        <v>0</v>
      </c>
      <c r="J80" s="18"/>
      <c r="K80" s="18"/>
      <c r="L80" s="18"/>
      <c r="M80" s="18"/>
      <c r="N80" s="18"/>
      <c r="O80" s="18"/>
      <c r="P80" s="24"/>
      <c r="Q80" s="18"/>
      <c r="R80" s="18"/>
      <c r="S80" s="18"/>
      <c r="T80" s="18"/>
    </row>
    <row r="81" spans="1:20">
      <c r="A81" s="4">
        <v>77</v>
      </c>
      <c r="B81" s="17"/>
      <c r="C81" s="18"/>
      <c r="D81" s="18"/>
      <c r="E81" s="19"/>
      <c r="F81" s="18"/>
      <c r="G81" s="19"/>
      <c r="H81" s="19"/>
      <c r="I81" s="57">
        <f t="shared" si="1"/>
        <v>0</v>
      </c>
      <c r="J81" s="18"/>
      <c r="K81" s="18"/>
      <c r="L81" s="18"/>
      <c r="M81" s="18"/>
      <c r="N81" s="18"/>
      <c r="O81" s="18"/>
      <c r="P81" s="24"/>
      <c r="Q81" s="18"/>
      <c r="R81" s="18"/>
      <c r="S81" s="18"/>
      <c r="T81" s="18"/>
    </row>
    <row r="82" spans="1:20">
      <c r="A82" s="4">
        <v>78</v>
      </c>
      <c r="B82" s="17"/>
      <c r="C82" s="18"/>
      <c r="D82" s="18"/>
      <c r="E82" s="19"/>
      <c r="F82" s="18"/>
      <c r="G82" s="19"/>
      <c r="H82" s="19"/>
      <c r="I82" s="57">
        <f t="shared" si="1"/>
        <v>0</v>
      </c>
      <c r="J82" s="18"/>
      <c r="K82" s="18"/>
      <c r="L82" s="18"/>
      <c r="M82" s="18"/>
      <c r="N82" s="18"/>
      <c r="O82" s="18"/>
      <c r="P82" s="24"/>
      <c r="Q82" s="18"/>
      <c r="R82" s="18"/>
      <c r="S82" s="18"/>
      <c r="T82" s="18"/>
    </row>
    <row r="83" spans="1:20">
      <c r="A83" s="4">
        <v>79</v>
      </c>
      <c r="B83" s="17"/>
      <c r="C83" s="18"/>
      <c r="D83" s="18"/>
      <c r="E83" s="19"/>
      <c r="F83" s="18"/>
      <c r="G83" s="19"/>
      <c r="H83" s="19"/>
      <c r="I83" s="57">
        <f t="shared" si="1"/>
        <v>0</v>
      </c>
      <c r="J83" s="18"/>
      <c r="K83" s="18"/>
      <c r="L83" s="18"/>
      <c r="M83" s="18"/>
      <c r="N83" s="18"/>
      <c r="O83" s="18"/>
      <c r="P83" s="24"/>
      <c r="Q83" s="18"/>
      <c r="R83" s="18"/>
      <c r="S83" s="18"/>
      <c r="T83" s="18"/>
    </row>
    <row r="84" spans="1:20">
      <c r="A84" s="4">
        <v>80</v>
      </c>
      <c r="B84" s="17"/>
      <c r="C84" s="18"/>
      <c r="D84" s="18"/>
      <c r="E84" s="19"/>
      <c r="F84" s="18"/>
      <c r="G84" s="19"/>
      <c r="H84" s="19"/>
      <c r="I84" s="57">
        <f t="shared" si="1"/>
        <v>0</v>
      </c>
      <c r="J84" s="18"/>
      <c r="K84" s="18"/>
      <c r="L84" s="18"/>
      <c r="M84" s="18"/>
      <c r="N84" s="18"/>
      <c r="O84" s="18"/>
      <c r="P84" s="24"/>
      <c r="Q84" s="18"/>
      <c r="R84" s="18"/>
      <c r="S84" s="18"/>
      <c r="T84" s="18"/>
    </row>
    <row r="85" spans="1:20">
      <c r="A85" s="4">
        <v>81</v>
      </c>
      <c r="B85" s="17"/>
      <c r="C85" s="18"/>
      <c r="D85" s="18"/>
      <c r="E85" s="19"/>
      <c r="F85" s="18"/>
      <c r="G85" s="19"/>
      <c r="H85" s="19"/>
      <c r="I85" s="57">
        <f t="shared" si="1"/>
        <v>0</v>
      </c>
      <c r="J85" s="18"/>
      <c r="K85" s="18"/>
      <c r="L85" s="18"/>
      <c r="M85" s="18"/>
      <c r="N85" s="18"/>
      <c r="O85" s="18"/>
      <c r="P85" s="24"/>
      <c r="Q85" s="18"/>
      <c r="R85" s="18"/>
      <c r="S85" s="18"/>
      <c r="T85" s="18"/>
    </row>
    <row r="86" spans="1:20">
      <c r="A86" s="4">
        <v>82</v>
      </c>
      <c r="B86" s="17"/>
      <c r="C86" s="18"/>
      <c r="D86" s="18"/>
      <c r="E86" s="19"/>
      <c r="F86" s="18"/>
      <c r="G86" s="19"/>
      <c r="H86" s="19"/>
      <c r="I86" s="57">
        <f t="shared" si="1"/>
        <v>0</v>
      </c>
      <c r="J86" s="18"/>
      <c r="K86" s="18"/>
      <c r="L86" s="18"/>
      <c r="M86" s="18"/>
      <c r="N86" s="18"/>
      <c r="O86" s="18"/>
      <c r="P86" s="24"/>
      <c r="Q86" s="18"/>
      <c r="R86" s="18"/>
      <c r="S86" s="18"/>
      <c r="T86" s="18"/>
    </row>
    <row r="87" spans="1:20">
      <c r="A87" s="4">
        <v>83</v>
      </c>
      <c r="B87" s="17"/>
      <c r="C87" s="18"/>
      <c r="D87" s="18"/>
      <c r="E87" s="19"/>
      <c r="F87" s="18"/>
      <c r="G87" s="19"/>
      <c r="H87" s="19"/>
      <c r="I87" s="57">
        <f t="shared" si="1"/>
        <v>0</v>
      </c>
      <c r="J87" s="18"/>
      <c r="K87" s="18"/>
      <c r="L87" s="18"/>
      <c r="M87" s="18"/>
      <c r="N87" s="18"/>
      <c r="O87" s="18"/>
      <c r="P87" s="24"/>
      <c r="Q87" s="18"/>
      <c r="R87" s="18"/>
      <c r="S87" s="18"/>
      <c r="T87" s="18"/>
    </row>
    <row r="88" spans="1:20">
      <c r="A88" s="4">
        <v>84</v>
      </c>
      <c r="B88" s="17"/>
      <c r="C88" s="18"/>
      <c r="D88" s="18"/>
      <c r="E88" s="19"/>
      <c r="F88" s="18"/>
      <c r="G88" s="19"/>
      <c r="H88" s="19"/>
      <c r="I88" s="57">
        <f t="shared" si="1"/>
        <v>0</v>
      </c>
      <c r="J88" s="18"/>
      <c r="K88" s="18"/>
      <c r="L88" s="18"/>
      <c r="M88" s="18"/>
      <c r="N88" s="18"/>
      <c r="O88" s="18"/>
      <c r="P88" s="24"/>
      <c r="Q88" s="18"/>
      <c r="R88" s="18"/>
      <c r="S88" s="18"/>
      <c r="T88" s="18"/>
    </row>
    <row r="89" spans="1:20">
      <c r="A89" s="4">
        <v>85</v>
      </c>
      <c r="B89" s="17"/>
      <c r="C89" s="18"/>
      <c r="D89" s="18"/>
      <c r="E89" s="19"/>
      <c r="F89" s="18"/>
      <c r="G89" s="19"/>
      <c r="H89" s="19"/>
      <c r="I89" s="57">
        <f t="shared" si="1"/>
        <v>0</v>
      </c>
      <c r="J89" s="18"/>
      <c r="K89" s="18"/>
      <c r="L89" s="18"/>
      <c r="M89" s="18"/>
      <c r="N89" s="18"/>
      <c r="O89" s="18"/>
      <c r="P89" s="24"/>
      <c r="Q89" s="18"/>
      <c r="R89" s="18"/>
      <c r="S89" s="18"/>
      <c r="T89" s="18"/>
    </row>
    <row r="90" spans="1:20">
      <c r="A90" s="4">
        <v>86</v>
      </c>
      <c r="B90" s="17"/>
      <c r="C90" s="18"/>
      <c r="D90" s="18"/>
      <c r="E90" s="19"/>
      <c r="F90" s="18"/>
      <c r="G90" s="19"/>
      <c r="H90" s="19"/>
      <c r="I90" s="57">
        <f t="shared" si="1"/>
        <v>0</v>
      </c>
      <c r="J90" s="18"/>
      <c r="K90" s="18"/>
      <c r="L90" s="18"/>
      <c r="M90" s="18"/>
      <c r="N90" s="18"/>
      <c r="O90" s="18"/>
      <c r="P90" s="24"/>
      <c r="Q90" s="18"/>
      <c r="R90" s="18"/>
      <c r="S90" s="18"/>
      <c r="T90" s="18"/>
    </row>
    <row r="91" spans="1:20">
      <c r="A91" s="4">
        <v>87</v>
      </c>
      <c r="B91" s="17"/>
      <c r="C91" s="18"/>
      <c r="D91" s="18"/>
      <c r="E91" s="19"/>
      <c r="F91" s="18"/>
      <c r="G91" s="19"/>
      <c r="H91" s="19"/>
      <c r="I91" s="57">
        <f t="shared" si="1"/>
        <v>0</v>
      </c>
      <c r="J91" s="18"/>
      <c r="K91" s="18"/>
      <c r="L91" s="18"/>
      <c r="M91" s="18"/>
      <c r="N91" s="18"/>
      <c r="O91" s="18"/>
      <c r="P91" s="24"/>
      <c r="Q91" s="18"/>
      <c r="R91" s="18"/>
      <c r="S91" s="18"/>
      <c r="T91" s="18"/>
    </row>
    <row r="92" spans="1:20">
      <c r="A92" s="4">
        <v>88</v>
      </c>
      <c r="B92" s="17"/>
      <c r="C92" s="18"/>
      <c r="D92" s="18"/>
      <c r="E92" s="19"/>
      <c r="F92" s="18"/>
      <c r="G92" s="19"/>
      <c r="H92" s="19"/>
      <c r="I92" s="57">
        <f t="shared" si="1"/>
        <v>0</v>
      </c>
      <c r="J92" s="18"/>
      <c r="K92" s="18"/>
      <c r="L92" s="18"/>
      <c r="M92" s="18"/>
      <c r="N92" s="18"/>
      <c r="O92" s="18"/>
      <c r="P92" s="24"/>
      <c r="Q92" s="18"/>
      <c r="R92" s="18"/>
      <c r="S92" s="18"/>
      <c r="T92" s="18"/>
    </row>
    <row r="93" spans="1:20">
      <c r="A93" s="4">
        <v>89</v>
      </c>
      <c r="B93" s="17"/>
      <c r="C93" s="18"/>
      <c r="D93" s="18"/>
      <c r="E93" s="19"/>
      <c r="F93" s="18"/>
      <c r="G93" s="19"/>
      <c r="H93" s="19"/>
      <c r="I93" s="57">
        <f t="shared" si="1"/>
        <v>0</v>
      </c>
      <c r="J93" s="18"/>
      <c r="K93" s="18"/>
      <c r="L93" s="18"/>
      <c r="M93" s="18"/>
      <c r="N93" s="18"/>
      <c r="O93" s="18"/>
      <c r="P93" s="24"/>
      <c r="Q93" s="18"/>
      <c r="R93" s="18"/>
      <c r="S93" s="18"/>
      <c r="T93" s="18"/>
    </row>
    <row r="94" spans="1:20">
      <c r="A94" s="4">
        <v>90</v>
      </c>
      <c r="B94" s="17"/>
      <c r="C94" s="18"/>
      <c r="D94" s="18"/>
      <c r="E94" s="19"/>
      <c r="F94" s="18"/>
      <c r="G94" s="19"/>
      <c r="H94" s="19"/>
      <c r="I94" s="57">
        <f t="shared" si="1"/>
        <v>0</v>
      </c>
      <c r="J94" s="18"/>
      <c r="K94" s="18"/>
      <c r="L94" s="18"/>
      <c r="M94" s="18"/>
      <c r="N94" s="18"/>
      <c r="O94" s="18"/>
      <c r="P94" s="24"/>
      <c r="Q94" s="18"/>
      <c r="R94" s="18"/>
      <c r="S94" s="18"/>
      <c r="T94" s="18"/>
    </row>
    <row r="95" spans="1:20">
      <c r="A95" s="4">
        <v>91</v>
      </c>
      <c r="B95" s="17"/>
      <c r="C95" s="18"/>
      <c r="D95" s="18"/>
      <c r="E95" s="19"/>
      <c r="F95" s="18"/>
      <c r="G95" s="19"/>
      <c r="H95" s="19"/>
      <c r="I95" s="57">
        <f t="shared" si="1"/>
        <v>0</v>
      </c>
      <c r="J95" s="18"/>
      <c r="K95" s="18"/>
      <c r="L95" s="18"/>
      <c r="M95" s="18"/>
      <c r="N95" s="18"/>
      <c r="O95" s="18"/>
      <c r="P95" s="24"/>
      <c r="Q95" s="18"/>
      <c r="R95" s="18"/>
      <c r="S95" s="18"/>
      <c r="T95" s="18"/>
    </row>
    <row r="96" spans="1:20">
      <c r="A96" s="4">
        <v>92</v>
      </c>
      <c r="B96" s="17"/>
      <c r="C96" s="18"/>
      <c r="D96" s="18"/>
      <c r="E96" s="19"/>
      <c r="F96" s="18"/>
      <c r="G96" s="19"/>
      <c r="H96" s="19"/>
      <c r="I96" s="57">
        <f t="shared" si="1"/>
        <v>0</v>
      </c>
      <c r="J96" s="18"/>
      <c r="K96" s="18"/>
      <c r="L96" s="18"/>
      <c r="M96" s="18"/>
      <c r="N96" s="18"/>
      <c r="O96" s="18"/>
      <c r="P96" s="24"/>
      <c r="Q96" s="18"/>
      <c r="R96" s="18"/>
      <c r="S96" s="18"/>
      <c r="T96" s="18"/>
    </row>
    <row r="97" spans="1:20">
      <c r="A97" s="4">
        <v>93</v>
      </c>
      <c r="B97" s="17"/>
      <c r="C97" s="18"/>
      <c r="D97" s="18"/>
      <c r="E97" s="19"/>
      <c r="F97" s="18"/>
      <c r="G97" s="19"/>
      <c r="H97" s="19"/>
      <c r="I97" s="57">
        <f t="shared" si="1"/>
        <v>0</v>
      </c>
      <c r="J97" s="18"/>
      <c r="K97" s="18"/>
      <c r="L97" s="18"/>
      <c r="M97" s="18"/>
      <c r="N97" s="18"/>
      <c r="O97" s="18"/>
      <c r="P97" s="24"/>
      <c r="Q97" s="18"/>
      <c r="R97" s="18"/>
      <c r="S97" s="18"/>
      <c r="T97" s="18"/>
    </row>
    <row r="98" spans="1:20">
      <c r="A98" s="4">
        <v>94</v>
      </c>
      <c r="B98" s="17"/>
      <c r="C98" s="18"/>
      <c r="D98" s="18"/>
      <c r="E98" s="19"/>
      <c r="F98" s="18"/>
      <c r="G98" s="19"/>
      <c r="H98" s="19"/>
      <c r="I98" s="57">
        <f t="shared" si="1"/>
        <v>0</v>
      </c>
      <c r="J98" s="18"/>
      <c r="K98" s="18"/>
      <c r="L98" s="18"/>
      <c r="M98" s="18"/>
      <c r="N98" s="18"/>
      <c r="O98" s="18"/>
      <c r="P98" s="24"/>
      <c r="Q98" s="18"/>
      <c r="R98" s="18"/>
      <c r="S98" s="18"/>
      <c r="T98" s="18"/>
    </row>
    <row r="99" spans="1:20">
      <c r="A99" s="4">
        <v>95</v>
      </c>
      <c r="B99" s="17"/>
      <c r="C99" s="18"/>
      <c r="D99" s="18"/>
      <c r="E99" s="19"/>
      <c r="F99" s="18"/>
      <c r="G99" s="19"/>
      <c r="H99" s="19"/>
      <c r="I99" s="57">
        <f t="shared" si="1"/>
        <v>0</v>
      </c>
      <c r="J99" s="18"/>
      <c r="K99" s="18"/>
      <c r="L99" s="18"/>
      <c r="M99" s="18"/>
      <c r="N99" s="18"/>
      <c r="O99" s="18"/>
      <c r="P99" s="24"/>
      <c r="Q99" s="18"/>
      <c r="R99" s="18"/>
      <c r="S99" s="18"/>
      <c r="T99" s="18"/>
    </row>
    <row r="100" spans="1:20">
      <c r="A100" s="4">
        <v>96</v>
      </c>
      <c r="B100" s="17"/>
      <c r="C100" s="18"/>
      <c r="D100" s="18"/>
      <c r="E100" s="19"/>
      <c r="F100" s="18"/>
      <c r="G100" s="19"/>
      <c r="H100" s="19"/>
      <c r="I100" s="57">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7">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7">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7">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7">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7">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7">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7">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7">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7">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7">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7">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7">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7">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7">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7">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7">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7">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7">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7">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7">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7">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7">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7">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7">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7">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7">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7">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7">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7">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7">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7">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7">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7">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7">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7">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7">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7">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7">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7">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7">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7">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7">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7">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7">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7">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7">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7">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7">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7">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7">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7">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7">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7">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7">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7">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7">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7">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7">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7">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7">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7">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7">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7">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7">
        <f t="shared" si="2"/>
        <v>0</v>
      </c>
      <c r="J164" s="18"/>
      <c r="K164" s="18"/>
      <c r="L164" s="18"/>
      <c r="M164" s="18"/>
      <c r="N164" s="18"/>
      <c r="O164" s="18"/>
      <c r="P164" s="24"/>
      <c r="Q164" s="18"/>
      <c r="R164" s="18"/>
      <c r="S164" s="18"/>
      <c r="T164" s="18"/>
    </row>
    <row r="165" spans="1:20">
      <c r="A165" s="3" t="s">
        <v>11</v>
      </c>
      <c r="B165" s="39"/>
      <c r="C165" s="3">
        <f>COUNTIFS(C5:C164,"*")</f>
        <v>41</v>
      </c>
      <c r="D165" s="3"/>
      <c r="E165" s="13"/>
      <c r="F165" s="3"/>
      <c r="G165" s="59">
        <f>SUM(G5:G164)</f>
        <v>1292</v>
      </c>
      <c r="H165" s="59">
        <f>SUM(H5:H164)</f>
        <v>1200</v>
      </c>
      <c r="I165" s="59">
        <f>SUM(I5:I164)</f>
        <v>2492</v>
      </c>
      <c r="J165" s="3"/>
      <c r="K165" s="7"/>
      <c r="L165" s="21"/>
      <c r="M165" s="21"/>
      <c r="N165" s="7"/>
      <c r="O165" s="7"/>
      <c r="P165" s="14"/>
      <c r="Q165" s="3"/>
      <c r="R165" s="3"/>
      <c r="S165" s="3"/>
      <c r="T165" s="12"/>
    </row>
    <row r="166" spans="1:20">
      <c r="A166" s="44" t="s">
        <v>62</v>
      </c>
      <c r="B166" s="10">
        <f>COUNTIF(B$5:B$164,"Team 1")</f>
        <v>0</v>
      </c>
      <c r="C166" s="44" t="s">
        <v>25</v>
      </c>
      <c r="D166" s="10">
        <f>COUNTIF(D5:D164,"Anganwadi")</f>
        <v>41</v>
      </c>
    </row>
    <row r="167" spans="1:20">
      <c r="A167" s="44" t="s">
        <v>63</v>
      </c>
      <c r="B167" s="10">
        <f>COUNTIF(B$6:B$164,"Team 2")</f>
        <v>40</v>
      </c>
      <c r="C167" s="44" t="s">
        <v>23</v>
      </c>
      <c r="D167" s="10">
        <f>COUNTIF(D5:D164,"School")</f>
        <v>0</v>
      </c>
    </row>
  </sheetData>
  <sheetProtection password="8527" sheet="1" objects="1" scenarios="1"/>
  <mergeCells count="20">
    <mergeCell ref="A1:S1"/>
    <mergeCell ref="K3:K4"/>
    <mergeCell ref="N3:N4"/>
    <mergeCell ref="O3:O4"/>
    <mergeCell ref="A2:C2"/>
    <mergeCell ref="A3:A4"/>
    <mergeCell ref="C3:C4"/>
    <mergeCell ref="D3:D4"/>
    <mergeCell ref="E3:E4"/>
    <mergeCell ref="F3:F4"/>
    <mergeCell ref="G3:I3"/>
    <mergeCell ref="L3:L4"/>
    <mergeCell ref="M3:M4"/>
    <mergeCell ref="B3:B4"/>
    <mergeCell ref="T3:T4"/>
    <mergeCell ref="J3:J4"/>
    <mergeCell ref="P3:P4"/>
    <mergeCell ref="Q3:Q4"/>
    <mergeCell ref="R3:R4"/>
    <mergeCell ref="S3:S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21 D75:D164 D23:D73">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9" scale="47" fitToHeight="11000" orientation="landscape" verticalDpi="0"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M5" activePane="bottomRight" state="frozen"/>
      <selection pane="topRight" activeCell="C1" sqref="C1"/>
      <selection pane="bottomLeft" activeCell="A5" sqref="A5"/>
      <selection pane="bottomRight" activeCell="P5" sqref="P5:P103"/>
    </sheetView>
  </sheetViews>
  <sheetFormatPr defaultRowHeight="16.5"/>
  <cols>
    <col min="1" max="1" width="10" style="1" customWidth="1"/>
    <col min="2" max="2" width="13.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7.5" customHeight="1">
      <c r="A1" s="143" t="s">
        <v>70</v>
      </c>
      <c r="B1" s="143"/>
      <c r="C1" s="143"/>
      <c r="D1" s="56"/>
      <c r="E1" s="56"/>
      <c r="F1" s="56"/>
      <c r="G1" s="56"/>
      <c r="H1" s="56"/>
      <c r="I1" s="56"/>
      <c r="J1" s="56"/>
      <c r="K1" s="56"/>
      <c r="L1" s="56"/>
      <c r="M1" s="144"/>
      <c r="N1" s="144"/>
      <c r="O1" s="144"/>
      <c r="P1" s="144"/>
      <c r="Q1" s="144"/>
      <c r="R1" s="144"/>
      <c r="S1" s="144"/>
      <c r="T1" s="144"/>
    </row>
    <row r="2" spans="1:20">
      <c r="A2" s="139" t="s">
        <v>59</v>
      </c>
      <c r="B2" s="140"/>
      <c r="C2" s="140"/>
      <c r="D2" s="25">
        <v>43586</v>
      </c>
      <c r="E2" s="22"/>
      <c r="F2" s="22"/>
      <c r="G2" s="22"/>
      <c r="H2" s="22"/>
      <c r="I2" s="22"/>
      <c r="J2" s="22"/>
      <c r="K2" s="22"/>
      <c r="L2" s="22"/>
      <c r="M2" s="22"/>
      <c r="N2" s="22"/>
      <c r="O2" s="22"/>
      <c r="P2" s="22"/>
      <c r="Q2" s="22"/>
      <c r="R2" s="22"/>
      <c r="S2" s="22"/>
    </row>
    <row r="3" spans="1:20" ht="24" customHeight="1">
      <c r="A3" s="135" t="s">
        <v>14</v>
      </c>
      <c r="B3" s="137" t="s">
        <v>61</v>
      </c>
      <c r="C3" s="134" t="s">
        <v>7</v>
      </c>
      <c r="D3" s="134" t="s">
        <v>55</v>
      </c>
      <c r="E3" s="134" t="s">
        <v>16</v>
      </c>
      <c r="F3" s="141" t="s">
        <v>17</v>
      </c>
      <c r="G3" s="134" t="s">
        <v>8</v>
      </c>
      <c r="H3" s="134"/>
      <c r="I3" s="134"/>
      <c r="J3" s="134" t="s">
        <v>31</v>
      </c>
      <c r="K3" s="137" t="s">
        <v>33</v>
      </c>
      <c r="L3" s="137" t="s">
        <v>50</v>
      </c>
      <c r="M3" s="137" t="s">
        <v>51</v>
      </c>
      <c r="N3" s="137" t="s">
        <v>34</v>
      </c>
      <c r="O3" s="137" t="s">
        <v>35</v>
      </c>
      <c r="P3" s="135" t="s">
        <v>54</v>
      </c>
      <c r="Q3" s="134" t="s">
        <v>52</v>
      </c>
      <c r="R3" s="134" t="s">
        <v>32</v>
      </c>
      <c r="S3" s="134" t="s">
        <v>53</v>
      </c>
      <c r="T3" s="134" t="s">
        <v>13</v>
      </c>
    </row>
    <row r="4" spans="1:20" ht="25.5" customHeight="1">
      <c r="A4" s="135"/>
      <c r="B4" s="142"/>
      <c r="C4" s="134"/>
      <c r="D4" s="134"/>
      <c r="E4" s="134"/>
      <c r="F4" s="141"/>
      <c r="G4" s="23" t="s">
        <v>9</v>
      </c>
      <c r="H4" s="23" t="s">
        <v>10</v>
      </c>
      <c r="I4" s="23" t="s">
        <v>11</v>
      </c>
      <c r="J4" s="134"/>
      <c r="K4" s="138"/>
      <c r="L4" s="138"/>
      <c r="M4" s="138"/>
      <c r="N4" s="138"/>
      <c r="O4" s="138"/>
      <c r="P4" s="135"/>
      <c r="Q4" s="135"/>
      <c r="R4" s="134"/>
      <c r="S4" s="134"/>
      <c r="T4" s="134"/>
    </row>
    <row r="5" spans="1:20">
      <c r="A5" s="4">
        <v>1</v>
      </c>
      <c r="B5" s="17" t="s">
        <v>63</v>
      </c>
      <c r="C5" s="73" t="s">
        <v>154</v>
      </c>
      <c r="D5" s="48" t="s">
        <v>25</v>
      </c>
      <c r="E5" s="74" t="s">
        <v>188</v>
      </c>
      <c r="F5" s="48"/>
      <c r="G5" s="19">
        <v>16</v>
      </c>
      <c r="H5" s="19">
        <v>26</v>
      </c>
      <c r="I5" s="60">
        <f>SUM(G5:H5)</f>
        <v>42</v>
      </c>
      <c r="J5" s="74">
        <v>6900292892</v>
      </c>
      <c r="K5" s="72" t="s">
        <v>222</v>
      </c>
      <c r="L5" s="58" t="s">
        <v>223</v>
      </c>
      <c r="M5" s="75">
        <v>8876614457</v>
      </c>
      <c r="N5" s="71" t="s">
        <v>224</v>
      </c>
      <c r="O5" s="69">
        <v>8876762401</v>
      </c>
      <c r="P5" s="49">
        <v>43587</v>
      </c>
      <c r="Q5" s="48"/>
      <c r="R5" s="48"/>
      <c r="S5" s="18"/>
      <c r="T5" s="48"/>
    </row>
    <row r="6" spans="1:20">
      <c r="A6" s="4">
        <v>2</v>
      </c>
      <c r="B6" s="17" t="s">
        <v>63</v>
      </c>
      <c r="C6" s="73" t="s">
        <v>155</v>
      </c>
      <c r="D6" s="48" t="s">
        <v>25</v>
      </c>
      <c r="E6" s="74" t="s">
        <v>189</v>
      </c>
      <c r="F6" s="48"/>
      <c r="G6" s="19">
        <v>15</v>
      </c>
      <c r="H6" s="19">
        <v>12</v>
      </c>
      <c r="I6" s="60">
        <f t="shared" ref="I6:I69" si="0">SUM(G6:H6)</f>
        <v>27</v>
      </c>
      <c r="J6" s="74">
        <v>9577618423</v>
      </c>
      <c r="K6" s="72" t="s">
        <v>222</v>
      </c>
      <c r="L6" s="58" t="s">
        <v>223</v>
      </c>
      <c r="M6" s="75">
        <v>8876614457</v>
      </c>
      <c r="N6" s="71" t="s">
        <v>225</v>
      </c>
      <c r="O6" s="69">
        <v>8011625597</v>
      </c>
      <c r="P6" s="49">
        <v>43587</v>
      </c>
      <c r="Q6" s="48"/>
      <c r="R6" s="48"/>
      <c r="S6" s="18"/>
      <c r="T6" s="48"/>
    </row>
    <row r="7" spans="1:20">
      <c r="A7" s="4">
        <v>3</v>
      </c>
      <c r="B7" s="17" t="s">
        <v>63</v>
      </c>
      <c r="C7" s="73" t="s">
        <v>156</v>
      </c>
      <c r="D7" s="48" t="s">
        <v>25</v>
      </c>
      <c r="E7" s="74" t="s">
        <v>190</v>
      </c>
      <c r="F7" s="48"/>
      <c r="G7" s="19">
        <v>14</v>
      </c>
      <c r="H7" s="19">
        <v>12</v>
      </c>
      <c r="I7" s="60">
        <f t="shared" si="0"/>
        <v>26</v>
      </c>
      <c r="J7" s="74">
        <v>9678885279</v>
      </c>
      <c r="K7" s="72" t="s">
        <v>222</v>
      </c>
      <c r="L7" s="58" t="s">
        <v>223</v>
      </c>
      <c r="M7" s="75">
        <v>8876614457</v>
      </c>
      <c r="N7" s="71" t="s">
        <v>226</v>
      </c>
      <c r="O7" s="69">
        <v>8135908243</v>
      </c>
      <c r="P7" s="49">
        <v>43587</v>
      </c>
      <c r="Q7" s="48"/>
      <c r="R7" s="48"/>
      <c r="S7" s="18"/>
      <c r="T7" s="48"/>
    </row>
    <row r="8" spans="1:20">
      <c r="A8" s="4">
        <v>4</v>
      </c>
      <c r="B8" s="17" t="s">
        <v>63</v>
      </c>
      <c r="C8" s="73" t="s">
        <v>157</v>
      </c>
      <c r="D8" s="48" t="s">
        <v>25</v>
      </c>
      <c r="E8" s="74" t="s">
        <v>191</v>
      </c>
      <c r="F8" s="48"/>
      <c r="G8" s="19">
        <v>8</v>
      </c>
      <c r="H8" s="19">
        <v>19</v>
      </c>
      <c r="I8" s="60">
        <f t="shared" si="0"/>
        <v>27</v>
      </c>
      <c r="J8" s="74">
        <v>9706489228</v>
      </c>
      <c r="K8" s="72" t="s">
        <v>222</v>
      </c>
      <c r="L8" s="58" t="s">
        <v>223</v>
      </c>
      <c r="M8" s="75">
        <v>8876614457</v>
      </c>
      <c r="N8" s="71" t="s">
        <v>226</v>
      </c>
      <c r="O8" s="69">
        <v>8135908243</v>
      </c>
      <c r="P8" s="49">
        <v>43588</v>
      </c>
      <c r="Q8" s="48"/>
      <c r="R8" s="48"/>
      <c r="S8" s="18"/>
      <c r="T8" s="48"/>
    </row>
    <row r="9" spans="1:20">
      <c r="A9" s="4">
        <v>5</v>
      </c>
      <c r="B9" s="17" t="s">
        <v>63</v>
      </c>
      <c r="C9" s="73" t="s">
        <v>158</v>
      </c>
      <c r="D9" s="48" t="s">
        <v>25</v>
      </c>
      <c r="E9" s="74" t="s">
        <v>192</v>
      </c>
      <c r="F9" s="48"/>
      <c r="G9" s="19">
        <v>25</v>
      </c>
      <c r="H9" s="19">
        <v>20</v>
      </c>
      <c r="I9" s="60">
        <f t="shared" si="0"/>
        <v>45</v>
      </c>
      <c r="J9" s="74">
        <v>9565308040</v>
      </c>
      <c r="K9" s="72" t="s">
        <v>227</v>
      </c>
      <c r="L9" s="58" t="s">
        <v>228</v>
      </c>
      <c r="M9" s="75">
        <v>9954037683</v>
      </c>
      <c r="N9" s="66" t="s">
        <v>229</v>
      </c>
      <c r="O9" s="69">
        <v>9600794229</v>
      </c>
      <c r="P9" s="49">
        <v>43588</v>
      </c>
      <c r="Q9" s="48"/>
      <c r="R9" s="48"/>
      <c r="S9" s="18"/>
      <c r="T9" s="48"/>
    </row>
    <row r="10" spans="1:20">
      <c r="A10" s="4">
        <v>6</v>
      </c>
      <c r="B10" s="17" t="s">
        <v>63</v>
      </c>
      <c r="C10" s="73" t="s">
        <v>159</v>
      </c>
      <c r="D10" s="48" t="s">
        <v>25</v>
      </c>
      <c r="E10" s="74" t="s">
        <v>193</v>
      </c>
      <c r="F10" s="48"/>
      <c r="G10" s="19">
        <v>13</v>
      </c>
      <c r="H10" s="19">
        <v>13</v>
      </c>
      <c r="I10" s="60">
        <f t="shared" si="0"/>
        <v>26</v>
      </c>
      <c r="J10" s="74">
        <v>8399852742</v>
      </c>
      <c r="K10" s="72" t="s">
        <v>227</v>
      </c>
      <c r="L10" s="58" t="s">
        <v>228</v>
      </c>
      <c r="M10" s="75">
        <v>9954037683</v>
      </c>
      <c r="N10" s="66" t="s">
        <v>229</v>
      </c>
      <c r="O10" s="69">
        <v>9600794229</v>
      </c>
      <c r="P10" s="49">
        <v>43588</v>
      </c>
      <c r="Q10" s="48"/>
      <c r="R10" s="48"/>
      <c r="S10" s="18"/>
      <c r="T10" s="48"/>
    </row>
    <row r="11" spans="1:20">
      <c r="A11" s="4">
        <v>7</v>
      </c>
      <c r="B11" s="17" t="s">
        <v>63</v>
      </c>
      <c r="C11" s="73" t="s">
        <v>160</v>
      </c>
      <c r="D11" s="48" t="s">
        <v>25</v>
      </c>
      <c r="E11" s="74" t="s">
        <v>194</v>
      </c>
      <c r="F11" s="48"/>
      <c r="G11" s="19">
        <v>39</v>
      </c>
      <c r="H11" s="19">
        <v>41</v>
      </c>
      <c r="I11" s="60">
        <f t="shared" si="0"/>
        <v>80</v>
      </c>
      <c r="J11" s="74">
        <v>9678500253</v>
      </c>
      <c r="K11" s="72" t="s">
        <v>227</v>
      </c>
      <c r="L11" s="58" t="s">
        <v>228</v>
      </c>
      <c r="M11" s="75">
        <v>9954037683</v>
      </c>
      <c r="N11" s="66" t="s">
        <v>229</v>
      </c>
      <c r="O11" s="69">
        <v>9600794229</v>
      </c>
      <c r="P11" s="49">
        <v>43589</v>
      </c>
      <c r="Q11" s="48"/>
      <c r="R11" s="48"/>
      <c r="S11" s="18"/>
      <c r="T11" s="48"/>
    </row>
    <row r="12" spans="1:20">
      <c r="A12" s="4">
        <v>8</v>
      </c>
      <c r="B12" s="17" t="s">
        <v>63</v>
      </c>
      <c r="C12" s="73" t="s">
        <v>161</v>
      </c>
      <c r="D12" s="48" t="s">
        <v>25</v>
      </c>
      <c r="E12" s="74" t="s">
        <v>195</v>
      </c>
      <c r="F12" s="48"/>
      <c r="G12" s="19">
        <v>23</v>
      </c>
      <c r="H12" s="19">
        <v>26</v>
      </c>
      <c r="I12" s="60">
        <f t="shared" si="0"/>
        <v>49</v>
      </c>
      <c r="J12" s="74">
        <v>8399064396</v>
      </c>
      <c r="K12" s="72" t="s">
        <v>230</v>
      </c>
      <c r="L12" s="58" t="s">
        <v>231</v>
      </c>
      <c r="M12" s="75">
        <v>7086798288</v>
      </c>
      <c r="N12" s="71" t="s">
        <v>232</v>
      </c>
      <c r="O12" s="69">
        <v>9954219567</v>
      </c>
      <c r="P12" s="49">
        <v>43591</v>
      </c>
      <c r="Q12" s="48"/>
      <c r="R12" s="48"/>
      <c r="S12" s="18"/>
      <c r="T12" s="48"/>
    </row>
    <row r="13" spans="1:20">
      <c r="A13" s="4">
        <v>9</v>
      </c>
      <c r="B13" s="17" t="s">
        <v>63</v>
      </c>
      <c r="C13" s="73" t="s">
        <v>162</v>
      </c>
      <c r="D13" s="48" t="s">
        <v>25</v>
      </c>
      <c r="E13" s="74" t="s">
        <v>196</v>
      </c>
      <c r="F13" s="48"/>
      <c r="G13" s="19">
        <v>14</v>
      </c>
      <c r="H13" s="19">
        <v>17</v>
      </c>
      <c r="I13" s="60">
        <f t="shared" si="0"/>
        <v>31</v>
      </c>
      <c r="J13" s="74">
        <v>8812940375</v>
      </c>
      <c r="K13" s="72" t="s">
        <v>230</v>
      </c>
      <c r="L13" s="58" t="s">
        <v>231</v>
      </c>
      <c r="M13" s="75">
        <v>7086798288</v>
      </c>
      <c r="N13" s="71" t="s">
        <v>232</v>
      </c>
      <c r="O13" s="69">
        <v>9954219567</v>
      </c>
      <c r="P13" s="49">
        <v>43591</v>
      </c>
      <c r="Q13" s="48"/>
      <c r="R13" s="48"/>
      <c r="S13" s="18"/>
      <c r="T13" s="48"/>
    </row>
    <row r="14" spans="1:20">
      <c r="A14" s="4">
        <v>10</v>
      </c>
      <c r="B14" s="17" t="s">
        <v>63</v>
      </c>
      <c r="C14" s="73" t="s">
        <v>163</v>
      </c>
      <c r="D14" s="48" t="s">
        <v>25</v>
      </c>
      <c r="E14" s="74" t="s">
        <v>197</v>
      </c>
      <c r="F14" s="48"/>
      <c r="G14" s="19">
        <v>10</v>
      </c>
      <c r="H14" s="19">
        <v>13</v>
      </c>
      <c r="I14" s="60">
        <f t="shared" si="0"/>
        <v>23</v>
      </c>
      <c r="J14" s="74">
        <v>9085898906</v>
      </c>
      <c r="K14" s="72" t="s">
        <v>230</v>
      </c>
      <c r="L14" s="58" t="s">
        <v>231</v>
      </c>
      <c r="M14" s="75">
        <v>7086798288</v>
      </c>
      <c r="N14" s="66" t="s">
        <v>233</v>
      </c>
      <c r="O14" s="69">
        <v>7086599844</v>
      </c>
      <c r="P14" s="49">
        <v>43591</v>
      </c>
      <c r="Q14" s="48"/>
      <c r="R14" s="48"/>
      <c r="S14" s="18"/>
      <c r="T14" s="48"/>
    </row>
    <row r="15" spans="1:20">
      <c r="A15" s="4">
        <v>11</v>
      </c>
      <c r="B15" s="17" t="s">
        <v>63</v>
      </c>
      <c r="C15" s="73" t="s">
        <v>164</v>
      </c>
      <c r="D15" s="48" t="s">
        <v>25</v>
      </c>
      <c r="E15" s="74" t="s">
        <v>198</v>
      </c>
      <c r="F15" s="48"/>
      <c r="G15" s="19">
        <v>17</v>
      </c>
      <c r="H15" s="19">
        <v>12</v>
      </c>
      <c r="I15" s="60">
        <f t="shared" si="0"/>
        <v>29</v>
      </c>
      <c r="J15" s="74">
        <v>8011177522</v>
      </c>
      <c r="K15" s="72" t="s">
        <v>230</v>
      </c>
      <c r="L15" s="58" t="s">
        <v>231</v>
      </c>
      <c r="M15" s="75">
        <v>7086798288</v>
      </c>
      <c r="N15" s="66" t="s">
        <v>233</v>
      </c>
      <c r="O15" s="69">
        <v>7086599844</v>
      </c>
      <c r="P15" s="49">
        <v>43592</v>
      </c>
      <c r="Q15" s="48"/>
      <c r="R15" s="48"/>
      <c r="S15" s="18"/>
      <c r="T15" s="48"/>
    </row>
    <row r="16" spans="1:20">
      <c r="A16" s="4">
        <v>12</v>
      </c>
      <c r="B16" s="17" t="s">
        <v>63</v>
      </c>
      <c r="C16" s="73" t="s">
        <v>165</v>
      </c>
      <c r="D16" s="48" t="s">
        <v>25</v>
      </c>
      <c r="E16" s="74" t="s">
        <v>199</v>
      </c>
      <c r="F16" s="58"/>
      <c r="G16" s="17">
        <v>13</v>
      </c>
      <c r="H16" s="17">
        <v>12</v>
      </c>
      <c r="I16" s="60">
        <f t="shared" si="0"/>
        <v>25</v>
      </c>
      <c r="J16" s="74">
        <v>967879532</v>
      </c>
      <c r="K16" s="72" t="s">
        <v>230</v>
      </c>
      <c r="L16" s="58" t="s">
        <v>231</v>
      </c>
      <c r="M16" s="75">
        <v>7086798288</v>
      </c>
      <c r="N16" s="66" t="s">
        <v>233</v>
      </c>
      <c r="O16" s="69">
        <v>7086599844</v>
      </c>
      <c r="P16" s="49">
        <v>43592</v>
      </c>
      <c r="Q16" s="48"/>
      <c r="R16" s="48"/>
      <c r="S16" s="18"/>
      <c r="T16" s="48"/>
    </row>
    <row r="17" spans="1:20">
      <c r="A17" s="4">
        <v>13</v>
      </c>
      <c r="B17" s="17" t="s">
        <v>63</v>
      </c>
      <c r="C17" s="73" t="s">
        <v>166</v>
      </c>
      <c r="D17" s="48" t="s">
        <v>25</v>
      </c>
      <c r="E17" s="74" t="s">
        <v>200</v>
      </c>
      <c r="F17" s="48"/>
      <c r="G17" s="19">
        <v>27</v>
      </c>
      <c r="H17" s="19">
        <v>17</v>
      </c>
      <c r="I17" s="60">
        <f t="shared" si="0"/>
        <v>44</v>
      </c>
      <c r="J17" s="74">
        <v>8876798599</v>
      </c>
      <c r="K17" s="72" t="s">
        <v>230</v>
      </c>
      <c r="L17" s="58" t="s">
        <v>234</v>
      </c>
      <c r="M17" s="75">
        <v>9954640664</v>
      </c>
      <c r="N17" s="71" t="s">
        <v>235</v>
      </c>
      <c r="O17" s="69">
        <v>9101877631</v>
      </c>
      <c r="P17" s="49">
        <v>43592</v>
      </c>
      <c r="Q17" s="48"/>
      <c r="R17" s="48"/>
      <c r="S17" s="18"/>
      <c r="T17" s="48"/>
    </row>
    <row r="18" spans="1:20">
      <c r="A18" s="4">
        <v>14</v>
      </c>
      <c r="B18" s="17" t="s">
        <v>63</v>
      </c>
      <c r="C18" s="73" t="s">
        <v>167</v>
      </c>
      <c r="D18" s="48" t="s">
        <v>25</v>
      </c>
      <c r="E18" s="74" t="s">
        <v>201</v>
      </c>
      <c r="F18" s="48"/>
      <c r="G18" s="19">
        <v>13</v>
      </c>
      <c r="H18" s="19">
        <v>16</v>
      </c>
      <c r="I18" s="60">
        <f t="shared" si="0"/>
        <v>29</v>
      </c>
      <c r="J18" s="74">
        <v>9957225043</v>
      </c>
      <c r="K18" s="72" t="s">
        <v>230</v>
      </c>
      <c r="L18" s="58" t="s">
        <v>234</v>
      </c>
      <c r="M18" s="75">
        <v>9954640664</v>
      </c>
      <c r="N18" s="71" t="s">
        <v>236</v>
      </c>
      <c r="O18" s="69">
        <v>8761096738</v>
      </c>
      <c r="P18" s="49">
        <v>43593</v>
      </c>
      <c r="Q18" s="48"/>
      <c r="R18" s="48"/>
      <c r="S18" s="18"/>
      <c r="T18" s="48"/>
    </row>
    <row r="19" spans="1:20">
      <c r="A19" s="4">
        <v>15</v>
      </c>
      <c r="B19" s="17" t="s">
        <v>63</v>
      </c>
      <c r="C19" s="73" t="s">
        <v>168</v>
      </c>
      <c r="D19" s="48" t="s">
        <v>25</v>
      </c>
      <c r="E19" s="74" t="s">
        <v>202</v>
      </c>
      <c r="F19" s="48"/>
      <c r="G19" s="19">
        <v>6</v>
      </c>
      <c r="H19" s="19">
        <v>13</v>
      </c>
      <c r="I19" s="60">
        <f t="shared" si="0"/>
        <v>19</v>
      </c>
      <c r="J19" s="74">
        <v>7086768150</v>
      </c>
      <c r="K19" s="72" t="s">
        <v>230</v>
      </c>
      <c r="L19" s="58" t="s">
        <v>234</v>
      </c>
      <c r="M19" s="75">
        <v>9954640664</v>
      </c>
      <c r="N19" s="66" t="s">
        <v>237</v>
      </c>
      <c r="O19" s="69">
        <v>8135952800</v>
      </c>
      <c r="P19" s="49">
        <v>43593</v>
      </c>
      <c r="Q19" s="48"/>
      <c r="R19" s="48"/>
      <c r="S19" s="18"/>
      <c r="T19" s="48"/>
    </row>
    <row r="20" spans="1:20">
      <c r="A20" s="4">
        <v>16</v>
      </c>
      <c r="B20" s="17" t="s">
        <v>63</v>
      </c>
      <c r="C20" s="73" t="s">
        <v>169</v>
      </c>
      <c r="D20" s="48" t="s">
        <v>25</v>
      </c>
      <c r="E20" s="74" t="s">
        <v>203</v>
      </c>
      <c r="F20" s="48"/>
      <c r="G20" s="19">
        <v>24</v>
      </c>
      <c r="H20" s="19">
        <v>37</v>
      </c>
      <c r="I20" s="60">
        <f t="shared" si="0"/>
        <v>61</v>
      </c>
      <c r="J20" s="74">
        <v>7896963887</v>
      </c>
      <c r="K20" s="72" t="s">
        <v>230</v>
      </c>
      <c r="L20" s="58" t="s">
        <v>231</v>
      </c>
      <c r="M20" s="75">
        <v>7086798288</v>
      </c>
      <c r="N20" s="66" t="s">
        <v>238</v>
      </c>
      <c r="O20" s="69">
        <v>9706438865</v>
      </c>
      <c r="P20" s="49">
        <v>43593</v>
      </c>
      <c r="Q20" s="48"/>
      <c r="R20" s="48"/>
      <c r="S20" s="18"/>
      <c r="T20" s="48"/>
    </row>
    <row r="21" spans="1:20">
      <c r="A21" s="4">
        <v>17</v>
      </c>
      <c r="B21" s="17" t="s">
        <v>63</v>
      </c>
      <c r="C21" s="73" t="s">
        <v>170</v>
      </c>
      <c r="D21" s="48" t="s">
        <v>25</v>
      </c>
      <c r="E21" s="74" t="s">
        <v>204</v>
      </c>
      <c r="F21" s="48"/>
      <c r="G21" s="19">
        <v>46</v>
      </c>
      <c r="H21" s="19">
        <v>57</v>
      </c>
      <c r="I21" s="60">
        <f t="shared" si="0"/>
        <v>103</v>
      </c>
      <c r="J21" s="74">
        <v>9101801453</v>
      </c>
      <c r="K21" s="72" t="s">
        <v>227</v>
      </c>
      <c r="L21" s="58" t="s">
        <v>228</v>
      </c>
      <c r="M21" s="75">
        <v>9954037683</v>
      </c>
      <c r="N21" s="66" t="s">
        <v>239</v>
      </c>
      <c r="O21" s="69">
        <v>7636093195</v>
      </c>
      <c r="P21" s="49">
        <v>43594</v>
      </c>
      <c r="Q21" s="48"/>
      <c r="R21" s="48"/>
      <c r="S21" s="18"/>
      <c r="T21" s="48"/>
    </row>
    <row r="22" spans="1:20">
      <c r="A22" s="4">
        <v>18</v>
      </c>
      <c r="B22" s="17" t="s">
        <v>63</v>
      </c>
      <c r="C22" s="73" t="s">
        <v>171</v>
      </c>
      <c r="D22" s="48" t="s">
        <v>25</v>
      </c>
      <c r="E22" s="74" t="s">
        <v>205</v>
      </c>
      <c r="F22" s="48"/>
      <c r="G22" s="19">
        <v>11</v>
      </c>
      <c r="H22" s="19">
        <v>13</v>
      </c>
      <c r="I22" s="60">
        <f t="shared" si="0"/>
        <v>24</v>
      </c>
      <c r="J22" s="74">
        <v>8811879651</v>
      </c>
      <c r="K22" s="72" t="s">
        <v>227</v>
      </c>
      <c r="L22" s="58" t="s">
        <v>228</v>
      </c>
      <c r="M22" s="75">
        <v>9954037683</v>
      </c>
      <c r="N22" s="66" t="s">
        <v>239</v>
      </c>
      <c r="O22" s="69">
        <v>7636093195</v>
      </c>
      <c r="P22" s="49">
        <v>43595</v>
      </c>
      <c r="Q22" s="48"/>
      <c r="R22" s="48"/>
      <c r="S22" s="18"/>
      <c r="T22" s="48"/>
    </row>
    <row r="23" spans="1:20">
      <c r="A23" s="4">
        <v>19</v>
      </c>
      <c r="B23" s="17" t="s">
        <v>63</v>
      </c>
      <c r="C23" s="73" t="s">
        <v>172</v>
      </c>
      <c r="D23" s="48" t="s">
        <v>25</v>
      </c>
      <c r="E23" s="74" t="s">
        <v>206</v>
      </c>
      <c r="F23" s="58"/>
      <c r="G23" s="17">
        <v>11</v>
      </c>
      <c r="H23" s="17">
        <v>17</v>
      </c>
      <c r="I23" s="60">
        <f t="shared" si="0"/>
        <v>28</v>
      </c>
      <c r="J23" s="74">
        <v>9476718364</v>
      </c>
      <c r="K23" s="72" t="s">
        <v>230</v>
      </c>
      <c r="L23" s="58" t="s">
        <v>234</v>
      </c>
      <c r="M23" s="75">
        <v>9954640664</v>
      </c>
      <c r="N23" s="66" t="s">
        <v>240</v>
      </c>
      <c r="O23" s="69">
        <v>9678795285</v>
      </c>
      <c r="P23" s="49">
        <v>43595</v>
      </c>
      <c r="Q23" s="48"/>
      <c r="R23" s="48"/>
      <c r="S23" s="18"/>
      <c r="T23" s="48"/>
    </row>
    <row r="24" spans="1:20">
      <c r="A24" s="4">
        <v>20</v>
      </c>
      <c r="B24" s="17" t="s">
        <v>63</v>
      </c>
      <c r="C24" s="73" t="s">
        <v>173</v>
      </c>
      <c r="D24" s="48" t="s">
        <v>25</v>
      </c>
      <c r="E24" s="74" t="s">
        <v>207</v>
      </c>
      <c r="F24" s="48"/>
      <c r="G24" s="19">
        <v>21</v>
      </c>
      <c r="H24" s="19">
        <v>8</v>
      </c>
      <c r="I24" s="60">
        <f t="shared" si="0"/>
        <v>29</v>
      </c>
      <c r="J24" s="74">
        <v>9613861496</v>
      </c>
      <c r="K24" s="72" t="s">
        <v>241</v>
      </c>
      <c r="L24" s="58" t="s">
        <v>242</v>
      </c>
      <c r="M24" s="75">
        <v>8876830558</v>
      </c>
      <c r="N24" s="66" t="s">
        <v>243</v>
      </c>
      <c r="O24" s="69">
        <v>9954039892</v>
      </c>
      <c r="P24" s="49">
        <v>43595</v>
      </c>
      <c r="Q24" s="48"/>
      <c r="R24" s="48"/>
      <c r="S24" s="18"/>
      <c r="T24" s="48"/>
    </row>
    <row r="25" spans="1:20">
      <c r="A25" s="4">
        <v>21</v>
      </c>
      <c r="B25" s="17" t="s">
        <v>63</v>
      </c>
      <c r="C25" s="73" t="s">
        <v>174</v>
      </c>
      <c r="D25" s="48" t="s">
        <v>25</v>
      </c>
      <c r="E25" s="74" t="s">
        <v>208</v>
      </c>
      <c r="F25" s="48"/>
      <c r="G25" s="19">
        <v>13</v>
      </c>
      <c r="H25" s="19">
        <v>15</v>
      </c>
      <c r="I25" s="60">
        <f t="shared" si="0"/>
        <v>28</v>
      </c>
      <c r="J25" s="74"/>
      <c r="K25" s="72" t="s">
        <v>241</v>
      </c>
      <c r="L25" s="58" t="s">
        <v>242</v>
      </c>
      <c r="M25" s="75">
        <v>8876830558</v>
      </c>
      <c r="N25" s="66" t="s">
        <v>243</v>
      </c>
      <c r="O25" s="69">
        <v>9954039892</v>
      </c>
      <c r="P25" s="49">
        <v>43596</v>
      </c>
      <c r="Q25" s="48"/>
      <c r="R25" s="48"/>
      <c r="S25" s="18"/>
      <c r="T25" s="48"/>
    </row>
    <row r="26" spans="1:20">
      <c r="A26" s="4">
        <v>22</v>
      </c>
      <c r="B26" s="17" t="s">
        <v>63</v>
      </c>
      <c r="C26" s="73" t="s">
        <v>175</v>
      </c>
      <c r="D26" s="48" t="s">
        <v>25</v>
      </c>
      <c r="E26" s="74" t="s">
        <v>209</v>
      </c>
      <c r="F26" s="48"/>
      <c r="G26" s="19">
        <v>21</v>
      </c>
      <c r="H26" s="19">
        <v>15</v>
      </c>
      <c r="I26" s="60">
        <f t="shared" si="0"/>
        <v>36</v>
      </c>
      <c r="J26" s="74">
        <v>7086227517</v>
      </c>
      <c r="K26" s="72" t="s">
        <v>241</v>
      </c>
      <c r="L26" s="58" t="s">
        <v>242</v>
      </c>
      <c r="M26" s="75">
        <v>8876830558</v>
      </c>
      <c r="N26" s="66" t="s">
        <v>243</v>
      </c>
      <c r="O26" s="69">
        <v>9954039892</v>
      </c>
      <c r="P26" s="49">
        <v>43596</v>
      </c>
      <c r="Q26" s="48"/>
      <c r="R26" s="48"/>
      <c r="S26" s="18"/>
      <c r="T26" s="48"/>
    </row>
    <row r="27" spans="1:20">
      <c r="A27" s="4">
        <v>23</v>
      </c>
      <c r="B27" s="17" t="s">
        <v>63</v>
      </c>
      <c r="C27" s="73" t="s">
        <v>176</v>
      </c>
      <c r="D27" s="48" t="s">
        <v>25</v>
      </c>
      <c r="E27" s="74" t="s">
        <v>210</v>
      </c>
      <c r="F27" s="48"/>
      <c r="G27" s="19">
        <v>39</v>
      </c>
      <c r="H27" s="19">
        <v>29</v>
      </c>
      <c r="I27" s="60">
        <f t="shared" si="0"/>
        <v>68</v>
      </c>
      <c r="J27" s="74">
        <v>7896166850</v>
      </c>
      <c r="K27" s="72" t="s">
        <v>241</v>
      </c>
      <c r="L27" s="58" t="s">
        <v>242</v>
      </c>
      <c r="M27" s="75">
        <v>8876830558</v>
      </c>
      <c r="N27" s="66" t="s">
        <v>243</v>
      </c>
      <c r="O27" s="69">
        <v>9954039892</v>
      </c>
      <c r="P27" s="49">
        <v>43598</v>
      </c>
      <c r="Q27" s="48"/>
      <c r="R27" s="48"/>
      <c r="S27" s="18"/>
      <c r="T27" s="48"/>
    </row>
    <row r="28" spans="1:20">
      <c r="A28" s="4">
        <v>24</v>
      </c>
      <c r="B28" s="17" t="s">
        <v>63</v>
      </c>
      <c r="C28" s="73" t="s">
        <v>177</v>
      </c>
      <c r="D28" s="48" t="s">
        <v>25</v>
      </c>
      <c r="E28" s="74" t="s">
        <v>211</v>
      </c>
      <c r="F28" s="48"/>
      <c r="G28" s="19">
        <v>32</v>
      </c>
      <c r="H28" s="19">
        <v>32</v>
      </c>
      <c r="I28" s="60">
        <f t="shared" si="0"/>
        <v>64</v>
      </c>
      <c r="J28" s="74">
        <v>7638853150</v>
      </c>
      <c r="K28" s="72" t="s">
        <v>241</v>
      </c>
      <c r="L28" s="58" t="s">
        <v>242</v>
      </c>
      <c r="M28" s="75">
        <v>8876830558</v>
      </c>
      <c r="N28" s="66" t="s">
        <v>243</v>
      </c>
      <c r="O28" s="69">
        <v>9954039892</v>
      </c>
      <c r="P28" s="49">
        <v>43598</v>
      </c>
      <c r="Q28" s="48"/>
      <c r="R28" s="48"/>
      <c r="S28" s="18"/>
      <c r="T28" s="48"/>
    </row>
    <row r="29" spans="1:20">
      <c r="A29" s="4">
        <v>25</v>
      </c>
      <c r="B29" s="17" t="s">
        <v>63</v>
      </c>
      <c r="C29" s="73" t="s">
        <v>178</v>
      </c>
      <c r="D29" s="48" t="s">
        <v>25</v>
      </c>
      <c r="E29" s="74" t="s">
        <v>212</v>
      </c>
      <c r="F29" s="48"/>
      <c r="G29" s="19">
        <v>12</v>
      </c>
      <c r="H29" s="19">
        <v>20</v>
      </c>
      <c r="I29" s="60">
        <f t="shared" si="0"/>
        <v>32</v>
      </c>
      <c r="J29" s="74">
        <v>8011391650</v>
      </c>
      <c r="K29" s="72" t="s">
        <v>241</v>
      </c>
      <c r="L29" s="58" t="s">
        <v>242</v>
      </c>
      <c r="M29" s="75">
        <v>8876830558</v>
      </c>
      <c r="N29" s="66" t="s">
        <v>243</v>
      </c>
      <c r="O29" s="69">
        <v>9954039892</v>
      </c>
      <c r="P29" s="49">
        <v>43598</v>
      </c>
      <c r="Q29" s="48"/>
      <c r="R29" s="48"/>
      <c r="S29" s="18"/>
      <c r="T29" s="48"/>
    </row>
    <row r="30" spans="1:20">
      <c r="A30" s="4">
        <v>26</v>
      </c>
      <c r="B30" s="17" t="s">
        <v>63</v>
      </c>
      <c r="C30" s="73" t="s">
        <v>179</v>
      </c>
      <c r="D30" s="48" t="s">
        <v>25</v>
      </c>
      <c r="E30" s="74" t="s">
        <v>213</v>
      </c>
      <c r="F30" s="58"/>
      <c r="G30" s="17">
        <v>12</v>
      </c>
      <c r="H30" s="17">
        <v>13</v>
      </c>
      <c r="I30" s="60">
        <f t="shared" si="0"/>
        <v>25</v>
      </c>
      <c r="J30" s="74">
        <v>9435842646</v>
      </c>
      <c r="K30" s="72" t="s">
        <v>241</v>
      </c>
      <c r="L30" s="58" t="s">
        <v>244</v>
      </c>
      <c r="M30" s="75">
        <v>8812979324</v>
      </c>
      <c r="N30" s="71" t="s">
        <v>245</v>
      </c>
      <c r="O30" s="69">
        <v>7399117119</v>
      </c>
      <c r="P30" s="49">
        <v>43599</v>
      </c>
      <c r="Q30" s="48"/>
      <c r="R30" s="48"/>
      <c r="S30" s="18"/>
      <c r="T30" s="48"/>
    </row>
    <row r="31" spans="1:20">
      <c r="A31" s="4">
        <v>27</v>
      </c>
      <c r="B31" s="17" t="s">
        <v>63</v>
      </c>
      <c r="C31" s="73" t="s">
        <v>180</v>
      </c>
      <c r="D31" s="48" t="s">
        <v>25</v>
      </c>
      <c r="E31" s="74" t="s">
        <v>214</v>
      </c>
      <c r="F31" s="48"/>
      <c r="G31" s="19">
        <v>13</v>
      </c>
      <c r="H31" s="19">
        <v>15</v>
      </c>
      <c r="I31" s="60">
        <f t="shared" si="0"/>
        <v>28</v>
      </c>
      <c r="J31" s="74">
        <v>9957283070</v>
      </c>
      <c r="K31" s="72" t="s">
        <v>241</v>
      </c>
      <c r="L31" s="58" t="s">
        <v>244</v>
      </c>
      <c r="M31" s="75">
        <v>8812979324</v>
      </c>
      <c r="N31" s="71" t="s">
        <v>245</v>
      </c>
      <c r="O31" s="69">
        <v>7399117119</v>
      </c>
      <c r="P31" s="49">
        <v>43599</v>
      </c>
      <c r="Q31" s="48"/>
      <c r="R31" s="48"/>
      <c r="S31" s="18"/>
      <c r="T31" s="48"/>
    </row>
    <row r="32" spans="1:20">
      <c r="A32" s="4">
        <v>28</v>
      </c>
      <c r="B32" s="17" t="s">
        <v>63</v>
      </c>
      <c r="C32" s="73" t="s">
        <v>181</v>
      </c>
      <c r="D32" s="48" t="s">
        <v>25</v>
      </c>
      <c r="E32" s="74" t="s">
        <v>215</v>
      </c>
      <c r="F32" s="48"/>
      <c r="G32" s="19">
        <v>24</v>
      </c>
      <c r="H32" s="19">
        <v>21</v>
      </c>
      <c r="I32" s="60">
        <f t="shared" si="0"/>
        <v>45</v>
      </c>
      <c r="J32" s="74">
        <v>8471974362</v>
      </c>
      <c r="K32" s="72" t="s">
        <v>241</v>
      </c>
      <c r="L32" s="76" t="s">
        <v>242</v>
      </c>
      <c r="M32" s="75">
        <v>8876830558</v>
      </c>
      <c r="N32" s="66" t="s">
        <v>246</v>
      </c>
      <c r="O32" s="77">
        <v>7086188970</v>
      </c>
      <c r="P32" s="49">
        <v>43599</v>
      </c>
      <c r="Q32" s="48"/>
      <c r="R32" s="48"/>
      <c r="S32" s="18"/>
      <c r="T32" s="48"/>
    </row>
    <row r="33" spans="1:20">
      <c r="A33" s="4">
        <v>29</v>
      </c>
      <c r="B33" s="17" t="s">
        <v>63</v>
      </c>
      <c r="C33" s="73" t="s">
        <v>182</v>
      </c>
      <c r="D33" s="48" t="s">
        <v>25</v>
      </c>
      <c r="E33" s="74" t="s">
        <v>216</v>
      </c>
      <c r="F33" s="48"/>
      <c r="G33" s="19">
        <v>6</v>
      </c>
      <c r="H33" s="19">
        <v>12</v>
      </c>
      <c r="I33" s="60">
        <f t="shared" si="0"/>
        <v>18</v>
      </c>
      <c r="J33" s="74">
        <v>9531012976</v>
      </c>
      <c r="K33" s="72" t="s">
        <v>241</v>
      </c>
      <c r="L33" s="76" t="s">
        <v>242</v>
      </c>
      <c r="M33" s="75">
        <v>8876830558</v>
      </c>
      <c r="N33" s="66" t="s">
        <v>247</v>
      </c>
      <c r="O33" s="69">
        <v>9531012679</v>
      </c>
      <c r="P33" s="49">
        <v>43600</v>
      </c>
      <c r="Q33" s="48"/>
      <c r="R33" s="48"/>
      <c r="S33" s="18"/>
      <c r="T33" s="48"/>
    </row>
    <row r="34" spans="1:20">
      <c r="A34" s="4">
        <v>30</v>
      </c>
      <c r="B34" s="17" t="s">
        <v>63</v>
      </c>
      <c r="C34" s="73" t="s">
        <v>183</v>
      </c>
      <c r="D34" s="48" t="s">
        <v>25</v>
      </c>
      <c r="E34" s="74" t="s">
        <v>217</v>
      </c>
      <c r="F34" s="48"/>
      <c r="G34" s="19">
        <v>10</v>
      </c>
      <c r="H34" s="19">
        <v>9</v>
      </c>
      <c r="I34" s="60">
        <f t="shared" si="0"/>
        <v>19</v>
      </c>
      <c r="J34" s="74">
        <v>9531013213</v>
      </c>
      <c r="K34" s="72" t="s">
        <v>241</v>
      </c>
      <c r="L34" s="76" t="s">
        <v>242</v>
      </c>
      <c r="M34" s="75">
        <v>8876830558</v>
      </c>
      <c r="N34" s="66" t="s">
        <v>247</v>
      </c>
      <c r="O34" s="69">
        <v>9531012679</v>
      </c>
      <c r="P34" s="49">
        <v>43600</v>
      </c>
      <c r="Q34" s="48"/>
      <c r="R34" s="48"/>
      <c r="S34" s="18"/>
      <c r="T34" s="48"/>
    </row>
    <row r="35" spans="1:20">
      <c r="A35" s="4">
        <v>31</v>
      </c>
      <c r="B35" s="17" t="s">
        <v>63</v>
      </c>
      <c r="C35" s="73" t="s">
        <v>184</v>
      </c>
      <c r="D35" s="48" t="s">
        <v>25</v>
      </c>
      <c r="E35" s="74" t="s">
        <v>218</v>
      </c>
      <c r="F35" s="48"/>
      <c r="G35" s="19">
        <v>20</v>
      </c>
      <c r="H35" s="19">
        <v>19</v>
      </c>
      <c r="I35" s="60">
        <f t="shared" si="0"/>
        <v>39</v>
      </c>
      <c r="J35" s="74">
        <v>9957820179</v>
      </c>
      <c r="K35" s="72" t="s">
        <v>241</v>
      </c>
      <c r="L35" s="76" t="s">
        <v>242</v>
      </c>
      <c r="M35" s="75">
        <v>8876830558</v>
      </c>
      <c r="N35" s="66" t="s">
        <v>246</v>
      </c>
      <c r="O35" s="77">
        <v>7086188970</v>
      </c>
      <c r="P35" s="49">
        <v>43600</v>
      </c>
      <c r="Q35" s="48"/>
      <c r="R35" s="48"/>
      <c r="S35" s="18"/>
      <c r="T35" s="48"/>
    </row>
    <row r="36" spans="1:20">
      <c r="A36" s="4">
        <v>32</v>
      </c>
      <c r="B36" s="17" t="s">
        <v>63</v>
      </c>
      <c r="C36" s="73" t="s">
        <v>185</v>
      </c>
      <c r="D36" s="48" t="s">
        <v>25</v>
      </c>
      <c r="E36" s="74" t="s">
        <v>219</v>
      </c>
      <c r="F36" s="18"/>
      <c r="G36" s="19">
        <v>23</v>
      </c>
      <c r="H36" s="19">
        <v>17</v>
      </c>
      <c r="I36" s="60">
        <f t="shared" si="0"/>
        <v>40</v>
      </c>
      <c r="J36" s="74">
        <v>7896266914</v>
      </c>
      <c r="K36" s="72" t="s">
        <v>248</v>
      </c>
      <c r="L36" s="76" t="s">
        <v>244</v>
      </c>
      <c r="M36" s="75">
        <v>8812979324</v>
      </c>
      <c r="N36" s="66" t="s">
        <v>249</v>
      </c>
      <c r="O36" s="69">
        <v>9613636684</v>
      </c>
      <c r="P36" s="49">
        <v>43601</v>
      </c>
      <c r="Q36" s="18"/>
      <c r="R36" s="18"/>
      <c r="S36" s="18"/>
      <c r="T36" s="18"/>
    </row>
    <row r="37" spans="1:20">
      <c r="A37" s="4">
        <v>33</v>
      </c>
      <c r="B37" s="17" t="s">
        <v>63</v>
      </c>
      <c r="C37" s="73" t="s">
        <v>186</v>
      </c>
      <c r="D37" s="48" t="s">
        <v>25</v>
      </c>
      <c r="E37" s="74" t="s">
        <v>220</v>
      </c>
      <c r="F37" s="18"/>
      <c r="G37" s="19">
        <v>16</v>
      </c>
      <c r="H37" s="19">
        <v>15</v>
      </c>
      <c r="I37" s="60">
        <f t="shared" si="0"/>
        <v>31</v>
      </c>
      <c r="J37" s="74">
        <v>7896120749</v>
      </c>
      <c r="K37" s="72" t="s">
        <v>248</v>
      </c>
      <c r="L37" s="76" t="s">
        <v>244</v>
      </c>
      <c r="M37" s="75">
        <v>8812979324</v>
      </c>
      <c r="N37" s="66" t="s">
        <v>249</v>
      </c>
      <c r="O37" s="69">
        <v>9613636684</v>
      </c>
      <c r="P37" s="49">
        <v>43601</v>
      </c>
      <c r="Q37" s="18"/>
      <c r="R37" s="18"/>
      <c r="S37" s="18"/>
      <c r="T37" s="18"/>
    </row>
    <row r="38" spans="1:20">
      <c r="A38" s="4">
        <v>34</v>
      </c>
      <c r="B38" s="17" t="s">
        <v>63</v>
      </c>
      <c r="C38" s="73" t="s">
        <v>187</v>
      </c>
      <c r="D38" s="48" t="s">
        <v>25</v>
      </c>
      <c r="E38" s="74" t="s">
        <v>221</v>
      </c>
      <c r="F38" s="18"/>
      <c r="G38" s="19">
        <v>12</v>
      </c>
      <c r="H38" s="19">
        <v>21</v>
      </c>
      <c r="I38" s="60">
        <f t="shared" si="0"/>
        <v>33</v>
      </c>
      <c r="J38" s="74">
        <v>9678303828</v>
      </c>
      <c r="K38" s="72" t="s">
        <v>248</v>
      </c>
      <c r="L38" s="76" t="s">
        <v>244</v>
      </c>
      <c r="M38" s="75">
        <v>8812979324</v>
      </c>
      <c r="N38" s="66" t="s">
        <v>249</v>
      </c>
      <c r="O38" s="69">
        <v>9613636684</v>
      </c>
      <c r="P38" s="49">
        <v>43601</v>
      </c>
      <c r="Q38" s="18"/>
      <c r="R38" s="18"/>
      <c r="S38" s="18"/>
      <c r="T38" s="18"/>
    </row>
    <row r="39" spans="1:20">
      <c r="A39" s="4">
        <v>35</v>
      </c>
      <c r="B39" s="17" t="s">
        <v>63</v>
      </c>
      <c r="C39" s="58" t="s">
        <v>250</v>
      </c>
      <c r="D39" s="48" t="s">
        <v>25</v>
      </c>
      <c r="E39" s="58">
        <v>18300130501</v>
      </c>
      <c r="F39" s="18"/>
      <c r="G39" s="19">
        <v>35</v>
      </c>
      <c r="H39" s="19">
        <v>38</v>
      </c>
      <c r="I39" s="60">
        <f t="shared" si="0"/>
        <v>73</v>
      </c>
      <c r="J39" s="75">
        <v>8486137485</v>
      </c>
      <c r="K39" s="75" t="s">
        <v>277</v>
      </c>
      <c r="L39" s="75" t="s">
        <v>278</v>
      </c>
      <c r="M39" s="75">
        <v>9954845614</v>
      </c>
      <c r="N39" s="75" t="s">
        <v>279</v>
      </c>
      <c r="O39" s="75">
        <v>9864676449</v>
      </c>
      <c r="P39" s="49">
        <v>43602</v>
      </c>
      <c r="Q39" s="18"/>
      <c r="R39" s="18"/>
      <c r="S39" s="18"/>
      <c r="T39" s="18"/>
    </row>
    <row r="40" spans="1:20">
      <c r="A40" s="4">
        <v>36</v>
      </c>
      <c r="B40" s="17" t="s">
        <v>63</v>
      </c>
      <c r="C40" s="58" t="s">
        <v>251</v>
      </c>
      <c r="D40" s="48" t="s">
        <v>25</v>
      </c>
      <c r="E40" s="58">
        <v>18300130502</v>
      </c>
      <c r="F40" s="18"/>
      <c r="G40" s="19">
        <v>46</v>
      </c>
      <c r="H40" s="19">
        <v>45</v>
      </c>
      <c r="I40" s="60">
        <f t="shared" si="0"/>
        <v>91</v>
      </c>
      <c r="J40" s="75">
        <v>9957764468</v>
      </c>
      <c r="K40" s="75" t="s">
        <v>277</v>
      </c>
      <c r="L40" s="75" t="s">
        <v>278</v>
      </c>
      <c r="M40" s="75">
        <v>9954845614</v>
      </c>
      <c r="N40" s="75" t="s">
        <v>279</v>
      </c>
      <c r="O40" s="75">
        <v>9864676449</v>
      </c>
      <c r="P40" s="49">
        <v>43602</v>
      </c>
      <c r="Q40" s="18"/>
      <c r="R40" s="18"/>
      <c r="S40" s="18"/>
      <c r="T40" s="18"/>
    </row>
    <row r="41" spans="1:20">
      <c r="A41" s="4">
        <v>37</v>
      </c>
      <c r="B41" s="17" t="s">
        <v>63</v>
      </c>
      <c r="C41" s="58" t="s">
        <v>252</v>
      </c>
      <c r="D41" s="48" t="s">
        <v>25</v>
      </c>
      <c r="E41" s="58">
        <v>18300130503</v>
      </c>
      <c r="F41" s="18"/>
      <c r="G41" s="19">
        <v>28</v>
      </c>
      <c r="H41" s="19">
        <v>33</v>
      </c>
      <c r="I41" s="60">
        <f t="shared" si="0"/>
        <v>61</v>
      </c>
      <c r="J41" s="75">
        <v>9706582645</v>
      </c>
      <c r="K41" s="75" t="s">
        <v>277</v>
      </c>
      <c r="L41" s="75" t="s">
        <v>278</v>
      </c>
      <c r="M41" s="75">
        <v>9954845614</v>
      </c>
      <c r="N41" s="75" t="s">
        <v>280</v>
      </c>
      <c r="O41" s="75" t="s">
        <v>152</v>
      </c>
      <c r="P41" s="49">
        <v>43605</v>
      </c>
      <c r="Q41" s="18"/>
      <c r="R41" s="18"/>
      <c r="S41" s="18"/>
      <c r="T41" s="18"/>
    </row>
    <row r="42" spans="1:20">
      <c r="A42" s="4">
        <v>38</v>
      </c>
      <c r="B42" s="17" t="s">
        <v>63</v>
      </c>
      <c r="C42" s="58" t="s">
        <v>253</v>
      </c>
      <c r="D42" s="48" t="s">
        <v>25</v>
      </c>
      <c r="E42" s="58">
        <v>18300130504</v>
      </c>
      <c r="F42" s="18"/>
      <c r="G42" s="19">
        <v>44</v>
      </c>
      <c r="H42" s="19">
        <v>36</v>
      </c>
      <c r="I42" s="60">
        <f t="shared" si="0"/>
        <v>80</v>
      </c>
      <c r="J42" s="75">
        <v>9365317469</v>
      </c>
      <c r="K42" s="75" t="s">
        <v>277</v>
      </c>
      <c r="L42" s="75" t="s">
        <v>278</v>
      </c>
      <c r="M42" s="75">
        <v>9954845614</v>
      </c>
      <c r="N42" s="75" t="s">
        <v>279</v>
      </c>
      <c r="O42" s="75">
        <v>9864676449</v>
      </c>
      <c r="P42" s="49">
        <v>43605</v>
      </c>
      <c r="Q42" s="18"/>
      <c r="R42" s="18"/>
      <c r="S42" s="18"/>
      <c r="T42" s="18"/>
    </row>
    <row r="43" spans="1:20">
      <c r="A43" s="4">
        <v>39</v>
      </c>
      <c r="B43" s="17" t="s">
        <v>63</v>
      </c>
      <c r="C43" s="58" t="s">
        <v>254</v>
      </c>
      <c r="D43" s="48" t="s">
        <v>25</v>
      </c>
      <c r="E43" s="58">
        <v>18300130505</v>
      </c>
      <c r="F43" s="18"/>
      <c r="G43" s="19">
        <v>37</v>
      </c>
      <c r="H43" s="19">
        <v>37</v>
      </c>
      <c r="I43" s="60">
        <f t="shared" si="0"/>
        <v>74</v>
      </c>
      <c r="J43" s="75">
        <v>9101665076</v>
      </c>
      <c r="K43" s="75" t="s">
        <v>277</v>
      </c>
      <c r="L43" s="75" t="s">
        <v>278</v>
      </c>
      <c r="M43" s="75">
        <v>9954845614</v>
      </c>
      <c r="N43" s="75" t="s">
        <v>281</v>
      </c>
      <c r="O43" s="75">
        <v>7663874879</v>
      </c>
      <c r="P43" s="49">
        <v>43606</v>
      </c>
      <c r="Q43" s="18"/>
      <c r="R43" s="18"/>
      <c r="S43" s="18"/>
      <c r="T43" s="18"/>
    </row>
    <row r="44" spans="1:20">
      <c r="A44" s="4">
        <v>40</v>
      </c>
      <c r="B44" s="17" t="s">
        <v>63</v>
      </c>
      <c r="C44" s="58" t="s">
        <v>255</v>
      </c>
      <c r="D44" s="48" t="s">
        <v>25</v>
      </c>
      <c r="E44" s="58">
        <v>18300130506</v>
      </c>
      <c r="F44" s="18"/>
      <c r="G44" s="19">
        <v>18</v>
      </c>
      <c r="H44" s="19">
        <v>30</v>
      </c>
      <c r="I44" s="60">
        <f t="shared" si="0"/>
        <v>48</v>
      </c>
      <c r="J44" s="75">
        <v>9085365225</v>
      </c>
      <c r="K44" s="75" t="s">
        <v>277</v>
      </c>
      <c r="L44" s="75" t="s">
        <v>278</v>
      </c>
      <c r="M44" s="75">
        <v>9954845614</v>
      </c>
      <c r="N44" s="75" t="s">
        <v>282</v>
      </c>
      <c r="O44" s="75">
        <v>970698783</v>
      </c>
      <c r="P44" s="49">
        <v>43606</v>
      </c>
      <c r="Q44" s="18"/>
      <c r="R44" s="18"/>
      <c r="S44" s="18"/>
      <c r="T44" s="18"/>
    </row>
    <row r="45" spans="1:20">
      <c r="A45" s="4">
        <v>41</v>
      </c>
      <c r="B45" s="17" t="s">
        <v>63</v>
      </c>
      <c r="C45" s="58" t="s">
        <v>256</v>
      </c>
      <c r="D45" s="48" t="s">
        <v>25</v>
      </c>
      <c r="E45" s="58">
        <v>18300130507</v>
      </c>
      <c r="F45" s="18"/>
      <c r="G45" s="19">
        <v>26</v>
      </c>
      <c r="H45" s="19">
        <v>29</v>
      </c>
      <c r="I45" s="60">
        <f t="shared" si="0"/>
        <v>55</v>
      </c>
      <c r="J45" s="75">
        <v>9085207092</v>
      </c>
      <c r="K45" s="75" t="s">
        <v>277</v>
      </c>
      <c r="L45" s="75" t="s">
        <v>278</v>
      </c>
      <c r="M45" s="75">
        <v>9954845614</v>
      </c>
      <c r="N45" s="75" t="s">
        <v>283</v>
      </c>
      <c r="O45" s="75">
        <v>9613125573</v>
      </c>
      <c r="P45" s="49">
        <v>43607</v>
      </c>
      <c r="Q45" s="18"/>
      <c r="R45" s="18"/>
      <c r="S45" s="18"/>
      <c r="T45" s="18"/>
    </row>
    <row r="46" spans="1:20">
      <c r="A46" s="4">
        <v>42</v>
      </c>
      <c r="B46" s="17" t="s">
        <v>63</v>
      </c>
      <c r="C46" s="58" t="s">
        <v>257</v>
      </c>
      <c r="D46" s="48" t="s">
        <v>25</v>
      </c>
      <c r="E46" s="58">
        <v>18300130508</v>
      </c>
      <c r="F46" s="18"/>
      <c r="G46" s="19">
        <v>14</v>
      </c>
      <c r="H46" s="19">
        <v>13</v>
      </c>
      <c r="I46" s="60">
        <f t="shared" si="0"/>
        <v>27</v>
      </c>
      <c r="J46" s="75">
        <v>7429176549</v>
      </c>
      <c r="K46" s="75" t="s">
        <v>277</v>
      </c>
      <c r="L46" s="75" t="s">
        <v>278</v>
      </c>
      <c r="M46" s="75">
        <v>9954845614</v>
      </c>
      <c r="N46" s="75" t="s">
        <v>283</v>
      </c>
      <c r="O46" s="75">
        <v>9613125573</v>
      </c>
      <c r="P46" s="49">
        <v>43607</v>
      </c>
      <c r="Q46" s="18"/>
      <c r="R46" s="18"/>
      <c r="S46" s="18"/>
      <c r="T46" s="18"/>
    </row>
    <row r="47" spans="1:20">
      <c r="A47" s="4">
        <v>43</v>
      </c>
      <c r="B47" s="17" t="s">
        <v>63</v>
      </c>
      <c r="C47" s="58" t="s">
        <v>258</v>
      </c>
      <c r="D47" s="48" t="s">
        <v>25</v>
      </c>
      <c r="E47" s="58">
        <v>18300130509</v>
      </c>
      <c r="F47" s="18"/>
      <c r="G47" s="19">
        <v>60</v>
      </c>
      <c r="H47" s="19">
        <v>42</v>
      </c>
      <c r="I47" s="60">
        <f t="shared" si="0"/>
        <v>102</v>
      </c>
      <c r="J47" s="75">
        <v>8761855154</v>
      </c>
      <c r="K47" s="75" t="s">
        <v>277</v>
      </c>
      <c r="L47" s="75" t="s">
        <v>278</v>
      </c>
      <c r="M47" s="75">
        <v>9954845614</v>
      </c>
      <c r="N47" s="75" t="s">
        <v>284</v>
      </c>
      <c r="O47" s="75">
        <v>9613125573</v>
      </c>
      <c r="P47" s="49">
        <v>43608</v>
      </c>
      <c r="Q47" s="18"/>
      <c r="R47" s="18"/>
      <c r="S47" s="18"/>
      <c r="T47" s="18"/>
    </row>
    <row r="48" spans="1:20">
      <c r="A48" s="4">
        <v>44</v>
      </c>
      <c r="B48" s="17" t="s">
        <v>63</v>
      </c>
      <c r="C48" s="58" t="s">
        <v>259</v>
      </c>
      <c r="D48" s="48" t="s">
        <v>25</v>
      </c>
      <c r="E48" s="58">
        <v>18300130513</v>
      </c>
      <c r="F48" s="18"/>
      <c r="G48" s="19">
        <v>27</v>
      </c>
      <c r="H48" s="19">
        <v>36</v>
      </c>
      <c r="I48" s="60">
        <f t="shared" si="0"/>
        <v>63</v>
      </c>
      <c r="J48" s="75">
        <v>9085406576</v>
      </c>
      <c r="K48" s="75" t="s">
        <v>277</v>
      </c>
      <c r="L48" s="75" t="s">
        <v>278</v>
      </c>
      <c r="M48" s="75">
        <v>9954845614</v>
      </c>
      <c r="N48" s="75" t="s">
        <v>285</v>
      </c>
      <c r="O48" s="75">
        <v>9678288282</v>
      </c>
      <c r="P48" s="49">
        <v>43609</v>
      </c>
      <c r="Q48" s="18"/>
      <c r="R48" s="18"/>
      <c r="S48" s="18"/>
      <c r="T48" s="18"/>
    </row>
    <row r="49" spans="1:20">
      <c r="A49" s="4">
        <v>45</v>
      </c>
      <c r="B49" s="17" t="s">
        <v>63</v>
      </c>
      <c r="C49" s="58" t="s">
        <v>260</v>
      </c>
      <c r="D49" s="48" t="s">
        <v>25</v>
      </c>
      <c r="E49" s="58">
        <v>18300130510</v>
      </c>
      <c r="F49" s="18"/>
      <c r="G49" s="19">
        <v>41</v>
      </c>
      <c r="H49" s="19">
        <v>49</v>
      </c>
      <c r="I49" s="60">
        <f t="shared" si="0"/>
        <v>90</v>
      </c>
      <c r="J49" s="75">
        <v>8472898023</v>
      </c>
      <c r="K49" s="75" t="s">
        <v>277</v>
      </c>
      <c r="L49" s="75" t="s">
        <v>278</v>
      </c>
      <c r="M49" s="75">
        <v>9954845614</v>
      </c>
      <c r="N49" s="75" t="s">
        <v>286</v>
      </c>
      <c r="O49" s="75">
        <v>986467449</v>
      </c>
      <c r="P49" s="49">
        <v>43609</v>
      </c>
      <c r="Q49" s="18"/>
      <c r="R49" s="18"/>
      <c r="S49" s="18"/>
      <c r="T49" s="18"/>
    </row>
    <row r="50" spans="1:20">
      <c r="A50" s="4">
        <v>46</v>
      </c>
      <c r="B50" s="17" t="s">
        <v>63</v>
      </c>
      <c r="C50" s="58" t="s">
        <v>261</v>
      </c>
      <c r="D50" s="48" t="s">
        <v>25</v>
      </c>
      <c r="E50" s="58">
        <v>18300130511</v>
      </c>
      <c r="F50" s="18"/>
      <c r="G50" s="19">
        <v>41</v>
      </c>
      <c r="H50" s="19">
        <v>37</v>
      </c>
      <c r="I50" s="60">
        <f t="shared" si="0"/>
        <v>78</v>
      </c>
      <c r="J50" s="75">
        <v>7668427787</v>
      </c>
      <c r="K50" s="75" t="s">
        <v>277</v>
      </c>
      <c r="L50" s="75" t="s">
        <v>278</v>
      </c>
      <c r="M50" s="75">
        <v>9954845614</v>
      </c>
      <c r="N50" s="75" t="s">
        <v>287</v>
      </c>
      <c r="O50" s="75" t="s">
        <v>287</v>
      </c>
      <c r="P50" s="49">
        <v>43610</v>
      </c>
      <c r="Q50" s="18"/>
      <c r="R50" s="18"/>
      <c r="S50" s="18"/>
      <c r="T50" s="18"/>
    </row>
    <row r="51" spans="1:20">
      <c r="A51" s="4">
        <v>47</v>
      </c>
      <c r="B51" s="17" t="s">
        <v>63</v>
      </c>
      <c r="C51" s="58" t="s">
        <v>262</v>
      </c>
      <c r="D51" s="48" t="s">
        <v>25</v>
      </c>
      <c r="E51" s="58">
        <v>18300130512</v>
      </c>
      <c r="F51" s="18"/>
      <c r="G51" s="19">
        <v>15</v>
      </c>
      <c r="H51" s="19">
        <v>16</v>
      </c>
      <c r="I51" s="60">
        <f t="shared" si="0"/>
        <v>31</v>
      </c>
      <c r="J51" s="75">
        <v>9706983752</v>
      </c>
      <c r="K51" s="75" t="s">
        <v>277</v>
      </c>
      <c r="L51" s="75" t="s">
        <v>288</v>
      </c>
      <c r="M51" s="75">
        <v>9401044286</v>
      </c>
      <c r="N51" s="75" t="s">
        <v>289</v>
      </c>
      <c r="O51" s="75">
        <v>9957734855</v>
      </c>
      <c r="P51" s="49">
        <v>43610</v>
      </c>
      <c r="Q51" s="18"/>
      <c r="R51" s="18"/>
      <c r="S51" s="18"/>
      <c r="T51" s="18"/>
    </row>
    <row r="52" spans="1:20">
      <c r="A52" s="4">
        <v>48</v>
      </c>
      <c r="B52" s="17" t="s">
        <v>63</v>
      </c>
      <c r="C52" s="58" t="s">
        <v>263</v>
      </c>
      <c r="D52" s="48" t="s">
        <v>25</v>
      </c>
      <c r="E52" s="58">
        <v>18300130514</v>
      </c>
      <c r="F52" s="18"/>
      <c r="G52" s="19">
        <v>17</v>
      </c>
      <c r="H52" s="19">
        <v>14</v>
      </c>
      <c r="I52" s="60">
        <f t="shared" si="0"/>
        <v>31</v>
      </c>
      <c r="J52" s="75">
        <v>9678911172</v>
      </c>
      <c r="K52" s="75" t="s">
        <v>290</v>
      </c>
      <c r="L52" s="75" t="s">
        <v>288</v>
      </c>
      <c r="M52" s="75">
        <v>9401044286</v>
      </c>
      <c r="N52" s="75" t="s">
        <v>291</v>
      </c>
      <c r="O52" s="75">
        <v>8753901536</v>
      </c>
      <c r="P52" s="49">
        <v>43612</v>
      </c>
      <c r="Q52" s="18"/>
      <c r="R52" s="18"/>
      <c r="S52" s="18"/>
      <c r="T52" s="18"/>
    </row>
    <row r="53" spans="1:20">
      <c r="A53" s="4">
        <v>49</v>
      </c>
      <c r="B53" s="17" t="s">
        <v>63</v>
      </c>
      <c r="C53" s="58" t="s">
        <v>264</v>
      </c>
      <c r="D53" s="48" t="s">
        <v>25</v>
      </c>
      <c r="E53" s="58">
        <v>18300130515</v>
      </c>
      <c r="F53" s="18"/>
      <c r="G53" s="19">
        <v>25</v>
      </c>
      <c r="H53" s="19">
        <v>24</v>
      </c>
      <c r="I53" s="60">
        <f t="shared" si="0"/>
        <v>49</v>
      </c>
      <c r="J53" s="75">
        <v>9600793021</v>
      </c>
      <c r="K53" s="75" t="s">
        <v>290</v>
      </c>
      <c r="L53" s="75" t="s">
        <v>288</v>
      </c>
      <c r="M53" s="75">
        <v>9401044286</v>
      </c>
      <c r="N53" s="75" t="s">
        <v>291</v>
      </c>
      <c r="O53" s="75">
        <v>8753901536</v>
      </c>
      <c r="P53" s="49">
        <v>43612</v>
      </c>
      <c r="Q53" s="18"/>
      <c r="R53" s="18"/>
      <c r="S53" s="18"/>
      <c r="T53" s="18"/>
    </row>
    <row r="54" spans="1:20">
      <c r="A54" s="4">
        <v>50</v>
      </c>
      <c r="B54" s="17" t="s">
        <v>63</v>
      </c>
      <c r="C54" s="58" t="s">
        <v>265</v>
      </c>
      <c r="D54" s="48" t="s">
        <v>25</v>
      </c>
      <c r="E54" s="58">
        <v>18300130516</v>
      </c>
      <c r="F54" s="58"/>
      <c r="G54" s="17">
        <v>17</v>
      </c>
      <c r="H54" s="17">
        <v>20</v>
      </c>
      <c r="I54" s="60">
        <f t="shared" si="0"/>
        <v>37</v>
      </c>
      <c r="J54" s="75">
        <v>9707890106</v>
      </c>
      <c r="K54" s="75" t="s">
        <v>290</v>
      </c>
      <c r="L54" s="75" t="s">
        <v>288</v>
      </c>
      <c r="M54" s="75">
        <v>9401044286</v>
      </c>
      <c r="N54" s="75" t="s">
        <v>291</v>
      </c>
      <c r="O54" s="75">
        <v>8753901536</v>
      </c>
      <c r="P54" s="49">
        <v>43613</v>
      </c>
      <c r="Q54" s="18"/>
      <c r="R54" s="18"/>
      <c r="S54" s="18"/>
      <c r="T54" s="18"/>
    </row>
    <row r="55" spans="1:20">
      <c r="A55" s="4">
        <v>51</v>
      </c>
      <c r="B55" s="17" t="s">
        <v>63</v>
      </c>
      <c r="C55" s="58" t="s">
        <v>266</v>
      </c>
      <c r="D55" s="48" t="s">
        <v>25</v>
      </c>
      <c r="E55" s="58">
        <v>18300130517</v>
      </c>
      <c r="F55" s="18"/>
      <c r="G55" s="19">
        <v>38</v>
      </c>
      <c r="H55" s="19">
        <v>38</v>
      </c>
      <c r="I55" s="60">
        <f t="shared" si="0"/>
        <v>76</v>
      </c>
      <c r="J55" s="75">
        <v>9635974341</v>
      </c>
      <c r="K55" s="75" t="s">
        <v>290</v>
      </c>
      <c r="L55" s="75" t="s">
        <v>288</v>
      </c>
      <c r="M55" s="75">
        <v>9401044286</v>
      </c>
      <c r="N55" s="75" t="s">
        <v>292</v>
      </c>
      <c r="O55" s="75">
        <v>7399609230</v>
      </c>
      <c r="P55" s="49">
        <v>43613</v>
      </c>
      <c r="Q55" s="18"/>
      <c r="R55" s="18"/>
      <c r="S55" s="18"/>
      <c r="T55" s="18"/>
    </row>
    <row r="56" spans="1:20">
      <c r="A56" s="4">
        <v>52</v>
      </c>
      <c r="B56" s="17" t="s">
        <v>63</v>
      </c>
      <c r="C56" s="58" t="s">
        <v>267</v>
      </c>
      <c r="D56" s="48" t="s">
        <v>25</v>
      </c>
      <c r="E56" s="58">
        <v>18300130518</v>
      </c>
      <c r="F56" s="18"/>
      <c r="G56" s="19">
        <v>14</v>
      </c>
      <c r="H56" s="19">
        <v>19</v>
      </c>
      <c r="I56" s="60">
        <f t="shared" si="0"/>
        <v>33</v>
      </c>
      <c r="J56" s="75">
        <v>9531281014</v>
      </c>
      <c r="K56" s="75" t="s">
        <v>290</v>
      </c>
      <c r="L56" s="75" t="s">
        <v>288</v>
      </c>
      <c r="M56" s="75">
        <v>9401044286</v>
      </c>
      <c r="N56" s="75" t="s">
        <v>293</v>
      </c>
      <c r="O56" s="75">
        <v>7429176597</v>
      </c>
      <c r="P56" s="49">
        <v>43614</v>
      </c>
      <c r="Q56" s="18"/>
      <c r="R56" s="18"/>
      <c r="S56" s="18"/>
      <c r="T56" s="18"/>
    </row>
    <row r="57" spans="1:20">
      <c r="A57" s="4">
        <v>53</v>
      </c>
      <c r="B57" s="17" t="s">
        <v>63</v>
      </c>
      <c r="C57" s="58" t="s">
        <v>268</v>
      </c>
      <c r="D57" s="48" t="s">
        <v>25</v>
      </c>
      <c r="E57" s="58">
        <v>18300130519</v>
      </c>
      <c r="F57" s="18"/>
      <c r="G57" s="19">
        <v>23</v>
      </c>
      <c r="H57" s="19">
        <v>24</v>
      </c>
      <c r="I57" s="60">
        <f t="shared" si="0"/>
        <v>47</v>
      </c>
      <c r="J57" s="75">
        <v>9864569317</v>
      </c>
      <c r="K57" s="75" t="s">
        <v>290</v>
      </c>
      <c r="L57" s="75" t="s">
        <v>288</v>
      </c>
      <c r="M57" s="75">
        <v>9401044286</v>
      </c>
      <c r="N57" s="75" t="s">
        <v>294</v>
      </c>
      <c r="O57" s="75">
        <v>9132604506</v>
      </c>
      <c r="P57" s="49">
        <v>43614</v>
      </c>
      <c r="Q57" s="18"/>
      <c r="R57" s="18"/>
      <c r="S57" s="18"/>
      <c r="T57" s="18"/>
    </row>
    <row r="58" spans="1:20">
      <c r="A58" s="4">
        <v>54</v>
      </c>
      <c r="B58" s="17" t="s">
        <v>63</v>
      </c>
      <c r="C58" s="58" t="s">
        <v>269</v>
      </c>
      <c r="D58" s="48" t="s">
        <v>25</v>
      </c>
      <c r="E58" s="58">
        <v>18300130520</v>
      </c>
      <c r="F58" s="18"/>
      <c r="G58" s="19">
        <v>22</v>
      </c>
      <c r="H58" s="19">
        <v>21</v>
      </c>
      <c r="I58" s="60">
        <f t="shared" si="0"/>
        <v>43</v>
      </c>
      <c r="J58" s="75">
        <v>9365057679</v>
      </c>
      <c r="K58" s="75" t="s">
        <v>290</v>
      </c>
      <c r="L58" s="75" t="s">
        <v>288</v>
      </c>
      <c r="M58" s="75">
        <v>9401044286</v>
      </c>
      <c r="N58" s="75" t="s">
        <v>295</v>
      </c>
      <c r="O58" s="75">
        <v>9635665447</v>
      </c>
      <c r="P58" s="49">
        <v>43614</v>
      </c>
      <c r="Q58" s="18"/>
      <c r="R58" s="18"/>
      <c r="S58" s="18"/>
      <c r="T58" s="18"/>
    </row>
    <row r="59" spans="1:20">
      <c r="A59" s="4">
        <v>55</v>
      </c>
      <c r="B59" s="17" t="s">
        <v>63</v>
      </c>
      <c r="C59" s="58" t="s">
        <v>270</v>
      </c>
      <c r="D59" s="48" t="s">
        <v>25</v>
      </c>
      <c r="E59" s="58">
        <v>18300130521</v>
      </c>
      <c r="F59" s="18"/>
      <c r="G59" s="19">
        <v>40</v>
      </c>
      <c r="H59" s="19">
        <v>39</v>
      </c>
      <c r="I59" s="60">
        <f t="shared" si="0"/>
        <v>79</v>
      </c>
      <c r="J59" s="75">
        <v>6900894668</v>
      </c>
      <c r="K59" s="75" t="s">
        <v>290</v>
      </c>
      <c r="L59" s="75" t="s">
        <v>288</v>
      </c>
      <c r="M59" s="75">
        <v>9401044286</v>
      </c>
      <c r="N59" s="75" t="s">
        <v>296</v>
      </c>
      <c r="O59" s="75">
        <v>9435509400</v>
      </c>
      <c r="P59" s="49">
        <v>43615</v>
      </c>
      <c r="Q59" s="18"/>
      <c r="R59" s="18"/>
      <c r="S59" s="18"/>
      <c r="T59" s="18"/>
    </row>
    <row r="60" spans="1:20">
      <c r="A60" s="4">
        <v>56</v>
      </c>
      <c r="B60" s="17" t="s">
        <v>63</v>
      </c>
      <c r="C60" s="58" t="s">
        <v>271</v>
      </c>
      <c r="D60" s="48" t="s">
        <v>25</v>
      </c>
      <c r="E60" s="58">
        <v>18300130522</v>
      </c>
      <c r="F60" s="18"/>
      <c r="G60" s="19">
        <v>19</v>
      </c>
      <c r="H60" s="19">
        <v>23</v>
      </c>
      <c r="I60" s="60">
        <f t="shared" si="0"/>
        <v>42</v>
      </c>
      <c r="J60" s="75">
        <v>8761872191</v>
      </c>
      <c r="K60" s="75" t="s">
        <v>290</v>
      </c>
      <c r="L60" s="75" t="s">
        <v>288</v>
      </c>
      <c r="M60" s="75">
        <v>9401044286</v>
      </c>
      <c r="N60" s="75" t="s">
        <v>297</v>
      </c>
      <c r="O60" s="75">
        <v>8474080982</v>
      </c>
      <c r="P60" s="49">
        <v>43615</v>
      </c>
      <c r="Q60" s="18"/>
      <c r="R60" s="18"/>
      <c r="S60" s="18"/>
      <c r="T60" s="18"/>
    </row>
    <row r="61" spans="1:20">
      <c r="A61" s="4">
        <v>57</v>
      </c>
      <c r="B61" s="17"/>
      <c r="C61" s="58"/>
      <c r="D61" s="48"/>
      <c r="E61" s="58"/>
      <c r="F61" s="58"/>
      <c r="G61" s="17"/>
      <c r="H61" s="17"/>
      <c r="I61" s="60">
        <f t="shared" si="0"/>
        <v>0</v>
      </c>
      <c r="J61" s="75"/>
      <c r="K61" s="75"/>
      <c r="L61" s="75"/>
      <c r="M61" s="75"/>
      <c r="N61" s="75"/>
      <c r="O61" s="75"/>
      <c r="P61" s="24"/>
      <c r="Q61" s="18"/>
      <c r="R61" s="18"/>
      <c r="S61" s="18"/>
      <c r="T61" s="18"/>
    </row>
    <row r="62" spans="1:20">
      <c r="A62" s="4">
        <v>58</v>
      </c>
      <c r="B62" s="17"/>
      <c r="C62" s="58"/>
      <c r="D62" s="48"/>
      <c r="E62" s="58"/>
      <c r="F62" s="18"/>
      <c r="G62" s="19"/>
      <c r="H62" s="19"/>
      <c r="I62" s="60">
        <f t="shared" si="0"/>
        <v>0</v>
      </c>
      <c r="J62" s="75"/>
      <c r="K62" s="75"/>
      <c r="L62" s="75"/>
      <c r="M62" s="75"/>
      <c r="N62" s="75"/>
      <c r="O62" s="75"/>
      <c r="P62" s="24"/>
      <c r="Q62" s="18"/>
      <c r="R62" s="18"/>
      <c r="S62" s="18"/>
      <c r="T62" s="18"/>
    </row>
    <row r="63" spans="1:20">
      <c r="A63" s="4">
        <v>59</v>
      </c>
      <c r="B63" s="17"/>
      <c r="C63" s="58"/>
      <c r="D63" s="48"/>
      <c r="E63" s="58"/>
      <c r="F63" s="18"/>
      <c r="G63" s="19"/>
      <c r="H63" s="19"/>
      <c r="I63" s="60">
        <f t="shared" si="0"/>
        <v>0</v>
      </c>
      <c r="J63" s="75"/>
      <c r="K63" s="75"/>
      <c r="L63" s="75"/>
      <c r="M63" s="75"/>
      <c r="N63" s="75"/>
      <c r="O63" s="75"/>
      <c r="P63" s="24"/>
      <c r="Q63" s="18"/>
      <c r="R63" s="18"/>
      <c r="S63" s="18"/>
      <c r="T63" s="18"/>
    </row>
    <row r="64" spans="1:20">
      <c r="A64" s="4">
        <v>60</v>
      </c>
      <c r="B64" s="17"/>
      <c r="C64" s="58"/>
      <c r="D64" s="48"/>
      <c r="E64" s="58"/>
      <c r="F64" s="18"/>
      <c r="G64" s="19"/>
      <c r="H64" s="19"/>
      <c r="I64" s="60">
        <f t="shared" si="0"/>
        <v>0</v>
      </c>
      <c r="J64" s="75"/>
      <c r="K64" s="75"/>
      <c r="L64" s="75"/>
      <c r="M64" s="75"/>
      <c r="N64" s="75"/>
      <c r="O64" s="75"/>
      <c r="P64" s="24"/>
      <c r="Q64" s="18"/>
      <c r="R64" s="18"/>
      <c r="S64" s="18"/>
      <c r="T64" s="18"/>
    </row>
    <row r="65" spans="1:20">
      <c r="A65" s="4">
        <v>61</v>
      </c>
      <c r="B65" s="17"/>
      <c r="C65" s="58"/>
      <c r="D65" s="48"/>
      <c r="E65" s="58"/>
      <c r="F65" s="18"/>
      <c r="G65" s="19"/>
      <c r="H65" s="19"/>
      <c r="I65" s="60">
        <f t="shared" si="0"/>
        <v>0</v>
      </c>
      <c r="J65" s="75"/>
      <c r="K65" s="75"/>
      <c r="L65" s="75"/>
      <c r="M65" s="75"/>
      <c r="N65" s="75"/>
      <c r="O65" s="75"/>
      <c r="P65" s="24"/>
      <c r="Q65" s="18"/>
      <c r="R65" s="18"/>
      <c r="S65" s="18"/>
      <c r="T65" s="18"/>
    </row>
    <row r="66" spans="1:20">
      <c r="A66" s="4">
        <v>62</v>
      </c>
      <c r="B66" s="17"/>
      <c r="C66" s="18"/>
      <c r="D66" s="18"/>
      <c r="E66" s="19"/>
      <c r="F66" s="18"/>
      <c r="G66" s="19"/>
      <c r="H66" s="19"/>
      <c r="I66" s="60">
        <f t="shared" si="0"/>
        <v>0</v>
      </c>
      <c r="J66" s="18"/>
      <c r="K66" s="18"/>
      <c r="L66" s="18"/>
      <c r="M66" s="18"/>
      <c r="N66" s="18"/>
      <c r="O66" s="18"/>
      <c r="P66" s="24"/>
      <c r="Q66" s="18"/>
      <c r="R66" s="18"/>
      <c r="S66" s="18"/>
      <c r="T66" s="18"/>
    </row>
    <row r="67" spans="1:20">
      <c r="A67" s="4">
        <v>63</v>
      </c>
      <c r="B67" s="17"/>
      <c r="C67" s="18"/>
      <c r="D67" s="18"/>
      <c r="E67" s="19"/>
      <c r="F67" s="18"/>
      <c r="G67" s="19"/>
      <c r="H67" s="19"/>
      <c r="I67" s="60">
        <f t="shared" si="0"/>
        <v>0</v>
      </c>
      <c r="J67" s="18"/>
      <c r="K67" s="18"/>
      <c r="L67" s="18"/>
      <c r="M67" s="18"/>
      <c r="N67" s="18"/>
      <c r="O67" s="18"/>
      <c r="P67" s="24"/>
      <c r="Q67" s="18"/>
      <c r="R67" s="18"/>
      <c r="S67" s="18"/>
      <c r="T67" s="18"/>
    </row>
    <row r="68" spans="1:20">
      <c r="A68" s="4">
        <v>64</v>
      </c>
      <c r="B68" s="17"/>
      <c r="C68" s="18"/>
      <c r="D68" s="18"/>
      <c r="E68" s="19"/>
      <c r="F68" s="18"/>
      <c r="G68" s="19"/>
      <c r="H68" s="19"/>
      <c r="I68" s="60">
        <f t="shared" si="0"/>
        <v>0</v>
      </c>
      <c r="J68" s="18"/>
      <c r="K68" s="18"/>
      <c r="L68" s="18"/>
      <c r="M68" s="18"/>
      <c r="N68" s="18"/>
      <c r="O68" s="18"/>
      <c r="P68" s="24"/>
      <c r="Q68" s="18"/>
      <c r="R68" s="18"/>
      <c r="S68" s="18"/>
      <c r="T68" s="18"/>
    </row>
    <row r="69" spans="1:20">
      <c r="A69" s="4">
        <v>65</v>
      </c>
      <c r="B69" s="17"/>
      <c r="C69" s="18"/>
      <c r="D69" s="18"/>
      <c r="E69" s="19"/>
      <c r="F69" s="18"/>
      <c r="G69" s="19"/>
      <c r="H69" s="19"/>
      <c r="I69" s="60">
        <f t="shared" si="0"/>
        <v>0</v>
      </c>
      <c r="J69" s="18"/>
      <c r="K69" s="18"/>
      <c r="L69" s="18"/>
      <c r="M69" s="18"/>
      <c r="N69" s="18"/>
      <c r="O69" s="18"/>
      <c r="P69" s="24"/>
      <c r="Q69" s="18"/>
      <c r="R69" s="18"/>
      <c r="S69" s="18"/>
      <c r="T69" s="18"/>
    </row>
    <row r="70" spans="1:20">
      <c r="A70" s="4">
        <v>66</v>
      </c>
      <c r="B70" s="17"/>
      <c r="C70" s="18"/>
      <c r="D70" s="18"/>
      <c r="E70" s="19"/>
      <c r="F70" s="18"/>
      <c r="G70" s="19"/>
      <c r="H70" s="19"/>
      <c r="I70" s="60">
        <f t="shared" ref="I70:I133" si="1">SUM(G70:H70)</f>
        <v>0</v>
      </c>
      <c r="J70" s="18"/>
      <c r="K70" s="18"/>
      <c r="L70" s="18"/>
      <c r="M70" s="18"/>
      <c r="N70" s="18"/>
      <c r="O70" s="18"/>
      <c r="P70" s="24"/>
      <c r="Q70" s="18"/>
      <c r="R70" s="18"/>
      <c r="S70" s="18"/>
      <c r="T70" s="18"/>
    </row>
    <row r="71" spans="1:20">
      <c r="A71" s="4">
        <v>67</v>
      </c>
      <c r="B71" s="17"/>
      <c r="C71" s="18"/>
      <c r="D71" s="18"/>
      <c r="E71" s="19"/>
      <c r="F71" s="18"/>
      <c r="G71" s="19"/>
      <c r="H71" s="19"/>
      <c r="I71" s="60">
        <f t="shared" si="1"/>
        <v>0</v>
      </c>
      <c r="J71" s="18"/>
      <c r="K71" s="18"/>
      <c r="L71" s="18"/>
      <c r="M71" s="18"/>
      <c r="N71" s="18"/>
      <c r="O71" s="18"/>
      <c r="P71" s="24"/>
      <c r="Q71" s="18"/>
      <c r="R71" s="18"/>
      <c r="S71" s="18"/>
      <c r="T71" s="18"/>
    </row>
    <row r="72" spans="1:20">
      <c r="A72" s="4">
        <v>68</v>
      </c>
      <c r="B72" s="17"/>
      <c r="C72" s="18"/>
      <c r="D72" s="18"/>
      <c r="E72" s="19"/>
      <c r="F72" s="18"/>
      <c r="G72" s="19"/>
      <c r="H72" s="19"/>
      <c r="I72" s="60">
        <f t="shared" si="1"/>
        <v>0</v>
      </c>
      <c r="J72" s="18"/>
      <c r="K72" s="18"/>
      <c r="L72" s="18"/>
      <c r="M72" s="18"/>
      <c r="N72" s="18"/>
      <c r="O72" s="18"/>
      <c r="P72" s="24"/>
      <c r="Q72" s="18"/>
      <c r="R72" s="18"/>
      <c r="S72" s="18"/>
      <c r="T72" s="18"/>
    </row>
    <row r="73" spans="1:20">
      <c r="A73" s="4">
        <v>69</v>
      </c>
      <c r="B73" s="17"/>
      <c r="C73" s="18"/>
      <c r="D73" s="18"/>
      <c r="E73" s="19"/>
      <c r="F73" s="18"/>
      <c r="G73" s="19"/>
      <c r="H73" s="19"/>
      <c r="I73" s="60">
        <f t="shared" si="1"/>
        <v>0</v>
      </c>
      <c r="J73" s="18"/>
      <c r="K73" s="18"/>
      <c r="L73" s="18"/>
      <c r="M73" s="18"/>
      <c r="N73" s="18"/>
      <c r="O73" s="18"/>
      <c r="P73" s="24"/>
      <c r="Q73" s="18"/>
      <c r="R73" s="18"/>
      <c r="S73" s="18"/>
      <c r="T73" s="18"/>
    </row>
    <row r="74" spans="1:20">
      <c r="A74" s="4">
        <v>70</v>
      </c>
      <c r="B74" s="17"/>
      <c r="C74" s="18"/>
      <c r="D74" s="18"/>
      <c r="E74" s="19"/>
      <c r="F74" s="18"/>
      <c r="G74" s="19"/>
      <c r="H74" s="19"/>
      <c r="I74" s="60">
        <f t="shared" si="1"/>
        <v>0</v>
      </c>
      <c r="J74" s="18"/>
      <c r="K74" s="18"/>
      <c r="L74" s="18"/>
      <c r="M74" s="18"/>
      <c r="N74" s="18"/>
      <c r="O74" s="18"/>
      <c r="P74" s="24"/>
      <c r="Q74" s="18"/>
      <c r="R74" s="18"/>
      <c r="S74" s="18"/>
      <c r="T74" s="18"/>
    </row>
    <row r="75" spans="1:20">
      <c r="A75" s="4">
        <v>71</v>
      </c>
      <c r="B75" s="17"/>
      <c r="C75" s="18"/>
      <c r="D75" s="18"/>
      <c r="E75" s="19"/>
      <c r="F75" s="18"/>
      <c r="G75" s="19"/>
      <c r="H75" s="19"/>
      <c r="I75" s="60">
        <f t="shared" si="1"/>
        <v>0</v>
      </c>
      <c r="J75" s="18"/>
      <c r="K75" s="18"/>
      <c r="L75" s="18"/>
      <c r="M75" s="18"/>
      <c r="N75" s="18"/>
      <c r="O75" s="18"/>
      <c r="P75" s="24"/>
      <c r="Q75" s="18"/>
      <c r="R75" s="18"/>
      <c r="S75" s="18"/>
      <c r="T75" s="18"/>
    </row>
    <row r="76" spans="1:20">
      <c r="A76" s="4">
        <v>72</v>
      </c>
      <c r="B76" s="17"/>
      <c r="C76" s="18"/>
      <c r="D76" s="18"/>
      <c r="E76" s="19"/>
      <c r="F76" s="18"/>
      <c r="G76" s="19"/>
      <c r="H76" s="19"/>
      <c r="I76" s="60">
        <f t="shared" si="1"/>
        <v>0</v>
      </c>
      <c r="J76" s="18"/>
      <c r="K76" s="18"/>
      <c r="L76" s="18"/>
      <c r="M76" s="18"/>
      <c r="N76" s="18"/>
      <c r="O76" s="18"/>
      <c r="P76" s="24"/>
      <c r="Q76" s="18"/>
      <c r="R76" s="18"/>
      <c r="S76" s="18"/>
      <c r="T76" s="18"/>
    </row>
    <row r="77" spans="1:20">
      <c r="A77" s="4">
        <v>73</v>
      </c>
      <c r="B77" s="17"/>
      <c r="C77" s="18"/>
      <c r="D77" s="18"/>
      <c r="E77" s="19"/>
      <c r="F77" s="18"/>
      <c r="G77" s="19"/>
      <c r="H77" s="19"/>
      <c r="I77" s="60">
        <f t="shared" si="1"/>
        <v>0</v>
      </c>
      <c r="J77" s="18"/>
      <c r="K77" s="18"/>
      <c r="L77" s="18"/>
      <c r="M77" s="18"/>
      <c r="N77" s="18"/>
      <c r="O77" s="18"/>
      <c r="P77" s="24"/>
      <c r="Q77" s="18"/>
      <c r="R77" s="18"/>
      <c r="S77" s="18"/>
      <c r="T77" s="18"/>
    </row>
    <row r="78" spans="1:20">
      <c r="A78" s="4">
        <v>74</v>
      </c>
      <c r="B78" s="17"/>
      <c r="C78" s="18"/>
      <c r="D78" s="18"/>
      <c r="E78" s="19"/>
      <c r="F78" s="18"/>
      <c r="G78" s="19"/>
      <c r="H78" s="19"/>
      <c r="I78" s="60">
        <f t="shared" si="1"/>
        <v>0</v>
      </c>
      <c r="J78" s="18"/>
      <c r="K78" s="18"/>
      <c r="L78" s="18"/>
      <c r="M78" s="18"/>
      <c r="N78" s="18"/>
      <c r="O78" s="18"/>
      <c r="P78" s="24"/>
      <c r="Q78" s="18"/>
      <c r="R78" s="18"/>
      <c r="S78" s="18"/>
      <c r="T78" s="18"/>
    </row>
    <row r="79" spans="1:20">
      <c r="A79" s="4">
        <v>75</v>
      </c>
      <c r="B79" s="17"/>
      <c r="C79" s="18"/>
      <c r="D79" s="18"/>
      <c r="E79" s="19"/>
      <c r="F79" s="18"/>
      <c r="G79" s="19"/>
      <c r="H79" s="19"/>
      <c r="I79" s="60">
        <f t="shared" si="1"/>
        <v>0</v>
      </c>
      <c r="J79" s="18"/>
      <c r="K79" s="18"/>
      <c r="L79" s="18"/>
      <c r="M79" s="18"/>
      <c r="N79" s="18"/>
      <c r="O79" s="18"/>
      <c r="P79" s="24"/>
      <c r="Q79" s="18"/>
      <c r="R79" s="18"/>
      <c r="S79" s="18"/>
      <c r="T79" s="18"/>
    </row>
    <row r="80" spans="1:20">
      <c r="A80" s="4">
        <v>76</v>
      </c>
      <c r="B80" s="17"/>
      <c r="C80" s="18"/>
      <c r="D80" s="18"/>
      <c r="E80" s="19"/>
      <c r="F80" s="18"/>
      <c r="G80" s="19"/>
      <c r="H80" s="19"/>
      <c r="I80" s="60">
        <f t="shared" si="1"/>
        <v>0</v>
      </c>
      <c r="J80" s="18"/>
      <c r="K80" s="18"/>
      <c r="L80" s="18"/>
      <c r="M80" s="18"/>
      <c r="N80" s="18"/>
      <c r="O80" s="18"/>
      <c r="P80" s="24"/>
      <c r="Q80" s="18"/>
      <c r="R80" s="18"/>
      <c r="S80" s="18"/>
      <c r="T80" s="18"/>
    </row>
    <row r="81" spans="1:20">
      <c r="A81" s="4">
        <v>77</v>
      </c>
      <c r="B81" s="17"/>
      <c r="C81" s="18"/>
      <c r="D81" s="18"/>
      <c r="E81" s="19"/>
      <c r="F81" s="18"/>
      <c r="G81" s="19"/>
      <c r="H81" s="19"/>
      <c r="I81" s="60">
        <f t="shared" si="1"/>
        <v>0</v>
      </c>
      <c r="J81" s="18"/>
      <c r="K81" s="18"/>
      <c r="L81" s="18"/>
      <c r="M81" s="18"/>
      <c r="N81" s="18"/>
      <c r="O81" s="18"/>
      <c r="P81" s="24"/>
      <c r="Q81" s="18"/>
      <c r="R81" s="18"/>
      <c r="S81" s="18"/>
      <c r="T81" s="18"/>
    </row>
    <row r="82" spans="1:20">
      <c r="A82" s="4">
        <v>78</v>
      </c>
      <c r="B82" s="17"/>
      <c r="C82" s="18"/>
      <c r="D82" s="18"/>
      <c r="E82" s="19"/>
      <c r="F82" s="18"/>
      <c r="G82" s="19"/>
      <c r="H82" s="19"/>
      <c r="I82" s="60">
        <f t="shared" si="1"/>
        <v>0</v>
      </c>
      <c r="J82" s="18"/>
      <c r="K82" s="18"/>
      <c r="L82" s="18"/>
      <c r="M82" s="18"/>
      <c r="N82" s="18"/>
      <c r="O82" s="18"/>
      <c r="P82" s="24"/>
      <c r="Q82" s="18"/>
      <c r="R82" s="18"/>
      <c r="S82" s="18"/>
      <c r="T82" s="18"/>
    </row>
    <row r="83" spans="1:20">
      <c r="A83" s="4">
        <v>79</v>
      </c>
      <c r="B83" s="17"/>
      <c r="C83" s="18"/>
      <c r="D83" s="18"/>
      <c r="E83" s="19"/>
      <c r="F83" s="18"/>
      <c r="G83" s="19"/>
      <c r="H83" s="19"/>
      <c r="I83" s="60">
        <f t="shared" si="1"/>
        <v>0</v>
      </c>
      <c r="J83" s="18"/>
      <c r="K83" s="18"/>
      <c r="L83" s="18"/>
      <c r="M83" s="18"/>
      <c r="N83" s="18"/>
      <c r="O83" s="18"/>
      <c r="P83" s="24"/>
      <c r="Q83" s="18"/>
      <c r="R83" s="18"/>
      <c r="S83" s="18"/>
      <c r="T83" s="18"/>
    </row>
    <row r="84" spans="1:20">
      <c r="A84" s="4">
        <v>80</v>
      </c>
      <c r="B84" s="17"/>
      <c r="C84" s="18"/>
      <c r="D84" s="18"/>
      <c r="E84" s="19"/>
      <c r="F84" s="18"/>
      <c r="G84" s="19"/>
      <c r="H84" s="19"/>
      <c r="I84" s="60">
        <f t="shared" si="1"/>
        <v>0</v>
      </c>
      <c r="J84" s="18"/>
      <c r="K84" s="18"/>
      <c r="L84" s="18"/>
      <c r="M84" s="18"/>
      <c r="N84" s="18"/>
      <c r="O84" s="18"/>
      <c r="P84" s="24"/>
      <c r="Q84" s="18"/>
      <c r="R84" s="18"/>
      <c r="S84" s="18"/>
      <c r="T84" s="18"/>
    </row>
    <row r="85" spans="1:20">
      <c r="A85" s="4">
        <v>81</v>
      </c>
      <c r="B85" s="17"/>
      <c r="C85" s="18"/>
      <c r="D85" s="18"/>
      <c r="E85" s="19"/>
      <c r="F85" s="18"/>
      <c r="G85" s="19"/>
      <c r="H85" s="19"/>
      <c r="I85" s="60">
        <f t="shared" si="1"/>
        <v>0</v>
      </c>
      <c r="J85" s="18"/>
      <c r="K85" s="18"/>
      <c r="L85" s="18"/>
      <c r="M85" s="18"/>
      <c r="N85" s="18"/>
      <c r="O85" s="18"/>
      <c r="P85" s="24"/>
      <c r="Q85" s="18"/>
      <c r="R85" s="18"/>
      <c r="S85" s="18"/>
      <c r="T85" s="18"/>
    </row>
    <row r="86" spans="1:20">
      <c r="A86" s="4">
        <v>82</v>
      </c>
      <c r="B86" s="17"/>
      <c r="C86" s="18"/>
      <c r="D86" s="18"/>
      <c r="E86" s="19"/>
      <c r="F86" s="18"/>
      <c r="G86" s="19"/>
      <c r="H86" s="19"/>
      <c r="I86" s="60">
        <f t="shared" si="1"/>
        <v>0</v>
      </c>
      <c r="J86" s="18"/>
      <c r="K86" s="18"/>
      <c r="L86" s="18"/>
      <c r="M86" s="18"/>
      <c r="N86" s="18"/>
      <c r="O86" s="18"/>
      <c r="P86" s="24"/>
      <c r="Q86" s="18"/>
      <c r="R86" s="18"/>
      <c r="S86" s="18"/>
      <c r="T86" s="18"/>
    </row>
    <row r="87" spans="1:20">
      <c r="A87" s="4">
        <v>83</v>
      </c>
      <c r="B87" s="17"/>
      <c r="C87" s="18"/>
      <c r="D87" s="18"/>
      <c r="E87" s="19"/>
      <c r="F87" s="18"/>
      <c r="G87" s="19"/>
      <c r="H87" s="19"/>
      <c r="I87" s="60">
        <f t="shared" si="1"/>
        <v>0</v>
      </c>
      <c r="J87" s="18"/>
      <c r="K87" s="18"/>
      <c r="L87" s="18"/>
      <c r="M87" s="18"/>
      <c r="N87" s="18"/>
      <c r="O87" s="18"/>
      <c r="P87" s="24"/>
      <c r="Q87" s="18"/>
      <c r="R87" s="18"/>
      <c r="S87" s="18"/>
      <c r="T87" s="18"/>
    </row>
    <row r="88" spans="1:20">
      <c r="A88" s="4">
        <v>84</v>
      </c>
      <c r="B88" s="17"/>
      <c r="C88" s="18"/>
      <c r="D88" s="18"/>
      <c r="E88" s="19"/>
      <c r="F88" s="18"/>
      <c r="G88" s="19"/>
      <c r="H88" s="19"/>
      <c r="I88" s="60">
        <f t="shared" si="1"/>
        <v>0</v>
      </c>
      <c r="J88" s="18"/>
      <c r="K88" s="18"/>
      <c r="L88" s="18"/>
      <c r="M88" s="18"/>
      <c r="N88" s="18"/>
      <c r="O88" s="18"/>
      <c r="P88" s="24"/>
      <c r="Q88" s="18"/>
      <c r="R88" s="18"/>
      <c r="S88" s="18"/>
      <c r="T88" s="18"/>
    </row>
    <row r="89" spans="1:20">
      <c r="A89" s="4">
        <v>85</v>
      </c>
      <c r="B89" s="17"/>
      <c r="C89" s="18"/>
      <c r="D89" s="18"/>
      <c r="E89" s="19"/>
      <c r="F89" s="18"/>
      <c r="G89" s="19"/>
      <c r="H89" s="19"/>
      <c r="I89" s="60">
        <f t="shared" si="1"/>
        <v>0</v>
      </c>
      <c r="J89" s="18"/>
      <c r="K89" s="18"/>
      <c r="L89" s="18"/>
      <c r="M89" s="18"/>
      <c r="N89" s="18"/>
      <c r="O89" s="18"/>
      <c r="P89" s="24"/>
      <c r="Q89" s="18"/>
      <c r="R89" s="18"/>
      <c r="S89" s="18"/>
      <c r="T89" s="18"/>
    </row>
    <row r="90" spans="1:20">
      <c r="A90" s="4">
        <v>86</v>
      </c>
      <c r="B90" s="17"/>
      <c r="C90" s="18"/>
      <c r="D90" s="18"/>
      <c r="E90" s="19"/>
      <c r="F90" s="18"/>
      <c r="G90" s="19"/>
      <c r="H90" s="19"/>
      <c r="I90" s="60">
        <f t="shared" si="1"/>
        <v>0</v>
      </c>
      <c r="J90" s="18"/>
      <c r="K90" s="18"/>
      <c r="L90" s="18"/>
      <c r="M90" s="18"/>
      <c r="N90" s="18"/>
      <c r="O90" s="18"/>
      <c r="P90" s="24"/>
      <c r="Q90" s="18"/>
      <c r="R90" s="18"/>
      <c r="S90" s="18"/>
      <c r="T90" s="18"/>
    </row>
    <row r="91" spans="1:20">
      <c r="A91" s="4">
        <v>87</v>
      </c>
      <c r="B91" s="17"/>
      <c r="C91" s="18"/>
      <c r="D91" s="18"/>
      <c r="E91" s="19"/>
      <c r="F91" s="18"/>
      <c r="G91" s="19"/>
      <c r="H91" s="19"/>
      <c r="I91" s="60">
        <f t="shared" si="1"/>
        <v>0</v>
      </c>
      <c r="J91" s="18"/>
      <c r="K91" s="18"/>
      <c r="L91" s="18"/>
      <c r="M91" s="18"/>
      <c r="N91" s="18"/>
      <c r="O91" s="18"/>
      <c r="P91" s="24"/>
      <c r="Q91" s="18"/>
      <c r="R91" s="18"/>
      <c r="S91" s="18"/>
      <c r="T91" s="18"/>
    </row>
    <row r="92" spans="1:20">
      <c r="A92" s="4">
        <v>88</v>
      </c>
      <c r="B92" s="17"/>
      <c r="C92" s="18"/>
      <c r="D92" s="18"/>
      <c r="E92" s="19"/>
      <c r="F92" s="18"/>
      <c r="G92" s="19"/>
      <c r="H92" s="19"/>
      <c r="I92" s="60">
        <f t="shared" si="1"/>
        <v>0</v>
      </c>
      <c r="J92" s="18"/>
      <c r="K92" s="18"/>
      <c r="L92" s="18"/>
      <c r="M92" s="18"/>
      <c r="N92" s="18"/>
      <c r="O92" s="18"/>
      <c r="P92" s="24"/>
      <c r="Q92" s="18"/>
      <c r="R92" s="18"/>
      <c r="S92" s="18"/>
      <c r="T92" s="18"/>
    </row>
    <row r="93" spans="1:20">
      <c r="A93" s="4">
        <v>89</v>
      </c>
      <c r="B93" s="17"/>
      <c r="C93" s="18"/>
      <c r="D93" s="18"/>
      <c r="E93" s="19"/>
      <c r="F93" s="18"/>
      <c r="G93" s="19"/>
      <c r="H93" s="19"/>
      <c r="I93" s="60">
        <f t="shared" si="1"/>
        <v>0</v>
      </c>
      <c r="J93" s="18"/>
      <c r="K93" s="18"/>
      <c r="L93" s="18"/>
      <c r="M93" s="18"/>
      <c r="N93" s="18"/>
      <c r="O93" s="18"/>
      <c r="P93" s="24"/>
      <c r="Q93" s="18"/>
      <c r="R93" s="18"/>
      <c r="S93" s="18"/>
      <c r="T93" s="18"/>
    </row>
    <row r="94" spans="1:20">
      <c r="A94" s="4">
        <v>90</v>
      </c>
      <c r="B94" s="17"/>
      <c r="C94" s="18"/>
      <c r="D94" s="18"/>
      <c r="E94" s="19"/>
      <c r="F94" s="18"/>
      <c r="G94" s="19"/>
      <c r="H94" s="19"/>
      <c r="I94" s="60">
        <f t="shared" si="1"/>
        <v>0</v>
      </c>
      <c r="J94" s="18"/>
      <c r="K94" s="18"/>
      <c r="L94" s="18"/>
      <c r="M94" s="18"/>
      <c r="N94" s="18"/>
      <c r="O94" s="18"/>
      <c r="P94" s="24"/>
      <c r="Q94" s="18"/>
      <c r="R94" s="18"/>
      <c r="S94" s="18"/>
      <c r="T94" s="18"/>
    </row>
    <row r="95" spans="1:20">
      <c r="A95" s="4">
        <v>91</v>
      </c>
      <c r="B95" s="17"/>
      <c r="C95" s="18"/>
      <c r="D95" s="18"/>
      <c r="E95" s="19"/>
      <c r="F95" s="18"/>
      <c r="G95" s="19"/>
      <c r="H95" s="19"/>
      <c r="I95" s="60">
        <f t="shared" si="1"/>
        <v>0</v>
      </c>
      <c r="J95" s="18"/>
      <c r="K95" s="18"/>
      <c r="L95" s="18"/>
      <c r="M95" s="18"/>
      <c r="N95" s="18"/>
      <c r="O95" s="18"/>
      <c r="P95" s="24"/>
      <c r="Q95" s="18"/>
      <c r="R95" s="18"/>
      <c r="S95" s="18"/>
      <c r="T95" s="18"/>
    </row>
    <row r="96" spans="1:20">
      <c r="A96" s="4">
        <v>92</v>
      </c>
      <c r="B96" s="17"/>
      <c r="C96" s="18"/>
      <c r="D96" s="18"/>
      <c r="E96" s="19"/>
      <c r="F96" s="18"/>
      <c r="G96" s="19"/>
      <c r="H96" s="19"/>
      <c r="I96" s="60">
        <f t="shared" si="1"/>
        <v>0</v>
      </c>
      <c r="J96" s="18"/>
      <c r="K96" s="18"/>
      <c r="L96" s="18"/>
      <c r="M96" s="18"/>
      <c r="N96" s="18"/>
      <c r="O96" s="18"/>
      <c r="P96" s="24"/>
      <c r="Q96" s="18"/>
      <c r="R96" s="18"/>
      <c r="S96" s="18"/>
      <c r="T96" s="18"/>
    </row>
    <row r="97" spans="1:20">
      <c r="A97" s="4">
        <v>93</v>
      </c>
      <c r="B97" s="17"/>
      <c r="C97" s="18"/>
      <c r="D97" s="18"/>
      <c r="E97" s="19"/>
      <c r="F97" s="18"/>
      <c r="G97" s="19"/>
      <c r="H97" s="19"/>
      <c r="I97" s="60">
        <f t="shared" si="1"/>
        <v>0</v>
      </c>
      <c r="J97" s="18"/>
      <c r="K97" s="18"/>
      <c r="L97" s="18"/>
      <c r="M97" s="18"/>
      <c r="N97" s="18"/>
      <c r="O97" s="18"/>
      <c r="P97" s="24"/>
      <c r="Q97" s="18"/>
      <c r="R97" s="18"/>
      <c r="S97" s="18"/>
      <c r="T97" s="18"/>
    </row>
    <row r="98" spans="1:20">
      <c r="A98" s="4">
        <v>94</v>
      </c>
      <c r="B98" s="17"/>
      <c r="C98" s="18"/>
      <c r="D98" s="18"/>
      <c r="E98" s="19"/>
      <c r="F98" s="18"/>
      <c r="G98" s="19"/>
      <c r="H98" s="19"/>
      <c r="I98" s="60">
        <f t="shared" si="1"/>
        <v>0</v>
      </c>
      <c r="J98" s="18"/>
      <c r="K98" s="18"/>
      <c r="L98" s="18"/>
      <c r="M98" s="18"/>
      <c r="N98" s="18"/>
      <c r="O98" s="18"/>
      <c r="P98" s="24"/>
      <c r="Q98" s="18"/>
      <c r="R98" s="18"/>
      <c r="S98" s="18"/>
      <c r="T98" s="18"/>
    </row>
    <row r="99" spans="1:20">
      <c r="A99" s="4">
        <v>95</v>
      </c>
      <c r="B99" s="17"/>
      <c r="C99" s="18"/>
      <c r="D99" s="18"/>
      <c r="E99" s="19"/>
      <c r="F99" s="18"/>
      <c r="G99" s="19"/>
      <c r="H99" s="19"/>
      <c r="I99" s="60">
        <f t="shared" si="1"/>
        <v>0</v>
      </c>
      <c r="J99" s="18"/>
      <c r="K99" s="18"/>
      <c r="L99" s="18"/>
      <c r="M99" s="18"/>
      <c r="N99" s="18"/>
      <c r="O99" s="18"/>
      <c r="P99" s="24"/>
      <c r="Q99" s="18"/>
      <c r="R99" s="18"/>
      <c r="S99" s="18"/>
      <c r="T99" s="18"/>
    </row>
    <row r="100" spans="1:20">
      <c r="A100" s="4">
        <v>96</v>
      </c>
      <c r="B100" s="17"/>
      <c r="C100" s="18"/>
      <c r="D100" s="18"/>
      <c r="E100" s="19"/>
      <c r="F100" s="18"/>
      <c r="G100" s="19"/>
      <c r="H100" s="19"/>
      <c r="I100" s="60">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60">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60">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60">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60">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60">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60">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60">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60">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60">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60">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60">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60">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60">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60">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60">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60">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60">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60">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0">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0">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0">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0">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0">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0">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0">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0">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0">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0">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0">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0">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0">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0">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0">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0">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0">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0">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0">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0">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0">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0">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0">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0">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0">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0">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0">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0">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0">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0">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0">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0">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0">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0">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0">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0">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0">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0">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0">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0">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0">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0">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0">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0">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0">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0">
        <f t="shared" si="2"/>
        <v>0</v>
      </c>
      <c r="J164" s="18"/>
      <c r="K164" s="18"/>
      <c r="L164" s="18"/>
      <c r="M164" s="18"/>
      <c r="N164" s="18"/>
      <c r="O164" s="18"/>
      <c r="P164" s="24"/>
      <c r="Q164" s="18"/>
      <c r="R164" s="18"/>
      <c r="S164" s="18"/>
      <c r="T164" s="18"/>
    </row>
    <row r="165" spans="1:20">
      <c r="A165" s="21" t="s">
        <v>11</v>
      </c>
      <c r="B165" s="39"/>
      <c r="C165" s="21">
        <f>COUNTIFS(C5:C164,"*")</f>
        <v>56</v>
      </c>
      <c r="D165" s="21"/>
      <c r="E165" s="13"/>
      <c r="F165" s="21"/>
      <c r="G165" s="61">
        <f>SUM(G5:G164)</f>
        <v>1266</v>
      </c>
      <c r="H165" s="61">
        <f>SUM(H5:H164)</f>
        <v>1317</v>
      </c>
      <c r="I165" s="61">
        <f>SUM(I5:I164)</f>
        <v>2583</v>
      </c>
      <c r="J165" s="21"/>
      <c r="K165" s="21"/>
      <c r="L165" s="21"/>
      <c r="M165" s="21"/>
      <c r="N165" s="21"/>
      <c r="O165" s="21"/>
      <c r="P165" s="14"/>
      <c r="Q165" s="21"/>
      <c r="R165" s="21"/>
      <c r="S165" s="21"/>
      <c r="T165" s="12"/>
    </row>
    <row r="166" spans="1:20">
      <c r="A166" s="44" t="s">
        <v>62</v>
      </c>
      <c r="B166" s="10">
        <f>COUNTIF(B$5:B$164,"Team 1")</f>
        <v>0</v>
      </c>
      <c r="C166" s="44" t="s">
        <v>25</v>
      </c>
      <c r="D166" s="10">
        <f>COUNTIF(D5:D164,"Anganwadi")</f>
        <v>56</v>
      </c>
    </row>
    <row r="167" spans="1:20">
      <c r="A167" s="44" t="s">
        <v>63</v>
      </c>
      <c r="B167" s="10">
        <f>COUNTIF(B$6:B$164,"Team 2")</f>
        <v>55</v>
      </c>
      <c r="C167" s="44" t="s">
        <v>23</v>
      </c>
      <c r="D167" s="10">
        <f>COUNTIF(D5:D164,"School")</f>
        <v>0</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5 D55:D60 D62:D164 D17:D22 D24:D29 D31:D53">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4.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L5" activePane="bottomRight" state="frozen"/>
      <selection pane="topRight" activeCell="C1" sqref="C1"/>
      <selection pane="bottomLeft" activeCell="A5" sqref="A5"/>
      <selection pane="bottomRight" activeCell="P5" sqref="P5:P62"/>
    </sheetView>
  </sheetViews>
  <sheetFormatPr defaultRowHeight="16.5"/>
  <cols>
    <col min="1" max="1" width="10"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6" customHeight="1">
      <c r="A1" s="143" t="s">
        <v>70</v>
      </c>
      <c r="B1" s="143"/>
      <c r="C1" s="143"/>
      <c r="D1" s="56"/>
      <c r="E1" s="56"/>
      <c r="F1" s="56"/>
      <c r="G1" s="56"/>
      <c r="H1" s="56"/>
      <c r="I1" s="56"/>
      <c r="J1" s="56"/>
      <c r="K1" s="56"/>
      <c r="L1" s="56"/>
      <c r="M1" s="144"/>
      <c r="N1" s="144"/>
      <c r="O1" s="144"/>
      <c r="P1" s="144"/>
      <c r="Q1" s="144"/>
      <c r="R1" s="144"/>
      <c r="S1" s="144"/>
      <c r="T1" s="144"/>
    </row>
    <row r="2" spans="1:20">
      <c r="A2" s="139" t="s">
        <v>59</v>
      </c>
      <c r="B2" s="140"/>
      <c r="C2" s="140"/>
      <c r="D2" s="25">
        <v>43617</v>
      </c>
      <c r="E2" s="22"/>
      <c r="F2" s="22"/>
      <c r="G2" s="22"/>
      <c r="H2" s="22"/>
      <c r="I2" s="22"/>
      <c r="J2" s="22"/>
      <c r="K2" s="22"/>
      <c r="L2" s="22"/>
      <c r="M2" s="22"/>
      <c r="N2" s="22"/>
      <c r="O2" s="22"/>
      <c r="P2" s="22"/>
      <c r="Q2" s="22"/>
      <c r="R2" s="22"/>
      <c r="S2" s="22"/>
    </row>
    <row r="3" spans="1:20" ht="24" customHeight="1">
      <c r="A3" s="135" t="s">
        <v>14</v>
      </c>
      <c r="B3" s="137" t="s">
        <v>61</v>
      </c>
      <c r="C3" s="134" t="s">
        <v>7</v>
      </c>
      <c r="D3" s="134" t="s">
        <v>55</v>
      </c>
      <c r="E3" s="134" t="s">
        <v>16</v>
      </c>
      <c r="F3" s="141" t="s">
        <v>17</v>
      </c>
      <c r="G3" s="134" t="s">
        <v>8</v>
      </c>
      <c r="H3" s="134"/>
      <c r="I3" s="134"/>
      <c r="J3" s="134" t="s">
        <v>31</v>
      </c>
      <c r="K3" s="137" t="s">
        <v>33</v>
      </c>
      <c r="L3" s="137" t="s">
        <v>50</v>
      </c>
      <c r="M3" s="137" t="s">
        <v>51</v>
      </c>
      <c r="N3" s="137" t="s">
        <v>34</v>
      </c>
      <c r="O3" s="137" t="s">
        <v>35</v>
      </c>
      <c r="P3" s="135" t="s">
        <v>54</v>
      </c>
      <c r="Q3" s="134" t="s">
        <v>52</v>
      </c>
      <c r="R3" s="134" t="s">
        <v>32</v>
      </c>
      <c r="S3" s="134" t="s">
        <v>53</v>
      </c>
      <c r="T3" s="134" t="s">
        <v>13</v>
      </c>
    </row>
    <row r="4" spans="1:20" ht="25.5" customHeight="1">
      <c r="A4" s="135"/>
      <c r="B4" s="142"/>
      <c r="C4" s="134"/>
      <c r="D4" s="134"/>
      <c r="E4" s="134"/>
      <c r="F4" s="141"/>
      <c r="G4" s="23" t="s">
        <v>9</v>
      </c>
      <c r="H4" s="23" t="s">
        <v>10</v>
      </c>
      <c r="I4" s="23" t="s">
        <v>11</v>
      </c>
      <c r="J4" s="134"/>
      <c r="K4" s="138"/>
      <c r="L4" s="138"/>
      <c r="M4" s="138"/>
      <c r="N4" s="138"/>
      <c r="O4" s="138"/>
      <c r="P4" s="135"/>
      <c r="Q4" s="135"/>
      <c r="R4" s="134"/>
      <c r="S4" s="134"/>
      <c r="T4" s="134"/>
    </row>
    <row r="5" spans="1:20">
      <c r="A5" s="4">
        <v>1</v>
      </c>
      <c r="B5" s="17" t="s">
        <v>63</v>
      </c>
      <c r="C5" s="58" t="s">
        <v>272</v>
      </c>
      <c r="D5" s="48" t="s">
        <v>25</v>
      </c>
      <c r="E5" s="58">
        <v>18300130524</v>
      </c>
      <c r="F5" s="48"/>
      <c r="G5" s="19">
        <v>23</v>
      </c>
      <c r="H5" s="19">
        <v>15</v>
      </c>
      <c r="I5" s="60">
        <f>SUM(G5:H5)</f>
        <v>38</v>
      </c>
      <c r="J5" s="75">
        <v>9401577080</v>
      </c>
      <c r="K5" s="75" t="s">
        <v>290</v>
      </c>
      <c r="L5" s="75" t="s">
        <v>288</v>
      </c>
      <c r="M5" s="75">
        <v>9401044286</v>
      </c>
      <c r="N5" s="75" t="s">
        <v>291</v>
      </c>
      <c r="O5" s="75">
        <v>8753901536</v>
      </c>
      <c r="P5" s="49">
        <v>43617</v>
      </c>
      <c r="Q5" s="18"/>
      <c r="R5" s="48"/>
      <c r="S5" s="18"/>
      <c r="T5" s="18"/>
    </row>
    <row r="6" spans="1:20">
      <c r="A6" s="4">
        <v>2</v>
      </c>
      <c r="B6" s="17" t="s">
        <v>63</v>
      </c>
      <c r="C6" s="58" t="s">
        <v>273</v>
      </c>
      <c r="D6" s="58" t="s">
        <v>25</v>
      </c>
      <c r="E6" s="58">
        <v>18300130525</v>
      </c>
      <c r="F6" s="58"/>
      <c r="G6" s="17">
        <v>16</v>
      </c>
      <c r="H6" s="17">
        <v>20</v>
      </c>
      <c r="I6" s="60">
        <f t="shared" ref="I6:I69" si="0">SUM(G6:H6)</f>
        <v>36</v>
      </c>
      <c r="J6" s="75">
        <v>9678617557</v>
      </c>
      <c r="K6" s="75" t="s">
        <v>290</v>
      </c>
      <c r="L6" s="75" t="s">
        <v>288</v>
      </c>
      <c r="M6" s="75">
        <v>9401044286</v>
      </c>
      <c r="N6" s="75" t="s">
        <v>295</v>
      </c>
      <c r="O6" s="75">
        <v>9365665447</v>
      </c>
      <c r="P6" s="49">
        <v>43617</v>
      </c>
      <c r="Q6" s="18"/>
      <c r="R6" s="48"/>
      <c r="S6" s="18"/>
      <c r="T6" s="18"/>
    </row>
    <row r="7" spans="1:20">
      <c r="A7" s="4">
        <v>3</v>
      </c>
      <c r="B7" s="17" t="s">
        <v>63</v>
      </c>
      <c r="C7" s="58" t="s">
        <v>274</v>
      </c>
      <c r="D7" s="48" t="s">
        <v>25</v>
      </c>
      <c r="E7" s="58">
        <v>18300130526</v>
      </c>
      <c r="F7" s="48"/>
      <c r="G7" s="19">
        <v>11</v>
      </c>
      <c r="H7" s="19">
        <v>14</v>
      </c>
      <c r="I7" s="60">
        <f t="shared" si="0"/>
        <v>25</v>
      </c>
      <c r="J7" s="75">
        <v>9365633726</v>
      </c>
      <c r="K7" s="75" t="s">
        <v>290</v>
      </c>
      <c r="L7" s="75" t="s">
        <v>298</v>
      </c>
      <c r="M7" s="75">
        <v>6900793935</v>
      </c>
      <c r="N7" s="75" t="s">
        <v>294</v>
      </c>
      <c r="O7" s="75">
        <v>9132604506</v>
      </c>
      <c r="P7" s="49">
        <v>43617</v>
      </c>
      <c r="Q7" s="18"/>
      <c r="R7" s="48"/>
      <c r="S7" s="18"/>
      <c r="T7" s="18"/>
    </row>
    <row r="8" spans="1:20">
      <c r="A8" s="4">
        <v>4</v>
      </c>
      <c r="B8" s="17" t="s">
        <v>63</v>
      </c>
      <c r="C8" s="58" t="s">
        <v>275</v>
      </c>
      <c r="D8" s="48" t="s">
        <v>25</v>
      </c>
      <c r="E8" s="58">
        <v>18300130527</v>
      </c>
      <c r="F8" s="48"/>
      <c r="G8" s="19">
        <v>23</v>
      </c>
      <c r="H8" s="19">
        <v>23</v>
      </c>
      <c r="I8" s="60">
        <f t="shared" si="0"/>
        <v>46</v>
      </c>
      <c r="J8" s="75">
        <v>9401917766</v>
      </c>
      <c r="K8" s="75" t="s">
        <v>290</v>
      </c>
      <c r="L8" s="75" t="s">
        <v>288</v>
      </c>
      <c r="M8" s="75">
        <v>9401044286</v>
      </c>
      <c r="N8" s="75" t="s">
        <v>287</v>
      </c>
      <c r="O8" s="75" t="s">
        <v>152</v>
      </c>
      <c r="P8" s="49">
        <v>43619</v>
      </c>
      <c r="Q8" s="18"/>
      <c r="R8" s="48"/>
      <c r="S8" s="18"/>
      <c r="T8" s="18"/>
    </row>
    <row r="9" spans="1:20">
      <c r="A9" s="4">
        <v>5</v>
      </c>
      <c r="B9" s="17" t="s">
        <v>63</v>
      </c>
      <c r="C9" s="58" t="s">
        <v>276</v>
      </c>
      <c r="D9" s="48" t="s">
        <v>25</v>
      </c>
      <c r="E9" s="58">
        <v>18300130528</v>
      </c>
      <c r="F9" s="48"/>
      <c r="G9" s="19">
        <v>21</v>
      </c>
      <c r="H9" s="19">
        <v>21</v>
      </c>
      <c r="I9" s="60">
        <f t="shared" si="0"/>
        <v>42</v>
      </c>
      <c r="J9" s="75">
        <v>7002562602</v>
      </c>
      <c r="K9" s="75" t="s">
        <v>290</v>
      </c>
      <c r="L9" s="75" t="s">
        <v>288</v>
      </c>
      <c r="M9" s="75">
        <v>9401044286</v>
      </c>
      <c r="N9" s="75" t="s">
        <v>293</v>
      </c>
      <c r="O9" s="75">
        <v>7429176597</v>
      </c>
      <c r="P9" s="49">
        <v>43619</v>
      </c>
      <c r="Q9" s="18"/>
      <c r="R9" s="48"/>
      <c r="S9" s="18"/>
      <c r="T9" s="18"/>
    </row>
    <row r="10" spans="1:20">
      <c r="A10" s="4">
        <v>6</v>
      </c>
      <c r="B10" s="17" t="s">
        <v>63</v>
      </c>
      <c r="C10" s="17" t="s">
        <v>305</v>
      </c>
      <c r="D10" s="48" t="s">
        <v>25</v>
      </c>
      <c r="E10" s="17">
        <v>1</v>
      </c>
      <c r="F10" s="48"/>
      <c r="G10" s="19">
        <v>49</v>
      </c>
      <c r="H10" s="19">
        <v>45</v>
      </c>
      <c r="I10" s="60">
        <f t="shared" si="0"/>
        <v>94</v>
      </c>
      <c r="J10" s="17">
        <v>9957226110</v>
      </c>
      <c r="K10" s="17" t="s">
        <v>330</v>
      </c>
      <c r="L10" s="17" t="s">
        <v>331</v>
      </c>
      <c r="M10" s="17">
        <v>9678486860</v>
      </c>
      <c r="N10" s="17" t="s">
        <v>332</v>
      </c>
      <c r="O10" s="17">
        <v>8473993049</v>
      </c>
      <c r="P10" s="49">
        <v>43620</v>
      </c>
      <c r="Q10" s="18"/>
      <c r="R10" s="48"/>
      <c r="S10" s="18"/>
      <c r="T10" s="18"/>
    </row>
    <row r="11" spans="1:20">
      <c r="A11" s="4">
        <v>7</v>
      </c>
      <c r="B11" s="17" t="s">
        <v>63</v>
      </c>
      <c r="C11" s="17" t="s">
        <v>306</v>
      </c>
      <c r="D11" s="48" t="s">
        <v>25</v>
      </c>
      <c r="E11" s="17">
        <v>2</v>
      </c>
      <c r="F11" s="48"/>
      <c r="G11" s="19">
        <v>41</v>
      </c>
      <c r="H11" s="19">
        <v>43</v>
      </c>
      <c r="I11" s="60">
        <f t="shared" si="0"/>
        <v>84</v>
      </c>
      <c r="J11" s="17">
        <v>8011603487</v>
      </c>
      <c r="K11" s="17" t="s">
        <v>330</v>
      </c>
      <c r="L11" s="17" t="s">
        <v>331</v>
      </c>
      <c r="M11" s="17">
        <v>9678486860</v>
      </c>
      <c r="N11" s="17" t="s">
        <v>333</v>
      </c>
      <c r="O11" s="17">
        <v>8473997196</v>
      </c>
      <c r="P11" s="49">
        <v>43620</v>
      </c>
      <c r="Q11" s="18"/>
      <c r="R11" s="48"/>
      <c r="S11" s="18"/>
      <c r="T11" s="18"/>
    </row>
    <row r="12" spans="1:20">
      <c r="A12" s="4">
        <v>8</v>
      </c>
      <c r="B12" s="17" t="s">
        <v>63</v>
      </c>
      <c r="C12" s="17" t="s">
        <v>307</v>
      </c>
      <c r="D12" s="48" t="s">
        <v>25</v>
      </c>
      <c r="E12" s="17">
        <v>3</v>
      </c>
      <c r="F12" s="48"/>
      <c r="G12" s="19">
        <v>55</v>
      </c>
      <c r="H12" s="19">
        <v>57</v>
      </c>
      <c r="I12" s="60">
        <f t="shared" si="0"/>
        <v>112</v>
      </c>
      <c r="J12" s="17">
        <v>9954319543</v>
      </c>
      <c r="K12" s="17" t="s">
        <v>330</v>
      </c>
      <c r="L12" s="17" t="s">
        <v>331</v>
      </c>
      <c r="M12" s="17">
        <v>9678486860</v>
      </c>
      <c r="N12" s="17" t="s">
        <v>333</v>
      </c>
      <c r="O12" s="17">
        <v>8473997196</v>
      </c>
      <c r="P12" s="49">
        <v>43622</v>
      </c>
      <c r="Q12" s="18"/>
      <c r="R12" s="48"/>
      <c r="S12" s="18"/>
      <c r="T12" s="18"/>
    </row>
    <row r="13" spans="1:20">
      <c r="A13" s="4">
        <v>9</v>
      </c>
      <c r="B13" s="17" t="s">
        <v>63</v>
      </c>
      <c r="C13" s="17" t="s">
        <v>308</v>
      </c>
      <c r="D13" s="48" t="s">
        <v>25</v>
      </c>
      <c r="E13" s="17">
        <v>4</v>
      </c>
      <c r="F13" s="58"/>
      <c r="G13" s="17">
        <v>38</v>
      </c>
      <c r="H13" s="17">
        <v>40</v>
      </c>
      <c r="I13" s="60">
        <f t="shared" si="0"/>
        <v>78</v>
      </c>
      <c r="J13" s="17">
        <v>8011986458</v>
      </c>
      <c r="K13" s="17" t="s">
        <v>330</v>
      </c>
      <c r="L13" s="17" t="s">
        <v>331</v>
      </c>
      <c r="M13" s="17">
        <v>9678486860</v>
      </c>
      <c r="N13" s="17" t="s">
        <v>334</v>
      </c>
      <c r="O13" s="17">
        <v>7896822065</v>
      </c>
      <c r="P13" s="49">
        <v>43622</v>
      </c>
      <c r="Q13" s="18"/>
      <c r="R13" s="48"/>
      <c r="S13" s="18"/>
      <c r="T13" s="18"/>
    </row>
    <row r="14" spans="1:20">
      <c r="A14" s="4">
        <v>10</v>
      </c>
      <c r="B14" s="17" t="s">
        <v>63</v>
      </c>
      <c r="C14" s="17" t="s">
        <v>309</v>
      </c>
      <c r="D14" s="48" t="s">
        <v>25</v>
      </c>
      <c r="E14" s="17">
        <v>5</v>
      </c>
      <c r="F14" s="48"/>
      <c r="G14" s="19">
        <v>35</v>
      </c>
      <c r="H14" s="19">
        <v>29</v>
      </c>
      <c r="I14" s="60">
        <f t="shared" si="0"/>
        <v>64</v>
      </c>
      <c r="J14" s="17">
        <v>9678379109</v>
      </c>
      <c r="K14" s="17" t="s">
        <v>330</v>
      </c>
      <c r="L14" s="17" t="s">
        <v>331</v>
      </c>
      <c r="M14" s="17">
        <v>9678486860</v>
      </c>
      <c r="N14" s="17" t="s">
        <v>333</v>
      </c>
      <c r="O14" s="17">
        <v>8473997196</v>
      </c>
      <c r="P14" s="49">
        <v>43623</v>
      </c>
      <c r="Q14" s="18"/>
      <c r="R14" s="48"/>
      <c r="S14" s="18"/>
      <c r="T14" s="18"/>
    </row>
    <row r="15" spans="1:20">
      <c r="A15" s="4">
        <v>11</v>
      </c>
      <c r="B15" s="17" t="s">
        <v>63</v>
      </c>
      <c r="C15" s="17" t="s">
        <v>310</v>
      </c>
      <c r="D15" s="48" t="s">
        <v>25</v>
      </c>
      <c r="E15" s="17">
        <v>6</v>
      </c>
      <c r="F15" s="48"/>
      <c r="G15" s="19">
        <v>46</v>
      </c>
      <c r="H15" s="19">
        <v>30</v>
      </c>
      <c r="I15" s="60">
        <f t="shared" si="0"/>
        <v>76</v>
      </c>
      <c r="J15" s="17">
        <v>7086114778</v>
      </c>
      <c r="K15" s="17" t="s">
        <v>310</v>
      </c>
      <c r="L15" s="17" t="s">
        <v>335</v>
      </c>
      <c r="M15" s="17">
        <v>8472818569</v>
      </c>
      <c r="N15" s="17" t="s">
        <v>336</v>
      </c>
      <c r="O15" s="17">
        <v>7896562785</v>
      </c>
      <c r="P15" s="49">
        <v>43623</v>
      </c>
      <c r="Q15" s="18"/>
      <c r="R15" s="48"/>
      <c r="S15" s="18"/>
      <c r="T15" s="18"/>
    </row>
    <row r="16" spans="1:20">
      <c r="A16" s="4">
        <v>12</v>
      </c>
      <c r="B16" s="17" t="s">
        <v>63</v>
      </c>
      <c r="C16" s="17" t="s">
        <v>311</v>
      </c>
      <c r="D16" s="48" t="s">
        <v>25</v>
      </c>
      <c r="E16" s="17">
        <v>7</v>
      </c>
      <c r="F16" s="48"/>
      <c r="G16" s="19">
        <v>44</v>
      </c>
      <c r="H16" s="19">
        <v>46</v>
      </c>
      <c r="I16" s="60">
        <f t="shared" si="0"/>
        <v>90</v>
      </c>
      <c r="J16" s="17">
        <v>8011995999</v>
      </c>
      <c r="K16" s="17" t="s">
        <v>310</v>
      </c>
      <c r="L16" s="17" t="s">
        <v>335</v>
      </c>
      <c r="M16" s="17">
        <v>8472818569</v>
      </c>
      <c r="N16" s="17" t="s">
        <v>337</v>
      </c>
      <c r="O16" s="17">
        <v>8812906051</v>
      </c>
      <c r="P16" s="49">
        <v>43624</v>
      </c>
      <c r="Q16" s="18"/>
      <c r="R16" s="48"/>
      <c r="S16" s="18"/>
      <c r="T16" s="18"/>
    </row>
    <row r="17" spans="1:20">
      <c r="A17" s="4">
        <v>13</v>
      </c>
      <c r="B17" s="17" t="s">
        <v>63</v>
      </c>
      <c r="C17" s="17" t="s">
        <v>312</v>
      </c>
      <c r="D17" s="48" t="s">
        <v>25</v>
      </c>
      <c r="E17" s="17">
        <v>8</v>
      </c>
      <c r="F17" s="48"/>
      <c r="G17" s="19">
        <v>30</v>
      </c>
      <c r="H17" s="19">
        <v>40</v>
      </c>
      <c r="I17" s="60">
        <f t="shared" si="0"/>
        <v>70</v>
      </c>
      <c r="J17" s="17">
        <v>9957919801</v>
      </c>
      <c r="K17" s="17" t="s">
        <v>310</v>
      </c>
      <c r="L17" s="17" t="s">
        <v>335</v>
      </c>
      <c r="M17" s="17">
        <v>8472818569</v>
      </c>
      <c r="N17" s="17" t="s">
        <v>337</v>
      </c>
      <c r="O17" s="17">
        <v>8812906051</v>
      </c>
      <c r="P17" s="49">
        <v>43626</v>
      </c>
      <c r="Q17" s="18"/>
      <c r="R17" s="48"/>
      <c r="S17" s="18"/>
      <c r="T17" s="18"/>
    </row>
    <row r="18" spans="1:20">
      <c r="A18" s="4">
        <v>14</v>
      </c>
      <c r="B18" s="17" t="s">
        <v>63</v>
      </c>
      <c r="C18" s="17" t="s">
        <v>313</v>
      </c>
      <c r="D18" s="48" t="s">
        <v>25</v>
      </c>
      <c r="E18" s="17">
        <v>9</v>
      </c>
      <c r="F18" s="48"/>
      <c r="G18" s="19">
        <v>33</v>
      </c>
      <c r="H18" s="19">
        <v>43</v>
      </c>
      <c r="I18" s="60">
        <f t="shared" si="0"/>
        <v>76</v>
      </c>
      <c r="J18" s="17">
        <v>9954330023</v>
      </c>
      <c r="K18" s="17" t="s">
        <v>310</v>
      </c>
      <c r="L18" s="17" t="s">
        <v>335</v>
      </c>
      <c r="M18" s="17">
        <v>8472818569</v>
      </c>
      <c r="N18" s="17" t="s">
        <v>336</v>
      </c>
      <c r="O18" s="17">
        <v>7896562785</v>
      </c>
      <c r="P18" s="49">
        <v>43626</v>
      </c>
      <c r="Q18" s="18"/>
      <c r="R18" s="48"/>
      <c r="S18" s="18"/>
      <c r="T18" s="18"/>
    </row>
    <row r="19" spans="1:20">
      <c r="A19" s="4">
        <v>15</v>
      </c>
      <c r="B19" s="17" t="s">
        <v>63</v>
      </c>
      <c r="C19" s="17" t="s">
        <v>314</v>
      </c>
      <c r="D19" s="48" t="s">
        <v>25</v>
      </c>
      <c r="E19" s="17">
        <v>10</v>
      </c>
      <c r="F19" s="48"/>
      <c r="G19" s="19">
        <v>52</v>
      </c>
      <c r="H19" s="19">
        <v>49</v>
      </c>
      <c r="I19" s="60">
        <f t="shared" si="0"/>
        <v>101</v>
      </c>
      <c r="J19" s="17">
        <v>9365531147</v>
      </c>
      <c r="K19" s="17" t="s">
        <v>338</v>
      </c>
      <c r="L19" s="17" t="s">
        <v>339</v>
      </c>
      <c r="M19" s="17">
        <v>9957962311</v>
      </c>
      <c r="N19" s="17" t="s">
        <v>340</v>
      </c>
      <c r="O19" s="17">
        <v>8471997295</v>
      </c>
      <c r="P19" s="49">
        <v>43627</v>
      </c>
      <c r="Q19" s="18"/>
      <c r="R19" s="48"/>
      <c r="S19" s="18"/>
      <c r="T19" s="18"/>
    </row>
    <row r="20" spans="1:20">
      <c r="A20" s="4">
        <v>16</v>
      </c>
      <c r="B20" s="17" t="s">
        <v>63</v>
      </c>
      <c r="C20" s="17" t="s">
        <v>315</v>
      </c>
      <c r="D20" s="48" t="s">
        <v>25</v>
      </c>
      <c r="E20" s="17">
        <v>11</v>
      </c>
      <c r="F20" s="48"/>
      <c r="G20" s="19">
        <v>39</v>
      </c>
      <c r="H20" s="19">
        <v>47</v>
      </c>
      <c r="I20" s="60">
        <f t="shared" si="0"/>
        <v>86</v>
      </c>
      <c r="J20" s="17">
        <v>8404089885</v>
      </c>
      <c r="K20" s="17" t="s">
        <v>338</v>
      </c>
      <c r="L20" s="17" t="s">
        <v>339</v>
      </c>
      <c r="M20" s="17">
        <v>9957962311</v>
      </c>
      <c r="N20" s="17" t="s">
        <v>340</v>
      </c>
      <c r="O20" s="17">
        <v>8471997295</v>
      </c>
      <c r="P20" s="49">
        <v>43628</v>
      </c>
      <c r="Q20" s="18"/>
      <c r="R20" s="48"/>
      <c r="S20" s="18"/>
      <c r="T20" s="18"/>
    </row>
    <row r="21" spans="1:20">
      <c r="A21" s="4">
        <v>17</v>
      </c>
      <c r="B21" s="17" t="s">
        <v>63</v>
      </c>
      <c r="C21" s="17" t="s">
        <v>316</v>
      </c>
      <c r="D21" s="48" t="s">
        <v>25</v>
      </c>
      <c r="E21" s="17">
        <v>12</v>
      </c>
      <c r="F21" s="48"/>
      <c r="G21" s="19">
        <v>56</v>
      </c>
      <c r="H21" s="19">
        <v>40</v>
      </c>
      <c r="I21" s="60">
        <f t="shared" si="0"/>
        <v>96</v>
      </c>
      <c r="J21" s="17">
        <v>9864668754</v>
      </c>
      <c r="K21" s="17" t="s">
        <v>338</v>
      </c>
      <c r="L21" s="17" t="s">
        <v>339</v>
      </c>
      <c r="M21" s="17">
        <v>9957962311</v>
      </c>
      <c r="N21" s="17" t="s">
        <v>340</v>
      </c>
      <c r="O21" s="17">
        <v>8471997295</v>
      </c>
      <c r="P21" s="49">
        <v>43629</v>
      </c>
      <c r="Q21" s="18"/>
      <c r="R21" s="48"/>
      <c r="S21" s="18"/>
      <c r="T21" s="18"/>
    </row>
    <row r="22" spans="1:20">
      <c r="A22" s="4">
        <v>18</v>
      </c>
      <c r="B22" s="17" t="s">
        <v>63</v>
      </c>
      <c r="C22" s="17" t="s">
        <v>317</v>
      </c>
      <c r="D22" s="48" t="s">
        <v>25</v>
      </c>
      <c r="E22" s="17">
        <v>13</v>
      </c>
      <c r="F22" s="48"/>
      <c r="G22" s="19">
        <v>52</v>
      </c>
      <c r="H22" s="19">
        <v>50</v>
      </c>
      <c r="I22" s="60">
        <f t="shared" si="0"/>
        <v>102</v>
      </c>
      <c r="J22" s="17">
        <v>9678457256</v>
      </c>
      <c r="K22" s="17" t="s">
        <v>338</v>
      </c>
      <c r="L22" s="17" t="s">
        <v>339</v>
      </c>
      <c r="M22" s="17">
        <v>9957962311</v>
      </c>
      <c r="N22" s="17" t="s">
        <v>340</v>
      </c>
      <c r="O22" s="17">
        <v>8471997295</v>
      </c>
      <c r="P22" s="49">
        <v>43630</v>
      </c>
      <c r="Q22" s="18"/>
      <c r="R22" s="48"/>
      <c r="S22" s="18"/>
      <c r="T22" s="18"/>
    </row>
    <row r="23" spans="1:20">
      <c r="A23" s="4">
        <v>19</v>
      </c>
      <c r="B23" s="17" t="s">
        <v>63</v>
      </c>
      <c r="C23" s="17" t="s">
        <v>318</v>
      </c>
      <c r="D23" s="48" t="s">
        <v>25</v>
      </c>
      <c r="E23" s="17">
        <v>14</v>
      </c>
      <c r="F23" s="48"/>
      <c r="G23" s="19">
        <v>90</v>
      </c>
      <c r="H23" s="19">
        <v>74</v>
      </c>
      <c r="I23" s="60">
        <f t="shared" si="0"/>
        <v>164</v>
      </c>
      <c r="J23" s="17">
        <v>7896337998</v>
      </c>
      <c r="K23" s="17" t="s">
        <v>338</v>
      </c>
      <c r="L23" s="17" t="s">
        <v>339</v>
      </c>
      <c r="M23" s="17">
        <v>9957962311</v>
      </c>
      <c r="N23" s="17" t="s">
        <v>341</v>
      </c>
      <c r="O23" s="17">
        <v>8134950662</v>
      </c>
      <c r="P23" s="49">
        <v>43631</v>
      </c>
      <c r="Q23" s="18"/>
      <c r="R23" s="48"/>
      <c r="S23" s="18"/>
      <c r="T23" s="18"/>
    </row>
    <row r="24" spans="1:20">
      <c r="A24" s="4">
        <v>20</v>
      </c>
      <c r="B24" s="17" t="s">
        <v>63</v>
      </c>
      <c r="C24" s="17" t="s">
        <v>319</v>
      </c>
      <c r="D24" s="48" t="s">
        <v>25</v>
      </c>
      <c r="E24" s="17">
        <v>15</v>
      </c>
      <c r="F24" s="48"/>
      <c r="G24" s="19">
        <v>50</v>
      </c>
      <c r="H24" s="19">
        <v>38</v>
      </c>
      <c r="I24" s="60">
        <f t="shared" si="0"/>
        <v>88</v>
      </c>
      <c r="J24" s="17">
        <v>7664891561</v>
      </c>
      <c r="K24" s="17" t="s">
        <v>310</v>
      </c>
      <c r="L24" s="17" t="s">
        <v>339</v>
      </c>
      <c r="M24" s="17">
        <v>9957962311</v>
      </c>
      <c r="N24" s="17" t="s">
        <v>342</v>
      </c>
      <c r="O24" s="17">
        <v>9678678819</v>
      </c>
      <c r="P24" s="49">
        <v>43633</v>
      </c>
      <c r="Q24" s="18"/>
      <c r="R24" s="48"/>
      <c r="S24" s="18"/>
      <c r="T24" s="18"/>
    </row>
    <row r="25" spans="1:20">
      <c r="A25" s="4">
        <v>21</v>
      </c>
      <c r="B25" s="17" t="s">
        <v>63</v>
      </c>
      <c r="C25" s="17" t="s">
        <v>320</v>
      </c>
      <c r="D25" s="48" t="s">
        <v>25</v>
      </c>
      <c r="E25" s="17">
        <v>16</v>
      </c>
      <c r="F25" s="48"/>
      <c r="G25" s="19">
        <v>50</v>
      </c>
      <c r="H25" s="19">
        <v>50</v>
      </c>
      <c r="I25" s="60">
        <f t="shared" si="0"/>
        <v>100</v>
      </c>
      <c r="J25" s="17">
        <v>8822434696</v>
      </c>
      <c r="K25" s="17" t="s">
        <v>310</v>
      </c>
      <c r="L25" s="17" t="s">
        <v>339</v>
      </c>
      <c r="M25" s="17">
        <v>9957962311</v>
      </c>
      <c r="N25" s="17" t="s">
        <v>343</v>
      </c>
      <c r="O25" s="17">
        <v>9678290117</v>
      </c>
      <c r="P25" s="49">
        <v>43634</v>
      </c>
      <c r="Q25" s="18"/>
      <c r="R25" s="48"/>
      <c r="S25" s="18"/>
      <c r="T25" s="18"/>
    </row>
    <row r="26" spans="1:20">
      <c r="A26" s="4">
        <v>22</v>
      </c>
      <c r="B26" s="17" t="s">
        <v>63</v>
      </c>
      <c r="C26" s="17" t="s">
        <v>321</v>
      </c>
      <c r="D26" s="48" t="s">
        <v>25</v>
      </c>
      <c r="E26" s="17">
        <v>17</v>
      </c>
      <c r="F26" s="48"/>
      <c r="G26" s="19">
        <v>115</v>
      </c>
      <c r="H26" s="19">
        <v>98</v>
      </c>
      <c r="I26" s="60">
        <f t="shared" si="0"/>
        <v>213</v>
      </c>
      <c r="J26" s="17">
        <v>9365395792</v>
      </c>
      <c r="K26" s="17" t="s">
        <v>338</v>
      </c>
      <c r="L26" s="17" t="s">
        <v>339</v>
      </c>
      <c r="M26" s="17">
        <v>9957962311</v>
      </c>
      <c r="N26" s="17" t="s">
        <v>344</v>
      </c>
      <c r="O26" s="17">
        <v>8812886546</v>
      </c>
      <c r="P26" s="49">
        <v>43635</v>
      </c>
      <c r="Q26" s="18"/>
      <c r="R26" s="48"/>
      <c r="S26" s="18"/>
      <c r="T26" s="18"/>
    </row>
    <row r="27" spans="1:20">
      <c r="A27" s="4">
        <v>23</v>
      </c>
      <c r="B27" s="17" t="s">
        <v>63</v>
      </c>
      <c r="C27" s="17" t="s">
        <v>322</v>
      </c>
      <c r="D27" s="48" t="s">
        <v>25</v>
      </c>
      <c r="E27" s="17">
        <v>18</v>
      </c>
      <c r="F27" s="48"/>
      <c r="G27" s="19">
        <v>93</v>
      </c>
      <c r="H27" s="19">
        <v>126</v>
      </c>
      <c r="I27" s="60">
        <f t="shared" si="0"/>
        <v>219</v>
      </c>
      <c r="J27" s="17">
        <v>7663983364</v>
      </c>
      <c r="K27" s="17" t="s">
        <v>338</v>
      </c>
      <c r="L27" s="17" t="s">
        <v>339</v>
      </c>
      <c r="M27" s="17">
        <v>9957962311</v>
      </c>
      <c r="N27" s="17" t="s">
        <v>344</v>
      </c>
      <c r="O27" s="17">
        <v>8812886546</v>
      </c>
      <c r="P27" s="49">
        <v>43636</v>
      </c>
      <c r="Q27" s="18"/>
      <c r="R27" s="48"/>
      <c r="S27" s="18"/>
      <c r="T27" s="18"/>
    </row>
    <row r="28" spans="1:20">
      <c r="A28" s="4">
        <v>24</v>
      </c>
      <c r="B28" s="17" t="s">
        <v>63</v>
      </c>
      <c r="C28" s="17" t="s">
        <v>323</v>
      </c>
      <c r="D28" s="48" t="s">
        <v>25</v>
      </c>
      <c r="E28" s="17">
        <v>19</v>
      </c>
      <c r="F28" s="18"/>
      <c r="G28" s="19">
        <v>73</v>
      </c>
      <c r="H28" s="19">
        <v>85</v>
      </c>
      <c r="I28" s="60">
        <f t="shared" si="0"/>
        <v>158</v>
      </c>
      <c r="J28" s="17">
        <v>9678449793</v>
      </c>
      <c r="K28" s="17" t="s">
        <v>310</v>
      </c>
      <c r="L28" s="17" t="s">
        <v>335</v>
      </c>
      <c r="M28" s="17">
        <v>8472818569</v>
      </c>
      <c r="N28" s="17" t="s">
        <v>345</v>
      </c>
      <c r="O28" s="17">
        <v>8474005521</v>
      </c>
      <c r="P28" s="49">
        <v>43637</v>
      </c>
      <c r="Q28" s="18"/>
      <c r="R28" s="48"/>
      <c r="S28" s="18"/>
      <c r="T28" s="18"/>
    </row>
    <row r="29" spans="1:20">
      <c r="A29" s="4">
        <v>25</v>
      </c>
      <c r="B29" s="17" t="s">
        <v>63</v>
      </c>
      <c r="C29" s="17" t="s">
        <v>324</v>
      </c>
      <c r="D29" s="48" t="s">
        <v>25</v>
      </c>
      <c r="E29" s="17">
        <v>20</v>
      </c>
      <c r="F29" s="48"/>
      <c r="G29" s="19">
        <v>107</v>
      </c>
      <c r="H29" s="19">
        <v>96</v>
      </c>
      <c r="I29" s="60">
        <f t="shared" si="0"/>
        <v>203</v>
      </c>
      <c r="J29" s="17">
        <v>9957217562</v>
      </c>
      <c r="K29" s="17" t="s">
        <v>310</v>
      </c>
      <c r="L29" s="17" t="s">
        <v>335</v>
      </c>
      <c r="M29" s="17">
        <v>8472818569</v>
      </c>
      <c r="N29" s="17" t="s">
        <v>346</v>
      </c>
      <c r="O29" s="17">
        <v>7662077571</v>
      </c>
      <c r="P29" s="49">
        <v>43638</v>
      </c>
      <c r="Q29" s="18"/>
      <c r="R29" s="48"/>
      <c r="S29" s="18"/>
      <c r="T29" s="18"/>
    </row>
    <row r="30" spans="1:20">
      <c r="A30" s="4">
        <v>26</v>
      </c>
      <c r="B30" s="17" t="s">
        <v>63</v>
      </c>
      <c r="C30" s="17" t="s">
        <v>325</v>
      </c>
      <c r="D30" s="48" t="s">
        <v>25</v>
      </c>
      <c r="E30" s="17">
        <v>21</v>
      </c>
      <c r="F30" s="18"/>
      <c r="G30" s="19">
        <v>54</v>
      </c>
      <c r="H30" s="19">
        <v>58</v>
      </c>
      <c r="I30" s="60">
        <f t="shared" si="0"/>
        <v>112</v>
      </c>
      <c r="J30" s="17">
        <v>9678403251</v>
      </c>
      <c r="K30" s="17" t="s">
        <v>310</v>
      </c>
      <c r="L30" s="17" t="s">
        <v>335</v>
      </c>
      <c r="M30" s="17">
        <v>8472818569</v>
      </c>
      <c r="N30" s="17" t="s">
        <v>347</v>
      </c>
      <c r="O30" s="17">
        <v>9864968942</v>
      </c>
      <c r="P30" s="49">
        <v>43640</v>
      </c>
      <c r="Q30" s="18"/>
      <c r="R30" s="48"/>
      <c r="S30" s="18"/>
      <c r="T30" s="18"/>
    </row>
    <row r="31" spans="1:20">
      <c r="A31" s="4">
        <v>27</v>
      </c>
      <c r="B31" s="17" t="s">
        <v>63</v>
      </c>
      <c r="C31" s="17" t="s">
        <v>326</v>
      </c>
      <c r="D31" s="48" t="s">
        <v>25</v>
      </c>
      <c r="E31" s="17">
        <v>22</v>
      </c>
      <c r="F31" s="18"/>
      <c r="G31" s="19">
        <v>47</v>
      </c>
      <c r="H31" s="19">
        <v>49</v>
      </c>
      <c r="I31" s="60">
        <f t="shared" si="0"/>
        <v>96</v>
      </c>
      <c r="J31" s="17">
        <v>8473023014</v>
      </c>
      <c r="K31" s="17" t="s">
        <v>310</v>
      </c>
      <c r="L31" s="17" t="s">
        <v>335</v>
      </c>
      <c r="M31" s="17">
        <v>8472818569</v>
      </c>
      <c r="N31" s="17" t="s">
        <v>341</v>
      </c>
      <c r="O31" s="17">
        <v>9954656176</v>
      </c>
      <c r="P31" s="49">
        <v>43641</v>
      </c>
      <c r="Q31" s="18"/>
      <c r="R31" s="48"/>
      <c r="S31" s="18"/>
      <c r="T31" s="18"/>
    </row>
    <row r="32" spans="1:20">
      <c r="A32" s="4">
        <v>28</v>
      </c>
      <c r="B32" s="17" t="s">
        <v>63</v>
      </c>
      <c r="C32" s="17" t="s">
        <v>327</v>
      </c>
      <c r="D32" s="48" t="s">
        <v>25</v>
      </c>
      <c r="E32" s="17">
        <v>23</v>
      </c>
      <c r="F32" s="18"/>
      <c r="G32" s="19">
        <v>47</v>
      </c>
      <c r="H32" s="19">
        <v>48</v>
      </c>
      <c r="I32" s="60">
        <f t="shared" si="0"/>
        <v>95</v>
      </c>
      <c r="J32" s="17">
        <v>9678269183</v>
      </c>
      <c r="K32" s="17" t="s">
        <v>310</v>
      </c>
      <c r="L32" s="17" t="s">
        <v>335</v>
      </c>
      <c r="M32" s="17">
        <v>8472818569</v>
      </c>
      <c r="N32" s="17" t="s">
        <v>347</v>
      </c>
      <c r="O32" s="17">
        <v>9864968942</v>
      </c>
      <c r="P32" s="49">
        <v>43641</v>
      </c>
      <c r="Q32" s="18"/>
      <c r="R32" s="48"/>
      <c r="S32" s="18"/>
      <c r="T32" s="18"/>
    </row>
    <row r="33" spans="1:20">
      <c r="A33" s="4">
        <v>29</v>
      </c>
      <c r="B33" s="17" t="s">
        <v>63</v>
      </c>
      <c r="C33" s="17" t="s">
        <v>328</v>
      </c>
      <c r="D33" s="48" t="s">
        <v>25</v>
      </c>
      <c r="E33" s="17">
        <v>24</v>
      </c>
      <c r="F33" s="18"/>
      <c r="G33" s="19">
        <v>72</v>
      </c>
      <c r="H33" s="19">
        <v>79</v>
      </c>
      <c r="I33" s="60">
        <f t="shared" si="0"/>
        <v>151</v>
      </c>
      <c r="J33" s="17">
        <v>9864533796</v>
      </c>
      <c r="K33" s="17" t="s">
        <v>310</v>
      </c>
      <c r="L33" s="17" t="s">
        <v>335</v>
      </c>
      <c r="M33" s="17">
        <v>8472818569</v>
      </c>
      <c r="N33" s="17" t="s">
        <v>348</v>
      </c>
      <c r="O33" s="17">
        <v>9678795409</v>
      </c>
      <c r="P33" s="49">
        <v>43642</v>
      </c>
      <c r="Q33" s="18"/>
      <c r="R33" s="48"/>
      <c r="S33" s="18"/>
      <c r="T33" s="18"/>
    </row>
    <row r="34" spans="1:20">
      <c r="A34" s="4">
        <v>30</v>
      </c>
      <c r="B34" s="17" t="s">
        <v>63</v>
      </c>
      <c r="C34" s="17" t="s">
        <v>329</v>
      </c>
      <c r="D34" s="48" t="s">
        <v>25</v>
      </c>
      <c r="E34" s="17">
        <v>25</v>
      </c>
      <c r="F34" s="18"/>
      <c r="G34" s="19">
        <v>77</v>
      </c>
      <c r="H34" s="19">
        <v>65</v>
      </c>
      <c r="I34" s="60">
        <f t="shared" si="0"/>
        <v>142</v>
      </c>
      <c r="J34" s="17">
        <v>7896394299</v>
      </c>
      <c r="K34" s="17" t="s">
        <v>310</v>
      </c>
      <c r="L34" s="17" t="s">
        <v>335</v>
      </c>
      <c r="M34" s="17">
        <v>8472818569</v>
      </c>
      <c r="N34" s="17" t="s">
        <v>349</v>
      </c>
      <c r="O34" s="78">
        <v>7896693703</v>
      </c>
      <c r="P34" s="49">
        <v>43643</v>
      </c>
      <c r="Q34" s="18"/>
      <c r="R34" s="18"/>
      <c r="S34" s="18"/>
      <c r="T34" s="18"/>
    </row>
    <row r="35" spans="1:20">
      <c r="A35" s="4">
        <v>31</v>
      </c>
      <c r="B35" s="17" t="s">
        <v>63</v>
      </c>
      <c r="C35" s="77" t="s">
        <v>350</v>
      </c>
      <c r="D35" s="18" t="s">
        <v>25</v>
      </c>
      <c r="E35" s="77">
        <v>18300030101</v>
      </c>
      <c r="F35" s="18"/>
      <c r="G35" s="19">
        <v>42</v>
      </c>
      <c r="H35" s="19">
        <v>37</v>
      </c>
      <c r="I35" s="60">
        <f t="shared" si="0"/>
        <v>79</v>
      </c>
      <c r="J35" s="77">
        <v>9365725607</v>
      </c>
      <c r="K35" s="77" t="s">
        <v>393</v>
      </c>
      <c r="L35" s="77" t="s">
        <v>394</v>
      </c>
      <c r="M35" s="77">
        <v>7859683684</v>
      </c>
      <c r="N35" s="77" t="s">
        <v>238</v>
      </c>
      <c r="O35" s="77">
        <v>8876836749</v>
      </c>
      <c r="P35" s="49">
        <v>43644</v>
      </c>
      <c r="Q35" s="18"/>
      <c r="R35" s="18"/>
      <c r="S35" s="18"/>
      <c r="T35" s="18"/>
    </row>
    <row r="36" spans="1:20">
      <c r="A36" s="4">
        <v>32</v>
      </c>
      <c r="B36" s="17" t="s">
        <v>63</v>
      </c>
      <c r="C36" s="77" t="s">
        <v>351</v>
      </c>
      <c r="D36" s="58" t="s">
        <v>25</v>
      </c>
      <c r="E36" s="77">
        <v>18300030102</v>
      </c>
      <c r="F36" s="58"/>
      <c r="G36" s="17">
        <v>50</v>
      </c>
      <c r="H36" s="17">
        <v>64</v>
      </c>
      <c r="I36" s="60">
        <f t="shared" si="0"/>
        <v>114</v>
      </c>
      <c r="J36" s="77">
        <v>9678402739</v>
      </c>
      <c r="K36" s="77" t="s">
        <v>393</v>
      </c>
      <c r="L36" s="77" t="s">
        <v>394</v>
      </c>
      <c r="M36" s="77">
        <v>7859683685</v>
      </c>
      <c r="N36" s="77" t="s">
        <v>395</v>
      </c>
      <c r="O36" s="77">
        <v>7035530516</v>
      </c>
      <c r="P36" s="49">
        <v>43645</v>
      </c>
      <c r="Q36" s="18"/>
      <c r="R36" s="18"/>
      <c r="S36" s="18"/>
      <c r="T36" s="18"/>
    </row>
    <row r="37" spans="1:20">
      <c r="A37" s="4">
        <v>33</v>
      </c>
      <c r="B37" s="17"/>
      <c r="C37" s="18"/>
      <c r="D37" s="18"/>
      <c r="E37" s="19"/>
      <c r="F37" s="18"/>
      <c r="G37" s="19"/>
      <c r="H37" s="19"/>
      <c r="I37" s="60">
        <f t="shared" si="0"/>
        <v>0</v>
      </c>
      <c r="J37" s="18"/>
      <c r="K37" s="18"/>
      <c r="L37" s="18"/>
      <c r="M37" s="18"/>
      <c r="N37" s="18"/>
      <c r="O37" s="18"/>
      <c r="P37" s="24"/>
      <c r="Q37" s="18"/>
      <c r="R37" s="18"/>
      <c r="S37" s="18"/>
      <c r="T37" s="18"/>
    </row>
    <row r="38" spans="1:20">
      <c r="A38" s="4">
        <v>34</v>
      </c>
      <c r="B38" s="17"/>
      <c r="C38" s="18"/>
      <c r="D38" s="18"/>
      <c r="E38" s="19"/>
      <c r="F38" s="18"/>
      <c r="G38" s="19"/>
      <c r="H38" s="19"/>
      <c r="I38" s="60">
        <f t="shared" si="0"/>
        <v>0</v>
      </c>
      <c r="J38" s="18"/>
      <c r="K38" s="18"/>
      <c r="L38" s="18"/>
      <c r="M38" s="18"/>
      <c r="N38" s="18"/>
      <c r="O38" s="18"/>
      <c r="P38" s="24"/>
      <c r="Q38" s="18"/>
      <c r="R38" s="18"/>
      <c r="S38" s="18"/>
      <c r="T38" s="18"/>
    </row>
    <row r="39" spans="1:20">
      <c r="A39" s="4">
        <v>35</v>
      </c>
      <c r="B39" s="17"/>
      <c r="C39" s="18"/>
      <c r="D39" s="18"/>
      <c r="E39" s="19"/>
      <c r="F39" s="18"/>
      <c r="G39" s="19"/>
      <c r="H39" s="19"/>
      <c r="I39" s="60">
        <f t="shared" si="0"/>
        <v>0</v>
      </c>
      <c r="J39" s="18"/>
      <c r="K39" s="18"/>
      <c r="L39" s="18"/>
      <c r="M39" s="18"/>
      <c r="N39" s="18"/>
      <c r="O39" s="18"/>
      <c r="P39" s="24"/>
      <c r="Q39" s="18"/>
      <c r="R39" s="18"/>
      <c r="S39" s="18"/>
      <c r="T39" s="18"/>
    </row>
    <row r="40" spans="1:20">
      <c r="A40" s="4">
        <v>36</v>
      </c>
      <c r="B40" s="17"/>
      <c r="C40" s="18"/>
      <c r="D40" s="18"/>
      <c r="E40" s="19"/>
      <c r="F40" s="18"/>
      <c r="G40" s="19"/>
      <c r="H40" s="19"/>
      <c r="I40" s="60">
        <f t="shared" si="0"/>
        <v>0</v>
      </c>
      <c r="J40" s="18"/>
      <c r="K40" s="18"/>
      <c r="L40" s="18"/>
      <c r="M40" s="18"/>
      <c r="N40" s="18"/>
      <c r="O40" s="18"/>
      <c r="P40" s="24"/>
      <c r="Q40" s="18"/>
      <c r="R40" s="18"/>
      <c r="S40" s="18"/>
      <c r="T40" s="18"/>
    </row>
    <row r="41" spans="1:20">
      <c r="A41" s="4">
        <v>37</v>
      </c>
      <c r="B41" s="17"/>
      <c r="C41" s="18"/>
      <c r="D41" s="18"/>
      <c r="E41" s="19"/>
      <c r="F41" s="18"/>
      <c r="G41" s="19"/>
      <c r="H41" s="19"/>
      <c r="I41" s="60">
        <f t="shared" si="0"/>
        <v>0</v>
      </c>
      <c r="J41" s="18"/>
      <c r="K41" s="18"/>
      <c r="L41" s="18"/>
      <c r="M41" s="18"/>
      <c r="N41" s="18"/>
      <c r="O41" s="18"/>
      <c r="P41" s="24"/>
      <c r="Q41" s="18"/>
      <c r="R41" s="18"/>
      <c r="S41" s="18"/>
      <c r="T41" s="18"/>
    </row>
    <row r="42" spans="1:20">
      <c r="A42" s="4">
        <v>38</v>
      </c>
      <c r="B42" s="17"/>
      <c r="C42" s="18"/>
      <c r="D42" s="18"/>
      <c r="E42" s="19"/>
      <c r="F42" s="18"/>
      <c r="G42" s="19"/>
      <c r="H42" s="19"/>
      <c r="I42" s="60">
        <f t="shared" si="0"/>
        <v>0</v>
      </c>
      <c r="J42" s="18"/>
      <c r="K42" s="18"/>
      <c r="L42" s="18"/>
      <c r="M42" s="18"/>
      <c r="N42" s="18"/>
      <c r="O42" s="18"/>
      <c r="P42" s="24"/>
      <c r="Q42" s="18"/>
      <c r="R42" s="18"/>
      <c r="S42" s="18"/>
      <c r="T42" s="18"/>
    </row>
    <row r="43" spans="1:20">
      <c r="A43" s="4">
        <v>39</v>
      </c>
      <c r="B43" s="17"/>
      <c r="C43" s="58"/>
      <c r="D43" s="58"/>
      <c r="E43" s="17"/>
      <c r="F43" s="58"/>
      <c r="G43" s="17"/>
      <c r="H43" s="17"/>
      <c r="I43" s="60">
        <f t="shared" si="0"/>
        <v>0</v>
      </c>
      <c r="J43" s="58"/>
      <c r="K43" s="58"/>
      <c r="L43" s="58"/>
      <c r="M43" s="58"/>
      <c r="N43" s="58"/>
      <c r="O43" s="58"/>
      <c r="P43" s="24"/>
      <c r="Q43" s="18"/>
      <c r="R43" s="18"/>
      <c r="S43" s="18"/>
      <c r="T43" s="18"/>
    </row>
    <row r="44" spans="1:20">
      <c r="A44" s="4">
        <v>40</v>
      </c>
      <c r="B44" s="17"/>
      <c r="C44" s="18"/>
      <c r="D44" s="18"/>
      <c r="E44" s="19"/>
      <c r="F44" s="18"/>
      <c r="G44" s="19"/>
      <c r="H44" s="19"/>
      <c r="I44" s="60">
        <f t="shared" si="0"/>
        <v>0</v>
      </c>
      <c r="J44" s="18"/>
      <c r="K44" s="18"/>
      <c r="L44" s="18"/>
      <c r="M44" s="18"/>
      <c r="N44" s="18"/>
      <c r="O44" s="18"/>
      <c r="P44" s="24"/>
      <c r="Q44" s="18"/>
      <c r="R44" s="18"/>
      <c r="S44" s="18"/>
      <c r="T44" s="18"/>
    </row>
    <row r="45" spans="1:20">
      <c r="A45" s="4">
        <v>41</v>
      </c>
      <c r="B45" s="17"/>
      <c r="C45" s="18"/>
      <c r="D45" s="18"/>
      <c r="E45" s="19"/>
      <c r="F45" s="18"/>
      <c r="G45" s="19"/>
      <c r="H45" s="19"/>
      <c r="I45" s="60">
        <f t="shared" si="0"/>
        <v>0</v>
      </c>
      <c r="J45" s="18"/>
      <c r="K45" s="18"/>
      <c r="L45" s="18"/>
      <c r="M45" s="18"/>
      <c r="N45" s="18"/>
      <c r="O45" s="18"/>
      <c r="P45" s="24"/>
      <c r="Q45" s="18"/>
      <c r="R45" s="18"/>
      <c r="S45" s="18"/>
      <c r="T45" s="18"/>
    </row>
    <row r="46" spans="1:20">
      <c r="A46" s="4">
        <v>42</v>
      </c>
      <c r="B46" s="17"/>
      <c r="C46" s="18"/>
      <c r="D46" s="18"/>
      <c r="E46" s="19"/>
      <c r="F46" s="18"/>
      <c r="G46" s="19"/>
      <c r="H46" s="19"/>
      <c r="I46" s="60">
        <f t="shared" si="0"/>
        <v>0</v>
      </c>
      <c r="J46" s="18"/>
      <c r="K46" s="18"/>
      <c r="L46" s="18"/>
      <c r="M46" s="18"/>
      <c r="N46" s="18"/>
      <c r="O46" s="18"/>
      <c r="P46" s="24"/>
      <c r="Q46" s="18"/>
      <c r="R46" s="18"/>
      <c r="S46" s="18"/>
      <c r="T46" s="18"/>
    </row>
    <row r="47" spans="1:20">
      <c r="A47" s="4">
        <v>43</v>
      </c>
      <c r="B47" s="17"/>
      <c r="C47" s="18"/>
      <c r="D47" s="18"/>
      <c r="E47" s="19"/>
      <c r="F47" s="18"/>
      <c r="G47" s="19"/>
      <c r="H47" s="19"/>
      <c r="I47" s="60">
        <f t="shared" si="0"/>
        <v>0</v>
      </c>
      <c r="J47" s="18"/>
      <c r="K47" s="18"/>
      <c r="L47" s="18"/>
      <c r="M47" s="18"/>
      <c r="N47" s="18"/>
      <c r="O47" s="18"/>
      <c r="P47" s="24"/>
      <c r="Q47" s="18"/>
      <c r="R47" s="18"/>
      <c r="S47" s="18"/>
      <c r="T47" s="18"/>
    </row>
    <row r="48" spans="1:20">
      <c r="A48" s="4">
        <v>44</v>
      </c>
      <c r="B48" s="17"/>
      <c r="C48" s="18"/>
      <c r="D48" s="18"/>
      <c r="E48" s="19"/>
      <c r="F48" s="18"/>
      <c r="G48" s="19"/>
      <c r="H48" s="19"/>
      <c r="I48" s="60">
        <f t="shared" si="0"/>
        <v>0</v>
      </c>
      <c r="J48" s="18"/>
      <c r="K48" s="18"/>
      <c r="L48" s="18"/>
      <c r="M48" s="18"/>
      <c r="N48" s="18"/>
      <c r="O48" s="18"/>
      <c r="P48" s="24"/>
      <c r="Q48" s="18"/>
      <c r="R48" s="18"/>
      <c r="S48" s="18"/>
      <c r="T48" s="18"/>
    </row>
    <row r="49" spans="1:20">
      <c r="A49" s="4">
        <v>45</v>
      </c>
      <c r="B49" s="17"/>
      <c r="C49" s="18"/>
      <c r="D49" s="18"/>
      <c r="E49" s="19"/>
      <c r="F49" s="18"/>
      <c r="G49" s="19"/>
      <c r="H49" s="19"/>
      <c r="I49" s="60">
        <f t="shared" si="0"/>
        <v>0</v>
      </c>
      <c r="J49" s="18"/>
      <c r="K49" s="18"/>
      <c r="L49" s="18"/>
      <c r="M49" s="18"/>
      <c r="N49" s="18"/>
      <c r="O49" s="18"/>
      <c r="P49" s="24"/>
      <c r="Q49" s="18"/>
      <c r="R49" s="18"/>
      <c r="S49" s="18"/>
      <c r="T49" s="18"/>
    </row>
    <row r="50" spans="1:20">
      <c r="A50" s="4">
        <v>46</v>
      </c>
      <c r="B50" s="17"/>
      <c r="C50" s="58"/>
      <c r="D50" s="58"/>
      <c r="E50" s="17"/>
      <c r="F50" s="58"/>
      <c r="G50" s="17"/>
      <c r="H50" s="17"/>
      <c r="I50" s="60">
        <f t="shared" si="0"/>
        <v>0</v>
      </c>
      <c r="J50" s="58"/>
      <c r="K50" s="58"/>
      <c r="L50" s="58"/>
      <c r="M50" s="58"/>
      <c r="N50" s="58"/>
      <c r="O50" s="58"/>
      <c r="P50" s="24"/>
      <c r="Q50" s="18"/>
      <c r="R50" s="18"/>
      <c r="S50" s="18"/>
      <c r="T50" s="18"/>
    </row>
    <row r="51" spans="1:20">
      <c r="A51" s="4">
        <v>47</v>
      </c>
      <c r="B51" s="17"/>
      <c r="C51" s="18"/>
      <c r="D51" s="18"/>
      <c r="E51" s="19"/>
      <c r="F51" s="18"/>
      <c r="G51" s="19"/>
      <c r="H51" s="19"/>
      <c r="I51" s="60">
        <f t="shared" si="0"/>
        <v>0</v>
      </c>
      <c r="J51" s="18"/>
      <c r="K51" s="18"/>
      <c r="L51" s="18"/>
      <c r="M51" s="18"/>
      <c r="N51" s="18"/>
      <c r="O51" s="18"/>
      <c r="P51" s="24"/>
      <c r="Q51" s="18"/>
      <c r="R51" s="18"/>
      <c r="S51" s="18"/>
      <c r="T51" s="18"/>
    </row>
    <row r="52" spans="1:20">
      <c r="A52" s="4">
        <v>48</v>
      </c>
      <c r="B52" s="17"/>
      <c r="C52" s="18"/>
      <c r="D52" s="18"/>
      <c r="E52" s="19"/>
      <c r="F52" s="18"/>
      <c r="G52" s="19"/>
      <c r="H52" s="19"/>
      <c r="I52" s="60">
        <f t="shared" si="0"/>
        <v>0</v>
      </c>
      <c r="J52" s="18"/>
      <c r="K52" s="18"/>
      <c r="L52" s="18"/>
      <c r="M52" s="18"/>
      <c r="N52" s="18"/>
      <c r="O52" s="18"/>
      <c r="P52" s="24"/>
      <c r="Q52" s="18"/>
      <c r="R52" s="18"/>
      <c r="S52" s="18"/>
      <c r="T52" s="18"/>
    </row>
    <row r="53" spans="1:20">
      <c r="A53" s="4">
        <v>49</v>
      </c>
      <c r="B53" s="17"/>
      <c r="C53" s="18"/>
      <c r="D53" s="18"/>
      <c r="E53" s="19"/>
      <c r="F53" s="18"/>
      <c r="G53" s="19"/>
      <c r="H53" s="19"/>
      <c r="I53" s="60">
        <f t="shared" si="0"/>
        <v>0</v>
      </c>
      <c r="J53" s="18"/>
      <c r="K53" s="18"/>
      <c r="L53" s="18"/>
      <c r="M53" s="18"/>
      <c r="N53" s="18"/>
      <c r="O53" s="18"/>
      <c r="P53" s="24"/>
      <c r="Q53" s="18"/>
      <c r="R53" s="18"/>
      <c r="S53" s="18"/>
      <c r="T53" s="18"/>
    </row>
    <row r="54" spans="1:20">
      <c r="A54" s="4">
        <v>50</v>
      </c>
      <c r="B54" s="17"/>
      <c r="C54" s="18"/>
      <c r="D54" s="18"/>
      <c r="E54" s="19"/>
      <c r="F54" s="18"/>
      <c r="G54" s="19"/>
      <c r="H54" s="19"/>
      <c r="I54" s="60">
        <f t="shared" si="0"/>
        <v>0</v>
      </c>
      <c r="J54" s="18"/>
      <c r="K54" s="18"/>
      <c r="L54" s="18"/>
      <c r="M54" s="18"/>
      <c r="N54" s="18"/>
      <c r="O54" s="18"/>
      <c r="P54" s="24"/>
      <c r="Q54" s="18"/>
      <c r="R54" s="18"/>
      <c r="S54" s="18"/>
      <c r="T54" s="18"/>
    </row>
    <row r="55" spans="1:20">
      <c r="A55" s="4">
        <v>51</v>
      </c>
      <c r="B55" s="17"/>
      <c r="C55" s="18"/>
      <c r="D55" s="18"/>
      <c r="E55" s="19"/>
      <c r="F55" s="18"/>
      <c r="G55" s="19"/>
      <c r="H55" s="19"/>
      <c r="I55" s="60">
        <f t="shared" si="0"/>
        <v>0</v>
      </c>
      <c r="J55" s="18"/>
      <c r="K55" s="18"/>
      <c r="L55" s="18"/>
      <c r="M55" s="18"/>
      <c r="N55" s="18"/>
      <c r="O55" s="18"/>
      <c r="P55" s="24"/>
      <c r="Q55" s="18"/>
      <c r="R55" s="18"/>
      <c r="S55" s="18"/>
      <c r="T55" s="18"/>
    </row>
    <row r="56" spans="1:20">
      <c r="A56" s="4">
        <v>52</v>
      </c>
      <c r="B56" s="17"/>
      <c r="C56" s="18"/>
      <c r="D56" s="18"/>
      <c r="E56" s="19"/>
      <c r="F56" s="18"/>
      <c r="G56" s="19"/>
      <c r="H56" s="19"/>
      <c r="I56" s="60">
        <f t="shared" si="0"/>
        <v>0</v>
      </c>
      <c r="J56" s="18"/>
      <c r="K56" s="18"/>
      <c r="L56" s="18"/>
      <c r="M56" s="18"/>
      <c r="N56" s="18"/>
      <c r="O56" s="18"/>
      <c r="P56" s="24"/>
      <c r="Q56" s="18"/>
      <c r="R56" s="18"/>
      <c r="S56" s="18"/>
      <c r="T56" s="18"/>
    </row>
    <row r="57" spans="1:20">
      <c r="A57" s="4">
        <v>53</v>
      </c>
      <c r="B57" s="17"/>
      <c r="C57" s="58"/>
      <c r="D57" s="58"/>
      <c r="E57" s="17"/>
      <c r="F57" s="58"/>
      <c r="G57" s="17"/>
      <c r="H57" s="17"/>
      <c r="I57" s="60">
        <f t="shared" si="0"/>
        <v>0</v>
      </c>
      <c r="J57" s="58"/>
      <c r="K57" s="58"/>
      <c r="L57" s="58"/>
      <c r="M57" s="58"/>
      <c r="N57" s="58"/>
      <c r="O57" s="58"/>
      <c r="P57" s="24"/>
      <c r="Q57" s="18"/>
      <c r="R57" s="18"/>
      <c r="S57" s="18"/>
      <c r="T57" s="18"/>
    </row>
    <row r="58" spans="1:20">
      <c r="A58" s="4">
        <v>54</v>
      </c>
      <c r="B58" s="17"/>
      <c r="C58" s="18"/>
      <c r="D58" s="18"/>
      <c r="E58" s="19"/>
      <c r="F58" s="18"/>
      <c r="G58" s="19"/>
      <c r="H58" s="19"/>
      <c r="I58" s="60">
        <f t="shared" si="0"/>
        <v>0</v>
      </c>
      <c r="J58" s="18"/>
      <c r="K58" s="18"/>
      <c r="L58" s="18"/>
      <c r="M58" s="18"/>
      <c r="N58" s="18"/>
      <c r="O58" s="18"/>
      <c r="P58" s="24"/>
      <c r="Q58" s="18"/>
      <c r="R58" s="18"/>
      <c r="S58" s="18"/>
      <c r="T58" s="18"/>
    </row>
    <row r="59" spans="1:20">
      <c r="A59" s="4">
        <v>55</v>
      </c>
      <c r="B59" s="17"/>
      <c r="C59" s="18"/>
      <c r="D59" s="18"/>
      <c r="E59" s="19"/>
      <c r="F59" s="18"/>
      <c r="G59" s="19"/>
      <c r="H59" s="19"/>
      <c r="I59" s="60">
        <f t="shared" si="0"/>
        <v>0</v>
      </c>
      <c r="J59" s="18"/>
      <c r="K59" s="18"/>
      <c r="L59" s="18"/>
      <c r="M59" s="18"/>
      <c r="N59" s="18"/>
      <c r="O59" s="18"/>
      <c r="P59" s="24"/>
      <c r="Q59" s="18"/>
      <c r="R59" s="18"/>
      <c r="S59" s="18"/>
      <c r="T59" s="18"/>
    </row>
    <row r="60" spans="1:20">
      <c r="A60" s="4">
        <v>56</v>
      </c>
      <c r="B60" s="17"/>
      <c r="C60" s="18"/>
      <c r="D60" s="18"/>
      <c r="E60" s="19"/>
      <c r="F60" s="18"/>
      <c r="G60" s="19"/>
      <c r="H60" s="19"/>
      <c r="I60" s="60">
        <f t="shared" si="0"/>
        <v>0</v>
      </c>
      <c r="J60" s="18"/>
      <c r="K60" s="18"/>
      <c r="L60" s="18"/>
      <c r="M60" s="18"/>
      <c r="N60" s="18"/>
      <c r="O60" s="18"/>
      <c r="P60" s="24"/>
      <c r="Q60" s="18"/>
      <c r="R60" s="18"/>
      <c r="S60" s="18"/>
      <c r="T60" s="18"/>
    </row>
    <row r="61" spans="1:20">
      <c r="A61" s="4">
        <v>57</v>
      </c>
      <c r="B61" s="17"/>
      <c r="C61" s="18"/>
      <c r="D61" s="18"/>
      <c r="E61" s="19"/>
      <c r="F61" s="18"/>
      <c r="G61" s="19"/>
      <c r="H61" s="19"/>
      <c r="I61" s="60">
        <f t="shared" si="0"/>
        <v>0</v>
      </c>
      <c r="J61" s="18"/>
      <c r="K61" s="18"/>
      <c r="L61" s="18"/>
      <c r="M61" s="18"/>
      <c r="N61" s="18"/>
      <c r="O61" s="18"/>
      <c r="P61" s="24"/>
      <c r="Q61" s="18"/>
      <c r="R61" s="18"/>
      <c r="S61" s="18"/>
      <c r="T61" s="18"/>
    </row>
    <row r="62" spans="1:20">
      <c r="A62" s="4">
        <v>58</v>
      </c>
      <c r="B62" s="17"/>
      <c r="C62" s="18"/>
      <c r="D62" s="18"/>
      <c r="E62" s="19"/>
      <c r="F62" s="18"/>
      <c r="G62" s="19"/>
      <c r="H62" s="19"/>
      <c r="I62" s="60">
        <f t="shared" si="0"/>
        <v>0</v>
      </c>
      <c r="J62" s="18"/>
      <c r="K62" s="18"/>
      <c r="L62" s="18"/>
      <c r="M62" s="18"/>
      <c r="N62" s="18"/>
      <c r="O62" s="18"/>
      <c r="P62" s="24"/>
      <c r="Q62" s="18"/>
      <c r="R62" s="18"/>
      <c r="S62" s="18"/>
      <c r="T62" s="18"/>
    </row>
    <row r="63" spans="1:20">
      <c r="A63" s="4">
        <v>59</v>
      </c>
      <c r="B63" s="17"/>
      <c r="C63" s="18"/>
      <c r="D63" s="18"/>
      <c r="E63" s="19"/>
      <c r="F63" s="18"/>
      <c r="G63" s="19"/>
      <c r="H63" s="19"/>
      <c r="I63" s="60">
        <f t="shared" si="0"/>
        <v>0</v>
      </c>
      <c r="J63" s="18"/>
      <c r="K63" s="18"/>
      <c r="L63" s="18"/>
      <c r="M63" s="18"/>
      <c r="N63" s="18"/>
      <c r="O63" s="18"/>
      <c r="P63" s="24"/>
      <c r="Q63" s="18"/>
      <c r="R63" s="18"/>
      <c r="S63" s="18"/>
      <c r="T63" s="18"/>
    </row>
    <row r="64" spans="1:20">
      <c r="A64" s="4">
        <v>60</v>
      </c>
      <c r="B64" s="17"/>
      <c r="C64" s="18"/>
      <c r="D64" s="18"/>
      <c r="E64" s="19"/>
      <c r="F64" s="18"/>
      <c r="G64" s="19"/>
      <c r="H64" s="19"/>
      <c r="I64" s="60">
        <f t="shared" si="0"/>
        <v>0</v>
      </c>
      <c r="J64" s="18"/>
      <c r="K64" s="18"/>
      <c r="L64" s="18"/>
      <c r="M64" s="18"/>
      <c r="N64" s="18"/>
      <c r="O64" s="18"/>
      <c r="P64" s="24"/>
      <c r="Q64" s="18"/>
      <c r="R64" s="18"/>
      <c r="S64" s="18"/>
      <c r="T64" s="18"/>
    </row>
    <row r="65" spans="1:20">
      <c r="A65" s="4">
        <v>61</v>
      </c>
      <c r="B65" s="17"/>
      <c r="C65" s="18"/>
      <c r="D65" s="18"/>
      <c r="E65" s="19"/>
      <c r="F65" s="18"/>
      <c r="G65" s="19"/>
      <c r="H65" s="19"/>
      <c r="I65" s="60">
        <f t="shared" si="0"/>
        <v>0</v>
      </c>
      <c r="J65" s="18"/>
      <c r="K65" s="18"/>
      <c r="L65" s="18"/>
      <c r="M65" s="18"/>
      <c r="N65" s="18"/>
      <c r="O65" s="18"/>
      <c r="P65" s="24"/>
      <c r="Q65" s="18"/>
      <c r="R65" s="18"/>
      <c r="S65" s="18"/>
      <c r="T65" s="18"/>
    </row>
    <row r="66" spans="1:20">
      <c r="A66" s="4">
        <v>62</v>
      </c>
      <c r="B66" s="17"/>
      <c r="C66" s="18"/>
      <c r="D66" s="18"/>
      <c r="E66" s="19"/>
      <c r="F66" s="18"/>
      <c r="G66" s="19"/>
      <c r="H66" s="19"/>
      <c r="I66" s="60">
        <f t="shared" si="0"/>
        <v>0</v>
      </c>
      <c r="J66" s="18"/>
      <c r="K66" s="18"/>
      <c r="L66" s="18"/>
      <c r="M66" s="18"/>
      <c r="N66" s="18"/>
      <c r="O66" s="18"/>
      <c r="P66" s="24"/>
      <c r="Q66" s="18"/>
      <c r="R66" s="18"/>
      <c r="S66" s="18"/>
      <c r="T66" s="18"/>
    </row>
    <row r="67" spans="1:20">
      <c r="A67" s="4">
        <v>63</v>
      </c>
      <c r="B67" s="17"/>
      <c r="C67" s="18"/>
      <c r="D67" s="18"/>
      <c r="E67" s="19"/>
      <c r="F67" s="18"/>
      <c r="G67" s="19"/>
      <c r="H67" s="19"/>
      <c r="I67" s="60">
        <f t="shared" si="0"/>
        <v>0</v>
      </c>
      <c r="J67" s="18"/>
      <c r="K67" s="18"/>
      <c r="L67" s="18"/>
      <c r="M67" s="18"/>
      <c r="N67" s="18"/>
      <c r="O67" s="18"/>
      <c r="P67" s="24"/>
      <c r="Q67" s="18"/>
      <c r="R67" s="18"/>
      <c r="S67" s="18"/>
      <c r="T67" s="18"/>
    </row>
    <row r="68" spans="1:20">
      <c r="A68" s="4">
        <v>64</v>
      </c>
      <c r="B68" s="17"/>
      <c r="C68" s="18"/>
      <c r="D68" s="18"/>
      <c r="E68" s="19"/>
      <c r="F68" s="18"/>
      <c r="G68" s="19"/>
      <c r="H68" s="19"/>
      <c r="I68" s="60">
        <f t="shared" si="0"/>
        <v>0</v>
      </c>
      <c r="J68" s="18"/>
      <c r="K68" s="18"/>
      <c r="L68" s="18"/>
      <c r="M68" s="18"/>
      <c r="N68" s="18"/>
      <c r="O68" s="18"/>
      <c r="P68" s="24"/>
      <c r="Q68" s="18"/>
      <c r="R68" s="18"/>
      <c r="S68" s="18"/>
      <c r="T68" s="18"/>
    </row>
    <row r="69" spans="1:20">
      <c r="A69" s="4">
        <v>65</v>
      </c>
      <c r="B69" s="17"/>
      <c r="C69" s="18"/>
      <c r="D69" s="18"/>
      <c r="E69" s="19"/>
      <c r="F69" s="18"/>
      <c r="G69" s="19"/>
      <c r="H69" s="19"/>
      <c r="I69" s="60">
        <f t="shared" si="0"/>
        <v>0</v>
      </c>
      <c r="J69" s="18"/>
      <c r="K69" s="18"/>
      <c r="L69" s="18"/>
      <c r="M69" s="18"/>
      <c r="N69" s="18"/>
      <c r="O69" s="18"/>
      <c r="P69" s="24"/>
      <c r="Q69" s="18"/>
      <c r="R69" s="18"/>
      <c r="S69" s="18"/>
      <c r="T69" s="18"/>
    </row>
    <row r="70" spans="1:20">
      <c r="A70" s="4">
        <v>66</v>
      </c>
      <c r="B70" s="17"/>
      <c r="C70" s="18"/>
      <c r="D70" s="18"/>
      <c r="E70" s="19"/>
      <c r="F70" s="18"/>
      <c r="G70" s="19"/>
      <c r="H70" s="19"/>
      <c r="I70" s="60">
        <f t="shared" ref="I70:I133" si="1">SUM(G70:H70)</f>
        <v>0</v>
      </c>
      <c r="J70" s="18"/>
      <c r="K70" s="18"/>
      <c r="L70" s="18"/>
      <c r="M70" s="18"/>
      <c r="N70" s="18"/>
      <c r="O70" s="18"/>
      <c r="P70" s="24"/>
      <c r="Q70" s="18"/>
      <c r="R70" s="18"/>
      <c r="S70" s="18"/>
      <c r="T70" s="18"/>
    </row>
    <row r="71" spans="1:20">
      <c r="A71" s="4">
        <v>67</v>
      </c>
      <c r="B71" s="17"/>
      <c r="C71" s="18"/>
      <c r="D71" s="18"/>
      <c r="E71" s="19"/>
      <c r="F71" s="18"/>
      <c r="G71" s="19"/>
      <c r="H71" s="19"/>
      <c r="I71" s="60">
        <f t="shared" si="1"/>
        <v>0</v>
      </c>
      <c r="J71" s="18"/>
      <c r="K71" s="18"/>
      <c r="L71" s="18"/>
      <c r="M71" s="18"/>
      <c r="N71" s="18"/>
      <c r="O71" s="18"/>
      <c r="P71" s="24"/>
      <c r="Q71" s="18"/>
      <c r="R71" s="18"/>
      <c r="S71" s="18"/>
      <c r="T71" s="18"/>
    </row>
    <row r="72" spans="1:20">
      <c r="A72" s="4">
        <v>68</v>
      </c>
      <c r="B72" s="17"/>
      <c r="C72" s="18"/>
      <c r="D72" s="18"/>
      <c r="E72" s="19"/>
      <c r="F72" s="18"/>
      <c r="G72" s="19"/>
      <c r="H72" s="19"/>
      <c r="I72" s="60">
        <f t="shared" si="1"/>
        <v>0</v>
      </c>
      <c r="J72" s="18"/>
      <c r="K72" s="18"/>
      <c r="L72" s="18"/>
      <c r="M72" s="18"/>
      <c r="N72" s="18"/>
      <c r="O72" s="18"/>
      <c r="P72" s="24"/>
      <c r="Q72" s="18"/>
      <c r="R72" s="18"/>
      <c r="S72" s="18"/>
      <c r="T72" s="18"/>
    </row>
    <row r="73" spans="1:20">
      <c r="A73" s="4">
        <v>69</v>
      </c>
      <c r="B73" s="17"/>
      <c r="C73" s="18"/>
      <c r="D73" s="18"/>
      <c r="E73" s="19"/>
      <c r="F73" s="18"/>
      <c r="G73" s="19"/>
      <c r="H73" s="19"/>
      <c r="I73" s="60">
        <f t="shared" si="1"/>
        <v>0</v>
      </c>
      <c r="J73" s="18"/>
      <c r="K73" s="18"/>
      <c r="L73" s="18"/>
      <c r="M73" s="18"/>
      <c r="N73" s="18"/>
      <c r="O73" s="18"/>
      <c r="P73" s="24"/>
      <c r="Q73" s="18"/>
      <c r="R73" s="18"/>
      <c r="S73" s="18"/>
      <c r="T73" s="18"/>
    </row>
    <row r="74" spans="1:20">
      <c r="A74" s="4">
        <v>70</v>
      </c>
      <c r="B74" s="17"/>
      <c r="C74" s="18"/>
      <c r="D74" s="18"/>
      <c r="E74" s="19"/>
      <c r="F74" s="18"/>
      <c r="G74" s="19"/>
      <c r="H74" s="19"/>
      <c r="I74" s="60">
        <f t="shared" si="1"/>
        <v>0</v>
      </c>
      <c r="J74" s="18"/>
      <c r="K74" s="18"/>
      <c r="L74" s="18"/>
      <c r="M74" s="18"/>
      <c r="N74" s="18"/>
      <c r="O74" s="18"/>
      <c r="P74" s="24"/>
      <c r="Q74" s="18"/>
      <c r="R74" s="18"/>
      <c r="S74" s="18"/>
      <c r="T74" s="18"/>
    </row>
    <row r="75" spans="1:20">
      <c r="A75" s="4">
        <v>71</v>
      </c>
      <c r="B75" s="17"/>
      <c r="C75" s="18"/>
      <c r="D75" s="18"/>
      <c r="E75" s="19"/>
      <c r="F75" s="18"/>
      <c r="G75" s="19"/>
      <c r="H75" s="19"/>
      <c r="I75" s="60">
        <f t="shared" si="1"/>
        <v>0</v>
      </c>
      <c r="J75" s="18"/>
      <c r="K75" s="18"/>
      <c r="L75" s="18"/>
      <c r="M75" s="18"/>
      <c r="N75" s="18"/>
      <c r="O75" s="18"/>
      <c r="P75" s="24"/>
      <c r="Q75" s="18"/>
      <c r="R75" s="18"/>
      <c r="S75" s="18"/>
      <c r="T75" s="18"/>
    </row>
    <row r="76" spans="1:20">
      <c r="A76" s="4">
        <v>72</v>
      </c>
      <c r="B76" s="17"/>
      <c r="C76" s="18"/>
      <c r="D76" s="18"/>
      <c r="E76" s="19"/>
      <c r="F76" s="18"/>
      <c r="G76" s="19"/>
      <c r="H76" s="19"/>
      <c r="I76" s="60">
        <f t="shared" si="1"/>
        <v>0</v>
      </c>
      <c r="J76" s="18"/>
      <c r="K76" s="18"/>
      <c r="L76" s="18"/>
      <c r="M76" s="18"/>
      <c r="N76" s="18"/>
      <c r="O76" s="18"/>
      <c r="P76" s="24"/>
      <c r="Q76" s="18"/>
      <c r="R76" s="18"/>
      <c r="S76" s="18"/>
      <c r="T76" s="18"/>
    </row>
    <row r="77" spans="1:20">
      <c r="A77" s="4">
        <v>73</v>
      </c>
      <c r="B77" s="17"/>
      <c r="C77" s="18"/>
      <c r="D77" s="18"/>
      <c r="E77" s="19"/>
      <c r="F77" s="18"/>
      <c r="G77" s="19"/>
      <c r="H77" s="19"/>
      <c r="I77" s="60">
        <f t="shared" si="1"/>
        <v>0</v>
      </c>
      <c r="J77" s="18"/>
      <c r="K77" s="18"/>
      <c r="L77" s="18"/>
      <c r="M77" s="18"/>
      <c r="N77" s="18"/>
      <c r="O77" s="18"/>
      <c r="P77" s="24"/>
      <c r="Q77" s="18"/>
      <c r="R77" s="18"/>
      <c r="S77" s="18"/>
      <c r="T77" s="18"/>
    </row>
    <row r="78" spans="1:20">
      <c r="A78" s="4">
        <v>74</v>
      </c>
      <c r="B78" s="17"/>
      <c r="C78" s="18"/>
      <c r="D78" s="18"/>
      <c r="E78" s="19"/>
      <c r="F78" s="18"/>
      <c r="G78" s="19"/>
      <c r="H78" s="19"/>
      <c r="I78" s="60">
        <f t="shared" si="1"/>
        <v>0</v>
      </c>
      <c r="J78" s="18"/>
      <c r="K78" s="18"/>
      <c r="L78" s="18"/>
      <c r="M78" s="18"/>
      <c r="N78" s="18"/>
      <c r="O78" s="18"/>
      <c r="P78" s="24"/>
      <c r="Q78" s="18"/>
      <c r="R78" s="18"/>
      <c r="S78" s="18"/>
      <c r="T78" s="18"/>
    </row>
    <row r="79" spans="1:20">
      <c r="A79" s="4">
        <v>75</v>
      </c>
      <c r="B79" s="17"/>
      <c r="C79" s="18"/>
      <c r="D79" s="18"/>
      <c r="E79" s="19"/>
      <c r="F79" s="18"/>
      <c r="G79" s="19"/>
      <c r="H79" s="19"/>
      <c r="I79" s="60">
        <f t="shared" si="1"/>
        <v>0</v>
      </c>
      <c r="J79" s="18"/>
      <c r="K79" s="18"/>
      <c r="L79" s="18"/>
      <c r="M79" s="18"/>
      <c r="N79" s="18"/>
      <c r="O79" s="18"/>
      <c r="P79" s="24"/>
      <c r="Q79" s="18"/>
      <c r="R79" s="18"/>
      <c r="S79" s="18"/>
      <c r="T79" s="18"/>
    </row>
    <row r="80" spans="1:20">
      <c r="A80" s="4">
        <v>76</v>
      </c>
      <c r="B80" s="17"/>
      <c r="C80" s="18"/>
      <c r="D80" s="18"/>
      <c r="E80" s="19"/>
      <c r="F80" s="18"/>
      <c r="G80" s="19"/>
      <c r="H80" s="19"/>
      <c r="I80" s="60">
        <f t="shared" si="1"/>
        <v>0</v>
      </c>
      <c r="J80" s="18"/>
      <c r="K80" s="18"/>
      <c r="L80" s="18"/>
      <c r="M80" s="18"/>
      <c r="N80" s="18"/>
      <c r="O80" s="18"/>
      <c r="P80" s="24"/>
      <c r="Q80" s="18"/>
      <c r="R80" s="18"/>
      <c r="S80" s="18"/>
      <c r="T80" s="18"/>
    </row>
    <row r="81" spans="1:20">
      <c r="A81" s="4">
        <v>77</v>
      </c>
      <c r="B81" s="17"/>
      <c r="C81" s="18"/>
      <c r="D81" s="18"/>
      <c r="E81" s="19"/>
      <c r="F81" s="18"/>
      <c r="G81" s="19"/>
      <c r="H81" s="19"/>
      <c r="I81" s="60">
        <f t="shared" si="1"/>
        <v>0</v>
      </c>
      <c r="J81" s="18"/>
      <c r="K81" s="18"/>
      <c r="L81" s="18"/>
      <c r="M81" s="18"/>
      <c r="N81" s="18"/>
      <c r="O81" s="18"/>
      <c r="P81" s="24"/>
      <c r="Q81" s="18"/>
      <c r="R81" s="18"/>
      <c r="S81" s="18"/>
      <c r="T81" s="18"/>
    </row>
    <row r="82" spans="1:20">
      <c r="A82" s="4">
        <v>78</v>
      </c>
      <c r="B82" s="17"/>
      <c r="C82" s="18"/>
      <c r="D82" s="18"/>
      <c r="E82" s="19"/>
      <c r="F82" s="18"/>
      <c r="G82" s="19"/>
      <c r="H82" s="19"/>
      <c r="I82" s="60">
        <f t="shared" si="1"/>
        <v>0</v>
      </c>
      <c r="J82" s="18"/>
      <c r="K82" s="18"/>
      <c r="L82" s="18"/>
      <c r="M82" s="18"/>
      <c r="N82" s="18"/>
      <c r="O82" s="18"/>
      <c r="P82" s="24"/>
      <c r="Q82" s="18"/>
      <c r="R82" s="18"/>
      <c r="S82" s="18"/>
      <c r="T82" s="18"/>
    </row>
    <row r="83" spans="1:20">
      <c r="A83" s="4">
        <v>79</v>
      </c>
      <c r="B83" s="17"/>
      <c r="C83" s="18"/>
      <c r="D83" s="18"/>
      <c r="E83" s="19"/>
      <c r="F83" s="18"/>
      <c r="G83" s="19"/>
      <c r="H83" s="19"/>
      <c r="I83" s="60">
        <f t="shared" si="1"/>
        <v>0</v>
      </c>
      <c r="J83" s="18"/>
      <c r="K83" s="18"/>
      <c r="L83" s="18"/>
      <c r="M83" s="18"/>
      <c r="N83" s="18"/>
      <c r="O83" s="18"/>
      <c r="P83" s="24"/>
      <c r="Q83" s="18"/>
      <c r="R83" s="18"/>
      <c r="S83" s="18"/>
      <c r="T83" s="18"/>
    </row>
    <row r="84" spans="1:20">
      <c r="A84" s="4">
        <v>80</v>
      </c>
      <c r="B84" s="17"/>
      <c r="C84" s="18"/>
      <c r="D84" s="18"/>
      <c r="E84" s="19"/>
      <c r="F84" s="18"/>
      <c r="G84" s="19"/>
      <c r="H84" s="19"/>
      <c r="I84" s="60">
        <f t="shared" si="1"/>
        <v>0</v>
      </c>
      <c r="J84" s="18"/>
      <c r="K84" s="18"/>
      <c r="L84" s="18"/>
      <c r="M84" s="18"/>
      <c r="N84" s="18"/>
      <c r="O84" s="18"/>
      <c r="P84" s="24"/>
      <c r="Q84" s="18"/>
      <c r="R84" s="18"/>
      <c r="S84" s="18"/>
      <c r="T84" s="18"/>
    </row>
    <row r="85" spans="1:20">
      <c r="A85" s="4">
        <v>81</v>
      </c>
      <c r="B85" s="17"/>
      <c r="C85" s="18"/>
      <c r="D85" s="18"/>
      <c r="E85" s="19"/>
      <c r="F85" s="18"/>
      <c r="G85" s="19"/>
      <c r="H85" s="19"/>
      <c r="I85" s="60">
        <f t="shared" si="1"/>
        <v>0</v>
      </c>
      <c r="J85" s="18"/>
      <c r="K85" s="18"/>
      <c r="L85" s="18"/>
      <c r="M85" s="18"/>
      <c r="N85" s="18"/>
      <c r="O85" s="18"/>
      <c r="P85" s="24"/>
      <c r="Q85" s="18"/>
      <c r="R85" s="18"/>
      <c r="S85" s="18"/>
      <c r="T85" s="18"/>
    </row>
    <row r="86" spans="1:20">
      <c r="A86" s="4">
        <v>82</v>
      </c>
      <c r="B86" s="17"/>
      <c r="C86" s="18"/>
      <c r="D86" s="18"/>
      <c r="E86" s="19"/>
      <c r="F86" s="18"/>
      <c r="G86" s="19"/>
      <c r="H86" s="19"/>
      <c r="I86" s="60">
        <f t="shared" si="1"/>
        <v>0</v>
      </c>
      <c r="J86" s="18"/>
      <c r="K86" s="18"/>
      <c r="L86" s="18"/>
      <c r="M86" s="18"/>
      <c r="N86" s="18"/>
      <c r="O86" s="18"/>
      <c r="P86" s="24"/>
      <c r="Q86" s="18"/>
      <c r="R86" s="18"/>
      <c r="S86" s="18"/>
      <c r="T86" s="18"/>
    </row>
    <row r="87" spans="1:20">
      <c r="A87" s="4">
        <v>83</v>
      </c>
      <c r="B87" s="17"/>
      <c r="C87" s="18"/>
      <c r="D87" s="18"/>
      <c r="E87" s="19"/>
      <c r="F87" s="18"/>
      <c r="G87" s="19"/>
      <c r="H87" s="19"/>
      <c r="I87" s="60">
        <f t="shared" si="1"/>
        <v>0</v>
      </c>
      <c r="J87" s="18"/>
      <c r="K87" s="18"/>
      <c r="L87" s="18"/>
      <c r="M87" s="18"/>
      <c r="N87" s="18"/>
      <c r="O87" s="18"/>
      <c r="P87" s="24"/>
      <c r="Q87" s="18"/>
      <c r="R87" s="18"/>
      <c r="S87" s="18"/>
      <c r="T87" s="18"/>
    </row>
    <row r="88" spans="1:20">
      <c r="A88" s="4">
        <v>84</v>
      </c>
      <c r="B88" s="17"/>
      <c r="C88" s="18"/>
      <c r="D88" s="18"/>
      <c r="E88" s="19"/>
      <c r="F88" s="18"/>
      <c r="G88" s="19"/>
      <c r="H88" s="19"/>
      <c r="I88" s="60">
        <f t="shared" si="1"/>
        <v>0</v>
      </c>
      <c r="J88" s="18"/>
      <c r="K88" s="18"/>
      <c r="L88" s="18"/>
      <c r="M88" s="18"/>
      <c r="N88" s="18"/>
      <c r="O88" s="18"/>
      <c r="P88" s="24"/>
      <c r="Q88" s="18"/>
      <c r="R88" s="18"/>
      <c r="S88" s="18"/>
      <c r="T88" s="18"/>
    </row>
    <row r="89" spans="1:20">
      <c r="A89" s="4">
        <v>85</v>
      </c>
      <c r="B89" s="17"/>
      <c r="C89" s="18"/>
      <c r="D89" s="18"/>
      <c r="E89" s="19"/>
      <c r="F89" s="18"/>
      <c r="G89" s="19"/>
      <c r="H89" s="19"/>
      <c r="I89" s="60">
        <f t="shared" si="1"/>
        <v>0</v>
      </c>
      <c r="J89" s="18"/>
      <c r="K89" s="18"/>
      <c r="L89" s="18"/>
      <c r="M89" s="18"/>
      <c r="N89" s="18"/>
      <c r="O89" s="18"/>
      <c r="P89" s="24"/>
      <c r="Q89" s="18"/>
      <c r="R89" s="18"/>
      <c r="S89" s="18"/>
      <c r="T89" s="18"/>
    </row>
    <row r="90" spans="1:20">
      <c r="A90" s="4">
        <v>86</v>
      </c>
      <c r="B90" s="17"/>
      <c r="C90" s="18"/>
      <c r="D90" s="18"/>
      <c r="E90" s="19"/>
      <c r="F90" s="18"/>
      <c r="G90" s="19"/>
      <c r="H90" s="19"/>
      <c r="I90" s="60">
        <f t="shared" si="1"/>
        <v>0</v>
      </c>
      <c r="J90" s="18"/>
      <c r="K90" s="18"/>
      <c r="L90" s="18"/>
      <c r="M90" s="18"/>
      <c r="N90" s="18"/>
      <c r="O90" s="18"/>
      <c r="P90" s="24"/>
      <c r="Q90" s="18"/>
      <c r="R90" s="18"/>
      <c r="S90" s="18"/>
      <c r="T90" s="18"/>
    </row>
    <row r="91" spans="1:20">
      <c r="A91" s="4">
        <v>87</v>
      </c>
      <c r="B91" s="17"/>
      <c r="C91" s="18"/>
      <c r="D91" s="18"/>
      <c r="E91" s="19"/>
      <c r="F91" s="18"/>
      <c r="G91" s="19"/>
      <c r="H91" s="19"/>
      <c r="I91" s="60">
        <f t="shared" si="1"/>
        <v>0</v>
      </c>
      <c r="J91" s="18"/>
      <c r="K91" s="18"/>
      <c r="L91" s="18"/>
      <c r="M91" s="18"/>
      <c r="N91" s="18"/>
      <c r="O91" s="18"/>
      <c r="P91" s="24"/>
      <c r="Q91" s="18"/>
      <c r="R91" s="18"/>
      <c r="S91" s="18"/>
      <c r="T91" s="18"/>
    </row>
    <row r="92" spans="1:20">
      <c r="A92" s="4">
        <v>88</v>
      </c>
      <c r="B92" s="17"/>
      <c r="C92" s="18"/>
      <c r="D92" s="18"/>
      <c r="E92" s="19"/>
      <c r="F92" s="18"/>
      <c r="G92" s="19"/>
      <c r="H92" s="19"/>
      <c r="I92" s="60">
        <f t="shared" si="1"/>
        <v>0</v>
      </c>
      <c r="J92" s="18"/>
      <c r="K92" s="18"/>
      <c r="L92" s="18"/>
      <c r="M92" s="18"/>
      <c r="N92" s="18"/>
      <c r="O92" s="18"/>
      <c r="P92" s="24"/>
      <c r="Q92" s="18"/>
      <c r="R92" s="18"/>
      <c r="S92" s="18"/>
      <c r="T92" s="18"/>
    </row>
    <row r="93" spans="1:20">
      <c r="A93" s="4">
        <v>89</v>
      </c>
      <c r="B93" s="17"/>
      <c r="C93" s="18"/>
      <c r="D93" s="18"/>
      <c r="E93" s="19"/>
      <c r="F93" s="18"/>
      <c r="G93" s="19"/>
      <c r="H93" s="19"/>
      <c r="I93" s="60">
        <f t="shared" si="1"/>
        <v>0</v>
      </c>
      <c r="J93" s="18"/>
      <c r="K93" s="18"/>
      <c r="L93" s="18"/>
      <c r="M93" s="18"/>
      <c r="N93" s="18"/>
      <c r="O93" s="18"/>
      <c r="P93" s="24"/>
      <c r="Q93" s="18"/>
      <c r="R93" s="18"/>
      <c r="S93" s="18"/>
      <c r="T93" s="18"/>
    </row>
    <row r="94" spans="1:20">
      <c r="A94" s="4">
        <v>90</v>
      </c>
      <c r="B94" s="17"/>
      <c r="C94" s="18"/>
      <c r="D94" s="18"/>
      <c r="E94" s="19"/>
      <c r="F94" s="18"/>
      <c r="G94" s="19"/>
      <c r="H94" s="19"/>
      <c r="I94" s="60">
        <f t="shared" si="1"/>
        <v>0</v>
      </c>
      <c r="J94" s="18"/>
      <c r="K94" s="18"/>
      <c r="L94" s="18"/>
      <c r="M94" s="18"/>
      <c r="N94" s="18"/>
      <c r="O94" s="18"/>
      <c r="P94" s="24"/>
      <c r="Q94" s="18"/>
      <c r="R94" s="18"/>
      <c r="S94" s="18"/>
      <c r="T94" s="18"/>
    </row>
    <row r="95" spans="1:20">
      <c r="A95" s="4">
        <v>91</v>
      </c>
      <c r="B95" s="17"/>
      <c r="C95" s="18"/>
      <c r="D95" s="18"/>
      <c r="E95" s="19"/>
      <c r="F95" s="18"/>
      <c r="G95" s="19"/>
      <c r="H95" s="19"/>
      <c r="I95" s="60">
        <f t="shared" si="1"/>
        <v>0</v>
      </c>
      <c r="J95" s="18"/>
      <c r="K95" s="18"/>
      <c r="L95" s="18"/>
      <c r="M95" s="18"/>
      <c r="N95" s="18"/>
      <c r="O95" s="18"/>
      <c r="P95" s="24"/>
      <c r="Q95" s="18"/>
      <c r="R95" s="18"/>
      <c r="S95" s="18"/>
      <c r="T95" s="18"/>
    </row>
    <row r="96" spans="1:20">
      <c r="A96" s="4">
        <v>92</v>
      </c>
      <c r="B96" s="17"/>
      <c r="C96" s="18"/>
      <c r="D96" s="18"/>
      <c r="E96" s="19"/>
      <c r="F96" s="18"/>
      <c r="G96" s="19"/>
      <c r="H96" s="19"/>
      <c r="I96" s="60">
        <f t="shared" si="1"/>
        <v>0</v>
      </c>
      <c r="J96" s="18"/>
      <c r="K96" s="18"/>
      <c r="L96" s="18"/>
      <c r="M96" s="18"/>
      <c r="N96" s="18"/>
      <c r="O96" s="18"/>
      <c r="P96" s="24"/>
      <c r="Q96" s="18"/>
      <c r="R96" s="18"/>
      <c r="S96" s="18"/>
      <c r="T96" s="18"/>
    </row>
    <row r="97" spans="1:20">
      <c r="A97" s="4">
        <v>93</v>
      </c>
      <c r="B97" s="17"/>
      <c r="C97" s="18"/>
      <c r="D97" s="18"/>
      <c r="E97" s="19"/>
      <c r="F97" s="18"/>
      <c r="G97" s="19"/>
      <c r="H97" s="19"/>
      <c r="I97" s="60">
        <f t="shared" si="1"/>
        <v>0</v>
      </c>
      <c r="J97" s="18"/>
      <c r="K97" s="18"/>
      <c r="L97" s="18"/>
      <c r="M97" s="18"/>
      <c r="N97" s="18"/>
      <c r="O97" s="18"/>
      <c r="P97" s="24"/>
      <c r="Q97" s="18"/>
      <c r="R97" s="18"/>
      <c r="S97" s="18"/>
      <c r="T97" s="18"/>
    </row>
    <row r="98" spans="1:20">
      <c r="A98" s="4">
        <v>94</v>
      </c>
      <c r="B98" s="17"/>
      <c r="C98" s="18"/>
      <c r="D98" s="18"/>
      <c r="E98" s="19"/>
      <c r="F98" s="18"/>
      <c r="G98" s="19"/>
      <c r="H98" s="19"/>
      <c r="I98" s="60">
        <f t="shared" si="1"/>
        <v>0</v>
      </c>
      <c r="J98" s="18"/>
      <c r="K98" s="18"/>
      <c r="L98" s="18"/>
      <c r="M98" s="18"/>
      <c r="N98" s="18"/>
      <c r="O98" s="18"/>
      <c r="P98" s="24"/>
      <c r="Q98" s="18"/>
      <c r="R98" s="18"/>
      <c r="S98" s="18"/>
      <c r="T98" s="18"/>
    </row>
    <row r="99" spans="1:20">
      <c r="A99" s="4">
        <v>95</v>
      </c>
      <c r="B99" s="17"/>
      <c r="C99" s="18"/>
      <c r="D99" s="18"/>
      <c r="E99" s="19"/>
      <c r="F99" s="18"/>
      <c r="G99" s="19"/>
      <c r="H99" s="19"/>
      <c r="I99" s="60">
        <f t="shared" si="1"/>
        <v>0</v>
      </c>
      <c r="J99" s="18"/>
      <c r="K99" s="18"/>
      <c r="L99" s="18"/>
      <c r="M99" s="18"/>
      <c r="N99" s="18"/>
      <c r="O99" s="18"/>
      <c r="P99" s="24"/>
      <c r="Q99" s="18"/>
      <c r="R99" s="18"/>
      <c r="S99" s="18"/>
      <c r="T99" s="18"/>
    </row>
    <row r="100" spans="1:20">
      <c r="A100" s="4">
        <v>96</v>
      </c>
      <c r="B100" s="17"/>
      <c r="C100" s="18"/>
      <c r="D100" s="18"/>
      <c r="E100" s="19"/>
      <c r="F100" s="18"/>
      <c r="G100" s="19"/>
      <c r="H100" s="19"/>
      <c r="I100" s="60">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60">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60">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60">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60">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60">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60">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60">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60">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60">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60">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60">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60">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60">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60">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60">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60">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60">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60">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0">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0">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0">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0">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0">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0">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0">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0">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0">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0">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0">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0">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0">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0">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0">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0">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0">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0">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0">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0">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0">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0">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0">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0">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0">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0">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0">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0">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0">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0">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0">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0">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0">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0">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0">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0">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0">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0">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0">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0">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0">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0">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0">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0">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0">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0">
        <f t="shared" si="2"/>
        <v>0</v>
      </c>
      <c r="J164" s="18"/>
      <c r="K164" s="18"/>
      <c r="L164" s="18"/>
      <c r="M164" s="18"/>
      <c r="N164" s="18"/>
      <c r="O164" s="18"/>
      <c r="P164" s="24"/>
      <c r="Q164" s="18"/>
      <c r="R164" s="18"/>
      <c r="S164" s="18"/>
      <c r="T164" s="18"/>
    </row>
    <row r="165" spans="1:20">
      <c r="A165" s="21" t="s">
        <v>11</v>
      </c>
      <c r="B165" s="39"/>
      <c r="C165" s="21">
        <f>COUNTIFS(C5:C164,"*")</f>
        <v>32</v>
      </c>
      <c r="D165" s="21"/>
      <c r="E165" s="13"/>
      <c r="F165" s="21"/>
      <c r="G165" s="61">
        <f>SUM(G5:G164)</f>
        <v>1631</v>
      </c>
      <c r="H165" s="61">
        <f>SUM(H5:H164)</f>
        <v>1619</v>
      </c>
      <c r="I165" s="61">
        <f>SUM(I5:I164)</f>
        <v>3250</v>
      </c>
      <c r="J165" s="21"/>
      <c r="K165" s="21"/>
      <c r="L165" s="21"/>
      <c r="M165" s="21"/>
      <c r="N165" s="21"/>
      <c r="O165" s="21"/>
      <c r="P165" s="14"/>
      <c r="Q165" s="21"/>
      <c r="R165" s="21"/>
      <c r="S165" s="21"/>
      <c r="T165" s="12"/>
    </row>
    <row r="166" spans="1:20">
      <c r="A166" s="44" t="s">
        <v>62</v>
      </c>
      <c r="B166" s="10">
        <f>COUNTIF(B$5:B$164,"Team 1")</f>
        <v>0</v>
      </c>
      <c r="C166" s="44" t="s">
        <v>25</v>
      </c>
      <c r="D166" s="10">
        <f>COUNTIF(D5:D164,"Anganwadi")</f>
        <v>32</v>
      </c>
    </row>
    <row r="167" spans="1:20">
      <c r="A167" s="44" t="s">
        <v>63</v>
      </c>
      <c r="B167" s="10">
        <f>COUNTIF(B$6:B$164,"Team 2")</f>
        <v>31</v>
      </c>
      <c r="C167" s="44" t="s">
        <v>23</v>
      </c>
      <c r="D167" s="10">
        <f>COUNTIF(D5:D164,"School")</f>
        <v>0</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 D51:D56 D58:D164 D7:D12 D14:D35 D37:D42 D44:D49">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horizontalDpi="0"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tabColor rgb="FFC00000"/>
    <pageSetUpPr fitToPage="1"/>
  </sheetPr>
  <dimension ref="A1:T167"/>
  <sheetViews>
    <sheetView zoomScale="86" zoomScaleNormal="86" workbookViewId="0">
      <pane xSplit="3" ySplit="4" topLeftCell="L51" activePane="bottomRight" state="frozen"/>
      <selection pane="topRight" activeCell="C1" sqref="C1"/>
      <selection pane="bottomLeft" activeCell="A5" sqref="A5"/>
      <selection pane="bottomRight" activeCell="P5" sqref="P5:P64"/>
    </sheetView>
  </sheetViews>
  <sheetFormatPr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0" customHeight="1">
      <c r="A1" s="143" t="s">
        <v>70</v>
      </c>
      <c r="B1" s="143"/>
      <c r="C1" s="143"/>
      <c r="D1" s="56"/>
      <c r="E1" s="56"/>
      <c r="F1" s="56"/>
      <c r="G1" s="56"/>
      <c r="H1" s="56"/>
      <c r="I1" s="56"/>
      <c r="J1" s="56"/>
      <c r="K1" s="56"/>
      <c r="L1" s="56"/>
      <c r="M1" s="145"/>
      <c r="N1" s="145"/>
      <c r="O1" s="145"/>
      <c r="P1" s="145"/>
      <c r="Q1" s="145"/>
      <c r="R1" s="145"/>
      <c r="S1" s="145"/>
      <c r="T1" s="145"/>
    </row>
    <row r="2" spans="1:20">
      <c r="A2" s="139" t="s">
        <v>59</v>
      </c>
      <c r="B2" s="140"/>
      <c r="C2" s="140"/>
      <c r="D2" s="25">
        <v>43647</v>
      </c>
      <c r="E2" s="22"/>
      <c r="F2" s="22"/>
      <c r="G2" s="22"/>
      <c r="H2" s="22"/>
      <c r="I2" s="22"/>
      <c r="J2" s="22"/>
      <c r="K2" s="22"/>
      <c r="L2" s="22"/>
      <c r="M2" s="22"/>
      <c r="N2" s="22"/>
      <c r="O2" s="22"/>
      <c r="P2" s="22"/>
      <c r="Q2" s="22"/>
      <c r="R2" s="22"/>
      <c r="S2" s="22"/>
    </row>
    <row r="3" spans="1:20" ht="24" customHeight="1">
      <c r="A3" s="135" t="s">
        <v>14</v>
      </c>
      <c r="B3" s="137" t="s">
        <v>61</v>
      </c>
      <c r="C3" s="134" t="s">
        <v>7</v>
      </c>
      <c r="D3" s="134" t="s">
        <v>55</v>
      </c>
      <c r="E3" s="134" t="s">
        <v>16</v>
      </c>
      <c r="F3" s="141" t="s">
        <v>17</v>
      </c>
      <c r="G3" s="134" t="s">
        <v>8</v>
      </c>
      <c r="H3" s="134"/>
      <c r="I3" s="134"/>
      <c r="J3" s="134" t="s">
        <v>31</v>
      </c>
      <c r="K3" s="137" t="s">
        <v>33</v>
      </c>
      <c r="L3" s="137" t="s">
        <v>50</v>
      </c>
      <c r="M3" s="137" t="s">
        <v>51</v>
      </c>
      <c r="N3" s="137" t="s">
        <v>34</v>
      </c>
      <c r="O3" s="137" t="s">
        <v>35</v>
      </c>
      <c r="P3" s="135" t="s">
        <v>54</v>
      </c>
      <c r="Q3" s="134" t="s">
        <v>52</v>
      </c>
      <c r="R3" s="134" t="s">
        <v>32</v>
      </c>
      <c r="S3" s="134" t="s">
        <v>53</v>
      </c>
      <c r="T3" s="134" t="s">
        <v>13</v>
      </c>
    </row>
    <row r="4" spans="1:20" ht="25.5" customHeight="1">
      <c r="A4" s="135"/>
      <c r="B4" s="142"/>
      <c r="C4" s="134"/>
      <c r="D4" s="134"/>
      <c r="E4" s="134"/>
      <c r="F4" s="141"/>
      <c r="G4" s="23" t="s">
        <v>9</v>
      </c>
      <c r="H4" s="23" t="s">
        <v>10</v>
      </c>
      <c r="I4" s="23" t="s">
        <v>11</v>
      </c>
      <c r="J4" s="134"/>
      <c r="K4" s="138"/>
      <c r="L4" s="138"/>
      <c r="M4" s="138"/>
      <c r="N4" s="138"/>
      <c r="O4" s="138"/>
      <c r="P4" s="135"/>
      <c r="Q4" s="135"/>
      <c r="R4" s="134"/>
      <c r="S4" s="134"/>
      <c r="T4" s="134"/>
    </row>
    <row r="5" spans="1:20">
      <c r="A5" s="4">
        <v>1</v>
      </c>
      <c r="B5" s="17" t="s">
        <v>63</v>
      </c>
      <c r="C5" s="77" t="s">
        <v>352</v>
      </c>
      <c r="D5" s="48" t="s">
        <v>25</v>
      </c>
      <c r="E5" s="77">
        <v>18300030103</v>
      </c>
      <c r="F5" s="48"/>
      <c r="G5" s="19">
        <v>34</v>
      </c>
      <c r="H5" s="19">
        <v>36</v>
      </c>
      <c r="I5" s="60">
        <f>SUM(G5:H5)</f>
        <v>70</v>
      </c>
      <c r="J5" s="77">
        <v>9957644220</v>
      </c>
      <c r="K5" s="77" t="s">
        <v>396</v>
      </c>
      <c r="L5" s="77" t="s">
        <v>397</v>
      </c>
      <c r="M5" s="77">
        <v>9435737155</v>
      </c>
      <c r="N5" s="77" t="s">
        <v>398</v>
      </c>
      <c r="O5" s="77">
        <v>9707067806</v>
      </c>
      <c r="P5" s="49">
        <v>43647</v>
      </c>
      <c r="Q5" s="48"/>
      <c r="R5" s="48"/>
      <c r="S5" s="18"/>
      <c r="T5" s="18"/>
    </row>
    <row r="6" spans="1:20">
      <c r="A6" s="4">
        <v>2</v>
      </c>
      <c r="B6" s="17" t="s">
        <v>63</v>
      </c>
      <c r="C6" s="77" t="s">
        <v>353</v>
      </c>
      <c r="D6" s="48" t="s">
        <v>25</v>
      </c>
      <c r="E6" s="77">
        <v>18300030104</v>
      </c>
      <c r="F6" s="48"/>
      <c r="G6" s="19">
        <v>57</v>
      </c>
      <c r="H6" s="19">
        <v>42</v>
      </c>
      <c r="I6" s="60">
        <f t="shared" ref="I6:I69" si="0">SUM(G6:H6)</f>
        <v>99</v>
      </c>
      <c r="J6" s="77">
        <v>8876755387</v>
      </c>
      <c r="K6" s="77" t="s">
        <v>393</v>
      </c>
      <c r="L6" s="77" t="s">
        <v>394</v>
      </c>
      <c r="M6" s="77">
        <v>7859683687</v>
      </c>
      <c r="N6" s="77" t="s">
        <v>238</v>
      </c>
      <c r="O6" s="77">
        <v>8876836749</v>
      </c>
      <c r="P6" s="49">
        <v>43648</v>
      </c>
      <c r="Q6" s="48"/>
      <c r="R6" s="48"/>
      <c r="S6" s="18"/>
      <c r="T6" s="18"/>
    </row>
    <row r="7" spans="1:20">
      <c r="A7" s="4">
        <v>3</v>
      </c>
      <c r="B7" s="17" t="s">
        <v>63</v>
      </c>
      <c r="C7" s="77" t="s">
        <v>354</v>
      </c>
      <c r="D7" s="48" t="s">
        <v>25</v>
      </c>
      <c r="E7" s="77">
        <v>18300030105</v>
      </c>
      <c r="F7" s="48"/>
      <c r="G7" s="19">
        <v>15</v>
      </c>
      <c r="H7" s="19">
        <v>11</v>
      </c>
      <c r="I7" s="60">
        <f t="shared" si="0"/>
        <v>26</v>
      </c>
      <c r="J7" s="77">
        <v>9954262369</v>
      </c>
      <c r="K7" s="77" t="s">
        <v>396</v>
      </c>
      <c r="L7" s="77" t="s">
        <v>397</v>
      </c>
      <c r="M7" s="77">
        <v>9435737155</v>
      </c>
      <c r="N7" s="77" t="s">
        <v>399</v>
      </c>
      <c r="O7" s="77">
        <v>8011201091</v>
      </c>
      <c r="P7" s="49">
        <v>43649</v>
      </c>
      <c r="Q7" s="48"/>
      <c r="R7" s="48"/>
      <c r="S7" s="18"/>
      <c r="T7" s="18"/>
    </row>
    <row r="8" spans="1:20">
      <c r="A8" s="4">
        <v>4</v>
      </c>
      <c r="B8" s="17" t="s">
        <v>63</v>
      </c>
      <c r="C8" s="77" t="s">
        <v>355</v>
      </c>
      <c r="D8" s="48" t="s">
        <v>25</v>
      </c>
      <c r="E8" s="77">
        <v>18300030106</v>
      </c>
      <c r="F8" s="48"/>
      <c r="G8" s="19">
        <v>11</v>
      </c>
      <c r="H8" s="19">
        <v>12</v>
      </c>
      <c r="I8" s="60">
        <f t="shared" si="0"/>
        <v>23</v>
      </c>
      <c r="J8" s="77">
        <v>8471841937</v>
      </c>
      <c r="K8" s="77" t="s">
        <v>396</v>
      </c>
      <c r="L8" s="77" t="s">
        <v>397</v>
      </c>
      <c r="M8" s="77">
        <v>9435737155</v>
      </c>
      <c r="N8" s="77" t="s">
        <v>399</v>
      </c>
      <c r="O8" s="77">
        <v>8011201091</v>
      </c>
      <c r="P8" s="49">
        <v>43649</v>
      </c>
      <c r="Q8" s="48"/>
      <c r="R8" s="48"/>
      <c r="S8" s="18"/>
      <c r="T8" s="18"/>
    </row>
    <row r="9" spans="1:20">
      <c r="A9" s="4">
        <v>5</v>
      </c>
      <c r="B9" s="17" t="s">
        <v>63</v>
      </c>
      <c r="C9" s="77" t="s">
        <v>356</v>
      </c>
      <c r="D9" s="48" t="s">
        <v>25</v>
      </c>
      <c r="E9" s="77">
        <v>18300030107</v>
      </c>
      <c r="F9" s="48"/>
      <c r="G9" s="19">
        <v>20</v>
      </c>
      <c r="H9" s="19">
        <v>14</v>
      </c>
      <c r="I9" s="60">
        <f t="shared" si="0"/>
        <v>34</v>
      </c>
      <c r="J9" s="77">
        <v>8474006357</v>
      </c>
      <c r="K9" s="77" t="s">
        <v>396</v>
      </c>
      <c r="L9" s="77" t="s">
        <v>397</v>
      </c>
      <c r="M9" s="77">
        <v>9435737155</v>
      </c>
      <c r="N9" s="77" t="s">
        <v>399</v>
      </c>
      <c r="O9" s="77">
        <v>8011201091</v>
      </c>
      <c r="P9" s="49">
        <v>43649</v>
      </c>
      <c r="Q9" s="48"/>
      <c r="R9" s="48"/>
      <c r="S9" s="18"/>
      <c r="T9" s="18"/>
    </row>
    <row r="10" spans="1:20">
      <c r="A10" s="4">
        <v>6</v>
      </c>
      <c r="B10" s="17" t="s">
        <v>63</v>
      </c>
      <c r="C10" s="77" t="s">
        <v>357</v>
      </c>
      <c r="D10" s="48" t="s">
        <v>25</v>
      </c>
      <c r="E10" s="77">
        <v>18300030108</v>
      </c>
      <c r="F10" s="48"/>
      <c r="G10" s="19">
        <v>19</v>
      </c>
      <c r="H10" s="19">
        <v>16</v>
      </c>
      <c r="I10" s="60">
        <f t="shared" si="0"/>
        <v>35</v>
      </c>
      <c r="J10" s="77">
        <v>9957090778</v>
      </c>
      <c r="K10" s="77" t="s">
        <v>396</v>
      </c>
      <c r="L10" s="77" t="s">
        <v>397</v>
      </c>
      <c r="M10" s="77">
        <v>9435737155</v>
      </c>
      <c r="N10" s="77" t="s">
        <v>400</v>
      </c>
      <c r="O10" s="77">
        <v>9678378752</v>
      </c>
      <c r="P10" s="49">
        <v>43650</v>
      </c>
      <c r="Q10" s="48"/>
      <c r="R10" s="48"/>
      <c r="S10" s="18"/>
      <c r="T10" s="18"/>
    </row>
    <row r="11" spans="1:20">
      <c r="A11" s="4">
        <v>7</v>
      </c>
      <c r="B11" s="17" t="s">
        <v>63</v>
      </c>
      <c r="C11" s="77" t="s">
        <v>358</v>
      </c>
      <c r="D11" s="58" t="s">
        <v>25</v>
      </c>
      <c r="E11" s="77">
        <v>18300030109</v>
      </c>
      <c r="F11" s="58"/>
      <c r="G11" s="17">
        <v>9</v>
      </c>
      <c r="H11" s="17">
        <v>10</v>
      </c>
      <c r="I11" s="60">
        <f t="shared" si="0"/>
        <v>19</v>
      </c>
      <c r="J11" s="77">
        <v>970644511</v>
      </c>
      <c r="K11" s="77" t="s">
        <v>396</v>
      </c>
      <c r="L11" s="77" t="s">
        <v>397</v>
      </c>
      <c r="M11" s="77">
        <v>9435737155</v>
      </c>
      <c r="N11" s="77" t="s">
        <v>401</v>
      </c>
      <c r="O11" s="77">
        <v>9706949921</v>
      </c>
      <c r="P11" s="49">
        <v>43650</v>
      </c>
      <c r="Q11" s="48"/>
      <c r="R11" s="48"/>
      <c r="S11" s="18"/>
      <c r="T11" s="18"/>
    </row>
    <row r="12" spans="1:20">
      <c r="A12" s="4">
        <v>8</v>
      </c>
      <c r="B12" s="17" t="s">
        <v>63</v>
      </c>
      <c r="C12" s="77" t="s">
        <v>359</v>
      </c>
      <c r="D12" s="48" t="s">
        <v>25</v>
      </c>
      <c r="E12" s="77">
        <v>18300030110</v>
      </c>
      <c r="F12" s="48"/>
      <c r="G12" s="19">
        <v>14</v>
      </c>
      <c r="H12" s="19">
        <v>18</v>
      </c>
      <c r="I12" s="60">
        <f t="shared" si="0"/>
        <v>32</v>
      </c>
      <c r="J12" s="77">
        <v>8474062618</v>
      </c>
      <c r="K12" s="77" t="s">
        <v>396</v>
      </c>
      <c r="L12" s="77" t="s">
        <v>397</v>
      </c>
      <c r="M12" s="77">
        <v>9435737155</v>
      </c>
      <c r="N12" s="77" t="s">
        <v>400</v>
      </c>
      <c r="O12" s="77">
        <v>9678378752</v>
      </c>
      <c r="P12" s="49">
        <v>43650</v>
      </c>
      <c r="Q12" s="48"/>
      <c r="R12" s="48"/>
      <c r="S12" s="18"/>
      <c r="T12" s="18"/>
    </row>
    <row r="13" spans="1:20">
      <c r="A13" s="4">
        <v>9</v>
      </c>
      <c r="B13" s="17" t="s">
        <v>63</v>
      </c>
      <c r="C13" s="77" t="s">
        <v>360</v>
      </c>
      <c r="D13" s="48" t="s">
        <v>25</v>
      </c>
      <c r="E13" s="77">
        <v>18300030111</v>
      </c>
      <c r="F13" s="48"/>
      <c r="G13" s="19">
        <v>11</v>
      </c>
      <c r="H13" s="19">
        <v>9</v>
      </c>
      <c r="I13" s="60">
        <f t="shared" si="0"/>
        <v>20</v>
      </c>
      <c r="J13" s="77">
        <v>7896207339</v>
      </c>
      <c r="K13" s="77" t="s">
        <v>402</v>
      </c>
      <c r="L13" s="77" t="s">
        <v>403</v>
      </c>
      <c r="M13" s="77">
        <v>7086599748</v>
      </c>
      <c r="N13" s="77" t="s">
        <v>404</v>
      </c>
      <c r="O13" s="77">
        <v>9678472834</v>
      </c>
      <c r="P13" s="49">
        <v>43651</v>
      </c>
      <c r="Q13" s="48"/>
      <c r="R13" s="48"/>
      <c r="S13" s="18"/>
      <c r="T13" s="18"/>
    </row>
    <row r="14" spans="1:20">
      <c r="A14" s="4">
        <v>10</v>
      </c>
      <c r="B14" s="17" t="s">
        <v>63</v>
      </c>
      <c r="C14" s="77" t="s">
        <v>361</v>
      </c>
      <c r="D14" s="48" t="s">
        <v>25</v>
      </c>
      <c r="E14" s="77">
        <v>18300030112</v>
      </c>
      <c r="F14" s="48"/>
      <c r="G14" s="19">
        <v>9</v>
      </c>
      <c r="H14" s="19">
        <v>9</v>
      </c>
      <c r="I14" s="60">
        <f t="shared" si="0"/>
        <v>18</v>
      </c>
      <c r="J14" s="77">
        <v>708659914</v>
      </c>
      <c r="K14" s="77" t="s">
        <v>402</v>
      </c>
      <c r="L14" s="77" t="s">
        <v>403</v>
      </c>
      <c r="M14" s="77">
        <v>7086599749</v>
      </c>
      <c r="N14" s="77" t="s">
        <v>404</v>
      </c>
      <c r="O14" s="77">
        <v>9678472834</v>
      </c>
      <c r="P14" s="49">
        <v>43651</v>
      </c>
      <c r="Q14" s="48"/>
      <c r="R14" s="48"/>
      <c r="S14" s="18"/>
      <c r="T14" s="18"/>
    </row>
    <row r="15" spans="1:20">
      <c r="A15" s="4">
        <v>11</v>
      </c>
      <c r="B15" s="17" t="s">
        <v>63</v>
      </c>
      <c r="C15" s="77" t="s">
        <v>362</v>
      </c>
      <c r="D15" s="48" t="s">
        <v>25</v>
      </c>
      <c r="E15" s="77">
        <v>18300030113</v>
      </c>
      <c r="F15" s="48"/>
      <c r="G15" s="19">
        <v>27</v>
      </c>
      <c r="H15" s="19">
        <v>33</v>
      </c>
      <c r="I15" s="60">
        <f t="shared" si="0"/>
        <v>60</v>
      </c>
      <c r="J15" s="77">
        <v>7474866736</v>
      </c>
      <c r="K15" s="77" t="s">
        <v>402</v>
      </c>
      <c r="L15" s="77" t="s">
        <v>403</v>
      </c>
      <c r="M15" s="77">
        <v>7086599750</v>
      </c>
      <c r="N15" s="77" t="s">
        <v>404</v>
      </c>
      <c r="O15" s="77">
        <v>9678472834</v>
      </c>
      <c r="P15" s="49">
        <v>43651</v>
      </c>
      <c r="Q15" s="48"/>
      <c r="R15" s="48"/>
      <c r="S15" s="18"/>
      <c r="T15" s="18"/>
    </row>
    <row r="16" spans="1:20">
      <c r="A16" s="4">
        <v>12</v>
      </c>
      <c r="B16" s="17" t="s">
        <v>63</v>
      </c>
      <c r="C16" s="77" t="s">
        <v>363</v>
      </c>
      <c r="D16" s="48" t="s">
        <v>25</v>
      </c>
      <c r="E16" s="77">
        <v>18300030114</v>
      </c>
      <c r="F16" s="48"/>
      <c r="G16" s="19">
        <v>19</v>
      </c>
      <c r="H16" s="19">
        <v>18</v>
      </c>
      <c r="I16" s="60">
        <f t="shared" si="0"/>
        <v>37</v>
      </c>
      <c r="J16" s="77">
        <v>700245095</v>
      </c>
      <c r="K16" s="77" t="s">
        <v>402</v>
      </c>
      <c r="L16" s="77" t="s">
        <v>403</v>
      </c>
      <c r="M16" s="77">
        <v>7086599751</v>
      </c>
      <c r="N16" s="77" t="s">
        <v>404</v>
      </c>
      <c r="O16" s="77">
        <v>9678472834</v>
      </c>
      <c r="P16" s="49">
        <v>43652</v>
      </c>
      <c r="Q16" s="48"/>
      <c r="R16" s="48"/>
      <c r="S16" s="18"/>
      <c r="T16" s="18"/>
    </row>
    <row r="17" spans="1:20">
      <c r="A17" s="4">
        <v>13</v>
      </c>
      <c r="B17" s="17" t="s">
        <v>63</v>
      </c>
      <c r="C17" s="77" t="s">
        <v>364</v>
      </c>
      <c r="D17" s="48" t="s">
        <v>25</v>
      </c>
      <c r="E17" s="77">
        <v>18300030115</v>
      </c>
      <c r="F17" s="48"/>
      <c r="G17" s="19">
        <v>14</v>
      </c>
      <c r="H17" s="19">
        <v>5</v>
      </c>
      <c r="I17" s="60">
        <f t="shared" si="0"/>
        <v>19</v>
      </c>
      <c r="J17" s="77">
        <v>9706947294</v>
      </c>
      <c r="K17" s="77" t="s">
        <v>402</v>
      </c>
      <c r="L17" s="77" t="s">
        <v>403</v>
      </c>
      <c r="M17" s="77">
        <v>7086599752</v>
      </c>
      <c r="N17" s="77" t="s">
        <v>405</v>
      </c>
      <c r="O17" s="77">
        <v>9531146049</v>
      </c>
      <c r="P17" s="49">
        <v>43652</v>
      </c>
      <c r="Q17" s="48"/>
      <c r="R17" s="48"/>
      <c r="S17" s="18"/>
      <c r="T17" s="18"/>
    </row>
    <row r="18" spans="1:20">
      <c r="A18" s="4">
        <v>14</v>
      </c>
      <c r="B18" s="17" t="s">
        <v>63</v>
      </c>
      <c r="C18" s="77" t="s">
        <v>365</v>
      </c>
      <c r="D18" s="58" t="s">
        <v>25</v>
      </c>
      <c r="E18" s="77">
        <v>18300030116</v>
      </c>
      <c r="F18" s="58"/>
      <c r="G18" s="17">
        <v>10</v>
      </c>
      <c r="H18" s="17">
        <v>14</v>
      </c>
      <c r="I18" s="60">
        <f t="shared" si="0"/>
        <v>24</v>
      </c>
      <c r="J18" s="77">
        <v>9954713242</v>
      </c>
      <c r="K18" s="77" t="s">
        <v>402</v>
      </c>
      <c r="L18" s="77" t="s">
        <v>403</v>
      </c>
      <c r="M18" s="77">
        <v>7086599753</v>
      </c>
      <c r="N18" s="77" t="s">
        <v>404</v>
      </c>
      <c r="O18" s="77">
        <v>9678472834</v>
      </c>
      <c r="P18" s="49">
        <v>43652</v>
      </c>
      <c r="Q18" s="48"/>
      <c r="R18" s="48"/>
      <c r="S18" s="18"/>
      <c r="T18" s="18"/>
    </row>
    <row r="19" spans="1:20">
      <c r="A19" s="4">
        <v>15</v>
      </c>
      <c r="B19" s="17" t="s">
        <v>63</v>
      </c>
      <c r="C19" s="77" t="s">
        <v>366</v>
      </c>
      <c r="D19" s="48" t="s">
        <v>25</v>
      </c>
      <c r="E19" s="77">
        <v>18300030117</v>
      </c>
      <c r="F19" s="48"/>
      <c r="G19" s="19">
        <v>27</v>
      </c>
      <c r="H19" s="19">
        <v>17</v>
      </c>
      <c r="I19" s="60">
        <f t="shared" si="0"/>
        <v>44</v>
      </c>
      <c r="J19" s="77">
        <v>8761996001</v>
      </c>
      <c r="K19" s="77" t="s">
        <v>406</v>
      </c>
      <c r="L19" s="77" t="s">
        <v>407</v>
      </c>
      <c r="M19" s="77">
        <v>8812951849</v>
      </c>
      <c r="N19" s="77" t="s">
        <v>408</v>
      </c>
      <c r="O19" s="77">
        <v>7896796041</v>
      </c>
      <c r="P19" s="49">
        <v>43654</v>
      </c>
      <c r="Q19" s="48"/>
      <c r="R19" s="48"/>
      <c r="S19" s="18"/>
      <c r="T19" s="18"/>
    </row>
    <row r="20" spans="1:20">
      <c r="A20" s="4">
        <v>16</v>
      </c>
      <c r="B20" s="17" t="s">
        <v>63</v>
      </c>
      <c r="C20" s="77" t="s">
        <v>367</v>
      </c>
      <c r="D20" s="48" t="s">
        <v>25</v>
      </c>
      <c r="E20" s="77">
        <v>18300030118</v>
      </c>
      <c r="F20" s="48"/>
      <c r="G20" s="19">
        <v>15</v>
      </c>
      <c r="H20" s="19">
        <v>19</v>
      </c>
      <c r="I20" s="60">
        <f t="shared" si="0"/>
        <v>34</v>
      </c>
      <c r="J20" s="77">
        <v>8812063570</v>
      </c>
      <c r="K20" s="77" t="s">
        <v>406</v>
      </c>
      <c r="L20" s="77" t="s">
        <v>407</v>
      </c>
      <c r="M20" s="77">
        <v>8812951849</v>
      </c>
      <c r="N20" s="77" t="s">
        <v>408</v>
      </c>
      <c r="O20" s="77">
        <v>7896796041</v>
      </c>
      <c r="P20" s="49">
        <v>43654</v>
      </c>
      <c r="Q20" s="48"/>
      <c r="R20" s="48"/>
      <c r="S20" s="18"/>
      <c r="T20" s="18"/>
    </row>
    <row r="21" spans="1:20">
      <c r="A21" s="4">
        <v>17</v>
      </c>
      <c r="B21" s="17" t="s">
        <v>63</v>
      </c>
      <c r="C21" s="77" t="s">
        <v>368</v>
      </c>
      <c r="D21" s="48" t="s">
        <v>25</v>
      </c>
      <c r="E21" s="77">
        <v>18300030119</v>
      </c>
      <c r="F21" s="48"/>
      <c r="G21" s="19">
        <v>13</v>
      </c>
      <c r="H21" s="19">
        <v>14</v>
      </c>
      <c r="I21" s="60">
        <f t="shared" si="0"/>
        <v>27</v>
      </c>
      <c r="J21" s="77">
        <v>9706968932</v>
      </c>
      <c r="K21" s="77" t="s">
        <v>409</v>
      </c>
      <c r="L21" s="77" t="s">
        <v>410</v>
      </c>
      <c r="M21" s="77">
        <v>9678385742</v>
      </c>
      <c r="N21" s="77" t="s">
        <v>405</v>
      </c>
      <c r="O21" s="77">
        <v>9531146049</v>
      </c>
      <c r="P21" s="49">
        <v>43654</v>
      </c>
      <c r="Q21" s="48"/>
      <c r="R21" s="48"/>
      <c r="S21" s="18"/>
      <c r="T21" s="18"/>
    </row>
    <row r="22" spans="1:20">
      <c r="A22" s="4">
        <v>18</v>
      </c>
      <c r="B22" s="17" t="s">
        <v>63</v>
      </c>
      <c r="C22" s="77" t="s">
        <v>369</v>
      </c>
      <c r="D22" s="48" t="s">
        <v>25</v>
      </c>
      <c r="E22" s="77">
        <v>18300030120</v>
      </c>
      <c r="F22" s="48"/>
      <c r="G22" s="19">
        <v>3</v>
      </c>
      <c r="H22" s="19">
        <v>6</v>
      </c>
      <c r="I22" s="60">
        <f t="shared" si="0"/>
        <v>9</v>
      </c>
      <c r="J22" s="77" t="s">
        <v>411</v>
      </c>
      <c r="K22" s="77" t="s">
        <v>406</v>
      </c>
      <c r="L22" s="77" t="s">
        <v>407</v>
      </c>
      <c r="M22" s="77">
        <v>8812951849</v>
      </c>
      <c r="N22" s="77" t="s">
        <v>408</v>
      </c>
      <c r="O22" s="77">
        <v>7896796041</v>
      </c>
      <c r="P22" s="49">
        <v>43655</v>
      </c>
      <c r="Q22" s="48"/>
      <c r="R22" s="48"/>
      <c r="S22" s="18"/>
      <c r="T22" s="18"/>
    </row>
    <row r="23" spans="1:20">
      <c r="A23" s="4">
        <v>19</v>
      </c>
      <c r="B23" s="17" t="s">
        <v>63</v>
      </c>
      <c r="C23" s="77" t="s">
        <v>370</v>
      </c>
      <c r="D23" s="48" t="s">
        <v>25</v>
      </c>
      <c r="E23" s="77">
        <v>18300030121</v>
      </c>
      <c r="F23" s="48"/>
      <c r="G23" s="19">
        <v>24</v>
      </c>
      <c r="H23" s="19">
        <v>12</v>
      </c>
      <c r="I23" s="60">
        <f t="shared" si="0"/>
        <v>36</v>
      </c>
      <c r="J23" s="77">
        <v>8638141042</v>
      </c>
      <c r="K23" s="77" t="s">
        <v>412</v>
      </c>
      <c r="L23" s="77" t="s">
        <v>413</v>
      </c>
      <c r="M23" s="77">
        <v>7896208412</v>
      </c>
      <c r="N23" s="77" t="s">
        <v>414</v>
      </c>
      <c r="O23" s="77">
        <v>8011335725</v>
      </c>
      <c r="P23" s="49">
        <v>43655</v>
      </c>
      <c r="Q23" s="48"/>
      <c r="R23" s="48"/>
      <c r="S23" s="18"/>
      <c r="T23" s="18"/>
    </row>
    <row r="24" spans="1:20">
      <c r="A24" s="4">
        <v>20</v>
      </c>
      <c r="B24" s="17" t="s">
        <v>63</v>
      </c>
      <c r="C24" s="77" t="s">
        <v>371</v>
      </c>
      <c r="D24" s="48" t="s">
        <v>25</v>
      </c>
      <c r="E24" s="77">
        <v>18300030122</v>
      </c>
      <c r="F24" s="48"/>
      <c r="G24" s="19">
        <v>8</v>
      </c>
      <c r="H24" s="19">
        <v>10</v>
      </c>
      <c r="I24" s="60">
        <f t="shared" si="0"/>
        <v>18</v>
      </c>
      <c r="J24" s="77" t="s">
        <v>411</v>
      </c>
      <c r="K24" s="77" t="s">
        <v>412</v>
      </c>
      <c r="L24" s="77" t="s">
        <v>413</v>
      </c>
      <c r="M24" s="77">
        <v>7896208412</v>
      </c>
      <c r="N24" s="77" t="s">
        <v>414</v>
      </c>
      <c r="O24" s="77">
        <v>8011335725</v>
      </c>
      <c r="P24" s="49">
        <v>43655</v>
      </c>
      <c r="Q24" s="48"/>
      <c r="R24" s="48"/>
      <c r="S24" s="18"/>
      <c r="T24" s="18"/>
    </row>
    <row r="25" spans="1:20">
      <c r="A25" s="4">
        <v>21</v>
      </c>
      <c r="B25" s="17" t="s">
        <v>63</v>
      </c>
      <c r="C25" s="79" t="s">
        <v>372</v>
      </c>
      <c r="D25" s="58" t="s">
        <v>25</v>
      </c>
      <c r="E25" s="77">
        <v>18300030123</v>
      </c>
      <c r="F25" s="58"/>
      <c r="G25" s="17">
        <v>8</v>
      </c>
      <c r="H25" s="17">
        <v>9</v>
      </c>
      <c r="I25" s="60">
        <f t="shared" si="0"/>
        <v>17</v>
      </c>
      <c r="J25" s="77">
        <v>8761066605</v>
      </c>
      <c r="K25" s="79" t="s">
        <v>412</v>
      </c>
      <c r="L25" s="79" t="s">
        <v>415</v>
      </c>
      <c r="M25" s="79">
        <v>9957878917</v>
      </c>
      <c r="N25" s="79" t="s">
        <v>416</v>
      </c>
      <c r="O25" s="79">
        <v>9678246294</v>
      </c>
      <c r="P25" s="49">
        <v>43656</v>
      </c>
      <c r="Q25" s="48"/>
      <c r="R25" s="48"/>
      <c r="S25" s="18"/>
      <c r="T25" s="18"/>
    </row>
    <row r="26" spans="1:20">
      <c r="A26" s="4">
        <v>22</v>
      </c>
      <c r="B26" s="17" t="s">
        <v>63</v>
      </c>
      <c r="C26" s="79" t="s">
        <v>373</v>
      </c>
      <c r="D26" s="48" t="s">
        <v>25</v>
      </c>
      <c r="E26" s="77">
        <v>18300030124</v>
      </c>
      <c r="F26" s="48"/>
      <c r="G26" s="19">
        <v>21</v>
      </c>
      <c r="H26" s="19">
        <v>18</v>
      </c>
      <c r="I26" s="60">
        <f t="shared" si="0"/>
        <v>39</v>
      </c>
      <c r="J26" s="77">
        <v>8011272246</v>
      </c>
      <c r="K26" s="79" t="s">
        <v>412</v>
      </c>
      <c r="L26" s="79" t="s">
        <v>415</v>
      </c>
      <c r="M26" s="79">
        <v>9957878918</v>
      </c>
      <c r="N26" s="79" t="s">
        <v>416</v>
      </c>
      <c r="O26" s="79">
        <v>9678246294</v>
      </c>
      <c r="P26" s="49">
        <v>43656</v>
      </c>
      <c r="Q26" s="48"/>
      <c r="R26" s="48"/>
      <c r="S26" s="18"/>
      <c r="T26" s="18"/>
    </row>
    <row r="27" spans="1:20">
      <c r="A27" s="4">
        <v>23</v>
      </c>
      <c r="B27" s="17" t="s">
        <v>63</v>
      </c>
      <c r="C27" s="79" t="s">
        <v>374</v>
      </c>
      <c r="D27" s="48" t="s">
        <v>25</v>
      </c>
      <c r="E27" s="77">
        <v>18300030125</v>
      </c>
      <c r="F27" s="48"/>
      <c r="G27" s="19">
        <v>48</v>
      </c>
      <c r="H27" s="19">
        <v>38</v>
      </c>
      <c r="I27" s="60">
        <f t="shared" si="0"/>
        <v>86</v>
      </c>
      <c r="J27" s="77">
        <v>9678275897</v>
      </c>
      <c r="K27" s="79" t="s">
        <v>412</v>
      </c>
      <c r="L27" s="79" t="s">
        <v>415</v>
      </c>
      <c r="M27" s="79">
        <v>9957878919</v>
      </c>
      <c r="N27" s="79" t="s">
        <v>417</v>
      </c>
      <c r="O27" s="79">
        <v>9957170615</v>
      </c>
      <c r="P27" s="49">
        <v>43656</v>
      </c>
      <c r="Q27" s="48"/>
      <c r="R27" s="48"/>
      <c r="S27" s="18"/>
      <c r="T27" s="18"/>
    </row>
    <row r="28" spans="1:20">
      <c r="A28" s="4">
        <v>24</v>
      </c>
      <c r="B28" s="17" t="s">
        <v>63</v>
      </c>
      <c r="C28" s="79" t="s">
        <v>375</v>
      </c>
      <c r="D28" s="48" t="s">
        <v>25</v>
      </c>
      <c r="E28" s="77">
        <v>18300030126</v>
      </c>
      <c r="F28" s="48"/>
      <c r="G28" s="19">
        <v>23</v>
      </c>
      <c r="H28" s="19">
        <v>30</v>
      </c>
      <c r="I28" s="60">
        <f t="shared" si="0"/>
        <v>53</v>
      </c>
      <c r="J28" s="77">
        <v>8638662568</v>
      </c>
      <c r="K28" s="79" t="s">
        <v>412</v>
      </c>
      <c r="L28" s="79" t="s">
        <v>415</v>
      </c>
      <c r="M28" s="79">
        <v>9957878920</v>
      </c>
      <c r="N28" s="79" t="s">
        <v>418</v>
      </c>
      <c r="O28" s="80">
        <v>9957094138</v>
      </c>
      <c r="P28" s="49">
        <v>43657</v>
      </c>
      <c r="Q28" s="48"/>
      <c r="R28" s="48"/>
      <c r="S28" s="18"/>
      <c r="T28" s="18"/>
    </row>
    <row r="29" spans="1:20">
      <c r="A29" s="4">
        <v>25</v>
      </c>
      <c r="B29" s="17" t="s">
        <v>63</v>
      </c>
      <c r="C29" s="79" t="s">
        <v>376</v>
      </c>
      <c r="D29" s="48" t="s">
        <v>25</v>
      </c>
      <c r="E29" s="77">
        <v>18300030127</v>
      </c>
      <c r="F29" s="48"/>
      <c r="G29" s="19">
        <v>14</v>
      </c>
      <c r="H29" s="19">
        <v>20</v>
      </c>
      <c r="I29" s="60">
        <f t="shared" si="0"/>
        <v>34</v>
      </c>
      <c r="J29" s="77">
        <v>9954652737</v>
      </c>
      <c r="K29" s="79" t="s">
        <v>412</v>
      </c>
      <c r="L29" s="79" t="s">
        <v>415</v>
      </c>
      <c r="M29" s="79">
        <v>9957878921</v>
      </c>
      <c r="N29" s="79" t="s">
        <v>419</v>
      </c>
      <c r="O29" s="79">
        <v>9957482243</v>
      </c>
      <c r="P29" s="49">
        <v>43657</v>
      </c>
      <c r="Q29" s="48"/>
      <c r="R29" s="48"/>
      <c r="S29" s="18"/>
      <c r="T29" s="18"/>
    </row>
    <row r="30" spans="1:20">
      <c r="A30" s="4">
        <v>26</v>
      </c>
      <c r="B30" s="17" t="s">
        <v>63</v>
      </c>
      <c r="C30" s="79" t="s">
        <v>377</v>
      </c>
      <c r="D30" s="48" t="s">
        <v>25</v>
      </c>
      <c r="E30" s="77">
        <v>18300030128</v>
      </c>
      <c r="F30" s="48"/>
      <c r="G30" s="19">
        <v>44</v>
      </c>
      <c r="H30" s="19">
        <v>52</v>
      </c>
      <c r="I30" s="60">
        <f t="shared" si="0"/>
        <v>96</v>
      </c>
      <c r="J30" s="77">
        <v>8011271060</v>
      </c>
      <c r="K30" s="79" t="s">
        <v>412</v>
      </c>
      <c r="L30" s="79" t="s">
        <v>415</v>
      </c>
      <c r="M30" s="79">
        <v>9957878922</v>
      </c>
      <c r="N30" s="79" t="s">
        <v>420</v>
      </c>
      <c r="O30" s="79">
        <v>7896691141</v>
      </c>
      <c r="P30" s="49">
        <v>43658</v>
      </c>
      <c r="Q30" s="48"/>
      <c r="R30" s="48"/>
      <c r="S30" s="18"/>
      <c r="T30" s="18"/>
    </row>
    <row r="31" spans="1:20">
      <c r="A31" s="4">
        <v>27</v>
      </c>
      <c r="B31" s="17" t="s">
        <v>63</v>
      </c>
      <c r="C31" s="79" t="s">
        <v>378</v>
      </c>
      <c r="D31" s="48" t="s">
        <v>25</v>
      </c>
      <c r="E31" s="77">
        <v>18300030129</v>
      </c>
      <c r="F31" s="48"/>
      <c r="G31" s="19">
        <v>41</v>
      </c>
      <c r="H31" s="19">
        <v>30</v>
      </c>
      <c r="I31" s="60">
        <f t="shared" si="0"/>
        <v>71</v>
      </c>
      <c r="J31" s="77">
        <v>7896394233</v>
      </c>
      <c r="K31" s="79" t="s">
        <v>412</v>
      </c>
      <c r="L31" s="79" t="s">
        <v>415</v>
      </c>
      <c r="M31" s="79">
        <v>9957878923</v>
      </c>
      <c r="N31" s="79" t="s">
        <v>416</v>
      </c>
      <c r="O31" s="79">
        <v>9678246294</v>
      </c>
      <c r="P31" s="49">
        <v>43660</v>
      </c>
      <c r="Q31" s="48"/>
      <c r="R31" s="48"/>
      <c r="S31" s="18"/>
      <c r="T31" s="18"/>
    </row>
    <row r="32" spans="1:20">
      <c r="A32" s="4">
        <v>28</v>
      </c>
      <c r="B32" s="17" t="s">
        <v>63</v>
      </c>
      <c r="C32" s="79" t="s">
        <v>379</v>
      </c>
      <c r="D32" s="58" t="s">
        <v>25</v>
      </c>
      <c r="E32" s="77">
        <v>18300030130</v>
      </c>
      <c r="F32" s="58"/>
      <c r="G32" s="17">
        <v>40</v>
      </c>
      <c r="H32" s="17">
        <v>26</v>
      </c>
      <c r="I32" s="60">
        <f t="shared" si="0"/>
        <v>66</v>
      </c>
      <c r="J32" s="77">
        <v>8822434766</v>
      </c>
      <c r="K32" s="79" t="s">
        <v>412</v>
      </c>
      <c r="L32" s="79" t="s">
        <v>415</v>
      </c>
      <c r="M32" s="79">
        <v>9957878924</v>
      </c>
      <c r="N32" s="79" t="s">
        <v>419</v>
      </c>
      <c r="O32" s="79">
        <v>9957482243</v>
      </c>
      <c r="P32" s="49">
        <v>43660</v>
      </c>
      <c r="Q32" s="48"/>
      <c r="R32" s="48"/>
      <c r="S32" s="18"/>
      <c r="T32" s="18"/>
    </row>
    <row r="33" spans="1:20">
      <c r="A33" s="4">
        <v>29</v>
      </c>
      <c r="B33" s="17" t="s">
        <v>63</v>
      </c>
      <c r="C33" s="79" t="s">
        <v>380</v>
      </c>
      <c r="D33" s="48" t="s">
        <v>25</v>
      </c>
      <c r="E33" s="77">
        <v>18300030131</v>
      </c>
      <c r="F33" s="48"/>
      <c r="G33" s="19">
        <v>22</v>
      </c>
      <c r="H33" s="19">
        <v>22</v>
      </c>
      <c r="I33" s="60">
        <f t="shared" si="0"/>
        <v>44</v>
      </c>
      <c r="J33" s="77">
        <v>9954559565</v>
      </c>
      <c r="K33" s="79" t="s">
        <v>412</v>
      </c>
      <c r="L33" s="79" t="s">
        <v>415</v>
      </c>
      <c r="M33" s="79">
        <v>9957878925</v>
      </c>
      <c r="N33" s="79" t="s">
        <v>418</v>
      </c>
      <c r="O33" s="80">
        <v>9957094138</v>
      </c>
      <c r="P33" s="49">
        <v>43661</v>
      </c>
      <c r="Q33" s="48"/>
      <c r="R33" s="48"/>
      <c r="S33" s="18"/>
      <c r="T33" s="18"/>
    </row>
    <row r="34" spans="1:20">
      <c r="A34" s="4">
        <v>30</v>
      </c>
      <c r="B34" s="17" t="s">
        <v>63</v>
      </c>
      <c r="C34" s="79" t="s">
        <v>381</v>
      </c>
      <c r="D34" s="48" t="s">
        <v>25</v>
      </c>
      <c r="E34" s="77">
        <v>18300030132</v>
      </c>
      <c r="F34" s="48"/>
      <c r="G34" s="19">
        <v>14</v>
      </c>
      <c r="H34" s="19">
        <v>8</v>
      </c>
      <c r="I34" s="60">
        <f t="shared" si="0"/>
        <v>22</v>
      </c>
      <c r="J34" s="77">
        <v>9954096773</v>
      </c>
      <c r="K34" s="79" t="s">
        <v>412</v>
      </c>
      <c r="L34" s="79" t="s">
        <v>415</v>
      </c>
      <c r="M34" s="79">
        <v>9957878926</v>
      </c>
      <c r="N34" s="79" t="s">
        <v>416</v>
      </c>
      <c r="O34" s="79">
        <v>9678246294</v>
      </c>
      <c r="P34" s="49">
        <v>43661</v>
      </c>
      <c r="Q34" s="48"/>
      <c r="R34" s="48"/>
      <c r="S34" s="18"/>
      <c r="T34" s="18"/>
    </row>
    <row r="35" spans="1:20">
      <c r="A35" s="4">
        <v>31</v>
      </c>
      <c r="B35" s="17" t="s">
        <v>63</v>
      </c>
      <c r="C35" s="79" t="s">
        <v>382</v>
      </c>
      <c r="D35" s="48" t="s">
        <v>25</v>
      </c>
      <c r="E35" s="77">
        <v>18300030133</v>
      </c>
      <c r="F35" s="48"/>
      <c r="G35" s="19">
        <v>28</v>
      </c>
      <c r="H35" s="19">
        <v>31</v>
      </c>
      <c r="I35" s="60">
        <f t="shared" si="0"/>
        <v>59</v>
      </c>
      <c r="J35" s="77">
        <v>9954878386</v>
      </c>
      <c r="K35" s="79" t="s">
        <v>396</v>
      </c>
      <c r="L35" s="79" t="s">
        <v>421</v>
      </c>
      <c r="M35" s="79">
        <v>9435737155</v>
      </c>
      <c r="N35" s="79" t="s">
        <v>422</v>
      </c>
      <c r="O35" s="79">
        <v>9678362374</v>
      </c>
      <c r="P35" s="49">
        <v>43661</v>
      </c>
      <c r="Q35" s="48"/>
      <c r="R35" s="48"/>
      <c r="S35" s="18"/>
      <c r="T35" s="18"/>
    </row>
    <row r="36" spans="1:20">
      <c r="A36" s="4">
        <v>32</v>
      </c>
      <c r="B36" s="17" t="s">
        <v>63</v>
      </c>
      <c r="C36" s="79" t="s">
        <v>383</v>
      </c>
      <c r="D36" s="48" t="s">
        <v>25</v>
      </c>
      <c r="E36" s="77">
        <v>18300030134</v>
      </c>
      <c r="F36" s="48"/>
      <c r="G36" s="19">
        <v>15</v>
      </c>
      <c r="H36" s="19">
        <v>11</v>
      </c>
      <c r="I36" s="60">
        <f t="shared" si="0"/>
        <v>26</v>
      </c>
      <c r="J36" s="79">
        <v>9954878386</v>
      </c>
      <c r="K36" s="79" t="s">
        <v>396</v>
      </c>
      <c r="L36" s="79" t="s">
        <v>421</v>
      </c>
      <c r="M36" s="79">
        <v>9435737156</v>
      </c>
      <c r="N36" s="79" t="s">
        <v>422</v>
      </c>
      <c r="O36" s="79">
        <v>9678362374</v>
      </c>
      <c r="P36" s="49">
        <v>43662</v>
      </c>
      <c r="Q36" s="48"/>
      <c r="R36" s="48"/>
      <c r="S36" s="18"/>
      <c r="T36" s="18"/>
    </row>
    <row r="37" spans="1:20">
      <c r="A37" s="4">
        <v>33</v>
      </c>
      <c r="B37" s="17" t="s">
        <v>63</v>
      </c>
      <c r="C37" s="79" t="s">
        <v>384</v>
      </c>
      <c r="D37" s="48" t="s">
        <v>25</v>
      </c>
      <c r="E37" s="77">
        <v>18300030135</v>
      </c>
      <c r="F37" s="48"/>
      <c r="G37" s="19">
        <v>15</v>
      </c>
      <c r="H37" s="19">
        <v>13</v>
      </c>
      <c r="I37" s="60">
        <f t="shared" si="0"/>
        <v>28</v>
      </c>
      <c r="J37" s="79">
        <v>9707093303</v>
      </c>
      <c r="K37" s="79" t="s">
        <v>396</v>
      </c>
      <c r="L37" s="79" t="s">
        <v>421</v>
      </c>
      <c r="M37" s="79">
        <v>9435737157</v>
      </c>
      <c r="N37" s="79" t="s">
        <v>422</v>
      </c>
      <c r="O37" s="79">
        <v>9678362374</v>
      </c>
      <c r="P37" s="49">
        <v>43662</v>
      </c>
      <c r="Q37" s="48"/>
      <c r="R37" s="48"/>
      <c r="S37" s="18"/>
      <c r="T37" s="18"/>
    </row>
    <row r="38" spans="1:20">
      <c r="A38" s="4">
        <v>34</v>
      </c>
      <c r="B38" s="17" t="s">
        <v>63</v>
      </c>
      <c r="C38" s="79" t="s">
        <v>385</v>
      </c>
      <c r="D38" s="48" t="s">
        <v>25</v>
      </c>
      <c r="E38" s="77">
        <v>18300030136</v>
      </c>
      <c r="F38" s="48"/>
      <c r="G38" s="19">
        <v>6</v>
      </c>
      <c r="H38" s="19">
        <v>4</v>
      </c>
      <c r="I38" s="60">
        <f t="shared" si="0"/>
        <v>10</v>
      </c>
      <c r="J38" s="79">
        <v>6900350636</v>
      </c>
      <c r="K38" s="79" t="s">
        <v>396</v>
      </c>
      <c r="L38" s="79" t="s">
        <v>421</v>
      </c>
      <c r="M38" s="79">
        <v>9435737158</v>
      </c>
      <c r="N38" s="79" t="s">
        <v>422</v>
      </c>
      <c r="O38" s="79">
        <v>9678362374</v>
      </c>
      <c r="P38" s="49">
        <v>43662</v>
      </c>
      <c r="Q38" s="48"/>
      <c r="R38" s="48"/>
      <c r="S38" s="18"/>
      <c r="T38" s="18"/>
    </row>
    <row r="39" spans="1:20">
      <c r="A39" s="4">
        <v>35</v>
      </c>
      <c r="B39" s="17" t="s">
        <v>63</v>
      </c>
      <c r="C39" s="79" t="s">
        <v>386</v>
      </c>
      <c r="D39" s="48" t="s">
        <v>25</v>
      </c>
      <c r="E39" s="77">
        <v>18300030137</v>
      </c>
      <c r="F39" s="48"/>
      <c r="G39" s="19">
        <v>6</v>
      </c>
      <c r="H39" s="19">
        <v>5</v>
      </c>
      <c r="I39" s="60">
        <f t="shared" si="0"/>
        <v>11</v>
      </c>
      <c r="J39" s="79">
        <v>8011567628</v>
      </c>
      <c r="K39" s="79" t="s">
        <v>396</v>
      </c>
      <c r="L39" s="79" t="s">
        <v>421</v>
      </c>
      <c r="M39" s="79">
        <v>9435737159</v>
      </c>
      <c r="N39" s="79" t="s">
        <v>398</v>
      </c>
      <c r="O39" s="79">
        <v>9707067806</v>
      </c>
      <c r="P39" s="49">
        <v>43663</v>
      </c>
      <c r="Q39" s="48"/>
      <c r="R39" s="48"/>
      <c r="S39" s="18"/>
      <c r="T39" s="18"/>
    </row>
    <row r="40" spans="1:20">
      <c r="A40" s="4">
        <v>36</v>
      </c>
      <c r="B40" s="17" t="s">
        <v>63</v>
      </c>
      <c r="C40" s="79" t="s">
        <v>387</v>
      </c>
      <c r="D40" s="48" t="s">
        <v>25</v>
      </c>
      <c r="E40" s="77">
        <v>18300030138</v>
      </c>
      <c r="F40" s="48"/>
      <c r="G40" s="19">
        <v>14</v>
      </c>
      <c r="H40" s="19">
        <v>16</v>
      </c>
      <c r="I40" s="60">
        <f t="shared" si="0"/>
        <v>30</v>
      </c>
      <c r="J40" s="79">
        <v>9101109204</v>
      </c>
      <c r="K40" s="79" t="s">
        <v>412</v>
      </c>
      <c r="L40" s="79" t="s">
        <v>415</v>
      </c>
      <c r="M40" s="79">
        <v>9957878921</v>
      </c>
      <c r="N40" s="79" t="s">
        <v>423</v>
      </c>
      <c r="O40" s="79">
        <v>8474893545</v>
      </c>
      <c r="P40" s="49">
        <v>43663</v>
      </c>
      <c r="Q40" s="48"/>
      <c r="R40" s="48"/>
      <c r="S40" s="18"/>
      <c r="T40" s="18"/>
    </row>
    <row r="41" spans="1:20">
      <c r="A41" s="4">
        <v>37</v>
      </c>
      <c r="B41" s="17" t="s">
        <v>63</v>
      </c>
      <c r="C41" s="79" t="s">
        <v>388</v>
      </c>
      <c r="D41" s="48" t="s">
        <v>25</v>
      </c>
      <c r="E41" s="77">
        <v>18300030139</v>
      </c>
      <c r="F41" s="48"/>
      <c r="G41" s="19">
        <v>38</v>
      </c>
      <c r="H41" s="19">
        <v>34</v>
      </c>
      <c r="I41" s="60">
        <f t="shared" si="0"/>
        <v>72</v>
      </c>
      <c r="J41" s="79">
        <v>7002581346</v>
      </c>
      <c r="K41" s="79" t="s">
        <v>412</v>
      </c>
      <c r="L41" s="79" t="s">
        <v>415</v>
      </c>
      <c r="M41" s="79">
        <v>9957878921</v>
      </c>
      <c r="N41" s="79" t="s">
        <v>423</v>
      </c>
      <c r="O41" s="79">
        <v>8474893545</v>
      </c>
      <c r="P41" s="49">
        <v>43663</v>
      </c>
      <c r="Q41" s="48"/>
      <c r="R41" s="48"/>
      <c r="S41" s="18"/>
      <c r="T41" s="18"/>
    </row>
    <row r="42" spans="1:20">
      <c r="A42" s="4">
        <v>38</v>
      </c>
      <c r="B42" s="17" t="s">
        <v>63</v>
      </c>
      <c r="C42" s="79" t="s">
        <v>389</v>
      </c>
      <c r="D42" s="58" t="s">
        <v>25</v>
      </c>
      <c r="E42" s="77">
        <v>18300030140</v>
      </c>
      <c r="F42" s="58"/>
      <c r="G42" s="17">
        <v>9</v>
      </c>
      <c r="H42" s="17">
        <v>9</v>
      </c>
      <c r="I42" s="60">
        <f t="shared" si="0"/>
        <v>18</v>
      </c>
      <c r="J42" s="79">
        <v>8811920676</v>
      </c>
      <c r="K42" s="79" t="s">
        <v>412</v>
      </c>
      <c r="L42" s="79" t="s">
        <v>415</v>
      </c>
      <c r="M42" s="79">
        <v>9957878921</v>
      </c>
      <c r="N42" s="79" t="s">
        <v>423</v>
      </c>
      <c r="O42" s="79">
        <v>8474893545</v>
      </c>
      <c r="P42" s="49">
        <v>43664</v>
      </c>
      <c r="Q42" s="48"/>
      <c r="R42" s="48"/>
      <c r="S42" s="18"/>
      <c r="T42" s="18"/>
    </row>
    <row r="43" spans="1:20">
      <c r="A43" s="4">
        <v>39</v>
      </c>
      <c r="B43" s="17" t="s">
        <v>63</v>
      </c>
      <c r="C43" s="79" t="s">
        <v>390</v>
      </c>
      <c r="D43" s="48" t="s">
        <v>25</v>
      </c>
      <c r="E43" s="77">
        <v>18300030141</v>
      </c>
      <c r="F43" s="48"/>
      <c r="G43" s="19">
        <v>25</v>
      </c>
      <c r="H43" s="19">
        <v>32</v>
      </c>
      <c r="I43" s="60">
        <f t="shared" si="0"/>
        <v>57</v>
      </c>
      <c r="J43" s="79">
        <v>99571277995</v>
      </c>
      <c r="K43" s="79" t="s">
        <v>396</v>
      </c>
      <c r="L43" s="79" t="s">
        <v>421</v>
      </c>
      <c r="M43" s="79">
        <v>9435737156</v>
      </c>
      <c r="N43" s="79" t="s">
        <v>424</v>
      </c>
      <c r="O43" s="79">
        <v>9678253406</v>
      </c>
      <c r="P43" s="49">
        <v>43664</v>
      </c>
      <c r="Q43" s="48"/>
      <c r="R43" s="48"/>
      <c r="S43" s="18"/>
      <c r="T43" s="18"/>
    </row>
    <row r="44" spans="1:20">
      <c r="A44" s="4">
        <v>40</v>
      </c>
      <c r="B44" s="17" t="s">
        <v>63</v>
      </c>
      <c r="C44" s="79" t="s">
        <v>391</v>
      </c>
      <c r="D44" s="48" t="s">
        <v>25</v>
      </c>
      <c r="E44" s="77">
        <v>18300030142</v>
      </c>
      <c r="F44" s="48"/>
      <c r="G44" s="19">
        <v>15</v>
      </c>
      <c r="H44" s="19">
        <v>15</v>
      </c>
      <c r="I44" s="60">
        <f t="shared" si="0"/>
        <v>30</v>
      </c>
      <c r="J44" s="79">
        <v>9365275025</v>
      </c>
      <c r="K44" s="79" t="s">
        <v>396</v>
      </c>
      <c r="L44" s="79" t="s">
        <v>421</v>
      </c>
      <c r="M44" s="79">
        <v>9435737156</v>
      </c>
      <c r="N44" s="79" t="s">
        <v>424</v>
      </c>
      <c r="O44" s="79">
        <v>9678253406</v>
      </c>
      <c r="P44" s="49">
        <v>43664</v>
      </c>
      <c r="Q44" s="48"/>
      <c r="R44" s="48"/>
      <c r="S44" s="18"/>
      <c r="T44" s="18"/>
    </row>
    <row r="45" spans="1:20">
      <c r="A45" s="4">
        <v>41</v>
      </c>
      <c r="B45" s="17" t="s">
        <v>63</v>
      </c>
      <c r="C45" s="79" t="s">
        <v>392</v>
      </c>
      <c r="D45" s="48" t="s">
        <v>25</v>
      </c>
      <c r="E45" s="77">
        <v>18300030143</v>
      </c>
      <c r="F45" s="48"/>
      <c r="G45" s="19">
        <v>17</v>
      </c>
      <c r="H45" s="19">
        <v>20</v>
      </c>
      <c r="I45" s="60">
        <f t="shared" si="0"/>
        <v>37</v>
      </c>
      <c r="J45" s="79">
        <v>9957127504</v>
      </c>
      <c r="K45" s="79" t="s">
        <v>396</v>
      </c>
      <c r="L45" s="79" t="s">
        <v>421</v>
      </c>
      <c r="M45" s="79">
        <v>9435737156</v>
      </c>
      <c r="N45" s="79" t="s">
        <v>425</v>
      </c>
      <c r="O45" s="79">
        <v>9707141449</v>
      </c>
      <c r="P45" s="49">
        <v>43664</v>
      </c>
      <c r="Q45" s="48"/>
      <c r="R45" s="48"/>
      <c r="S45" s="18"/>
      <c r="T45" s="18"/>
    </row>
    <row r="46" spans="1:20">
      <c r="A46" s="4">
        <v>42</v>
      </c>
      <c r="B46" s="17" t="s">
        <v>63</v>
      </c>
      <c r="C46" s="75" t="s">
        <v>426</v>
      </c>
      <c r="D46" s="48" t="s">
        <v>25</v>
      </c>
      <c r="E46" s="75" t="s">
        <v>445</v>
      </c>
      <c r="F46" s="48"/>
      <c r="G46" s="19">
        <v>41</v>
      </c>
      <c r="H46" s="19">
        <v>51</v>
      </c>
      <c r="I46" s="60">
        <f t="shared" si="0"/>
        <v>92</v>
      </c>
      <c r="J46" s="75">
        <v>789666558</v>
      </c>
      <c r="K46" s="75" t="s">
        <v>464</v>
      </c>
      <c r="L46" s="75" t="s">
        <v>465</v>
      </c>
      <c r="M46" s="75">
        <v>9678486860</v>
      </c>
      <c r="N46" s="75" t="s">
        <v>466</v>
      </c>
      <c r="O46" s="75">
        <v>8011567558</v>
      </c>
      <c r="P46" s="49">
        <v>43665</v>
      </c>
      <c r="Q46" s="18"/>
      <c r="R46" s="18"/>
      <c r="S46" s="18"/>
      <c r="T46" s="18"/>
    </row>
    <row r="47" spans="1:20">
      <c r="A47" s="4">
        <v>43</v>
      </c>
      <c r="B47" s="17" t="s">
        <v>63</v>
      </c>
      <c r="C47" s="75" t="s">
        <v>427</v>
      </c>
      <c r="D47" s="18" t="s">
        <v>25</v>
      </c>
      <c r="E47" s="75" t="s">
        <v>446</v>
      </c>
      <c r="F47" s="18"/>
      <c r="G47" s="19">
        <v>42</v>
      </c>
      <c r="H47" s="19">
        <v>60</v>
      </c>
      <c r="I47" s="60">
        <f t="shared" si="0"/>
        <v>102</v>
      </c>
      <c r="J47" s="75">
        <v>7896577272</v>
      </c>
      <c r="K47" s="75" t="s">
        <v>464</v>
      </c>
      <c r="L47" s="75" t="s">
        <v>465</v>
      </c>
      <c r="M47" s="75">
        <v>9678486860</v>
      </c>
      <c r="N47" s="75" t="s">
        <v>466</v>
      </c>
      <c r="O47" s="75">
        <v>8011567558</v>
      </c>
      <c r="P47" s="49">
        <v>43666</v>
      </c>
      <c r="Q47" s="18"/>
      <c r="R47" s="18"/>
      <c r="S47" s="18"/>
      <c r="T47" s="18"/>
    </row>
    <row r="48" spans="1:20">
      <c r="A48" s="4">
        <v>44</v>
      </c>
      <c r="B48" s="17" t="s">
        <v>63</v>
      </c>
      <c r="C48" s="75" t="s">
        <v>428</v>
      </c>
      <c r="D48" s="18" t="s">
        <v>25</v>
      </c>
      <c r="E48" s="75" t="s">
        <v>447</v>
      </c>
      <c r="F48" s="18"/>
      <c r="G48" s="19">
        <v>42</v>
      </c>
      <c r="H48" s="19">
        <v>47</v>
      </c>
      <c r="I48" s="60">
        <f t="shared" si="0"/>
        <v>89</v>
      </c>
      <c r="J48" s="75">
        <v>8761097095</v>
      </c>
      <c r="K48" s="75" t="s">
        <v>464</v>
      </c>
      <c r="L48" s="75" t="s">
        <v>465</v>
      </c>
      <c r="M48" s="75">
        <v>9678486860</v>
      </c>
      <c r="N48" s="75" t="s">
        <v>467</v>
      </c>
      <c r="O48" s="75">
        <v>8011331287</v>
      </c>
      <c r="P48" s="49">
        <v>43668</v>
      </c>
      <c r="Q48" s="18"/>
      <c r="R48" s="18"/>
      <c r="S48" s="18"/>
      <c r="T48" s="18"/>
    </row>
    <row r="49" spans="1:20">
      <c r="A49" s="4">
        <v>45</v>
      </c>
      <c r="B49" s="17" t="s">
        <v>63</v>
      </c>
      <c r="C49" s="75" t="s">
        <v>429</v>
      </c>
      <c r="D49" s="58" t="s">
        <v>25</v>
      </c>
      <c r="E49" s="75" t="s">
        <v>448</v>
      </c>
      <c r="F49" s="58"/>
      <c r="G49" s="17">
        <v>5</v>
      </c>
      <c r="H49" s="17">
        <v>15</v>
      </c>
      <c r="I49" s="60">
        <f t="shared" si="0"/>
        <v>20</v>
      </c>
      <c r="J49" s="75">
        <v>8876685627</v>
      </c>
      <c r="K49" s="75" t="s">
        <v>468</v>
      </c>
      <c r="L49" s="75" t="s">
        <v>469</v>
      </c>
      <c r="M49" s="75">
        <v>9957829907</v>
      </c>
      <c r="N49" s="75" t="s">
        <v>470</v>
      </c>
      <c r="O49" s="75">
        <v>9864945274</v>
      </c>
      <c r="P49" s="49">
        <v>43668</v>
      </c>
      <c r="Q49" s="18"/>
      <c r="R49" s="18"/>
      <c r="S49" s="18"/>
      <c r="T49" s="18"/>
    </row>
    <row r="50" spans="1:20">
      <c r="A50" s="4">
        <v>46</v>
      </c>
      <c r="B50" s="17" t="s">
        <v>63</v>
      </c>
      <c r="C50" s="75" t="s">
        <v>430</v>
      </c>
      <c r="D50" s="18" t="s">
        <v>25</v>
      </c>
      <c r="E50" s="75" t="s">
        <v>449</v>
      </c>
      <c r="F50" s="18"/>
      <c r="G50" s="19">
        <v>28</v>
      </c>
      <c r="H50" s="19">
        <v>32</v>
      </c>
      <c r="I50" s="60">
        <f t="shared" si="0"/>
        <v>60</v>
      </c>
      <c r="J50" s="75">
        <v>9085736156</v>
      </c>
      <c r="K50" s="75" t="s">
        <v>468</v>
      </c>
      <c r="L50" s="75" t="s">
        <v>469</v>
      </c>
      <c r="M50" s="75">
        <v>9957829907</v>
      </c>
      <c r="N50" s="75" t="s">
        <v>470</v>
      </c>
      <c r="O50" s="75">
        <v>9864945274</v>
      </c>
      <c r="P50" s="49">
        <v>43669</v>
      </c>
      <c r="Q50" s="18"/>
      <c r="R50" s="18"/>
      <c r="S50" s="18"/>
      <c r="T50" s="18"/>
    </row>
    <row r="51" spans="1:20">
      <c r="A51" s="4">
        <v>47</v>
      </c>
      <c r="B51" s="17" t="s">
        <v>63</v>
      </c>
      <c r="C51" s="75" t="s">
        <v>431</v>
      </c>
      <c r="D51" s="48" t="s">
        <v>25</v>
      </c>
      <c r="E51" s="75" t="s">
        <v>450</v>
      </c>
      <c r="F51" s="48"/>
      <c r="G51" s="19">
        <v>69</v>
      </c>
      <c r="H51" s="19">
        <v>50</v>
      </c>
      <c r="I51" s="60">
        <f t="shared" si="0"/>
        <v>119</v>
      </c>
      <c r="J51" s="75">
        <v>8134950670</v>
      </c>
      <c r="K51" s="75" t="s">
        <v>464</v>
      </c>
      <c r="L51" s="75" t="s">
        <v>465</v>
      </c>
      <c r="M51" s="75">
        <v>9678486860</v>
      </c>
      <c r="N51" s="75" t="s">
        <v>471</v>
      </c>
      <c r="O51" s="75">
        <v>8812053791</v>
      </c>
      <c r="P51" s="49">
        <v>43669</v>
      </c>
      <c r="Q51" s="18"/>
      <c r="R51" s="18"/>
      <c r="S51" s="18"/>
      <c r="T51" s="18"/>
    </row>
    <row r="52" spans="1:20">
      <c r="A52" s="4">
        <v>48</v>
      </c>
      <c r="B52" s="17" t="s">
        <v>63</v>
      </c>
      <c r="C52" s="75" t="s">
        <v>432</v>
      </c>
      <c r="D52" s="18" t="s">
        <v>25</v>
      </c>
      <c r="E52" s="75" t="s">
        <v>451</v>
      </c>
      <c r="F52" s="18"/>
      <c r="G52" s="19">
        <v>28</v>
      </c>
      <c r="H52" s="19">
        <v>20</v>
      </c>
      <c r="I52" s="60">
        <f t="shared" si="0"/>
        <v>48</v>
      </c>
      <c r="J52" s="75">
        <v>9957356589</v>
      </c>
      <c r="K52" s="75" t="s">
        <v>464</v>
      </c>
      <c r="L52" s="75" t="s">
        <v>465</v>
      </c>
      <c r="M52" s="75">
        <v>9678486860</v>
      </c>
      <c r="N52" s="75" t="s">
        <v>472</v>
      </c>
      <c r="O52" s="75">
        <v>8811882544</v>
      </c>
      <c r="P52" s="49">
        <v>43669</v>
      </c>
      <c r="Q52" s="18"/>
      <c r="R52" s="18"/>
      <c r="S52" s="18"/>
      <c r="T52" s="18"/>
    </row>
    <row r="53" spans="1:20">
      <c r="A53" s="4">
        <v>49</v>
      </c>
      <c r="B53" s="17" t="s">
        <v>63</v>
      </c>
      <c r="C53" s="75" t="s">
        <v>433</v>
      </c>
      <c r="D53" s="18" t="s">
        <v>25</v>
      </c>
      <c r="E53" s="75" t="s">
        <v>452</v>
      </c>
      <c r="F53" s="18"/>
      <c r="G53" s="19">
        <v>35</v>
      </c>
      <c r="H53" s="19">
        <v>23</v>
      </c>
      <c r="I53" s="60">
        <f t="shared" si="0"/>
        <v>58</v>
      </c>
      <c r="J53" s="75">
        <v>8134008266</v>
      </c>
      <c r="K53" s="75" t="s">
        <v>464</v>
      </c>
      <c r="L53" s="75" t="s">
        <v>465</v>
      </c>
      <c r="M53" s="75">
        <v>9678486860</v>
      </c>
      <c r="N53" s="75" t="s">
        <v>471</v>
      </c>
      <c r="O53" s="75">
        <v>8812053791</v>
      </c>
      <c r="P53" s="49">
        <v>43669</v>
      </c>
      <c r="Q53" s="18"/>
      <c r="R53" s="18"/>
      <c r="S53" s="18"/>
      <c r="T53" s="18"/>
    </row>
    <row r="54" spans="1:20">
      <c r="A54" s="4">
        <v>50</v>
      </c>
      <c r="B54" s="17" t="s">
        <v>63</v>
      </c>
      <c r="C54" s="75" t="s">
        <v>434</v>
      </c>
      <c r="D54" s="18" t="s">
        <v>25</v>
      </c>
      <c r="E54" s="75" t="s">
        <v>453</v>
      </c>
      <c r="F54" s="18"/>
      <c r="G54" s="19">
        <v>15</v>
      </c>
      <c r="H54" s="19">
        <v>15</v>
      </c>
      <c r="I54" s="60">
        <f t="shared" si="0"/>
        <v>30</v>
      </c>
      <c r="J54" s="75">
        <v>9678143983</v>
      </c>
      <c r="K54" s="75" t="s">
        <v>473</v>
      </c>
      <c r="L54" s="75" t="s">
        <v>474</v>
      </c>
      <c r="M54" s="75">
        <v>9678509366</v>
      </c>
      <c r="N54" s="75" t="s">
        <v>475</v>
      </c>
      <c r="O54" s="75">
        <v>8011888949</v>
      </c>
      <c r="P54" s="49">
        <v>43670</v>
      </c>
      <c r="Q54" s="18"/>
      <c r="R54" s="18"/>
      <c r="S54" s="18"/>
      <c r="T54" s="18"/>
    </row>
    <row r="55" spans="1:20">
      <c r="A55" s="4">
        <v>51</v>
      </c>
      <c r="B55" s="17" t="s">
        <v>63</v>
      </c>
      <c r="C55" s="75" t="s">
        <v>435</v>
      </c>
      <c r="D55" s="18" t="s">
        <v>25</v>
      </c>
      <c r="E55" s="75" t="s">
        <v>454</v>
      </c>
      <c r="F55" s="18"/>
      <c r="G55" s="19">
        <v>15</v>
      </c>
      <c r="H55" s="19">
        <v>14</v>
      </c>
      <c r="I55" s="60">
        <f t="shared" si="0"/>
        <v>29</v>
      </c>
      <c r="J55" s="75">
        <v>9957515924</v>
      </c>
      <c r="K55" s="75" t="s">
        <v>473</v>
      </c>
      <c r="L55" s="75" t="s">
        <v>474</v>
      </c>
      <c r="M55" s="75">
        <v>9678509366</v>
      </c>
      <c r="N55" s="75" t="s">
        <v>475</v>
      </c>
      <c r="O55" s="75">
        <v>8011888949</v>
      </c>
      <c r="P55" s="49">
        <v>43670</v>
      </c>
      <c r="Q55" s="18"/>
      <c r="R55" s="18"/>
      <c r="S55" s="18"/>
      <c r="T55" s="18"/>
    </row>
    <row r="56" spans="1:20">
      <c r="A56" s="4">
        <v>52</v>
      </c>
      <c r="B56" s="17" t="s">
        <v>63</v>
      </c>
      <c r="C56" s="75" t="s">
        <v>436</v>
      </c>
      <c r="D56" s="58" t="s">
        <v>25</v>
      </c>
      <c r="E56" s="75" t="s">
        <v>455</v>
      </c>
      <c r="F56" s="58"/>
      <c r="G56" s="17">
        <v>10</v>
      </c>
      <c r="H56" s="17">
        <v>11</v>
      </c>
      <c r="I56" s="60">
        <f t="shared" si="0"/>
        <v>21</v>
      </c>
      <c r="J56" s="75">
        <v>8876839852</v>
      </c>
      <c r="K56" s="75" t="s">
        <v>473</v>
      </c>
      <c r="L56" s="75" t="s">
        <v>474</v>
      </c>
      <c r="M56" s="75">
        <v>9678509366</v>
      </c>
      <c r="N56" s="75" t="s">
        <v>476</v>
      </c>
      <c r="O56" s="75">
        <v>9957687868</v>
      </c>
      <c r="P56" s="49">
        <v>43670</v>
      </c>
      <c r="Q56" s="18"/>
      <c r="R56" s="18"/>
      <c r="S56" s="18"/>
      <c r="T56" s="18"/>
    </row>
    <row r="57" spans="1:20">
      <c r="A57" s="4">
        <v>53</v>
      </c>
      <c r="B57" s="17" t="s">
        <v>63</v>
      </c>
      <c r="C57" s="75" t="s">
        <v>437</v>
      </c>
      <c r="D57" s="18" t="s">
        <v>25</v>
      </c>
      <c r="E57" s="75" t="s">
        <v>456</v>
      </c>
      <c r="F57" s="18"/>
      <c r="G57" s="19">
        <v>78</v>
      </c>
      <c r="H57" s="19">
        <v>59</v>
      </c>
      <c r="I57" s="60">
        <f t="shared" si="0"/>
        <v>137</v>
      </c>
      <c r="J57" s="75">
        <v>7896964029</v>
      </c>
      <c r="K57" s="75" t="s">
        <v>473</v>
      </c>
      <c r="L57" s="75" t="s">
        <v>474</v>
      </c>
      <c r="M57" s="75">
        <v>9678509366</v>
      </c>
      <c r="N57" s="75" t="s">
        <v>477</v>
      </c>
      <c r="O57" s="75">
        <v>9707713776</v>
      </c>
      <c r="P57" s="49">
        <v>43671</v>
      </c>
      <c r="Q57" s="18"/>
      <c r="R57" s="18"/>
      <c r="S57" s="18"/>
      <c r="T57" s="18"/>
    </row>
    <row r="58" spans="1:20">
      <c r="A58" s="4">
        <v>54</v>
      </c>
      <c r="B58" s="17" t="s">
        <v>63</v>
      </c>
      <c r="C58" s="75" t="s">
        <v>438</v>
      </c>
      <c r="D58" s="18" t="s">
        <v>25</v>
      </c>
      <c r="E58" s="75" t="s">
        <v>457</v>
      </c>
      <c r="F58" s="18"/>
      <c r="G58" s="19">
        <v>60</v>
      </c>
      <c r="H58" s="19">
        <v>58</v>
      </c>
      <c r="I58" s="60">
        <f t="shared" si="0"/>
        <v>118</v>
      </c>
      <c r="J58" s="75">
        <v>8474053348</v>
      </c>
      <c r="K58" s="75" t="s">
        <v>473</v>
      </c>
      <c r="L58" s="75" t="s">
        <v>474</v>
      </c>
      <c r="M58" s="75">
        <v>9678509366</v>
      </c>
      <c r="N58" s="75" t="s">
        <v>478</v>
      </c>
      <c r="O58" s="75">
        <v>8473901452</v>
      </c>
      <c r="P58" s="49">
        <v>43672</v>
      </c>
      <c r="Q58" s="18"/>
      <c r="R58" s="18"/>
      <c r="S58" s="18"/>
      <c r="T58" s="18"/>
    </row>
    <row r="59" spans="1:20">
      <c r="A59" s="4">
        <v>55</v>
      </c>
      <c r="B59" s="17" t="s">
        <v>63</v>
      </c>
      <c r="C59" s="75" t="s">
        <v>439</v>
      </c>
      <c r="D59" s="18" t="s">
        <v>25</v>
      </c>
      <c r="E59" s="75" t="s">
        <v>458</v>
      </c>
      <c r="F59" s="18"/>
      <c r="G59" s="19">
        <v>70</v>
      </c>
      <c r="H59" s="19">
        <v>61</v>
      </c>
      <c r="I59" s="60">
        <f t="shared" si="0"/>
        <v>131</v>
      </c>
      <c r="J59" s="75">
        <v>9957962187</v>
      </c>
      <c r="K59" s="75" t="s">
        <v>479</v>
      </c>
      <c r="L59" s="75" t="s">
        <v>480</v>
      </c>
      <c r="M59" s="75">
        <v>9678777818</v>
      </c>
      <c r="N59" s="75" t="s">
        <v>481</v>
      </c>
      <c r="O59" s="75">
        <v>8011889263</v>
      </c>
      <c r="P59" s="49">
        <v>43673</v>
      </c>
      <c r="Q59" s="18"/>
      <c r="R59" s="18"/>
      <c r="S59" s="18"/>
      <c r="T59" s="18"/>
    </row>
    <row r="60" spans="1:20">
      <c r="A60" s="4">
        <v>56</v>
      </c>
      <c r="B60" s="17" t="s">
        <v>63</v>
      </c>
      <c r="C60" s="75" t="s">
        <v>440</v>
      </c>
      <c r="D60" s="18" t="s">
        <v>25</v>
      </c>
      <c r="E60" s="75" t="s">
        <v>459</v>
      </c>
      <c r="F60" s="18"/>
      <c r="G60" s="19">
        <v>33</v>
      </c>
      <c r="H60" s="19">
        <v>22</v>
      </c>
      <c r="I60" s="60">
        <f t="shared" si="0"/>
        <v>55</v>
      </c>
      <c r="J60" s="75">
        <v>9706843657</v>
      </c>
      <c r="K60" s="75" t="s">
        <v>479</v>
      </c>
      <c r="L60" s="75" t="s">
        <v>480</v>
      </c>
      <c r="M60" s="75">
        <v>9678777818</v>
      </c>
      <c r="N60" s="75" t="s">
        <v>481</v>
      </c>
      <c r="O60" s="75">
        <v>8011889263</v>
      </c>
      <c r="P60" s="49">
        <v>43675</v>
      </c>
      <c r="Q60" s="18"/>
      <c r="R60" s="18"/>
      <c r="S60" s="18"/>
      <c r="T60" s="18"/>
    </row>
    <row r="61" spans="1:20">
      <c r="A61" s="4">
        <v>57</v>
      </c>
      <c r="B61" s="17" t="s">
        <v>63</v>
      </c>
      <c r="C61" s="75" t="s">
        <v>441</v>
      </c>
      <c r="D61" s="18" t="s">
        <v>25</v>
      </c>
      <c r="E61" s="75" t="s">
        <v>460</v>
      </c>
      <c r="F61" s="18"/>
      <c r="G61" s="19">
        <v>68</v>
      </c>
      <c r="H61" s="19">
        <v>45</v>
      </c>
      <c r="I61" s="60">
        <f t="shared" si="0"/>
        <v>113</v>
      </c>
      <c r="J61" s="75">
        <v>8402014872</v>
      </c>
      <c r="K61" s="75" t="s">
        <v>482</v>
      </c>
      <c r="L61" s="75" t="s">
        <v>483</v>
      </c>
      <c r="M61" s="75">
        <v>9954657466</v>
      </c>
      <c r="N61" s="75" t="s">
        <v>484</v>
      </c>
      <c r="O61" s="75">
        <v>8761065603</v>
      </c>
      <c r="P61" s="49">
        <v>43675</v>
      </c>
      <c r="Q61" s="18"/>
      <c r="R61" s="18"/>
      <c r="S61" s="18"/>
      <c r="T61" s="18"/>
    </row>
    <row r="62" spans="1:20">
      <c r="A62" s="4">
        <v>58</v>
      </c>
      <c r="B62" s="17" t="s">
        <v>63</v>
      </c>
      <c r="C62" s="75" t="s">
        <v>442</v>
      </c>
      <c r="D62" s="18" t="s">
        <v>25</v>
      </c>
      <c r="E62" s="75" t="s">
        <v>461</v>
      </c>
      <c r="F62" s="18"/>
      <c r="G62" s="19">
        <v>34</v>
      </c>
      <c r="H62" s="19">
        <v>35</v>
      </c>
      <c r="I62" s="60">
        <f t="shared" si="0"/>
        <v>69</v>
      </c>
      <c r="J62" s="75">
        <v>8486720339</v>
      </c>
      <c r="K62" s="75" t="s">
        <v>485</v>
      </c>
      <c r="L62" s="75" t="s">
        <v>486</v>
      </c>
      <c r="M62" s="75">
        <v>9957962259</v>
      </c>
      <c r="N62" s="75" t="s">
        <v>487</v>
      </c>
      <c r="O62" s="75">
        <v>9954844217</v>
      </c>
      <c r="P62" s="49">
        <v>43676</v>
      </c>
      <c r="Q62" s="18"/>
      <c r="R62" s="18"/>
      <c r="S62" s="18"/>
      <c r="T62" s="18"/>
    </row>
    <row r="63" spans="1:20">
      <c r="A63" s="4">
        <v>59</v>
      </c>
      <c r="B63" s="17" t="s">
        <v>63</v>
      </c>
      <c r="C63" s="75" t="s">
        <v>443</v>
      </c>
      <c r="D63" s="18" t="s">
        <v>25</v>
      </c>
      <c r="E63" s="75" t="s">
        <v>462</v>
      </c>
      <c r="F63" s="18"/>
      <c r="G63" s="19">
        <v>40</v>
      </c>
      <c r="H63" s="19">
        <v>47</v>
      </c>
      <c r="I63" s="60">
        <f t="shared" si="0"/>
        <v>87</v>
      </c>
      <c r="J63" s="75">
        <v>8011271423</v>
      </c>
      <c r="K63" s="75" t="s">
        <v>485</v>
      </c>
      <c r="L63" s="75" t="s">
        <v>486</v>
      </c>
      <c r="M63" s="75">
        <v>9957962259</v>
      </c>
      <c r="N63" s="75" t="s">
        <v>487</v>
      </c>
      <c r="O63" s="75">
        <v>9954844217</v>
      </c>
      <c r="P63" s="49">
        <v>43676</v>
      </c>
      <c r="Q63" s="18"/>
      <c r="R63" s="18"/>
      <c r="S63" s="18"/>
      <c r="T63" s="18"/>
    </row>
    <row r="64" spans="1:20">
      <c r="A64" s="4">
        <v>60</v>
      </c>
      <c r="B64" s="17" t="s">
        <v>63</v>
      </c>
      <c r="C64" s="75" t="s">
        <v>444</v>
      </c>
      <c r="D64" s="18" t="s">
        <v>25</v>
      </c>
      <c r="E64" s="75" t="s">
        <v>463</v>
      </c>
      <c r="F64" s="18"/>
      <c r="G64" s="19">
        <v>42</v>
      </c>
      <c r="H64" s="19">
        <v>39</v>
      </c>
      <c r="I64" s="60">
        <f t="shared" si="0"/>
        <v>81</v>
      </c>
      <c r="J64" s="75">
        <v>9954849034</v>
      </c>
      <c r="K64" s="75" t="s">
        <v>482</v>
      </c>
      <c r="L64" s="75" t="s">
        <v>483</v>
      </c>
      <c r="M64" s="75">
        <v>9954657466</v>
      </c>
      <c r="N64" s="75" t="s">
        <v>488</v>
      </c>
      <c r="O64" s="75">
        <v>7896039346</v>
      </c>
      <c r="P64" s="49">
        <v>43677</v>
      </c>
      <c r="Q64" s="18"/>
      <c r="R64" s="18"/>
      <c r="S64" s="18"/>
      <c r="T64" s="18"/>
    </row>
    <row r="65" spans="1:20">
      <c r="A65" s="4">
        <v>61</v>
      </c>
      <c r="B65" s="17"/>
      <c r="C65" s="18"/>
      <c r="D65" s="18" t="s">
        <v>25</v>
      </c>
      <c r="E65" s="19"/>
      <c r="F65" s="18"/>
      <c r="G65" s="19"/>
      <c r="H65" s="19"/>
      <c r="I65" s="60">
        <f t="shared" si="0"/>
        <v>0</v>
      </c>
      <c r="J65" s="18"/>
      <c r="K65" s="18"/>
      <c r="L65" s="18"/>
      <c r="M65" s="18"/>
      <c r="N65" s="18"/>
      <c r="O65" s="18"/>
      <c r="P65" s="24"/>
      <c r="Q65" s="18"/>
      <c r="R65" s="18"/>
      <c r="S65" s="18"/>
      <c r="T65" s="18"/>
    </row>
    <row r="66" spans="1:20">
      <c r="A66" s="4">
        <v>62</v>
      </c>
      <c r="B66" s="17"/>
      <c r="C66" s="18"/>
      <c r="D66" s="18"/>
      <c r="E66" s="19"/>
      <c r="F66" s="18"/>
      <c r="G66" s="19"/>
      <c r="H66" s="19"/>
      <c r="I66" s="60">
        <f t="shared" si="0"/>
        <v>0</v>
      </c>
      <c r="J66" s="18"/>
      <c r="K66" s="18"/>
      <c r="L66" s="18"/>
      <c r="M66" s="18"/>
      <c r="N66" s="18"/>
      <c r="O66" s="18"/>
      <c r="P66" s="24"/>
      <c r="Q66" s="18"/>
      <c r="R66" s="18"/>
      <c r="S66" s="18"/>
      <c r="T66" s="18"/>
    </row>
    <row r="67" spans="1:20">
      <c r="A67" s="4">
        <v>63</v>
      </c>
      <c r="B67" s="17"/>
      <c r="C67" s="18"/>
      <c r="D67" s="18"/>
      <c r="E67" s="19"/>
      <c r="F67" s="18"/>
      <c r="G67" s="19"/>
      <c r="H67" s="19"/>
      <c r="I67" s="60">
        <f t="shared" si="0"/>
        <v>0</v>
      </c>
      <c r="J67" s="18"/>
      <c r="K67" s="18"/>
      <c r="L67" s="18"/>
      <c r="M67" s="18"/>
      <c r="N67" s="18"/>
      <c r="O67" s="18"/>
      <c r="P67" s="24"/>
      <c r="Q67" s="18"/>
      <c r="R67" s="18"/>
      <c r="S67" s="18"/>
      <c r="T67" s="18"/>
    </row>
    <row r="68" spans="1:20">
      <c r="A68" s="4">
        <v>64</v>
      </c>
      <c r="B68" s="17"/>
      <c r="C68" s="18"/>
      <c r="D68" s="18"/>
      <c r="E68" s="19"/>
      <c r="F68" s="18"/>
      <c r="G68" s="19"/>
      <c r="H68" s="19"/>
      <c r="I68" s="60">
        <f t="shared" si="0"/>
        <v>0</v>
      </c>
      <c r="J68" s="18"/>
      <c r="K68" s="18"/>
      <c r="L68" s="18"/>
      <c r="M68" s="18"/>
      <c r="N68" s="18"/>
      <c r="O68" s="18"/>
      <c r="P68" s="24"/>
      <c r="Q68" s="18"/>
      <c r="R68" s="18"/>
      <c r="S68" s="18"/>
      <c r="T68" s="18"/>
    </row>
    <row r="69" spans="1:20">
      <c r="A69" s="4">
        <v>65</v>
      </c>
      <c r="B69" s="17"/>
      <c r="C69" s="18"/>
      <c r="D69" s="18"/>
      <c r="E69" s="19"/>
      <c r="F69" s="18"/>
      <c r="G69" s="19"/>
      <c r="H69" s="19"/>
      <c r="I69" s="60">
        <f t="shared" si="0"/>
        <v>0</v>
      </c>
      <c r="J69" s="18"/>
      <c r="K69" s="18"/>
      <c r="L69" s="18"/>
      <c r="M69" s="18"/>
      <c r="N69" s="18"/>
      <c r="O69" s="18"/>
      <c r="P69" s="24"/>
      <c r="Q69" s="18"/>
      <c r="R69" s="18"/>
      <c r="S69" s="18"/>
      <c r="T69" s="18"/>
    </row>
    <row r="70" spans="1:20">
      <c r="A70" s="4">
        <v>66</v>
      </c>
      <c r="B70" s="17"/>
      <c r="C70" s="18"/>
      <c r="D70" s="18"/>
      <c r="E70" s="19"/>
      <c r="F70" s="18"/>
      <c r="G70" s="19"/>
      <c r="H70" s="19"/>
      <c r="I70" s="60">
        <f t="shared" ref="I70:I133" si="1">SUM(G70:H70)</f>
        <v>0</v>
      </c>
      <c r="J70" s="18"/>
      <c r="K70" s="18"/>
      <c r="L70" s="18"/>
      <c r="M70" s="18"/>
      <c r="N70" s="18"/>
      <c r="O70" s="18"/>
      <c r="P70" s="24"/>
      <c r="Q70" s="18"/>
      <c r="R70" s="18"/>
      <c r="S70" s="18"/>
      <c r="T70" s="18"/>
    </row>
    <row r="71" spans="1:20">
      <c r="A71" s="4">
        <v>67</v>
      </c>
      <c r="B71" s="17"/>
      <c r="C71" s="18"/>
      <c r="D71" s="18"/>
      <c r="E71" s="19"/>
      <c r="F71" s="18"/>
      <c r="G71" s="19"/>
      <c r="H71" s="19"/>
      <c r="I71" s="60">
        <f t="shared" si="1"/>
        <v>0</v>
      </c>
      <c r="J71" s="18"/>
      <c r="K71" s="18"/>
      <c r="L71" s="18"/>
      <c r="M71" s="18"/>
      <c r="N71" s="18"/>
      <c r="O71" s="18"/>
      <c r="P71" s="24"/>
      <c r="Q71" s="18"/>
      <c r="R71" s="18"/>
      <c r="S71" s="18"/>
      <c r="T71" s="18"/>
    </row>
    <row r="72" spans="1:20">
      <c r="A72" s="4">
        <v>68</v>
      </c>
      <c r="B72" s="17"/>
      <c r="C72" s="18"/>
      <c r="D72" s="18"/>
      <c r="E72" s="19"/>
      <c r="F72" s="18"/>
      <c r="G72" s="19"/>
      <c r="H72" s="19"/>
      <c r="I72" s="60">
        <f t="shared" si="1"/>
        <v>0</v>
      </c>
      <c r="J72" s="18"/>
      <c r="K72" s="18"/>
      <c r="L72" s="18"/>
      <c r="M72" s="18"/>
      <c r="N72" s="18"/>
      <c r="O72" s="18"/>
      <c r="P72" s="24"/>
      <c r="Q72" s="18"/>
      <c r="R72" s="18"/>
      <c r="S72" s="18"/>
      <c r="T72" s="18"/>
    </row>
    <row r="73" spans="1:20">
      <c r="A73" s="4">
        <v>69</v>
      </c>
      <c r="B73" s="17"/>
      <c r="C73" s="18"/>
      <c r="D73" s="18"/>
      <c r="E73" s="19"/>
      <c r="F73" s="18"/>
      <c r="G73" s="19"/>
      <c r="H73" s="19"/>
      <c r="I73" s="60">
        <f t="shared" si="1"/>
        <v>0</v>
      </c>
      <c r="J73" s="18"/>
      <c r="K73" s="18"/>
      <c r="L73" s="18"/>
      <c r="M73" s="18"/>
      <c r="N73" s="18"/>
      <c r="O73" s="18"/>
      <c r="P73" s="24"/>
      <c r="Q73" s="18"/>
      <c r="R73" s="18"/>
      <c r="S73" s="18"/>
      <c r="T73" s="18"/>
    </row>
    <row r="74" spans="1:20">
      <c r="A74" s="4">
        <v>70</v>
      </c>
      <c r="B74" s="17"/>
      <c r="C74" s="18"/>
      <c r="D74" s="18"/>
      <c r="E74" s="19"/>
      <c r="F74" s="18"/>
      <c r="G74" s="19"/>
      <c r="H74" s="19"/>
      <c r="I74" s="60">
        <f t="shared" si="1"/>
        <v>0</v>
      </c>
      <c r="J74" s="18"/>
      <c r="K74" s="18"/>
      <c r="L74" s="18"/>
      <c r="M74" s="18"/>
      <c r="N74" s="18"/>
      <c r="O74" s="18"/>
      <c r="P74" s="24"/>
      <c r="Q74" s="18"/>
      <c r="R74" s="18"/>
      <c r="S74" s="18"/>
      <c r="T74" s="18"/>
    </row>
    <row r="75" spans="1:20">
      <c r="A75" s="4">
        <v>71</v>
      </c>
      <c r="B75" s="17"/>
      <c r="C75" s="18"/>
      <c r="D75" s="18"/>
      <c r="E75" s="19"/>
      <c r="F75" s="18"/>
      <c r="G75" s="19"/>
      <c r="H75" s="19"/>
      <c r="I75" s="60">
        <f t="shared" si="1"/>
        <v>0</v>
      </c>
      <c r="J75" s="18"/>
      <c r="K75" s="18"/>
      <c r="L75" s="18"/>
      <c r="M75" s="18"/>
      <c r="N75" s="18"/>
      <c r="O75" s="18"/>
      <c r="P75" s="24"/>
      <c r="Q75" s="18"/>
      <c r="R75" s="18"/>
      <c r="S75" s="18"/>
      <c r="T75" s="18"/>
    </row>
    <row r="76" spans="1:20">
      <c r="A76" s="4">
        <v>72</v>
      </c>
      <c r="B76" s="17"/>
      <c r="C76" s="18"/>
      <c r="D76" s="18"/>
      <c r="E76" s="19"/>
      <c r="F76" s="18"/>
      <c r="G76" s="19"/>
      <c r="H76" s="19"/>
      <c r="I76" s="60">
        <f t="shared" si="1"/>
        <v>0</v>
      </c>
      <c r="J76" s="18"/>
      <c r="K76" s="18"/>
      <c r="L76" s="18"/>
      <c r="M76" s="18"/>
      <c r="N76" s="18"/>
      <c r="O76" s="18"/>
      <c r="P76" s="24"/>
      <c r="Q76" s="18"/>
      <c r="R76" s="18"/>
      <c r="S76" s="18"/>
      <c r="T76" s="18"/>
    </row>
    <row r="77" spans="1:20">
      <c r="A77" s="4">
        <v>73</v>
      </c>
      <c r="B77" s="17"/>
      <c r="C77" s="18"/>
      <c r="D77" s="18"/>
      <c r="E77" s="19"/>
      <c r="F77" s="18"/>
      <c r="G77" s="19"/>
      <c r="H77" s="19"/>
      <c r="I77" s="60">
        <f t="shared" si="1"/>
        <v>0</v>
      </c>
      <c r="J77" s="18"/>
      <c r="K77" s="18"/>
      <c r="L77" s="18"/>
      <c r="M77" s="18"/>
      <c r="N77" s="18"/>
      <c r="O77" s="18"/>
      <c r="P77" s="24"/>
      <c r="Q77" s="18"/>
      <c r="R77" s="18"/>
      <c r="S77" s="18"/>
      <c r="T77" s="18"/>
    </row>
    <row r="78" spans="1:20">
      <c r="A78" s="4">
        <v>74</v>
      </c>
      <c r="B78" s="17"/>
      <c r="C78" s="18"/>
      <c r="D78" s="18"/>
      <c r="E78" s="19"/>
      <c r="F78" s="18"/>
      <c r="G78" s="19"/>
      <c r="H78" s="19"/>
      <c r="I78" s="60">
        <f t="shared" si="1"/>
        <v>0</v>
      </c>
      <c r="J78" s="18"/>
      <c r="K78" s="18"/>
      <c r="L78" s="18"/>
      <c r="M78" s="18"/>
      <c r="N78" s="18"/>
      <c r="O78" s="18"/>
      <c r="P78" s="24"/>
      <c r="Q78" s="18"/>
      <c r="R78" s="18"/>
      <c r="S78" s="18"/>
      <c r="T78" s="18"/>
    </row>
    <row r="79" spans="1:20">
      <c r="A79" s="4">
        <v>75</v>
      </c>
      <c r="B79" s="17"/>
      <c r="C79" s="18"/>
      <c r="D79" s="18"/>
      <c r="E79" s="19"/>
      <c r="F79" s="18"/>
      <c r="G79" s="19"/>
      <c r="H79" s="19"/>
      <c r="I79" s="60">
        <f t="shared" si="1"/>
        <v>0</v>
      </c>
      <c r="J79" s="18"/>
      <c r="K79" s="18"/>
      <c r="L79" s="18"/>
      <c r="M79" s="18"/>
      <c r="N79" s="18"/>
      <c r="O79" s="18"/>
      <c r="P79" s="24"/>
      <c r="Q79" s="18"/>
      <c r="R79" s="18"/>
      <c r="S79" s="18"/>
      <c r="T79" s="18"/>
    </row>
    <row r="80" spans="1:20">
      <c r="A80" s="4">
        <v>76</v>
      </c>
      <c r="B80" s="17"/>
      <c r="C80" s="18"/>
      <c r="D80" s="18"/>
      <c r="E80" s="19"/>
      <c r="F80" s="18"/>
      <c r="G80" s="19"/>
      <c r="H80" s="19"/>
      <c r="I80" s="60">
        <f t="shared" si="1"/>
        <v>0</v>
      </c>
      <c r="J80" s="18"/>
      <c r="K80" s="18"/>
      <c r="L80" s="18"/>
      <c r="M80" s="18"/>
      <c r="N80" s="18"/>
      <c r="O80" s="18"/>
      <c r="P80" s="24"/>
      <c r="Q80" s="18"/>
      <c r="R80" s="18"/>
      <c r="S80" s="18"/>
      <c r="T80" s="18"/>
    </row>
    <row r="81" spans="1:20">
      <c r="A81" s="4">
        <v>77</v>
      </c>
      <c r="B81" s="17"/>
      <c r="C81" s="18"/>
      <c r="D81" s="18"/>
      <c r="E81" s="19"/>
      <c r="F81" s="18"/>
      <c r="G81" s="19"/>
      <c r="H81" s="19"/>
      <c r="I81" s="60">
        <f t="shared" si="1"/>
        <v>0</v>
      </c>
      <c r="J81" s="18"/>
      <c r="K81" s="18"/>
      <c r="L81" s="18"/>
      <c r="M81" s="18"/>
      <c r="N81" s="18"/>
      <c r="O81" s="18"/>
      <c r="P81" s="24"/>
      <c r="Q81" s="18"/>
      <c r="R81" s="18"/>
      <c r="S81" s="18"/>
      <c r="T81" s="18"/>
    </row>
    <row r="82" spans="1:20">
      <c r="A82" s="4">
        <v>78</v>
      </c>
      <c r="B82" s="17"/>
      <c r="C82" s="18"/>
      <c r="D82" s="18"/>
      <c r="E82" s="19"/>
      <c r="F82" s="18"/>
      <c r="G82" s="19"/>
      <c r="H82" s="19"/>
      <c r="I82" s="60">
        <f t="shared" si="1"/>
        <v>0</v>
      </c>
      <c r="J82" s="18"/>
      <c r="K82" s="18"/>
      <c r="L82" s="18"/>
      <c r="M82" s="18"/>
      <c r="N82" s="18"/>
      <c r="O82" s="18"/>
      <c r="P82" s="24"/>
      <c r="Q82" s="18"/>
      <c r="R82" s="18"/>
      <c r="S82" s="18"/>
      <c r="T82" s="18"/>
    </row>
    <row r="83" spans="1:20">
      <c r="A83" s="4">
        <v>79</v>
      </c>
      <c r="B83" s="17"/>
      <c r="C83" s="18"/>
      <c r="D83" s="18"/>
      <c r="E83" s="19"/>
      <c r="F83" s="18"/>
      <c r="G83" s="19"/>
      <c r="H83" s="19"/>
      <c r="I83" s="60">
        <f t="shared" si="1"/>
        <v>0</v>
      </c>
      <c r="J83" s="18"/>
      <c r="K83" s="18"/>
      <c r="L83" s="18"/>
      <c r="M83" s="18"/>
      <c r="N83" s="18"/>
      <c r="O83" s="18"/>
      <c r="P83" s="24"/>
      <c r="Q83" s="18"/>
      <c r="R83" s="18"/>
      <c r="S83" s="18"/>
      <c r="T83" s="18"/>
    </row>
    <row r="84" spans="1:20">
      <c r="A84" s="4">
        <v>80</v>
      </c>
      <c r="B84" s="17"/>
      <c r="C84" s="18"/>
      <c r="D84" s="18"/>
      <c r="E84" s="19"/>
      <c r="F84" s="18"/>
      <c r="G84" s="19"/>
      <c r="H84" s="19"/>
      <c r="I84" s="60">
        <f t="shared" si="1"/>
        <v>0</v>
      </c>
      <c r="J84" s="18"/>
      <c r="K84" s="18"/>
      <c r="L84" s="18"/>
      <c r="M84" s="18"/>
      <c r="N84" s="18"/>
      <c r="O84" s="18"/>
      <c r="P84" s="24"/>
      <c r="Q84" s="18"/>
      <c r="R84" s="18"/>
      <c r="S84" s="18"/>
      <c r="T84" s="18"/>
    </row>
    <row r="85" spans="1:20">
      <c r="A85" s="4">
        <v>81</v>
      </c>
      <c r="B85" s="17"/>
      <c r="C85" s="18"/>
      <c r="D85" s="18"/>
      <c r="E85" s="19"/>
      <c r="F85" s="18"/>
      <c r="G85" s="19"/>
      <c r="H85" s="19"/>
      <c r="I85" s="60">
        <f t="shared" si="1"/>
        <v>0</v>
      </c>
      <c r="J85" s="18"/>
      <c r="K85" s="18"/>
      <c r="L85" s="18"/>
      <c r="M85" s="18"/>
      <c r="N85" s="18"/>
      <c r="O85" s="18"/>
      <c r="P85" s="24"/>
      <c r="Q85" s="18"/>
      <c r="R85" s="18"/>
      <c r="S85" s="18"/>
      <c r="T85" s="18"/>
    </row>
    <row r="86" spans="1:20">
      <c r="A86" s="4">
        <v>82</v>
      </c>
      <c r="B86" s="17"/>
      <c r="C86" s="18"/>
      <c r="D86" s="18"/>
      <c r="E86" s="19"/>
      <c r="F86" s="18"/>
      <c r="G86" s="19"/>
      <c r="H86" s="19"/>
      <c r="I86" s="60">
        <f t="shared" si="1"/>
        <v>0</v>
      </c>
      <c r="J86" s="18"/>
      <c r="K86" s="18"/>
      <c r="L86" s="18"/>
      <c r="M86" s="18"/>
      <c r="N86" s="18"/>
      <c r="O86" s="18"/>
      <c r="P86" s="24"/>
      <c r="Q86" s="18"/>
      <c r="R86" s="18"/>
      <c r="S86" s="18"/>
      <c r="T86" s="18"/>
    </row>
    <row r="87" spans="1:20">
      <c r="A87" s="4">
        <v>83</v>
      </c>
      <c r="B87" s="17"/>
      <c r="C87" s="18"/>
      <c r="D87" s="18"/>
      <c r="E87" s="19"/>
      <c r="F87" s="18"/>
      <c r="G87" s="19"/>
      <c r="H87" s="19"/>
      <c r="I87" s="60">
        <f t="shared" si="1"/>
        <v>0</v>
      </c>
      <c r="J87" s="18"/>
      <c r="K87" s="18"/>
      <c r="L87" s="18"/>
      <c r="M87" s="18"/>
      <c r="N87" s="18"/>
      <c r="O87" s="18"/>
      <c r="P87" s="24"/>
      <c r="Q87" s="18"/>
      <c r="R87" s="18"/>
      <c r="S87" s="18"/>
      <c r="T87" s="18"/>
    </row>
    <row r="88" spans="1:20">
      <c r="A88" s="4">
        <v>84</v>
      </c>
      <c r="B88" s="17"/>
      <c r="C88" s="18"/>
      <c r="D88" s="18"/>
      <c r="E88" s="19"/>
      <c r="F88" s="18"/>
      <c r="G88" s="19"/>
      <c r="H88" s="19"/>
      <c r="I88" s="60">
        <f t="shared" si="1"/>
        <v>0</v>
      </c>
      <c r="J88" s="18"/>
      <c r="K88" s="18"/>
      <c r="L88" s="18"/>
      <c r="M88" s="18"/>
      <c r="N88" s="18"/>
      <c r="O88" s="18"/>
      <c r="P88" s="24"/>
      <c r="Q88" s="18"/>
      <c r="R88" s="18"/>
      <c r="S88" s="18"/>
      <c r="T88" s="18"/>
    </row>
    <row r="89" spans="1:20">
      <c r="A89" s="4">
        <v>85</v>
      </c>
      <c r="B89" s="17"/>
      <c r="C89" s="18"/>
      <c r="D89" s="18"/>
      <c r="E89" s="19"/>
      <c r="F89" s="18"/>
      <c r="G89" s="19"/>
      <c r="H89" s="19"/>
      <c r="I89" s="60">
        <f t="shared" si="1"/>
        <v>0</v>
      </c>
      <c r="J89" s="18"/>
      <c r="K89" s="18"/>
      <c r="L89" s="18"/>
      <c r="M89" s="18"/>
      <c r="N89" s="18"/>
      <c r="O89" s="18"/>
      <c r="P89" s="24"/>
      <c r="Q89" s="18"/>
      <c r="R89" s="18"/>
      <c r="S89" s="18"/>
      <c r="T89" s="18"/>
    </row>
    <row r="90" spans="1:20">
      <c r="A90" s="4">
        <v>86</v>
      </c>
      <c r="B90" s="17"/>
      <c r="C90" s="18"/>
      <c r="D90" s="18"/>
      <c r="E90" s="19"/>
      <c r="F90" s="18"/>
      <c r="G90" s="19"/>
      <c r="H90" s="19"/>
      <c r="I90" s="60">
        <f t="shared" si="1"/>
        <v>0</v>
      </c>
      <c r="J90" s="18"/>
      <c r="K90" s="18"/>
      <c r="L90" s="18"/>
      <c r="M90" s="18"/>
      <c r="N90" s="18"/>
      <c r="O90" s="18"/>
      <c r="P90" s="24"/>
      <c r="Q90" s="18"/>
      <c r="R90" s="18"/>
      <c r="S90" s="18"/>
      <c r="T90" s="18"/>
    </row>
    <row r="91" spans="1:20">
      <c r="A91" s="4">
        <v>87</v>
      </c>
      <c r="B91" s="17"/>
      <c r="C91" s="18"/>
      <c r="D91" s="18"/>
      <c r="E91" s="19"/>
      <c r="F91" s="18"/>
      <c r="G91" s="19"/>
      <c r="H91" s="19"/>
      <c r="I91" s="60">
        <f t="shared" si="1"/>
        <v>0</v>
      </c>
      <c r="J91" s="18"/>
      <c r="K91" s="18"/>
      <c r="L91" s="18"/>
      <c r="M91" s="18"/>
      <c r="N91" s="18"/>
      <c r="O91" s="18"/>
      <c r="P91" s="24"/>
      <c r="Q91" s="18"/>
      <c r="R91" s="18"/>
      <c r="S91" s="18"/>
      <c r="T91" s="18"/>
    </row>
    <row r="92" spans="1:20">
      <c r="A92" s="4">
        <v>88</v>
      </c>
      <c r="B92" s="17"/>
      <c r="C92" s="18"/>
      <c r="D92" s="18"/>
      <c r="E92" s="19"/>
      <c r="F92" s="18"/>
      <c r="G92" s="19"/>
      <c r="H92" s="19"/>
      <c r="I92" s="60">
        <f t="shared" si="1"/>
        <v>0</v>
      </c>
      <c r="J92" s="18"/>
      <c r="K92" s="18"/>
      <c r="L92" s="18"/>
      <c r="M92" s="18"/>
      <c r="N92" s="18"/>
      <c r="O92" s="18"/>
      <c r="P92" s="24"/>
      <c r="Q92" s="18"/>
      <c r="R92" s="18"/>
      <c r="S92" s="18"/>
      <c r="T92" s="18"/>
    </row>
    <row r="93" spans="1:20">
      <c r="A93" s="4">
        <v>89</v>
      </c>
      <c r="B93" s="17"/>
      <c r="C93" s="18"/>
      <c r="D93" s="18"/>
      <c r="E93" s="19"/>
      <c r="F93" s="18"/>
      <c r="G93" s="19"/>
      <c r="H93" s="19"/>
      <c r="I93" s="60">
        <f t="shared" si="1"/>
        <v>0</v>
      </c>
      <c r="J93" s="18"/>
      <c r="K93" s="18"/>
      <c r="L93" s="18"/>
      <c r="M93" s="18"/>
      <c r="N93" s="18"/>
      <c r="O93" s="18"/>
      <c r="P93" s="24"/>
      <c r="Q93" s="18"/>
      <c r="R93" s="18"/>
      <c r="S93" s="18"/>
      <c r="T93" s="18"/>
    </row>
    <row r="94" spans="1:20">
      <c r="A94" s="4">
        <v>90</v>
      </c>
      <c r="B94" s="17"/>
      <c r="C94" s="18"/>
      <c r="D94" s="18"/>
      <c r="E94" s="19"/>
      <c r="F94" s="18"/>
      <c r="G94" s="19"/>
      <c r="H94" s="19"/>
      <c r="I94" s="60">
        <f t="shared" si="1"/>
        <v>0</v>
      </c>
      <c r="J94" s="18"/>
      <c r="K94" s="18"/>
      <c r="L94" s="18"/>
      <c r="M94" s="18"/>
      <c r="N94" s="18"/>
      <c r="O94" s="18"/>
      <c r="P94" s="24"/>
      <c r="Q94" s="18"/>
      <c r="R94" s="18"/>
      <c r="S94" s="18"/>
      <c r="T94" s="18"/>
    </row>
    <row r="95" spans="1:20">
      <c r="A95" s="4">
        <v>91</v>
      </c>
      <c r="B95" s="17"/>
      <c r="C95" s="18"/>
      <c r="D95" s="18"/>
      <c r="E95" s="19"/>
      <c r="F95" s="18"/>
      <c r="G95" s="19"/>
      <c r="H95" s="19"/>
      <c r="I95" s="60">
        <f t="shared" si="1"/>
        <v>0</v>
      </c>
      <c r="J95" s="18"/>
      <c r="K95" s="18"/>
      <c r="L95" s="18"/>
      <c r="M95" s="18"/>
      <c r="N95" s="18"/>
      <c r="O95" s="18"/>
      <c r="P95" s="24"/>
      <c r="Q95" s="18"/>
      <c r="R95" s="18"/>
      <c r="S95" s="18"/>
      <c r="T95" s="18"/>
    </row>
    <row r="96" spans="1:20">
      <c r="A96" s="4">
        <v>92</v>
      </c>
      <c r="B96" s="17"/>
      <c r="C96" s="18"/>
      <c r="D96" s="18"/>
      <c r="E96" s="19"/>
      <c r="F96" s="18"/>
      <c r="G96" s="19"/>
      <c r="H96" s="19"/>
      <c r="I96" s="60">
        <f t="shared" si="1"/>
        <v>0</v>
      </c>
      <c r="J96" s="18"/>
      <c r="K96" s="18"/>
      <c r="L96" s="18"/>
      <c r="M96" s="18"/>
      <c r="N96" s="18"/>
      <c r="O96" s="18"/>
      <c r="P96" s="24"/>
      <c r="Q96" s="18"/>
      <c r="R96" s="18"/>
      <c r="S96" s="18"/>
      <c r="T96" s="18"/>
    </row>
    <row r="97" spans="1:20">
      <c r="A97" s="4">
        <v>93</v>
      </c>
      <c r="B97" s="17"/>
      <c r="C97" s="18"/>
      <c r="D97" s="18"/>
      <c r="E97" s="19"/>
      <c r="F97" s="18"/>
      <c r="G97" s="19"/>
      <c r="H97" s="19"/>
      <c r="I97" s="60">
        <f t="shared" si="1"/>
        <v>0</v>
      </c>
      <c r="J97" s="18"/>
      <c r="K97" s="18"/>
      <c r="L97" s="18"/>
      <c r="M97" s="18"/>
      <c r="N97" s="18"/>
      <c r="O97" s="18"/>
      <c r="P97" s="24"/>
      <c r="Q97" s="18"/>
      <c r="R97" s="18"/>
      <c r="S97" s="18"/>
      <c r="T97" s="18"/>
    </row>
    <row r="98" spans="1:20">
      <c r="A98" s="4">
        <v>94</v>
      </c>
      <c r="B98" s="17"/>
      <c r="C98" s="18"/>
      <c r="D98" s="18"/>
      <c r="E98" s="19"/>
      <c r="F98" s="18"/>
      <c r="G98" s="19"/>
      <c r="H98" s="19"/>
      <c r="I98" s="60">
        <f t="shared" si="1"/>
        <v>0</v>
      </c>
      <c r="J98" s="18"/>
      <c r="K98" s="18"/>
      <c r="L98" s="18"/>
      <c r="M98" s="18"/>
      <c r="N98" s="18"/>
      <c r="O98" s="18"/>
      <c r="P98" s="24"/>
      <c r="Q98" s="18"/>
      <c r="R98" s="18"/>
      <c r="S98" s="18"/>
      <c r="T98" s="18"/>
    </row>
    <row r="99" spans="1:20">
      <c r="A99" s="4">
        <v>95</v>
      </c>
      <c r="B99" s="17"/>
      <c r="C99" s="18"/>
      <c r="D99" s="18"/>
      <c r="E99" s="19"/>
      <c r="F99" s="18"/>
      <c r="G99" s="19"/>
      <c r="H99" s="19"/>
      <c r="I99" s="60">
        <f t="shared" si="1"/>
        <v>0</v>
      </c>
      <c r="J99" s="18"/>
      <c r="K99" s="18"/>
      <c r="L99" s="18"/>
      <c r="M99" s="18"/>
      <c r="N99" s="18"/>
      <c r="O99" s="18"/>
      <c r="P99" s="24"/>
      <c r="Q99" s="18"/>
      <c r="R99" s="18"/>
      <c r="S99" s="18"/>
      <c r="T99" s="18"/>
    </row>
    <row r="100" spans="1:20">
      <c r="A100" s="4">
        <v>96</v>
      </c>
      <c r="B100" s="17"/>
      <c r="C100" s="18"/>
      <c r="D100" s="18"/>
      <c r="E100" s="19"/>
      <c r="F100" s="18"/>
      <c r="G100" s="19"/>
      <c r="H100" s="19"/>
      <c r="I100" s="60">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60">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60">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60">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60">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60">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60">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60">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60">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60">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60">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60">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60">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60">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60">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60">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60">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60">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60">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0">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0">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0">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0">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0">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0">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0">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0">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0">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0">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0">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0">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0">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0">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0">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0">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0">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0">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0">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0">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0">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0">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0">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0">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0">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0">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0">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0">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0">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0">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0">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0">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0">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0">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0">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0">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0">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0">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0">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0">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0">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0">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0">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0">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0">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0">
        <f t="shared" si="2"/>
        <v>0</v>
      </c>
      <c r="J164" s="18"/>
      <c r="K164" s="18"/>
      <c r="L164" s="18"/>
      <c r="M164" s="18"/>
      <c r="N164" s="18"/>
      <c r="O164" s="18"/>
      <c r="P164" s="24"/>
      <c r="Q164" s="18"/>
      <c r="R164" s="18"/>
      <c r="S164" s="18"/>
      <c r="T164" s="18"/>
    </row>
    <row r="165" spans="1:20">
      <c r="A165" s="21" t="s">
        <v>11</v>
      </c>
      <c r="B165" s="39"/>
      <c r="C165" s="21">
        <f>COUNTIFS(C5:C164,"*")</f>
        <v>60</v>
      </c>
      <c r="D165" s="21"/>
      <c r="E165" s="13"/>
      <c r="F165" s="21"/>
      <c r="G165" s="61">
        <f>SUM(G5:G164)</f>
        <v>1577</v>
      </c>
      <c r="H165" s="61">
        <f>SUM(H5:H164)</f>
        <v>1472</v>
      </c>
      <c r="I165" s="61">
        <f>SUM(I5:I164)</f>
        <v>3049</v>
      </c>
      <c r="J165" s="21"/>
      <c r="K165" s="21"/>
      <c r="L165" s="21"/>
      <c r="M165" s="21"/>
      <c r="N165" s="21"/>
      <c r="O165" s="21"/>
      <c r="P165" s="14"/>
      <c r="Q165" s="21"/>
      <c r="R165" s="21"/>
      <c r="S165" s="21"/>
      <c r="T165" s="12"/>
    </row>
    <row r="166" spans="1:20">
      <c r="A166" s="44" t="s">
        <v>62</v>
      </c>
      <c r="B166" s="10">
        <f>COUNTIF(B$5:B$164,"Team 1")</f>
        <v>0</v>
      </c>
      <c r="C166" s="44" t="s">
        <v>25</v>
      </c>
      <c r="D166" s="10">
        <f>COUNTIF(D5:D164,"Anganwadi")</f>
        <v>61</v>
      </c>
    </row>
    <row r="167" spans="1:20">
      <c r="A167" s="44" t="s">
        <v>63</v>
      </c>
      <c r="B167" s="10">
        <f>COUNTIF(B$6:B$164,"Team 2")</f>
        <v>59</v>
      </c>
      <c r="C167" s="44" t="s">
        <v>23</v>
      </c>
      <c r="D167" s="10">
        <f>COUNTIF(D5:D164,"School")</f>
        <v>0</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error="Please select type of institution from drop down list." sqref="D5:D10 D50:D55 D57:D164 D26:D31 D12:D17 D19:D24 D33:D41 D43:D48">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N50" activePane="bottomRight" state="frozen"/>
      <selection pane="topRight" activeCell="C1" sqref="C1"/>
      <selection pane="bottomLeft" activeCell="A5" sqref="A5"/>
      <selection pane="bottomRight" activeCell="P5" sqref="P5:P57"/>
    </sheetView>
  </sheetViews>
  <sheetFormatPr defaultRowHeight="16.5"/>
  <cols>
    <col min="1" max="1" width="7.85546875"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8.5" customHeight="1">
      <c r="A1" s="143" t="s">
        <v>70</v>
      </c>
      <c r="B1" s="143"/>
      <c r="C1" s="143"/>
      <c r="D1" s="56"/>
      <c r="E1" s="56"/>
      <c r="F1" s="56"/>
      <c r="G1" s="56"/>
      <c r="H1" s="56"/>
      <c r="I1" s="56"/>
      <c r="J1" s="56"/>
      <c r="K1" s="56"/>
      <c r="L1" s="56"/>
      <c r="M1" s="56"/>
      <c r="N1" s="56"/>
      <c r="O1" s="56"/>
      <c r="P1" s="56"/>
      <c r="Q1" s="56"/>
      <c r="R1" s="56"/>
      <c r="S1" s="56"/>
    </row>
    <row r="2" spans="1:20">
      <c r="A2" s="139" t="s">
        <v>59</v>
      </c>
      <c r="B2" s="140"/>
      <c r="C2" s="140"/>
      <c r="D2" s="25">
        <v>43678</v>
      </c>
      <c r="E2" s="22"/>
      <c r="F2" s="22"/>
      <c r="G2" s="22"/>
      <c r="H2" s="22"/>
      <c r="I2" s="22"/>
      <c r="J2" s="22"/>
      <c r="K2" s="22"/>
      <c r="L2" s="22"/>
      <c r="M2" s="22"/>
      <c r="N2" s="22"/>
      <c r="O2" s="22"/>
      <c r="P2" s="22"/>
      <c r="Q2" s="22"/>
      <c r="R2" s="22"/>
      <c r="S2" s="22"/>
    </row>
    <row r="3" spans="1:20" ht="24" customHeight="1">
      <c r="A3" s="135" t="s">
        <v>14</v>
      </c>
      <c r="B3" s="137" t="s">
        <v>61</v>
      </c>
      <c r="C3" s="134" t="s">
        <v>7</v>
      </c>
      <c r="D3" s="134" t="s">
        <v>55</v>
      </c>
      <c r="E3" s="134" t="s">
        <v>16</v>
      </c>
      <c r="F3" s="141" t="s">
        <v>17</v>
      </c>
      <c r="G3" s="134" t="s">
        <v>8</v>
      </c>
      <c r="H3" s="134"/>
      <c r="I3" s="134"/>
      <c r="J3" s="134" t="s">
        <v>31</v>
      </c>
      <c r="K3" s="137" t="s">
        <v>33</v>
      </c>
      <c r="L3" s="137" t="s">
        <v>50</v>
      </c>
      <c r="M3" s="137" t="s">
        <v>51</v>
      </c>
      <c r="N3" s="137" t="s">
        <v>34</v>
      </c>
      <c r="O3" s="137" t="s">
        <v>35</v>
      </c>
      <c r="P3" s="135" t="s">
        <v>54</v>
      </c>
      <c r="Q3" s="134" t="s">
        <v>52</v>
      </c>
      <c r="R3" s="134" t="s">
        <v>32</v>
      </c>
      <c r="S3" s="134" t="s">
        <v>53</v>
      </c>
      <c r="T3" s="134" t="s">
        <v>13</v>
      </c>
    </row>
    <row r="4" spans="1:20" ht="25.5" customHeight="1">
      <c r="A4" s="135"/>
      <c r="B4" s="142"/>
      <c r="C4" s="134"/>
      <c r="D4" s="134"/>
      <c r="E4" s="134"/>
      <c r="F4" s="141"/>
      <c r="G4" s="23" t="s">
        <v>9</v>
      </c>
      <c r="H4" s="23" t="s">
        <v>10</v>
      </c>
      <c r="I4" s="23" t="s">
        <v>11</v>
      </c>
      <c r="J4" s="134"/>
      <c r="K4" s="138"/>
      <c r="L4" s="138"/>
      <c r="M4" s="138"/>
      <c r="N4" s="138"/>
      <c r="O4" s="138"/>
      <c r="P4" s="135"/>
      <c r="Q4" s="135"/>
      <c r="R4" s="134"/>
      <c r="S4" s="134"/>
      <c r="T4" s="134"/>
    </row>
    <row r="5" spans="1:20">
      <c r="A5" s="4">
        <v>1</v>
      </c>
      <c r="B5" s="17" t="s">
        <v>63</v>
      </c>
      <c r="C5" s="17" t="s">
        <v>489</v>
      </c>
      <c r="D5" s="48" t="s">
        <v>25</v>
      </c>
      <c r="E5" s="75">
        <v>18294100901</v>
      </c>
      <c r="F5" s="58"/>
      <c r="G5" s="17">
        <v>32</v>
      </c>
      <c r="H5" s="17">
        <v>27</v>
      </c>
      <c r="I5" s="60">
        <f>SUM(G5:H5)</f>
        <v>59</v>
      </c>
      <c r="J5" s="75">
        <v>88767498815</v>
      </c>
      <c r="K5" s="75" t="s">
        <v>519</v>
      </c>
      <c r="L5" s="75" t="s">
        <v>520</v>
      </c>
      <c r="M5" s="75">
        <v>8721929157</v>
      </c>
      <c r="N5" s="53" t="s">
        <v>521</v>
      </c>
      <c r="O5" s="53">
        <v>8811970351</v>
      </c>
      <c r="P5" s="81">
        <v>43678</v>
      </c>
      <c r="Q5" s="48"/>
      <c r="R5" s="48"/>
      <c r="S5" s="18"/>
      <c r="T5" s="18"/>
    </row>
    <row r="6" spans="1:20">
      <c r="A6" s="4">
        <v>2</v>
      </c>
      <c r="B6" s="17" t="s">
        <v>63</v>
      </c>
      <c r="C6" s="75" t="s">
        <v>490</v>
      </c>
      <c r="D6" s="48" t="s">
        <v>25</v>
      </c>
      <c r="E6" s="75">
        <v>18294100904</v>
      </c>
      <c r="F6" s="48"/>
      <c r="G6" s="19">
        <v>20</v>
      </c>
      <c r="H6" s="19">
        <v>24</v>
      </c>
      <c r="I6" s="60">
        <f t="shared" ref="I6:I69" si="0">SUM(G6:H6)</f>
        <v>44</v>
      </c>
      <c r="J6" s="75">
        <v>8812929329</v>
      </c>
      <c r="K6" s="75" t="s">
        <v>522</v>
      </c>
      <c r="L6" s="75" t="s">
        <v>523</v>
      </c>
      <c r="M6" s="75">
        <v>9957942992</v>
      </c>
      <c r="N6" s="53" t="s">
        <v>524</v>
      </c>
      <c r="O6" s="53">
        <v>9613637402</v>
      </c>
      <c r="P6" s="81">
        <v>43678</v>
      </c>
      <c r="Q6" s="48"/>
      <c r="R6" s="48"/>
      <c r="S6" s="18"/>
      <c r="T6" s="18"/>
    </row>
    <row r="7" spans="1:20">
      <c r="A7" s="4">
        <v>3</v>
      </c>
      <c r="B7" s="17" t="s">
        <v>63</v>
      </c>
      <c r="C7" s="75" t="s">
        <v>491</v>
      </c>
      <c r="D7" s="48" t="s">
        <v>25</v>
      </c>
      <c r="E7" s="75">
        <v>18294100902</v>
      </c>
      <c r="F7" s="48"/>
      <c r="G7" s="19">
        <v>31</v>
      </c>
      <c r="H7" s="19">
        <v>23</v>
      </c>
      <c r="I7" s="60">
        <f t="shared" si="0"/>
        <v>54</v>
      </c>
      <c r="J7" s="75">
        <v>882212131</v>
      </c>
      <c r="K7" s="75" t="s">
        <v>519</v>
      </c>
      <c r="L7" s="75" t="s">
        <v>520</v>
      </c>
      <c r="M7" s="75">
        <v>8721929157</v>
      </c>
      <c r="N7" s="53" t="s">
        <v>525</v>
      </c>
      <c r="O7" s="53">
        <v>9678345219</v>
      </c>
      <c r="P7" s="81">
        <v>43679</v>
      </c>
      <c r="Q7" s="48"/>
      <c r="R7" s="48"/>
      <c r="S7" s="18"/>
      <c r="T7" s="18"/>
    </row>
    <row r="8" spans="1:20">
      <c r="A8" s="4">
        <v>4</v>
      </c>
      <c r="B8" s="17" t="s">
        <v>63</v>
      </c>
      <c r="C8" s="75" t="s">
        <v>492</v>
      </c>
      <c r="D8" s="48" t="s">
        <v>25</v>
      </c>
      <c r="E8" s="75">
        <v>18294100903</v>
      </c>
      <c r="F8" s="48"/>
      <c r="G8" s="19">
        <v>37</v>
      </c>
      <c r="H8" s="19">
        <v>28</v>
      </c>
      <c r="I8" s="60">
        <f t="shared" si="0"/>
        <v>65</v>
      </c>
      <c r="J8" s="75">
        <v>9957352160</v>
      </c>
      <c r="K8" s="75" t="s">
        <v>519</v>
      </c>
      <c r="L8" s="75" t="s">
        <v>520</v>
      </c>
      <c r="M8" s="75">
        <v>8721929157</v>
      </c>
      <c r="N8" s="20" t="s">
        <v>526</v>
      </c>
      <c r="O8" s="20">
        <v>9577469961</v>
      </c>
      <c r="P8" s="49">
        <v>43679</v>
      </c>
      <c r="Q8" s="48"/>
      <c r="R8" s="48"/>
      <c r="S8" s="18"/>
      <c r="T8" s="18"/>
    </row>
    <row r="9" spans="1:20">
      <c r="A9" s="4">
        <v>5</v>
      </c>
      <c r="B9" s="17" t="s">
        <v>63</v>
      </c>
      <c r="C9" s="75" t="s">
        <v>493</v>
      </c>
      <c r="D9" s="48" t="s">
        <v>25</v>
      </c>
      <c r="E9" s="75">
        <v>18294100913</v>
      </c>
      <c r="F9" s="48"/>
      <c r="G9" s="19">
        <v>17</v>
      </c>
      <c r="H9" s="19">
        <v>21</v>
      </c>
      <c r="I9" s="60">
        <f t="shared" si="0"/>
        <v>38</v>
      </c>
      <c r="J9" s="75">
        <v>8753860746</v>
      </c>
      <c r="K9" s="75" t="s">
        <v>519</v>
      </c>
      <c r="L9" s="75" t="s">
        <v>520</v>
      </c>
      <c r="M9" s="75">
        <v>8721929157</v>
      </c>
      <c r="N9" s="75"/>
      <c r="O9" s="53">
        <v>9957524992</v>
      </c>
      <c r="P9" s="49">
        <v>43680</v>
      </c>
      <c r="Q9" s="48"/>
      <c r="R9" s="48"/>
      <c r="S9" s="18"/>
      <c r="T9" s="18"/>
    </row>
    <row r="10" spans="1:20">
      <c r="A10" s="4">
        <v>6</v>
      </c>
      <c r="B10" s="17" t="s">
        <v>63</v>
      </c>
      <c r="C10" s="75" t="s">
        <v>494</v>
      </c>
      <c r="D10" s="48" t="s">
        <v>25</v>
      </c>
      <c r="E10" s="75">
        <v>18294100905</v>
      </c>
      <c r="F10" s="48"/>
      <c r="G10" s="19">
        <v>29</v>
      </c>
      <c r="H10" s="19">
        <v>34</v>
      </c>
      <c r="I10" s="60">
        <f t="shared" si="0"/>
        <v>63</v>
      </c>
      <c r="J10" s="75">
        <v>9706740664</v>
      </c>
      <c r="K10" s="75" t="s">
        <v>519</v>
      </c>
      <c r="L10" s="75" t="s">
        <v>520</v>
      </c>
      <c r="M10" s="75">
        <v>8721929157</v>
      </c>
      <c r="N10" s="75"/>
      <c r="O10" s="53">
        <v>9954884330</v>
      </c>
      <c r="P10" s="49">
        <v>43680</v>
      </c>
      <c r="Q10" s="48"/>
      <c r="R10" s="48"/>
      <c r="S10" s="18"/>
      <c r="T10" s="18"/>
    </row>
    <row r="11" spans="1:20">
      <c r="A11" s="4">
        <v>7</v>
      </c>
      <c r="B11" s="17" t="s">
        <v>63</v>
      </c>
      <c r="C11" s="75" t="s">
        <v>495</v>
      </c>
      <c r="D11" s="48" t="s">
        <v>25</v>
      </c>
      <c r="E11" s="75">
        <v>18294100906</v>
      </c>
      <c r="F11" s="48"/>
      <c r="G11" s="19">
        <v>42</v>
      </c>
      <c r="H11" s="19">
        <v>57</v>
      </c>
      <c r="I11" s="60">
        <f t="shared" si="0"/>
        <v>99</v>
      </c>
      <c r="J11" s="75">
        <v>9635892977</v>
      </c>
      <c r="K11" s="75" t="s">
        <v>519</v>
      </c>
      <c r="L11" s="75" t="s">
        <v>520</v>
      </c>
      <c r="M11" s="75">
        <v>8721929157</v>
      </c>
      <c r="N11" s="75"/>
      <c r="O11" s="53">
        <v>9678781149</v>
      </c>
      <c r="P11" s="49">
        <v>43682</v>
      </c>
      <c r="Q11" s="48"/>
      <c r="R11" s="48"/>
      <c r="S11" s="18"/>
      <c r="T11" s="18"/>
    </row>
    <row r="12" spans="1:20">
      <c r="A12" s="4">
        <v>8</v>
      </c>
      <c r="B12" s="17" t="s">
        <v>63</v>
      </c>
      <c r="C12" s="75" t="s">
        <v>496</v>
      </c>
      <c r="D12" s="48" t="s">
        <v>25</v>
      </c>
      <c r="E12" s="75">
        <v>18294100907</v>
      </c>
      <c r="F12" s="48"/>
      <c r="G12" s="19">
        <v>45</v>
      </c>
      <c r="H12" s="19">
        <v>39</v>
      </c>
      <c r="I12" s="60">
        <f t="shared" si="0"/>
        <v>84</v>
      </c>
      <c r="J12" s="75">
        <v>9859583594</v>
      </c>
      <c r="K12" s="75" t="s">
        <v>519</v>
      </c>
      <c r="L12" s="75" t="s">
        <v>520</v>
      </c>
      <c r="M12" s="75">
        <v>8721929157</v>
      </c>
      <c r="N12" s="75"/>
      <c r="O12" s="53">
        <v>7576926033</v>
      </c>
      <c r="P12" s="49">
        <v>43683</v>
      </c>
      <c r="Q12" s="48"/>
      <c r="R12" s="48"/>
      <c r="S12" s="18"/>
      <c r="T12" s="18"/>
    </row>
    <row r="13" spans="1:20">
      <c r="A13" s="4">
        <v>9</v>
      </c>
      <c r="B13" s="17" t="s">
        <v>63</v>
      </c>
      <c r="C13" s="75" t="s">
        <v>497</v>
      </c>
      <c r="D13" s="48" t="s">
        <v>25</v>
      </c>
      <c r="E13" s="75">
        <v>18294100908</v>
      </c>
      <c r="F13" s="48"/>
      <c r="G13" s="19">
        <v>18</v>
      </c>
      <c r="H13" s="19">
        <v>15</v>
      </c>
      <c r="I13" s="60">
        <f t="shared" si="0"/>
        <v>33</v>
      </c>
      <c r="J13" s="75">
        <v>8724058149</v>
      </c>
      <c r="K13" s="75" t="s">
        <v>527</v>
      </c>
      <c r="L13" s="75"/>
      <c r="M13" s="75">
        <v>9707481557</v>
      </c>
      <c r="N13" s="75"/>
      <c r="O13" s="53">
        <v>9678564170</v>
      </c>
      <c r="P13" s="49">
        <v>43683</v>
      </c>
      <c r="Q13" s="48"/>
      <c r="R13" s="48"/>
      <c r="S13" s="18"/>
      <c r="T13" s="18"/>
    </row>
    <row r="14" spans="1:20">
      <c r="A14" s="4">
        <v>10</v>
      </c>
      <c r="B14" s="17" t="s">
        <v>63</v>
      </c>
      <c r="C14" s="75" t="s">
        <v>498</v>
      </c>
      <c r="D14" s="48" t="s">
        <v>25</v>
      </c>
      <c r="E14" s="75">
        <v>18294100909</v>
      </c>
      <c r="F14" s="48"/>
      <c r="G14" s="19">
        <v>27</v>
      </c>
      <c r="H14" s="19">
        <v>19</v>
      </c>
      <c r="I14" s="60">
        <f t="shared" si="0"/>
        <v>46</v>
      </c>
      <c r="J14" s="75">
        <v>9954248543</v>
      </c>
      <c r="K14" s="75" t="s">
        <v>527</v>
      </c>
      <c r="L14" s="75"/>
      <c r="M14" s="75">
        <v>9707481557</v>
      </c>
      <c r="N14" s="75"/>
      <c r="O14" s="53">
        <v>9678564170</v>
      </c>
      <c r="P14" s="49">
        <v>43684</v>
      </c>
      <c r="Q14" s="48"/>
      <c r="R14" s="48"/>
      <c r="S14" s="18"/>
      <c r="T14" s="18"/>
    </row>
    <row r="15" spans="1:20">
      <c r="A15" s="4">
        <v>11</v>
      </c>
      <c r="B15" s="17" t="s">
        <v>63</v>
      </c>
      <c r="C15" s="75" t="s">
        <v>499</v>
      </c>
      <c r="D15" s="48" t="s">
        <v>25</v>
      </c>
      <c r="E15" s="75">
        <v>18294100919</v>
      </c>
      <c r="F15" s="58"/>
      <c r="G15" s="17">
        <v>38</v>
      </c>
      <c r="H15" s="17">
        <v>18</v>
      </c>
      <c r="I15" s="60">
        <f t="shared" si="0"/>
        <v>56</v>
      </c>
      <c r="J15" s="75">
        <v>995414630</v>
      </c>
      <c r="K15" s="75" t="s">
        <v>522</v>
      </c>
      <c r="L15" s="75" t="s">
        <v>523</v>
      </c>
      <c r="M15" s="75">
        <v>9957942992</v>
      </c>
      <c r="N15" s="75"/>
      <c r="O15" s="53">
        <v>9678781149</v>
      </c>
      <c r="P15" s="49">
        <v>43684</v>
      </c>
      <c r="Q15" s="48"/>
      <c r="R15" s="48"/>
      <c r="S15" s="18"/>
      <c r="T15" s="18"/>
    </row>
    <row r="16" spans="1:20">
      <c r="A16" s="4">
        <v>12</v>
      </c>
      <c r="B16" s="17" t="s">
        <v>63</v>
      </c>
      <c r="C16" s="75" t="s">
        <v>500</v>
      </c>
      <c r="D16" s="48" t="s">
        <v>25</v>
      </c>
      <c r="E16" s="75">
        <v>18294100910</v>
      </c>
      <c r="F16" s="48"/>
      <c r="G16" s="19">
        <v>38</v>
      </c>
      <c r="H16" s="19">
        <v>18</v>
      </c>
      <c r="I16" s="60">
        <f t="shared" si="0"/>
        <v>56</v>
      </c>
      <c r="J16" s="75">
        <v>7399557001</v>
      </c>
      <c r="K16" s="75" t="s">
        <v>527</v>
      </c>
      <c r="L16" s="75"/>
      <c r="M16" s="75">
        <v>9707481557</v>
      </c>
      <c r="N16" s="75"/>
      <c r="O16" s="53">
        <v>9678564170</v>
      </c>
      <c r="P16" s="49">
        <v>43685</v>
      </c>
      <c r="Q16" s="48"/>
      <c r="R16" s="48"/>
      <c r="S16" s="18"/>
      <c r="T16" s="18"/>
    </row>
    <row r="17" spans="1:20">
      <c r="A17" s="4">
        <v>13</v>
      </c>
      <c r="B17" s="17" t="s">
        <v>63</v>
      </c>
      <c r="C17" s="75" t="s">
        <v>501</v>
      </c>
      <c r="D17" s="48" t="s">
        <v>25</v>
      </c>
      <c r="E17" s="75">
        <v>18294100915</v>
      </c>
      <c r="F17" s="48"/>
      <c r="G17" s="19">
        <v>22</v>
      </c>
      <c r="H17" s="19">
        <v>18</v>
      </c>
      <c r="I17" s="60">
        <f t="shared" si="0"/>
        <v>40</v>
      </c>
      <c r="J17" s="75">
        <v>8474081922</v>
      </c>
      <c r="K17" s="75" t="s">
        <v>527</v>
      </c>
      <c r="L17" s="75"/>
      <c r="M17" s="75">
        <v>9707481557</v>
      </c>
      <c r="N17" s="75"/>
      <c r="O17" s="53">
        <v>9678564170</v>
      </c>
      <c r="P17" s="49">
        <v>43685</v>
      </c>
      <c r="Q17" s="48"/>
      <c r="R17" s="48"/>
      <c r="S17" s="18"/>
      <c r="T17" s="18"/>
    </row>
    <row r="18" spans="1:20">
      <c r="A18" s="4">
        <v>14</v>
      </c>
      <c r="B18" s="17" t="s">
        <v>63</v>
      </c>
      <c r="C18" s="75" t="s">
        <v>502</v>
      </c>
      <c r="D18" s="48" t="s">
        <v>25</v>
      </c>
      <c r="E18" s="75">
        <v>18294100911</v>
      </c>
      <c r="F18" s="48"/>
      <c r="G18" s="19">
        <v>37</v>
      </c>
      <c r="H18" s="19">
        <v>32</v>
      </c>
      <c r="I18" s="60">
        <f t="shared" si="0"/>
        <v>69</v>
      </c>
      <c r="J18" s="75">
        <v>7896500611</v>
      </c>
      <c r="K18" s="75" t="s">
        <v>527</v>
      </c>
      <c r="L18" s="75"/>
      <c r="M18" s="75">
        <v>9707481557</v>
      </c>
      <c r="N18" s="75"/>
      <c r="O18" s="53">
        <v>9678564170</v>
      </c>
      <c r="P18" s="49">
        <v>43686</v>
      </c>
      <c r="Q18" s="48"/>
      <c r="R18" s="48"/>
      <c r="S18" s="18"/>
      <c r="T18" s="18"/>
    </row>
    <row r="19" spans="1:20">
      <c r="A19" s="4">
        <v>15</v>
      </c>
      <c r="B19" s="17" t="s">
        <v>63</v>
      </c>
      <c r="C19" s="75" t="s">
        <v>503</v>
      </c>
      <c r="D19" s="48" t="s">
        <v>25</v>
      </c>
      <c r="E19" s="75">
        <v>18294100912</v>
      </c>
      <c r="F19" s="48"/>
      <c r="G19" s="19">
        <v>34</v>
      </c>
      <c r="H19" s="19">
        <v>27</v>
      </c>
      <c r="I19" s="60">
        <f t="shared" si="0"/>
        <v>61</v>
      </c>
      <c r="J19" s="75">
        <v>9678488304</v>
      </c>
      <c r="K19" s="75" t="s">
        <v>528</v>
      </c>
      <c r="L19" s="75"/>
      <c r="M19" s="75">
        <v>9435827661</v>
      </c>
      <c r="N19" s="75"/>
      <c r="O19" s="53">
        <v>9126283024</v>
      </c>
      <c r="P19" s="49">
        <v>43686</v>
      </c>
      <c r="Q19" s="48"/>
      <c r="R19" s="48"/>
      <c r="S19" s="18"/>
      <c r="T19" s="18"/>
    </row>
    <row r="20" spans="1:20">
      <c r="A20" s="4">
        <v>16</v>
      </c>
      <c r="B20" s="17" t="s">
        <v>63</v>
      </c>
      <c r="C20" s="75" t="s">
        <v>504</v>
      </c>
      <c r="D20" s="48" t="s">
        <v>25</v>
      </c>
      <c r="E20" s="75">
        <v>18294100914</v>
      </c>
      <c r="F20" s="48"/>
      <c r="G20" s="19">
        <v>35</v>
      </c>
      <c r="H20" s="19">
        <v>16</v>
      </c>
      <c r="I20" s="60">
        <f t="shared" si="0"/>
        <v>51</v>
      </c>
      <c r="J20" s="75">
        <v>7896614406</v>
      </c>
      <c r="K20" s="75" t="s">
        <v>528</v>
      </c>
      <c r="L20" s="75" t="s">
        <v>529</v>
      </c>
      <c r="M20" s="75">
        <v>9435827661</v>
      </c>
      <c r="N20" s="75"/>
      <c r="O20" s="53">
        <v>9126283024</v>
      </c>
      <c r="P20" s="49">
        <v>43686</v>
      </c>
      <c r="Q20" s="48"/>
      <c r="R20" s="48"/>
      <c r="S20" s="18"/>
      <c r="T20" s="18"/>
    </row>
    <row r="21" spans="1:20">
      <c r="A21" s="4">
        <v>17</v>
      </c>
      <c r="B21" s="17" t="s">
        <v>63</v>
      </c>
      <c r="C21" s="75" t="s">
        <v>505</v>
      </c>
      <c r="D21" s="48" t="s">
        <v>25</v>
      </c>
      <c r="E21" s="75">
        <v>18294100916</v>
      </c>
      <c r="F21" s="48"/>
      <c r="G21" s="19">
        <v>32</v>
      </c>
      <c r="H21" s="19">
        <v>27</v>
      </c>
      <c r="I21" s="60">
        <f t="shared" si="0"/>
        <v>59</v>
      </c>
      <c r="J21" s="75">
        <v>8474020910</v>
      </c>
      <c r="K21" s="75" t="s">
        <v>528</v>
      </c>
      <c r="L21" s="75" t="s">
        <v>529</v>
      </c>
      <c r="M21" s="75">
        <v>9435827661</v>
      </c>
      <c r="N21" s="75"/>
      <c r="O21" s="53">
        <v>7896524782</v>
      </c>
      <c r="P21" s="49">
        <v>43687</v>
      </c>
      <c r="Q21" s="48"/>
      <c r="R21" s="48"/>
      <c r="S21" s="18"/>
      <c r="T21" s="18"/>
    </row>
    <row r="22" spans="1:20">
      <c r="A22" s="4">
        <v>18</v>
      </c>
      <c r="B22" s="17" t="s">
        <v>63</v>
      </c>
      <c r="C22" s="75" t="s">
        <v>506</v>
      </c>
      <c r="D22" s="48" t="s">
        <v>25</v>
      </c>
      <c r="E22" s="75">
        <v>18294100917</v>
      </c>
      <c r="F22" s="58"/>
      <c r="G22" s="17">
        <v>31</v>
      </c>
      <c r="H22" s="17">
        <v>23</v>
      </c>
      <c r="I22" s="60">
        <f t="shared" si="0"/>
        <v>54</v>
      </c>
      <c r="J22" s="75">
        <v>9085166803</v>
      </c>
      <c r="K22" s="75" t="s">
        <v>528</v>
      </c>
      <c r="L22" s="75" t="s">
        <v>529</v>
      </c>
      <c r="M22" s="75">
        <v>9435827661</v>
      </c>
      <c r="N22" s="75"/>
      <c r="O22" s="53">
        <v>7896524782</v>
      </c>
      <c r="P22" s="49">
        <v>43687</v>
      </c>
      <c r="Q22" s="48"/>
      <c r="R22" s="48"/>
      <c r="S22" s="18"/>
      <c r="T22" s="18"/>
    </row>
    <row r="23" spans="1:20">
      <c r="A23" s="4">
        <v>19</v>
      </c>
      <c r="B23" s="17" t="s">
        <v>63</v>
      </c>
      <c r="C23" s="75" t="s">
        <v>507</v>
      </c>
      <c r="D23" s="48" t="s">
        <v>25</v>
      </c>
      <c r="E23" s="75">
        <v>18294100918</v>
      </c>
      <c r="F23" s="48"/>
      <c r="G23" s="19">
        <v>37</v>
      </c>
      <c r="H23" s="19">
        <v>28</v>
      </c>
      <c r="I23" s="60">
        <f t="shared" si="0"/>
        <v>65</v>
      </c>
      <c r="J23" s="75">
        <v>9864472898</v>
      </c>
      <c r="K23" s="75" t="s">
        <v>527</v>
      </c>
      <c r="L23" s="75"/>
      <c r="M23" s="75">
        <v>9707481557</v>
      </c>
      <c r="N23" s="75"/>
      <c r="O23" s="53">
        <v>9957990321</v>
      </c>
      <c r="P23" s="49">
        <v>43690</v>
      </c>
      <c r="Q23" s="48"/>
      <c r="R23" s="48"/>
      <c r="S23" s="18"/>
      <c r="T23" s="18"/>
    </row>
    <row r="24" spans="1:20">
      <c r="A24" s="4">
        <v>20</v>
      </c>
      <c r="B24" s="17" t="s">
        <v>63</v>
      </c>
      <c r="C24" s="75" t="s">
        <v>508</v>
      </c>
      <c r="D24" s="48" t="s">
        <v>25</v>
      </c>
      <c r="E24" s="75">
        <v>18294100935</v>
      </c>
      <c r="F24" s="58"/>
      <c r="G24" s="17">
        <v>20</v>
      </c>
      <c r="H24" s="17">
        <v>24</v>
      </c>
      <c r="I24" s="60">
        <f t="shared" si="0"/>
        <v>44</v>
      </c>
      <c r="J24" s="75">
        <v>9864206723</v>
      </c>
      <c r="K24" s="75" t="s">
        <v>519</v>
      </c>
      <c r="L24" s="75" t="s">
        <v>520</v>
      </c>
      <c r="M24" s="75">
        <v>8721929157</v>
      </c>
      <c r="N24" s="75"/>
      <c r="O24" s="53">
        <v>9678345219</v>
      </c>
      <c r="P24" s="49">
        <v>43690</v>
      </c>
      <c r="Q24" s="18"/>
      <c r="R24" s="18"/>
      <c r="S24" s="18"/>
      <c r="T24" s="18"/>
    </row>
    <row r="25" spans="1:20">
      <c r="A25" s="4">
        <v>21</v>
      </c>
      <c r="B25" s="17" t="s">
        <v>63</v>
      </c>
      <c r="C25" s="75" t="s">
        <v>509</v>
      </c>
      <c r="D25" s="48" t="s">
        <v>25</v>
      </c>
      <c r="E25" s="75">
        <v>18294100924</v>
      </c>
      <c r="F25" s="18"/>
      <c r="G25" s="19">
        <v>29</v>
      </c>
      <c r="H25" s="19">
        <v>34</v>
      </c>
      <c r="I25" s="60">
        <f t="shared" si="0"/>
        <v>63</v>
      </c>
      <c r="J25" s="75">
        <v>9531031459</v>
      </c>
      <c r="K25" s="75" t="s">
        <v>519</v>
      </c>
      <c r="L25" s="75" t="s">
        <v>520</v>
      </c>
      <c r="M25" s="75">
        <v>8721929157</v>
      </c>
      <c r="N25" s="75"/>
      <c r="O25" s="53">
        <v>8811970351</v>
      </c>
      <c r="P25" s="49">
        <v>43691</v>
      </c>
      <c r="Q25" s="18"/>
      <c r="R25" s="18"/>
      <c r="S25" s="18"/>
      <c r="T25" s="18"/>
    </row>
    <row r="26" spans="1:20">
      <c r="A26" s="4">
        <v>22</v>
      </c>
      <c r="B26" s="17" t="s">
        <v>63</v>
      </c>
      <c r="C26" s="75" t="s">
        <v>510</v>
      </c>
      <c r="D26" s="48" t="s">
        <v>25</v>
      </c>
      <c r="E26" s="75">
        <v>18294100925</v>
      </c>
      <c r="F26" s="18"/>
      <c r="G26" s="19">
        <v>42</v>
      </c>
      <c r="H26" s="19">
        <v>57</v>
      </c>
      <c r="I26" s="60">
        <f t="shared" si="0"/>
        <v>99</v>
      </c>
      <c r="J26" s="75">
        <v>9954061933</v>
      </c>
      <c r="K26" s="75" t="s">
        <v>519</v>
      </c>
      <c r="L26" s="75" t="s">
        <v>520</v>
      </c>
      <c r="M26" s="75">
        <v>8721929157</v>
      </c>
      <c r="N26" s="75"/>
      <c r="O26" s="53">
        <v>7896117323</v>
      </c>
      <c r="P26" s="49">
        <v>43691</v>
      </c>
      <c r="Q26" s="18"/>
      <c r="R26" s="18"/>
      <c r="S26" s="18"/>
      <c r="T26" s="18"/>
    </row>
    <row r="27" spans="1:20">
      <c r="A27" s="4">
        <v>23</v>
      </c>
      <c r="B27" s="17" t="s">
        <v>63</v>
      </c>
      <c r="C27" s="75" t="s">
        <v>511</v>
      </c>
      <c r="D27" s="48" t="s">
        <v>25</v>
      </c>
      <c r="E27" s="75">
        <v>18294100926</v>
      </c>
      <c r="F27" s="18"/>
      <c r="G27" s="19">
        <v>45</v>
      </c>
      <c r="H27" s="19">
        <v>39</v>
      </c>
      <c r="I27" s="60">
        <f t="shared" si="0"/>
        <v>84</v>
      </c>
      <c r="J27" s="75">
        <v>9401654415</v>
      </c>
      <c r="K27" s="75" t="s">
        <v>519</v>
      </c>
      <c r="L27" s="75" t="s">
        <v>520</v>
      </c>
      <c r="M27" s="75">
        <v>8721929157</v>
      </c>
      <c r="N27" s="75"/>
      <c r="O27" s="53">
        <v>7896117323</v>
      </c>
      <c r="P27" s="49">
        <v>43693</v>
      </c>
      <c r="Q27" s="18"/>
      <c r="R27" s="18"/>
      <c r="S27" s="18"/>
      <c r="T27" s="18"/>
    </row>
    <row r="28" spans="1:20">
      <c r="A28" s="4">
        <v>24</v>
      </c>
      <c r="B28" s="17" t="s">
        <v>63</v>
      </c>
      <c r="C28" s="75" t="s">
        <v>512</v>
      </c>
      <c r="D28" s="48" t="s">
        <v>25</v>
      </c>
      <c r="E28" s="75">
        <v>18294100927</v>
      </c>
      <c r="F28" s="18"/>
      <c r="G28" s="19">
        <v>18</v>
      </c>
      <c r="H28" s="19">
        <v>15</v>
      </c>
      <c r="I28" s="60">
        <f t="shared" si="0"/>
        <v>33</v>
      </c>
      <c r="J28" s="75">
        <v>8134896994</v>
      </c>
      <c r="K28" s="75" t="s">
        <v>519</v>
      </c>
      <c r="L28" s="75" t="s">
        <v>520</v>
      </c>
      <c r="M28" s="75">
        <v>8721929157</v>
      </c>
      <c r="N28" s="75"/>
      <c r="O28" s="53">
        <v>9678345219</v>
      </c>
      <c r="P28" s="49">
        <v>43693</v>
      </c>
      <c r="Q28" s="18"/>
      <c r="R28" s="18"/>
      <c r="S28" s="18"/>
      <c r="T28" s="18"/>
    </row>
    <row r="29" spans="1:20">
      <c r="A29" s="4">
        <v>25</v>
      </c>
      <c r="B29" s="17" t="s">
        <v>63</v>
      </c>
      <c r="C29" s="75" t="s">
        <v>513</v>
      </c>
      <c r="D29" s="48" t="s">
        <v>25</v>
      </c>
      <c r="E29" s="75">
        <v>18294100932</v>
      </c>
      <c r="F29" s="58"/>
      <c r="G29" s="17">
        <v>27</v>
      </c>
      <c r="H29" s="17">
        <v>19</v>
      </c>
      <c r="I29" s="60">
        <f t="shared" si="0"/>
        <v>46</v>
      </c>
      <c r="J29" s="75">
        <v>8255093758</v>
      </c>
      <c r="K29" s="75" t="s">
        <v>522</v>
      </c>
      <c r="L29" s="75" t="s">
        <v>523</v>
      </c>
      <c r="M29" s="75">
        <v>9957942992</v>
      </c>
      <c r="N29" s="75"/>
      <c r="O29" s="53">
        <v>8472929310</v>
      </c>
      <c r="P29" s="49">
        <v>43694</v>
      </c>
      <c r="Q29" s="18"/>
      <c r="R29" s="18"/>
      <c r="S29" s="18"/>
      <c r="T29" s="18"/>
    </row>
    <row r="30" spans="1:20">
      <c r="A30" s="4">
        <v>26</v>
      </c>
      <c r="B30" s="17" t="s">
        <v>63</v>
      </c>
      <c r="C30" s="75" t="s">
        <v>514</v>
      </c>
      <c r="D30" s="48" t="s">
        <v>25</v>
      </c>
      <c r="E30" s="75">
        <v>18294100928</v>
      </c>
      <c r="F30" s="18"/>
      <c r="G30" s="19">
        <v>22</v>
      </c>
      <c r="H30" s="19">
        <v>18</v>
      </c>
      <c r="I30" s="60">
        <f t="shared" si="0"/>
        <v>40</v>
      </c>
      <c r="J30" s="75">
        <v>8822761596</v>
      </c>
      <c r="K30" s="75" t="s">
        <v>527</v>
      </c>
      <c r="L30" s="75"/>
      <c r="M30" s="75">
        <v>9707481557</v>
      </c>
      <c r="N30" s="75"/>
      <c r="O30" s="53">
        <v>9954158800</v>
      </c>
      <c r="P30" s="49">
        <v>43694</v>
      </c>
      <c r="Q30" s="18"/>
      <c r="R30" s="18"/>
      <c r="S30" s="18"/>
      <c r="T30" s="18"/>
    </row>
    <row r="31" spans="1:20">
      <c r="A31" s="4">
        <v>27</v>
      </c>
      <c r="B31" s="17" t="s">
        <v>63</v>
      </c>
      <c r="C31" s="75" t="s">
        <v>515</v>
      </c>
      <c r="D31" s="48" t="s">
        <v>25</v>
      </c>
      <c r="E31" s="75">
        <v>18294100920</v>
      </c>
      <c r="F31" s="18"/>
      <c r="G31" s="19">
        <v>37</v>
      </c>
      <c r="H31" s="19">
        <v>32</v>
      </c>
      <c r="I31" s="60">
        <f t="shared" si="0"/>
        <v>69</v>
      </c>
      <c r="J31" s="75">
        <v>9954754217</v>
      </c>
      <c r="K31" s="75" t="s">
        <v>527</v>
      </c>
      <c r="L31" s="75"/>
      <c r="M31" s="75">
        <v>9707481557</v>
      </c>
      <c r="N31" s="75"/>
      <c r="O31" s="53">
        <v>9954158800</v>
      </c>
      <c r="P31" s="49">
        <v>43694</v>
      </c>
      <c r="Q31" s="18"/>
      <c r="R31" s="18"/>
      <c r="S31" s="18"/>
      <c r="T31" s="18"/>
    </row>
    <row r="32" spans="1:20">
      <c r="A32" s="4">
        <v>28</v>
      </c>
      <c r="B32" s="17" t="s">
        <v>63</v>
      </c>
      <c r="C32" s="75" t="s">
        <v>516</v>
      </c>
      <c r="D32" s="48" t="s">
        <v>25</v>
      </c>
      <c r="E32" s="75">
        <v>18294100921</v>
      </c>
      <c r="F32" s="18"/>
      <c r="G32" s="19">
        <v>34</v>
      </c>
      <c r="H32" s="19">
        <v>27</v>
      </c>
      <c r="I32" s="60">
        <f t="shared" si="0"/>
        <v>61</v>
      </c>
      <c r="J32" s="75">
        <v>8761086616</v>
      </c>
      <c r="K32" s="75" t="s">
        <v>527</v>
      </c>
      <c r="L32" s="75"/>
      <c r="M32" s="75">
        <v>9707481557</v>
      </c>
      <c r="N32" s="75"/>
      <c r="O32" s="53">
        <v>9954158800</v>
      </c>
      <c r="P32" s="49">
        <v>43696</v>
      </c>
      <c r="Q32" s="18"/>
      <c r="R32" s="18"/>
      <c r="S32" s="18"/>
      <c r="T32" s="18"/>
    </row>
    <row r="33" spans="1:20">
      <c r="A33" s="4">
        <v>29</v>
      </c>
      <c r="B33" s="17" t="s">
        <v>63</v>
      </c>
      <c r="C33" s="75" t="s">
        <v>517</v>
      </c>
      <c r="D33" s="48" t="s">
        <v>25</v>
      </c>
      <c r="E33" s="75">
        <v>18294100922</v>
      </c>
      <c r="F33" s="18"/>
      <c r="G33" s="19">
        <v>17</v>
      </c>
      <c r="H33" s="19">
        <v>21</v>
      </c>
      <c r="I33" s="60">
        <f t="shared" si="0"/>
        <v>38</v>
      </c>
      <c r="J33" s="75">
        <v>8876622815</v>
      </c>
      <c r="K33" s="75" t="s">
        <v>519</v>
      </c>
      <c r="L33" s="75" t="s">
        <v>520</v>
      </c>
      <c r="M33" s="75">
        <v>8721929157</v>
      </c>
      <c r="N33" s="75"/>
      <c r="O33" s="53">
        <v>9954884330</v>
      </c>
      <c r="P33" s="49">
        <v>43696</v>
      </c>
      <c r="Q33" s="18"/>
      <c r="R33" s="18"/>
      <c r="S33" s="18"/>
      <c r="T33" s="18"/>
    </row>
    <row r="34" spans="1:20">
      <c r="A34" s="4">
        <v>30</v>
      </c>
      <c r="B34" s="17" t="s">
        <v>63</v>
      </c>
      <c r="C34" s="75" t="s">
        <v>518</v>
      </c>
      <c r="D34" s="48" t="s">
        <v>25</v>
      </c>
      <c r="E34" s="75">
        <v>18294100923</v>
      </c>
      <c r="F34" s="18"/>
      <c r="G34" s="19">
        <v>35</v>
      </c>
      <c r="H34" s="19">
        <v>16</v>
      </c>
      <c r="I34" s="60">
        <f t="shared" si="0"/>
        <v>51</v>
      </c>
      <c r="J34" s="75">
        <v>8254059683</v>
      </c>
      <c r="K34" s="75" t="s">
        <v>527</v>
      </c>
      <c r="L34" s="75"/>
      <c r="M34" s="75">
        <v>9707481557</v>
      </c>
      <c r="N34" s="75"/>
      <c r="O34" s="53">
        <v>9954158800</v>
      </c>
      <c r="P34" s="49">
        <v>43696</v>
      </c>
      <c r="Q34" s="18"/>
      <c r="R34" s="18"/>
      <c r="S34" s="18"/>
      <c r="T34" s="18"/>
    </row>
    <row r="35" spans="1:20">
      <c r="A35" s="4">
        <v>31</v>
      </c>
      <c r="B35" s="17" t="s">
        <v>63</v>
      </c>
      <c r="C35" s="75" t="s">
        <v>530</v>
      </c>
      <c r="D35" s="48" t="s">
        <v>25</v>
      </c>
      <c r="E35" s="75" t="s">
        <v>553</v>
      </c>
      <c r="F35" s="18"/>
      <c r="G35" s="19">
        <v>39</v>
      </c>
      <c r="H35" s="19">
        <v>36</v>
      </c>
      <c r="I35" s="60">
        <f t="shared" si="0"/>
        <v>75</v>
      </c>
      <c r="J35" s="75">
        <v>8011938348</v>
      </c>
      <c r="K35" s="75" t="s">
        <v>576</v>
      </c>
      <c r="L35" s="75" t="s">
        <v>577</v>
      </c>
      <c r="M35" s="75">
        <v>9678466291</v>
      </c>
      <c r="N35" s="75" t="s">
        <v>578</v>
      </c>
      <c r="O35" s="75"/>
      <c r="P35" s="49">
        <v>43698</v>
      </c>
      <c r="Q35" s="18"/>
      <c r="R35" s="18"/>
      <c r="S35" s="18"/>
      <c r="T35" s="18"/>
    </row>
    <row r="36" spans="1:20">
      <c r="A36" s="4">
        <v>32</v>
      </c>
      <c r="B36" s="17" t="s">
        <v>63</v>
      </c>
      <c r="C36" s="75" t="s">
        <v>531</v>
      </c>
      <c r="D36" s="48" t="s">
        <v>25</v>
      </c>
      <c r="E36" s="75" t="s">
        <v>554</v>
      </c>
      <c r="F36" s="18"/>
      <c r="G36" s="19">
        <v>14</v>
      </c>
      <c r="H36" s="19">
        <v>25</v>
      </c>
      <c r="I36" s="60">
        <f t="shared" si="0"/>
        <v>39</v>
      </c>
      <c r="J36" s="75">
        <v>9864070803</v>
      </c>
      <c r="K36" s="75" t="s">
        <v>579</v>
      </c>
      <c r="L36" s="75" t="s">
        <v>580</v>
      </c>
      <c r="M36" s="75">
        <v>9678777370</v>
      </c>
      <c r="N36" s="75" t="s">
        <v>581</v>
      </c>
      <c r="O36" s="75">
        <v>8876440705</v>
      </c>
      <c r="P36" s="49">
        <v>43698</v>
      </c>
      <c r="Q36" s="18"/>
      <c r="R36" s="18"/>
      <c r="S36" s="18"/>
      <c r="T36" s="18"/>
    </row>
    <row r="37" spans="1:20">
      <c r="A37" s="4">
        <v>33</v>
      </c>
      <c r="B37" s="17" t="s">
        <v>63</v>
      </c>
      <c r="C37" s="75" t="s">
        <v>532</v>
      </c>
      <c r="D37" s="48" t="s">
        <v>25</v>
      </c>
      <c r="E37" s="75" t="s">
        <v>555</v>
      </c>
      <c r="F37" s="18"/>
      <c r="G37" s="19">
        <v>8</v>
      </c>
      <c r="H37" s="19">
        <v>17</v>
      </c>
      <c r="I37" s="60">
        <f t="shared" si="0"/>
        <v>25</v>
      </c>
      <c r="J37" s="75">
        <v>8473975738</v>
      </c>
      <c r="K37" s="75" t="s">
        <v>579</v>
      </c>
      <c r="L37" s="75" t="s">
        <v>580</v>
      </c>
      <c r="M37" s="75">
        <v>9678777370</v>
      </c>
      <c r="N37" s="75" t="s">
        <v>581</v>
      </c>
      <c r="O37" s="75">
        <v>8876440705</v>
      </c>
      <c r="P37" s="49">
        <v>43698</v>
      </c>
      <c r="Q37" s="18"/>
      <c r="R37" s="18"/>
      <c r="S37" s="18"/>
      <c r="T37" s="18"/>
    </row>
    <row r="38" spans="1:20">
      <c r="A38" s="4">
        <v>34</v>
      </c>
      <c r="B38" s="17" t="s">
        <v>63</v>
      </c>
      <c r="C38" s="75" t="s">
        <v>533</v>
      </c>
      <c r="D38" s="18" t="s">
        <v>25</v>
      </c>
      <c r="E38" s="75" t="s">
        <v>556</v>
      </c>
      <c r="F38" s="18"/>
      <c r="G38" s="19">
        <v>22</v>
      </c>
      <c r="H38" s="19">
        <v>21</v>
      </c>
      <c r="I38" s="60">
        <f t="shared" si="0"/>
        <v>43</v>
      </c>
      <c r="J38" s="75">
        <v>9957041169</v>
      </c>
      <c r="K38" s="75" t="s">
        <v>579</v>
      </c>
      <c r="L38" s="75" t="s">
        <v>580</v>
      </c>
      <c r="M38" s="75">
        <v>9678777370</v>
      </c>
      <c r="N38" s="75" t="s">
        <v>582</v>
      </c>
      <c r="O38" s="75">
        <v>9678378816</v>
      </c>
      <c r="P38" s="49">
        <v>43699</v>
      </c>
      <c r="Q38" s="18"/>
      <c r="R38" s="18"/>
      <c r="S38" s="18"/>
      <c r="T38" s="18"/>
    </row>
    <row r="39" spans="1:20">
      <c r="A39" s="4">
        <v>35</v>
      </c>
      <c r="B39" s="17" t="s">
        <v>63</v>
      </c>
      <c r="C39" s="75" t="s">
        <v>534</v>
      </c>
      <c r="D39" s="18" t="s">
        <v>25</v>
      </c>
      <c r="E39" s="75" t="s">
        <v>557</v>
      </c>
      <c r="F39" s="18"/>
      <c r="G39" s="19">
        <v>18</v>
      </c>
      <c r="H39" s="19">
        <v>12</v>
      </c>
      <c r="I39" s="60">
        <f t="shared" si="0"/>
        <v>30</v>
      </c>
      <c r="J39" s="75">
        <v>7578903739</v>
      </c>
      <c r="K39" s="75" t="s">
        <v>579</v>
      </c>
      <c r="L39" s="75" t="s">
        <v>580</v>
      </c>
      <c r="M39" s="75">
        <v>9678777370</v>
      </c>
      <c r="N39" s="75" t="s">
        <v>582</v>
      </c>
      <c r="O39" s="75">
        <v>9678378816</v>
      </c>
      <c r="P39" s="49">
        <v>43699</v>
      </c>
      <c r="Q39" s="18"/>
      <c r="R39" s="18"/>
      <c r="S39" s="18"/>
      <c r="T39" s="18"/>
    </row>
    <row r="40" spans="1:20">
      <c r="A40" s="4">
        <v>36</v>
      </c>
      <c r="B40" s="17" t="s">
        <v>63</v>
      </c>
      <c r="C40" s="75" t="s">
        <v>535</v>
      </c>
      <c r="D40" s="18" t="s">
        <v>25</v>
      </c>
      <c r="E40" s="75" t="s">
        <v>558</v>
      </c>
      <c r="F40" s="18"/>
      <c r="G40" s="19">
        <v>21</v>
      </c>
      <c r="H40" s="19">
        <v>24</v>
      </c>
      <c r="I40" s="60">
        <f t="shared" si="0"/>
        <v>45</v>
      </c>
      <c r="J40" s="75">
        <v>6900837763</v>
      </c>
      <c r="K40" s="75" t="s">
        <v>579</v>
      </c>
      <c r="L40" s="75" t="s">
        <v>580</v>
      </c>
      <c r="M40" s="75">
        <v>9678777370</v>
      </c>
      <c r="N40" s="75" t="s">
        <v>582</v>
      </c>
      <c r="O40" s="75">
        <v>9678378816</v>
      </c>
      <c r="P40" s="49">
        <v>43699</v>
      </c>
      <c r="Q40" s="18"/>
      <c r="R40" s="18"/>
      <c r="S40" s="18"/>
      <c r="T40" s="18"/>
    </row>
    <row r="41" spans="1:20">
      <c r="A41" s="4">
        <v>37</v>
      </c>
      <c r="B41" s="17" t="s">
        <v>63</v>
      </c>
      <c r="C41" s="75" t="s">
        <v>536</v>
      </c>
      <c r="D41" s="18" t="s">
        <v>25</v>
      </c>
      <c r="E41" s="75" t="s">
        <v>559</v>
      </c>
      <c r="F41" s="18"/>
      <c r="G41" s="19">
        <v>11</v>
      </c>
      <c r="H41" s="19">
        <v>19</v>
      </c>
      <c r="I41" s="60">
        <f t="shared" si="0"/>
        <v>30</v>
      </c>
      <c r="J41" s="75">
        <v>9954771722</v>
      </c>
      <c r="K41" s="75" t="s">
        <v>579</v>
      </c>
      <c r="L41" s="75" t="s">
        <v>580</v>
      </c>
      <c r="M41" s="75">
        <v>9678777370</v>
      </c>
      <c r="N41" s="75" t="s">
        <v>583</v>
      </c>
      <c r="O41" s="75">
        <v>9678176531</v>
      </c>
      <c r="P41" s="49">
        <v>43700</v>
      </c>
      <c r="Q41" s="18"/>
      <c r="R41" s="18"/>
      <c r="S41" s="18"/>
      <c r="T41" s="18"/>
    </row>
    <row r="42" spans="1:20">
      <c r="A42" s="4">
        <v>38</v>
      </c>
      <c r="B42" s="17" t="s">
        <v>63</v>
      </c>
      <c r="C42" s="75" t="s">
        <v>537</v>
      </c>
      <c r="D42" s="18" t="s">
        <v>25</v>
      </c>
      <c r="E42" s="75" t="s">
        <v>560</v>
      </c>
      <c r="F42" s="18"/>
      <c r="G42" s="19">
        <v>10</v>
      </c>
      <c r="H42" s="19">
        <v>11</v>
      </c>
      <c r="I42" s="60">
        <f t="shared" si="0"/>
        <v>21</v>
      </c>
      <c r="J42" s="75">
        <v>9678379546</v>
      </c>
      <c r="K42" s="75" t="s">
        <v>579</v>
      </c>
      <c r="L42" s="75" t="s">
        <v>580</v>
      </c>
      <c r="M42" s="75">
        <v>9678777370</v>
      </c>
      <c r="N42" s="75" t="s">
        <v>583</v>
      </c>
      <c r="O42" s="75">
        <v>967876531</v>
      </c>
      <c r="P42" s="49">
        <v>43700</v>
      </c>
      <c r="Q42" s="18"/>
      <c r="R42" s="18"/>
      <c r="S42" s="18"/>
      <c r="T42" s="18"/>
    </row>
    <row r="43" spans="1:20">
      <c r="A43" s="4">
        <v>39</v>
      </c>
      <c r="B43" s="17" t="s">
        <v>63</v>
      </c>
      <c r="C43" s="75" t="s">
        <v>538</v>
      </c>
      <c r="D43" s="18" t="s">
        <v>25</v>
      </c>
      <c r="E43" s="75" t="s">
        <v>561</v>
      </c>
      <c r="F43" s="18"/>
      <c r="G43" s="19">
        <v>26</v>
      </c>
      <c r="H43" s="19">
        <v>22</v>
      </c>
      <c r="I43" s="60">
        <f t="shared" si="0"/>
        <v>48</v>
      </c>
      <c r="J43" s="75">
        <v>8876249481</v>
      </c>
      <c r="K43" s="75" t="s">
        <v>579</v>
      </c>
      <c r="L43" s="75" t="s">
        <v>580</v>
      </c>
      <c r="M43" s="75">
        <v>9678777370</v>
      </c>
      <c r="N43" s="75" t="s">
        <v>583</v>
      </c>
      <c r="O43" s="75">
        <v>967876531</v>
      </c>
      <c r="P43" s="49">
        <v>43700</v>
      </c>
      <c r="Q43" s="18"/>
      <c r="R43" s="18"/>
      <c r="S43" s="18"/>
      <c r="T43" s="18"/>
    </row>
    <row r="44" spans="1:20">
      <c r="A44" s="4">
        <v>40</v>
      </c>
      <c r="B44" s="17" t="s">
        <v>63</v>
      </c>
      <c r="C44" s="75" t="s">
        <v>539</v>
      </c>
      <c r="D44" s="18" t="s">
        <v>25</v>
      </c>
      <c r="E44" s="75" t="s">
        <v>562</v>
      </c>
      <c r="F44" s="18"/>
      <c r="G44" s="19">
        <v>9</v>
      </c>
      <c r="H44" s="19">
        <v>17</v>
      </c>
      <c r="I44" s="60">
        <f t="shared" si="0"/>
        <v>26</v>
      </c>
      <c r="J44" s="75">
        <v>9706103599</v>
      </c>
      <c r="K44" s="75" t="s">
        <v>579</v>
      </c>
      <c r="L44" s="75" t="s">
        <v>580</v>
      </c>
      <c r="M44" s="75">
        <v>9678777370</v>
      </c>
      <c r="N44" s="75" t="s">
        <v>584</v>
      </c>
      <c r="O44" s="75">
        <v>9706968350</v>
      </c>
      <c r="P44" s="49">
        <v>43701</v>
      </c>
      <c r="Q44" s="18"/>
      <c r="R44" s="18"/>
      <c r="S44" s="18"/>
      <c r="T44" s="18"/>
    </row>
    <row r="45" spans="1:20">
      <c r="A45" s="4">
        <v>41</v>
      </c>
      <c r="B45" s="17" t="s">
        <v>63</v>
      </c>
      <c r="C45" s="75" t="s">
        <v>540</v>
      </c>
      <c r="D45" s="18" t="s">
        <v>25</v>
      </c>
      <c r="E45" s="75" t="s">
        <v>563</v>
      </c>
      <c r="F45" s="18"/>
      <c r="G45" s="19">
        <v>17</v>
      </c>
      <c r="H45" s="19">
        <v>8</v>
      </c>
      <c r="I45" s="60">
        <f t="shared" si="0"/>
        <v>25</v>
      </c>
      <c r="J45" s="75">
        <v>8011890629</v>
      </c>
      <c r="K45" s="75" t="s">
        <v>579</v>
      </c>
      <c r="L45" s="75" t="s">
        <v>580</v>
      </c>
      <c r="M45" s="75">
        <v>9678777370</v>
      </c>
      <c r="N45" s="75" t="s">
        <v>584</v>
      </c>
      <c r="O45" s="75">
        <v>9706968350</v>
      </c>
      <c r="P45" s="49">
        <v>43701</v>
      </c>
      <c r="Q45" s="18"/>
      <c r="R45" s="18"/>
      <c r="S45" s="18"/>
      <c r="T45" s="18"/>
    </row>
    <row r="46" spans="1:20">
      <c r="A46" s="4">
        <v>42</v>
      </c>
      <c r="B46" s="17" t="s">
        <v>63</v>
      </c>
      <c r="C46" s="75" t="s">
        <v>541</v>
      </c>
      <c r="D46" s="18" t="s">
        <v>25</v>
      </c>
      <c r="E46" s="75" t="s">
        <v>564</v>
      </c>
      <c r="F46" s="18"/>
      <c r="G46" s="19">
        <v>14</v>
      </c>
      <c r="H46" s="19">
        <v>19</v>
      </c>
      <c r="I46" s="60">
        <f t="shared" si="0"/>
        <v>33</v>
      </c>
      <c r="J46" s="75">
        <v>9678403415</v>
      </c>
      <c r="K46" s="75" t="s">
        <v>579</v>
      </c>
      <c r="L46" s="75" t="s">
        <v>580</v>
      </c>
      <c r="M46" s="75">
        <v>9678777370</v>
      </c>
      <c r="N46" s="75" t="s">
        <v>401</v>
      </c>
      <c r="O46" s="75">
        <v>9706949921</v>
      </c>
      <c r="P46" s="49">
        <v>43701</v>
      </c>
      <c r="Q46" s="18"/>
      <c r="R46" s="18"/>
      <c r="S46" s="18"/>
      <c r="T46" s="18"/>
    </row>
    <row r="47" spans="1:20">
      <c r="A47" s="4">
        <v>43</v>
      </c>
      <c r="B47" s="17" t="s">
        <v>63</v>
      </c>
      <c r="C47" s="75" t="s">
        <v>542</v>
      </c>
      <c r="D47" s="18" t="s">
        <v>25</v>
      </c>
      <c r="E47" s="75" t="s">
        <v>565</v>
      </c>
      <c r="F47" s="18"/>
      <c r="G47" s="19">
        <v>17</v>
      </c>
      <c r="H47" s="19">
        <v>25</v>
      </c>
      <c r="I47" s="60">
        <f t="shared" si="0"/>
        <v>42</v>
      </c>
      <c r="J47" s="75">
        <v>8011401465</v>
      </c>
      <c r="K47" s="75" t="s">
        <v>579</v>
      </c>
      <c r="L47" s="75" t="s">
        <v>580</v>
      </c>
      <c r="M47" s="75">
        <v>9678777370</v>
      </c>
      <c r="N47" s="75" t="s">
        <v>584</v>
      </c>
      <c r="O47" s="75">
        <v>9706968350</v>
      </c>
      <c r="P47" s="49">
        <v>43703</v>
      </c>
      <c r="Q47" s="18"/>
      <c r="R47" s="18"/>
      <c r="S47" s="18"/>
      <c r="T47" s="18"/>
    </row>
    <row r="48" spans="1:20">
      <c r="A48" s="4">
        <v>44</v>
      </c>
      <c r="B48" s="17" t="s">
        <v>63</v>
      </c>
      <c r="C48" s="75" t="s">
        <v>543</v>
      </c>
      <c r="D48" s="18" t="s">
        <v>25</v>
      </c>
      <c r="E48" s="75" t="s">
        <v>566</v>
      </c>
      <c r="F48" s="18"/>
      <c r="G48" s="19">
        <v>51</v>
      </c>
      <c r="H48" s="19">
        <v>69</v>
      </c>
      <c r="I48" s="60">
        <f t="shared" si="0"/>
        <v>120</v>
      </c>
      <c r="J48" s="75">
        <v>8751991014</v>
      </c>
      <c r="K48" s="75" t="s">
        <v>585</v>
      </c>
      <c r="L48" s="75" t="s">
        <v>586</v>
      </c>
      <c r="M48" s="75">
        <v>9101693096</v>
      </c>
      <c r="N48" s="75" t="s">
        <v>587</v>
      </c>
      <c r="O48" s="75">
        <v>8876124178</v>
      </c>
      <c r="P48" s="49">
        <v>43703</v>
      </c>
      <c r="Q48" s="18"/>
      <c r="R48" s="18"/>
      <c r="S48" s="18"/>
      <c r="T48" s="18"/>
    </row>
    <row r="49" spans="1:20">
      <c r="A49" s="4">
        <v>45</v>
      </c>
      <c r="B49" s="17" t="s">
        <v>63</v>
      </c>
      <c r="C49" s="75" t="s">
        <v>544</v>
      </c>
      <c r="D49" s="18" t="s">
        <v>25</v>
      </c>
      <c r="E49" s="75" t="s">
        <v>567</v>
      </c>
      <c r="F49" s="18"/>
      <c r="G49" s="19">
        <v>47</v>
      </c>
      <c r="H49" s="19">
        <v>42</v>
      </c>
      <c r="I49" s="60">
        <f t="shared" si="0"/>
        <v>89</v>
      </c>
      <c r="J49" s="75">
        <v>8135908221</v>
      </c>
      <c r="K49" s="75" t="s">
        <v>585</v>
      </c>
      <c r="L49" s="75" t="s">
        <v>586</v>
      </c>
      <c r="M49" s="75">
        <v>9101693096</v>
      </c>
      <c r="N49" s="75" t="s">
        <v>588</v>
      </c>
      <c r="O49" s="75">
        <v>9706949517</v>
      </c>
      <c r="P49" s="49">
        <v>43704</v>
      </c>
      <c r="Q49" s="18"/>
      <c r="R49" s="18"/>
      <c r="S49" s="18"/>
      <c r="T49" s="18"/>
    </row>
    <row r="50" spans="1:20">
      <c r="A50" s="4">
        <v>46</v>
      </c>
      <c r="B50" s="17" t="s">
        <v>63</v>
      </c>
      <c r="C50" s="75" t="s">
        <v>545</v>
      </c>
      <c r="D50" s="18" t="s">
        <v>25</v>
      </c>
      <c r="E50" s="75" t="s">
        <v>568</v>
      </c>
      <c r="F50" s="18"/>
      <c r="G50" s="19">
        <v>25</v>
      </c>
      <c r="H50" s="19">
        <v>22</v>
      </c>
      <c r="I50" s="60">
        <f t="shared" si="0"/>
        <v>47</v>
      </c>
      <c r="J50" s="75">
        <v>9854816343</v>
      </c>
      <c r="K50" s="75" t="s">
        <v>585</v>
      </c>
      <c r="L50" s="75" t="s">
        <v>586</v>
      </c>
      <c r="M50" s="75">
        <v>9101693096</v>
      </c>
      <c r="N50" s="75" t="s">
        <v>588</v>
      </c>
      <c r="O50" s="75">
        <v>9706949517</v>
      </c>
      <c r="P50" s="49">
        <v>43704</v>
      </c>
      <c r="Q50" s="18"/>
      <c r="R50" s="18"/>
      <c r="S50" s="18"/>
      <c r="T50" s="18"/>
    </row>
    <row r="51" spans="1:20">
      <c r="A51" s="4">
        <v>47</v>
      </c>
      <c r="B51" s="17" t="s">
        <v>63</v>
      </c>
      <c r="C51" s="75" t="s">
        <v>546</v>
      </c>
      <c r="D51" s="18" t="s">
        <v>25</v>
      </c>
      <c r="E51" s="75" t="s">
        <v>569</v>
      </c>
      <c r="F51" s="18"/>
      <c r="G51" s="19">
        <v>18</v>
      </c>
      <c r="H51" s="19">
        <v>18</v>
      </c>
      <c r="I51" s="60">
        <f t="shared" si="0"/>
        <v>36</v>
      </c>
      <c r="J51" s="75">
        <v>8486474250</v>
      </c>
      <c r="K51" s="75" t="s">
        <v>585</v>
      </c>
      <c r="L51" s="75" t="s">
        <v>586</v>
      </c>
      <c r="M51" s="75">
        <v>9101693096</v>
      </c>
      <c r="N51" s="75" t="s">
        <v>588</v>
      </c>
      <c r="O51" s="75">
        <v>9706949517</v>
      </c>
      <c r="P51" s="49">
        <v>43706</v>
      </c>
      <c r="Q51" s="18"/>
      <c r="R51" s="18"/>
      <c r="S51" s="18"/>
      <c r="T51" s="18"/>
    </row>
    <row r="52" spans="1:20">
      <c r="A52" s="4">
        <v>48</v>
      </c>
      <c r="B52" s="17" t="s">
        <v>63</v>
      </c>
      <c r="C52" s="75" t="s">
        <v>547</v>
      </c>
      <c r="D52" s="18" t="s">
        <v>25</v>
      </c>
      <c r="E52" s="75" t="s">
        <v>570</v>
      </c>
      <c r="F52" s="18"/>
      <c r="G52" s="19">
        <v>28</v>
      </c>
      <c r="H52" s="19">
        <v>4</v>
      </c>
      <c r="I52" s="60">
        <f t="shared" si="0"/>
        <v>32</v>
      </c>
      <c r="J52" s="75">
        <v>7399502290</v>
      </c>
      <c r="K52" s="75" t="s">
        <v>585</v>
      </c>
      <c r="L52" s="75" t="s">
        <v>586</v>
      </c>
      <c r="M52" s="75">
        <v>9101693096</v>
      </c>
      <c r="N52" s="75" t="s">
        <v>588</v>
      </c>
      <c r="O52" s="75">
        <v>9706949517</v>
      </c>
      <c r="P52" s="49">
        <v>43706</v>
      </c>
      <c r="Q52" s="18"/>
      <c r="R52" s="18"/>
      <c r="S52" s="18"/>
      <c r="T52" s="18"/>
    </row>
    <row r="53" spans="1:20">
      <c r="A53" s="4">
        <v>49</v>
      </c>
      <c r="B53" s="17" t="s">
        <v>63</v>
      </c>
      <c r="C53" s="75" t="s">
        <v>548</v>
      </c>
      <c r="D53" s="58" t="s">
        <v>25</v>
      </c>
      <c r="E53" s="75" t="s">
        <v>571</v>
      </c>
      <c r="F53" s="58"/>
      <c r="G53" s="17">
        <v>12</v>
      </c>
      <c r="H53" s="17">
        <v>18</v>
      </c>
      <c r="I53" s="60">
        <f t="shared" si="0"/>
        <v>30</v>
      </c>
      <c r="J53" s="75">
        <v>9401360751</v>
      </c>
      <c r="K53" s="75" t="s">
        <v>585</v>
      </c>
      <c r="L53" s="75" t="s">
        <v>586</v>
      </c>
      <c r="M53" s="75">
        <v>9101693096</v>
      </c>
      <c r="N53" s="75" t="s">
        <v>588</v>
      </c>
      <c r="O53" s="75">
        <v>9706949517</v>
      </c>
      <c r="P53" s="49">
        <v>43706</v>
      </c>
      <c r="Q53" s="18"/>
      <c r="R53" s="18"/>
      <c r="S53" s="18"/>
      <c r="T53" s="18"/>
    </row>
    <row r="54" spans="1:20">
      <c r="A54" s="4">
        <v>50</v>
      </c>
      <c r="B54" s="17" t="s">
        <v>63</v>
      </c>
      <c r="C54" s="75" t="s">
        <v>549</v>
      </c>
      <c r="D54" s="18" t="s">
        <v>25</v>
      </c>
      <c r="E54" s="75" t="s">
        <v>572</v>
      </c>
      <c r="F54" s="18"/>
      <c r="G54" s="19">
        <v>10</v>
      </c>
      <c r="H54" s="19">
        <v>20</v>
      </c>
      <c r="I54" s="60">
        <f t="shared" si="0"/>
        <v>30</v>
      </c>
      <c r="J54" s="75">
        <v>6900793856</v>
      </c>
      <c r="K54" s="75" t="s">
        <v>585</v>
      </c>
      <c r="L54" s="75" t="s">
        <v>586</v>
      </c>
      <c r="M54" s="75">
        <v>9101693096</v>
      </c>
      <c r="N54" s="75" t="s">
        <v>588</v>
      </c>
      <c r="O54" s="75">
        <v>9706949517</v>
      </c>
      <c r="P54" s="49">
        <v>43707</v>
      </c>
      <c r="Q54" s="18"/>
      <c r="R54" s="18"/>
      <c r="S54" s="18"/>
      <c r="T54" s="18"/>
    </row>
    <row r="55" spans="1:20">
      <c r="A55" s="4">
        <v>51</v>
      </c>
      <c r="B55" s="17" t="s">
        <v>63</v>
      </c>
      <c r="C55" s="75" t="s">
        <v>550</v>
      </c>
      <c r="D55" s="18" t="s">
        <v>25</v>
      </c>
      <c r="E55" s="75" t="s">
        <v>573</v>
      </c>
      <c r="F55" s="18"/>
      <c r="G55" s="19">
        <v>11</v>
      </c>
      <c r="H55" s="19">
        <v>11</v>
      </c>
      <c r="I55" s="60">
        <f t="shared" si="0"/>
        <v>22</v>
      </c>
      <c r="J55" s="75">
        <v>7086818414</v>
      </c>
      <c r="K55" s="75" t="s">
        <v>585</v>
      </c>
      <c r="L55" s="75" t="s">
        <v>586</v>
      </c>
      <c r="M55" s="75">
        <v>9101693096</v>
      </c>
      <c r="N55" s="75" t="s">
        <v>587</v>
      </c>
      <c r="O55" s="75">
        <v>8876124178</v>
      </c>
      <c r="P55" s="49">
        <v>43707</v>
      </c>
      <c r="Q55" s="18"/>
      <c r="R55" s="18"/>
      <c r="S55" s="18"/>
      <c r="T55" s="18"/>
    </row>
    <row r="56" spans="1:20">
      <c r="A56" s="4">
        <v>52</v>
      </c>
      <c r="B56" s="17" t="s">
        <v>63</v>
      </c>
      <c r="C56" s="75" t="s">
        <v>551</v>
      </c>
      <c r="D56" s="18" t="s">
        <v>25</v>
      </c>
      <c r="E56" s="75" t="s">
        <v>574</v>
      </c>
      <c r="F56" s="18"/>
      <c r="G56" s="19">
        <v>8</v>
      </c>
      <c r="H56" s="19">
        <v>13</v>
      </c>
      <c r="I56" s="60">
        <f t="shared" si="0"/>
        <v>21</v>
      </c>
      <c r="J56" s="75">
        <v>9954749387</v>
      </c>
      <c r="K56" s="75" t="s">
        <v>697</v>
      </c>
      <c r="L56" s="75" t="s">
        <v>589</v>
      </c>
      <c r="M56" s="75">
        <v>9864646014</v>
      </c>
      <c r="N56" s="75" t="s">
        <v>590</v>
      </c>
      <c r="O56" s="75"/>
      <c r="P56" s="49">
        <v>43708</v>
      </c>
      <c r="Q56" s="18"/>
      <c r="R56" s="18"/>
      <c r="S56" s="18"/>
      <c r="T56" s="18"/>
    </row>
    <row r="57" spans="1:20">
      <c r="A57" s="4">
        <v>53</v>
      </c>
      <c r="B57" s="17" t="s">
        <v>63</v>
      </c>
      <c r="C57" s="75" t="s">
        <v>552</v>
      </c>
      <c r="D57" s="18" t="s">
        <v>25</v>
      </c>
      <c r="E57" s="75" t="s">
        <v>575</v>
      </c>
      <c r="F57" s="18"/>
      <c r="G57" s="19">
        <v>22</v>
      </c>
      <c r="H57" s="19">
        <v>12</v>
      </c>
      <c r="I57" s="60">
        <f t="shared" si="0"/>
        <v>34</v>
      </c>
      <c r="J57" s="75">
        <v>8876601244</v>
      </c>
      <c r="K57" s="75" t="s">
        <v>697</v>
      </c>
      <c r="L57" s="75" t="s">
        <v>589</v>
      </c>
      <c r="M57" s="75">
        <v>9864646014</v>
      </c>
      <c r="N57" s="75" t="s">
        <v>591</v>
      </c>
      <c r="O57" s="75">
        <v>9957081901</v>
      </c>
      <c r="P57" s="49">
        <v>43708</v>
      </c>
      <c r="Q57" s="18"/>
      <c r="R57" s="18"/>
      <c r="S57" s="18"/>
      <c r="T57" s="18"/>
    </row>
    <row r="58" spans="1:20">
      <c r="A58" s="4">
        <v>54</v>
      </c>
      <c r="B58" s="17"/>
      <c r="C58" s="18"/>
      <c r="D58" s="18"/>
      <c r="E58" s="19"/>
      <c r="F58" s="18"/>
      <c r="G58" s="19"/>
      <c r="H58" s="19"/>
      <c r="I58" s="60">
        <f t="shared" si="0"/>
        <v>0</v>
      </c>
      <c r="J58" s="18"/>
      <c r="K58" s="18"/>
      <c r="L58" s="18"/>
      <c r="M58" s="18"/>
      <c r="N58" s="18"/>
      <c r="O58" s="18"/>
      <c r="P58" s="24"/>
      <c r="Q58" s="18"/>
      <c r="R58" s="18"/>
      <c r="S58" s="18"/>
      <c r="T58" s="18"/>
    </row>
    <row r="59" spans="1:20">
      <c r="A59" s="4">
        <v>55</v>
      </c>
      <c r="B59" s="17"/>
      <c r="C59" s="18"/>
      <c r="D59" s="18"/>
      <c r="E59" s="19"/>
      <c r="F59" s="18"/>
      <c r="G59" s="19"/>
      <c r="H59" s="19"/>
      <c r="I59" s="60">
        <f t="shared" si="0"/>
        <v>0</v>
      </c>
      <c r="J59" s="18"/>
      <c r="K59" s="18"/>
      <c r="L59" s="18"/>
      <c r="M59" s="18"/>
      <c r="N59" s="18"/>
      <c r="O59" s="18"/>
      <c r="P59" s="24"/>
      <c r="Q59" s="18"/>
      <c r="R59" s="18"/>
      <c r="S59" s="18"/>
      <c r="T59" s="18"/>
    </row>
    <row r="60" spans="1:20">
      <c r="A60" s="4">
        <v>56</v>
      </c>
      <c r="B60" s="17"/>
      <c r="C60" s="18"/>
      <c r="D60" s="18"/>
      <c r="E60" s="19"/>
      <c r="F60" s="18"/>
      <c r="G60" s="19"/>
      <c r="H60" s="19"/>
      <c r="I60" s="60">
        <f t="shared" si="0"/>
        <v>0</v>
      </c>
      <c r="J60" s="18"/>
      <c r="K60" s="18"/>
      <c r="L60" s="18"/>
      <c r="M60" s="18"/>
      <c r="N60" s="18"/>
      <c r="O60" s="18"/>
      <c r="P60" s="24"/>
      <c r="Q60" s="18"/>
      <c r="R60" s="18"/>
      <c r="S60" s="18"/>
      <c r="T60" s="18"/>
    </row>
    <row r="61" spans="1:20">
      <c r="A61" s="4">
        <v>57</v>
      </c>
      <c r="B61" s="17"/>
      <c r="C61" s="18"/>
      <c r="D61" s="18"/>
      <c r="E61" s="19"/>
      <c r="F61" s="18"/>
      <c r="G61" s="19"/>
      <c r="H61" s="19"/>
      <c r="I61" s="60">
        <f t="shared" si="0"/>
        <v>0</v>
      </c>
      <c r="J61" s="18"/>
      <c r="K61" s="18"/>
      <c r="L61" s="18"/>
      <c r="M61" s="18"/>
      <c r="N61" s="18"/>
      <c r="O61" s="18"/>
      <c r="P61" s="24"/>
      <c r="Q61" s="18"/>
      <c r="R61" s="18"/>
      <c r="S61" s="18"/>
      <c r="T61" s="18"/>
    </row>
    <row r="62" spans="1:20">
      <c r="A62" s="4">
        <v>58</v>
      </c>
      <c r="B62" s="17"/>
      <c r="C62" s="18"/>
      <c r="D62" s="18"/>
      <c r="E62" s="19"/>
      <c r="F62" s="18"/>
      <c r="G62" s="19"/>
      <c r="H62" s="19"/>
      <c r="I62" s="60">
        <f t="shared" si="0"/>
        <v>0</v>
      </c>
      <c r="J62" s="18"/>
      <c r="K62" s="18"/>
      <c r="L62" s="18"/>
      <c r="M62" s="18"/>
      <c r="N62" s="18"/>
      <c r="O62" s="18"/>
      <c r="P62" s="24"/>
      <c r="Q62" s="18"/>
      <c r="R62" s="18"/>
      <c r="S62" s="18"/>
      <c r="T62" s="18"/>
    </row>
    <row r="63" spans="1:20">
      <c r="A63" s="4">
        <v>59</v>
      </c>
      <c r="B63" s="17"/>
      <c r="C63" s="18"/>
      <c r="D63" s="18"/>
      <c r="E63" s="19"/>
      <c r="F63" s="18"/>
      <c r="G63" s="19"/>
      <c r="H63" s="19"/>
      <c r="I63" s="60">
        <f t="shared" si="0"/>
        <v>0</v>
      </c>
      <c r="J63" s="18"/>
      <c r="K63" s="18"/>
      <c r="L63" s="18"/>
      <c r="M63" s="18"/>
      <c r="N63" s="18"/>
      <c r="O63" s="18"/>
      <c r="P63" s="24"/>
      <c r="Q63" s="18"/>
      <c r="R63" s="18"/>
      <c r="S63" s="18"/>
      <c r="T63" s="18"/>
    </row>
    <row r="64" spans="1:20">
      <c r="A64" s="4">
        <v>60</v>
      </c>
      <c r="B64" s="17"/>
      <c r="C64" s="18"/>
      <c r="D64" s="18"/>
      <c r="E64" s="19"/>
      <c r="F64" s="18"/>
      <c r="G64" s="19"/>
      <c r="H64" s="19"/>
      <c r="I64" s="60">
        <f t="shared" si="0"/>
        <v>0</v>
      </c>
      <c r="J64" s="18"/>
      <c r="K64" s="18"/>
      <c r="L64" s="18"/>
      <c r="M64" s="18"/>
      <c r="N64" s="18"/>
      <c r="O64" s="18"/>
      <c r="P64" s="24"/>
      <c r="Q64" s="18"/>
      <c r="R64" s="18"/>
      <c r="S64" s="18"/>
      <c r="T64" s="18"/>
    </row>
    <row r="65" spans="1:20">
      <c r="A65" s="4">
        <v>61</v>
      </c>
      <c r="B65" s="17"/>
      <c r="C65" s="18"/>
      <c r="D65" s="18"/>
      <c r="E65" s="19"/>
      <c r="F65" s="18"/>
      <c r="G65" s="19"/>
      <c r="H65" s="19"/>
      <c r="I65" s="60">
        <f t="shared" si="0"/>
        <v>0</v>
      </c>
      <c r="J65" s="18"/>
      <c r="K65" s="18"/>
      <c r="L65" s="18"/>
      <c r="M65" s="18"/>
      <c r="N65" s="18"/>
      <c r="O65" s="18"/>
      <c r="P65" s="24"/>
      <c r="Q65" s="18"/>
      <c r="R65" s="18"/>
      <c r="S65" s="18"/>
      <c r="T65" s="18"/>
    </row>
    <row r="66" spans="1:20">
      <c r="A66" s="4">
        <v>62</v>
      </c>
      <c r="B66" s="17"/>
      <c r="C66" s="18"/>
      <c r="D66" s="18"/>
      <c r="E66" s="19"/>
      <c r="F66" s="18"/>
      <c r="G66" s="19"/>
      <c r="H66" s="19"/>
      <c r="I66" s="60">
        <f t="shared" si="0"/>
        <v>0</v>
      </c>
      <c r="J66" s="18"/>
      <c r="K66" s="18"/>
      <c r="L66" s="18"/>
      <c r="M66" s="18"/>
      <c r="N66" s="18"/>
      <c r="O66" s="18"/>
      <c r="P66" s="24"/>
      <c r="Q66" s="18"/>
      <c r="R66" s="18"/>
      <c r="S66" s="18"/>
      <c r="T66" s="18"/>
    </row>
    <row r="67" spans="1:20">
      <c r="A67" s="4">
        <v>63</v>
      </c>
      <c r="B67" s="17"/>
      <c r="C67" s="18"/>
      <c r="D67" s="18"/>
      <c r="E67" s="19"/>
      <c r="F67" s="18"/>
      <c r="G67" s="19"/>
      <c r="H67" s="19"/>
      <c r="I67" s="60">
        <f t="shared" si="0"/>
        <v>0</v>
      </c>
      <c r="J67" s="18"/>
      <c r="K67" s="18"/>
      <c r="L67" s="18"/>
      <c r="M67" s="18"/>
      <c r="N67" s="18"/>
      <c r="O67" s="18"/>
      <c r="P67" s="24"/>
      <c r="Q67" s="18"/>
      <c r="R67" s="18"/>
      <c r="S67" s="18"/>
      <c r="T67" s="18"/>
    </row>
    <row r="68" spans="1:20">
      <c r="A68" s="4">
        <v>64</v>
      </c>
      <c r="B68" s="17"/>
      <c r="C68" s="18"/>
      <c r="D68" s="18"/>
      <c r="E68" s="19"/>
      <c r="F68" s="18"/>
      <c r="G68" s="19"/>
      <c r="H68" s="19"/>
      <c r="I68" s="60">
        <f t="shared" si="0"/>
        <v>0</v>
      </c>
      <c r="J68" s="18"/>
      <c r="K68" s="18"/>
      <c r="L68" s="18"/>
      <c r="M68" s="18"/>
      <c r="N68" s="18"/>
      <c r="O68" s="18"/>
      <c r="P68" s="24"/>
      <c r="Q68" s="18"/>
      <c r="R68" s="18"/>
      <c r="S68" s="18"/>
      <c r="T68" s="18"/>
    </row>
    <row r="69" spans="1:20">
      <c r="A69" s="4">
        <v>65</v>
      </c>
      <c r="B69" s="17"/>
      <c r="C69" s="18"/>
      <c r="D69" s="18"/>
      <c r="E69" s="19"/>
      <c r="F69" s="18"/>
      <c r="G69" s="19"/>
      <c r="H69" s="19"/>
      <c r="I69" s="60">
        <f t="shared" si="0"/>
        <v>0</v>
      </c>
      <c r="J69" s="18"/>
      <c r="K69" s="18"/>
      <c r="L69" s="18"/>
      <c r="M69" s="18"/>
      <c r="N69" s="18"/>
      <c r="O69" s="18"/>
      <c r="P69" s="24"/>
      <c r="Q69" s="18"/>
      <c r="R69" s="18"/>
      <c r="S69" s="18"/>
      <c r="T69" s="18"/>
    </row>
    <row r="70" spans="1:20">
      <c r="A70" s="4">
        <v>66</v>
      </c>
      <c r="B70" s="17"/>
      <c r="C70" s="18"/>
      <c r="D70" s="18"/>
      <c r="E70" s="19"/>
      <c r="F70" s="18"/>
      <c r="G70" s="19"/>
      <c r="H70" s="19"/>
      <c r="I70" s="60">
        <f t="shared" ref="I70:I133" si="1">SUM(G70:H70)</f>
        <v>0</v>
      </c>
      <c r="J70" s="18"/>
      <c r="K70" s="18"/>
      <c r="L70" s="18"/>
      <c r="M70" s="18"/>
      <c r="N70" s="18"/>
      <c r="O70" s="18"/>
      <c r="P70" s="24"/>
      <c r="Q70" s="18"/>
      <c r="R70" s="18"/>
      <c r="S70" s="18"/>
      <c r="T70" s="18"/>
    </row>
    <row r="71" spans="1:20">
      <c r="A71" s="4">
        <v>67</v>
      </c>
      <c r="B71" s="17"/>
      <c r="C71" s="18"/>
      <c r="D71" s="18"/>
      <c r="E71" s="19"/>
      <c r="F71" s="18"/>
      <c r="G71" s="19"/>
      <c r="H71" s="19"/>
      <c r="I71" s="60">
        <f t="shared" si="1"/>
        <v>0</v>
      </c>
      <c r="J71" s="18"/>
      <c r="K71" s="18"/>
      <c r="L71" s="18"/>
      <c r="M71" s="18"/>
      <c r="N71" s="18"/>
      <c r="O71" s="18"/>
      <c r="P71" s="24"/>
      <c r="Q71" s="18"/>
      <c r="R71" s="18"/>
      <c r="S71" s="18"/>
      <c r="T71" s="18"/>
    </row>
    <row r="72" spans="1:20">
      <c r="A72" s="4">
        <v>68</v>
      </c>
      <c r="B72" s="17"/>
      <c r="C72" s="18"/>
      <c r="D72" s="18"/>
      <c r="E72" s="19"/>
      <c r="F72" s="18"/>
      <c r="G72" s="19"/>
      <c r="H72" s="19"/>
      <c r="I72" s="60">
        <f t="shared" si="1"/>
        <v>0</v>
      </c>
      <c r="J72" s="18"/>
      <c r="K72" s="18"/>
      <c r="L72" s="18"/>
      <c r="M72" s="18"/>
      <c r="N72" s="18"/>
      <c r="O72" s="18"/>
      <c r="P72" s="24"/>
      <c r="Q72" s="18"/>
      <c r="R72" s="18"/>
      <c r="S72" s="18"/>
      <c r="T72" s="18"/>
    </row>
    <row r="73" spans="1:20">
      <c r="A73" s="4">
        <v>69</v>
      </c>
      <c r="B73" s="17"/>
      <c r="C73" s="18"/>
      <c r="D73" s="18"/>
      <c r="E73" s="19"/>
      <c r="F73" s="18"/>
      <c r="G73" s="19"/>
      <c r="H73" s="19"/>
      <c r="I73" s="60">
        <f t="shared" si="1"/>
        <v>0</v>
      </c>
      <c r="J73" s="18"/>
      <c r="K73" s="18"/>
      <c r="L73" s="18"/>
      <c r="M73" s="18"/>
      <c r="N73" s="18"/>
      <c r="O73" s="18"/>
      <c r="P73" s="24"/>
      <c r="Q73" s="18"/>
      <c r="R73" s="18"/>
      <c r="S73" s="18"/>
      <c r="T73" s="18"/>
    </row>
    <row r="74" spans="1:20">
      <c r="A74" s="4">
        <v>70</v>
      </c>
      <c r="B74" s="17"/>
      <c r="C74" s="18"/>
      <c r="D74" s="18"/>
      <c r="E74" s="19"/>
      <c r="F74" s="18"/>
      <c r="G74" s="19"/>
      <c r="H74" s="19"/>
      <c r="I74" s="60">
        <f t="shared" si="1"/>
        <v>0</v>
      </c>
      <c r="J74" s="18"/>
      <c r="K74" s="18"/>
      <c r="L74" s="18"/>
      <c r="M74" s="18"/>
      <c r="N74" s="18"/>
      <c r="O74" s="18"/>
      <c r="P74" s="24"/>
      <c r="Q74" s="18"/>
      <c r="R74" s="18"/>
      <c r="S74" s="18"/>
      <c r="T74" s="18"/>
    </row>
    <row r="75" spans="1:20">
      <c r="A75" s="4">
        <v>71</v>
      </c>
      <c r="B75" s="17"/>
      <c r="C75" s="18"/>
      <c r="D75" s="18"/>
      <c r="E75" s="19"/>
      <c r="F75" s="18"/>
      <c r="G75" s="19"/>
      <c r="H75" s="19"/>
      <c r="I75" s="60">
        <f t="shared" si="1"/>
        <v>0</v>
      </c>
      <c r="J75" s="18"/>
      <c r="K75" s="18"/>
      <c r="L75" s="18"/>
      <c r="M75" s="18"/>
      <c r="N75" s="18"/>
      <c r="O75" s="18"/>
      <c r="P75" s="24"/>
      <c r="Q75" s="18"/>
      <c r="R75" s="18"/>
      <c r="S75" s="18"/>
      <c r="T75" s="18"/>
    </row>
    <row r="76" spans="1:20">
      <c r="A76" s="4">
        <v>72</v>
      </c>
      <c r="B76" s="17"/>
      <c r="C76" s="18"/>
      <c r="D76" s="18"/>
      <c r="E76" s="19"/>
      <c r="F76" s="18"/>
      <c r="G76" s="19"/>
      <c r="H76" s="19"/>
      <c r="I76" s="60">
        <f t="shared" si="1"/>
        <v>0</v>
      </c>
      <c r="J76" s="18"/>
      <c r="K76" s="18"/>
      <c r="L76" s="18"/>
      <c r="M76" s="18"/>
      <c r="N76" s="18"/>
      <c r="O76" s="18"/>
      <c r="P76" s="24"/>
      <c r="Q76" s="18"/>
      <c r="R76" s="18"/>
      <c r="S76" s="18"/>
      <c r="T76" s="18"/>
    </row>
    <row r="77" spans="1:20">
      <c r="A77" s="4">
        <v>73</v>
      </c>
      <c r="B77" s="17"/>
      <c r="C77" s="18"/>
      <c r="D77" s="18"/>
      <c r="E77" s="19"/>
      <c r="F77" s="18"/>
      <c r="G77" s="19"/>
      <c r="H77" s="19"/>
      <c r="I77" s="60">
        <f t="shared" si="1"/>
        <v>0</v>
      </c>
      <c r="J77" s="18"/>
      <c r="K77" s="18"/>
      <c r="L77" s="18"/>
      <c r="M77" s="18"/>
      <c r="N77" s="18"/>
      <c r="O77" s="18"/>
      <c r="P77" s="24"/>
      <c r="Q77" s="18"/>
      <c r="R77" s="18"/>
      <c r="S77" s="18"/>
      <c r="T77" s="18"/>
    </row>
    <row r="78" spans="1:20">
      <c r="A78" s="4">
        <v>74</v>
      </c>
      <c r="B78" s="17"/>
      <c r="C78" s="48"/>
      <c r="D78" s="48"/>
      <c r="E78" s="19"/>
      <c r="F78" s="48"/>
      <c r="G78" s="19"/>
      <c r="H78" s="19"/>
      <c r="I78" s="60">
        <f t="shared" si="1"/>
        <v>0</v>
      </c>
      <c r="J78" s="48"/>
      <c r="K78" s="48"/>
      <c r="L78" s="48"/>
      <c r="M78" s="48"/>
      <c r="N78" s="48"/>
      <c r="O78" s="48"/>
      <c r="P78" s="24"/>
      <c r="Q78" s="18"/>
      <c r="R78" s="18"/>
      <c r="S78" s="18"/>
      <c r="T78" s="18"/>
    </row>
    <row r="79" spans="1:20">
      <c r="A79" s="4">
        <v>75</v>
      </c>
      <c r="B79" s="17"/>
      <c r="C79" s="18"/>
      <c r="D79" s="18"/>
      <c r="E79" s="19"/>
      <c r="F79" s="18"/>
      <c r="G79" s="19"/>
      <c r="H79" s="19"/>
      <c r="I79" s="60">
        <f t="shared" si="1"/>
        <v>0</v>
      </c>
      <c r="J79" s="18"/>
      <c r="K79" s="18"/>
      <c r="L79" s="18"/>
      <c r="M79" s="18"/>
      <c r="N79" s="18"/>
      <c r="O79" s="18"/>
      <c r="P79" s="24"/>
      <c r="Q79" s="18"/>
      <c r="R79" s="18"/>
      <c r="S79" s="18"/>
      <c r="T79" s="18"/>
    </row>
    <row r="80" spans="1:20">
      <c r="A80" s="4">
        <v>76</v>
      </c>
      <c r="B80" s="17"/>
      <c r="C80" s="18"/>
      <c r="D80" s="18"/>
      <c r="E80" s="19"/>
      <c r="F80" s="18"/>
      <c r="G80" s="19"/>
      <c r="H80" s="19"/>
      <c r="I80" s="60">
        <f t="shared" si="1"/>
        <v>0</v>
      </c>
      <c r="J80" s="18"/>
      <c r="K80" s="18"/>
      <c r="L80" s="18"/>
      <c r="M80" s="18"/>
      <c r="N80" s="18"/>
      <c r="O80" s="18"/>
      <c r="P80" s="24"/>
      <c r="Q80" s="18"/>
      <c r="R80" s="18"/>
      <c r="S80" s="18"/>
      <c r="T80" s="18"/>
    </row>
    <row r="81" spans="1:20">
      <c r="A81" s="4">
        <v>77</v>
      </c>
      <c r="B81" s="17"/>
      <c r="C81" s="18"/>
      <c r="D81" s="18"/>
      <c r="E81" s="19"/>
      <c r="F81" s="18"/>
      <c r="G81" s="19"/>
      <c r="H81" s="19"/>
      <c r="I81" s="60">
        <f t="shared" si="1"/>
        <v>0</v>
      </c>
      <c r="J81" s="18"/>
      <c r="K81" s="18"/>
      <c r="L81" s="18"/>
      <c r="M81" s="18"/>
      <c r="N81" s="18"/>
      <c r="O81" s="18"/>
      <c r="P81" s="24"/>
      <c r="Q81" s="18"/>
      <c r="R81" s="18"/>
      <c r="S81" s="18"/>
      <c r="T81" s="18"/>
    </row>
    <row r="82" spans="1:20">
      <c r="A82" s="4">
        <v>78</v>
      </c>
      <c r="B82" s="17"/>
      <c r="C82" s="18"/>
      <c r="D82" s="18"/>
      <c r="E82" s="19"/>
      <c r="F82" s="18"/>
      <c r="G82" s="19"/>
      <c r="H82" s="19"/>
      <c r="I82" s="60">
        <f t="shared" si="1"/>
        <v>0</v>
      </c>
      <c r="J82" s="18"/>
      <c r="K82" s="18"/>
      <c r="L82" s="18"/>
      <c r="M82" s="18"/>
      <c r="N82" s="18"/>
      <c r="O82" s="18"/>
      <c r="P82" s="24"/>
      <c r="Q82" s="18"/>
      <c r="R82" s="18"/>
      <c r="S82" s="18"/>
      <c r="T82" s="18"/>
    </row>
    <row r="83" spans="1:20">
      <c r="A83" s="4">
        <v>79</v>
      </c>
      <c r="B83" s="17"/>
      <c r="C83" s="18"/>
      <c r="D83" s="18"/>
      <c r="E83" s="19"/>
      <c r="F83" s="18"/>
      <c r="G83" s="19"/>
      <c r="H83" s="19"/>
      <c r="I83" s="60">
        <f t="shared" si="1"/>
        <v>0</v>
      </c>
      <c r="J83" s="18"/>
      <c r="K83" s="18"/>
      <c r="L83" s="18"/>
      <c r="M83" s="18"/>
      <c r="N83" s="18"/>
      <c r="O83" s="18"/>
      <c r="P83" s="24"/>
      <c r="Q83" s="18"/>
      <c r="R83" s="18"/>
      <c r="S83" s="18"/>
      <c r="T83" s="18"/>
    </row>
    <row r="84" spans="1:20">
      <c r="A84" s="4">
        <v>80</v>
      </c>
      <c r="B84" s="17"/>
      <c r="C84" s="18"/>
      <c r="D84" s="18"/>
      <c r="E84" s="19"/>
      <c r="F84" s="18"/>
      <c r="G84" s="19"/>
      <c r="H84" s="19"/>
      <c r="I84" s="60">
        <f t="shared" si="1"/>
        <v>0</v>
      </c>
      <c r="J84" s="18"/>
      <c r="K84" s="18"/>
      <c r="L84" s="18"/>
      <c r="M84" s="18"/>
      <c r="N84" s="18"/>
      <c r="O84" s="18"/>
      <c r="P84" s="24"/>
      <c r="Q84" s="18"/>
      <c r="R84" s="18"/>
      <c r="S84" s="18"/>
      <c r="T84" s="18"/>
    </row>
    <row r="85" spans="1:20">
      <c r="A85" s="4">
        <v>81</v>
      </c>
      <c r="B85" s="17"/>
      <c r="C85" s="18"/>
      <c r="D85" s="18"/>
      <c r="E85" s="19"/>
      <c r="F85" s="18"/>
      <c r="G85" s="19"/>
      <c r="H85" s="19"/>
      <c r="I85" s="60">
        <f t="shared" si="1"/>
        <v>0</v>
      </c>
      <c r="J85" s="18"/>
      <c r="K85" s="18"/>
      <c r="L85" s="18"/>
      <c r="M85" s="18"/>
      <c r="N85" s="18"/>
      <c r="O85" s="18"/>
      <c r="P85" s="24"/>
      <c r="Q85" s="18"/>
      <c r="R85" s="18"/>
      <c r="S85" s="18"/>
      <c r="T85" s="18"/>
    </row>
    <row r="86" spans="1:20">
      <c r="A86" s="4">
        <v>82</v>
      </c>
      <c r="B86" s="17"/>
      <c r="C86" s="18"/>
      <c r="D86" s="18"/>
      <c r="E86" s="19"/>
      <c r="F86" s="18"/>
      <c r="G86" s="19"/>
      <c r="H86" s="19"/>
      <c r="I86" s="60">
        <f t="shared" si="1"/>
        <v>0</v>
      </c>
      <c r="J86" s="18"/>
      <c r="K86" s="18"/>
      <c r="L86" s="18"/>
      <c r="M86" s="18"/>
      <c r="N86" s="18"/>
      <c r="O86" s="18"/>
      <c r="P86" s="24"/>
      <c r="Q86" s="18"/>
      <c r="R86" s="18"/>
      <c r="S86" s="18"/>
      <c r="T86" s="18"/>
    </row>
    <row r="87" spans="1:20">
      <c r="A87" s="4">
        <v>83</v>
      </c>
      <c r="B87" s="17"/>
      <c r="C87" s="18"/>
      <c r="D87" s="18"/>
      <c r="E87" s="19"/>
      <c r="F87" s="18"/>
      <c r="G87" s="19"/>
      <c r="H87" s="19"/>
      <c r="I87" s="60">
        <f t="shared" si="1"/>
        <v>0</v>
      </c>
      <c r="J87" s="18"/>
      <c r="K87" s="18"/>
      <c r="L87" s="18"/>
      <c r="M87" s="18"/>
      <c r="N87" s="18"/>
      <c r="O87" s="18"/>
      <c r="P87" s="24"/>
      <c r="Q87" s="18"/>
      <c r="R87" s="18"/>
      <c r="S87" s="18"/>
      <c r="T87" s="18"/>
    </row>
    <row r="88" spans="1:20">
      <c r="A88" s="4">
        <v>84</v>
      </c>
      <c r="B88" s="17"/>
      <c r="C88" s="18"/>
      <c r="D88" s="18"/>
      <c r="E88" s="19"/>
      <c r="F88" s="18"/>
      <c r="G88" s="19"/>
      <c r="H88" s="19"/>
      <c r="I88" s="60">
        <f t="shared" si="1"/>
        <v>0</v>
      </c>
      <c r="J88" s="18"/>
      <c r="K88" s="18"/>
      <c r="L88" s="18"/>
      <c r="M88" s="18"/>
      <c r="N88" s="18"/>
      <c r="O88" s="18"/>
      <c r="P88" s="24"/>
      <c r="Q88" s="18"/>
      <c r="R88" s="18"/>
      <c r="S88" s="18"/>
      <c r="T88" s="18"/>
    </row>
    <row r="89" spans="1:20">
      <c r="A89" s="4">
        <v>85</v>
      </c>
      <c r="B89" s="17"/>
      <c r="C89" s="18"/>
      <c r="D89" s="18"/>
      <c r="E89" s="19"/>
      <c r="F89" s="18"/>
      <c r="G89" s="19"/>
      <c r="H89" s="19"/>
      <c r="I89" s="60">
        <f t="shared" si="1"/>
        <v>0</v>
      </c>
      <c r="J89" s="18"/>
      <c r="K89" s="18"/>
      <c r="L89" s="18"/>
      <c r="M89" s="18"/>
      <c r="N89" s="18"/>
      <c r="O89" s="18"/>
      <c r="P89" s="24"/>
      <c r="Q89" s="18"/>
      <c r="R89" s="18"/>
      <c r="S89" s="18"/>
      <c r="T89" s="18"/>
    </row>
    <row r="90" spans="1:20">
      <c r="A90" s="4">
        <v>86</v>
      </c>
      <c r="B90" s="17"/>
      <c r="C90" s="18"/>
      <c r="D90" s="18"/>
      <c r="E90" s="19"/>
      <c r="F90" s="18"/>
      <c r="G90" s="19"/>
      <c r="H90" s="19"/>
      <c r="I90" s="60">
        <f t="shared" si="1"/>
        <v>0</v>
      </c>
      <c r="J90" s="18"/>
      <c r="K90" s="18"/>
      <c r="L90" s="18"/>
      <c r="M90" s="18"/>
      <c r="N90" s="18"/>
      <c r="O90" s="18"/>
      <c r="P90" s="24"/>
      <c r="Q90" s="18"/>
      <c r="R90" s="18"/>
      <c r="S90" s="18"/>
      <c r="T90" s="18"/>
    </row>
    <row r="91" spans="1:20">
      <c r="A91" s="4">
        <v>87</v>
      </c>
      <c r="B91" s="17"/>
      <c r="C91" s="18"/>
      <c r="D91" s="18"/>
      <c r="E91" s="19"/>
      <c r="F91" s="18"/>
      <c r="G91" s="19"/>
      <c r="H91" s="19"/>
      <c r="I91" s="60">
        <f t="shared" si="1"/>
        <v>0</v>
      </c>
      <c r="J91" s="18"/>
      <c r="K91" s="18"/>
      <c r="L91" s="18"/>
      <c r="M91" s="18"/>
      <c r="N91" s="18"/>
      <c r="O91" s="18"/>
      <c r="P91" s="24"/>
      <c r="Q91" s="18"/>
      <c r="R91" s="18"/>
      <c r="S91" s="18"/>
      <c r="T91" s="18"/>
    </row>
    <row r="92" spans="1:20">
      <c r="A92" s="4">
        <v>88</v>
      </c>
      <c r="B92" s="17"/>
      <c r="C92" s="18"/>
      <c r="D92" s="18"/>
      <c r="E92" s="19"/>
      <c r="F92" s="18"/>
      <c r="G92" s="19"/>
      <c r="H92" s="19"/>
      <c r="I92" s="60">
        <f t="shared" si="1"/>
        <v>0</v>
      </c>
      <c r="J92" s="18"/>
      <c r="K92" s="18"/>
      <c r="L92" s="18"/>
      <c r="M92" s="18"/>
      <c r="N92" s="18"/>
      <c r="O92" s="18"/>
      <c r="P92" s="24"/>
      <c r="Q92" s="18"/>
      <c r="R92" s="18"/>
      <c r="S92" s="18"/>
      <c r="T92" s="18"/>
    </row>
    <row r="93" spans="1:20">
      <c r="A93" s="4">
        <v>89</v>
      </c>
      <c r="B93" s="17"/>
      <c r="C93" s="18"/>
      <c r="D93" s="18"/>
      <c r="E93" s="19"/>
      <c r="F93" s="18"/>
      <c r="G93" s="19"/>
      <c r="H93" s="19"/>
      <c r="I93" s="60">
        <f t="shared" si="1"/>
        <v>0</v>
      </c>
      <c r="J93" s="18"/>
      <c r="K93" s="18"/>
      <c r="L93" s="18"/>
      <c r="M93" s="18"/>
      <c r="N93" s="18"/>
      <c r="O93" s="18"/>
      <c r="P93" s="24"/>
      <c r="Q93" s="18"/>
      <c r="R93" s="18"/>
      <c r="S93" s="18"/>
      <c r="T93" s="18"/>
    </row>
    <row r="94" spans="1:20">
      <c r="A94" s="4">
        <v>90</v>
      </c>
      <c r="B94" s="17"/>
      <c r="C94" s="18"/>
      <c r="D94" s="18"/>
      <c r="E94" s="19"/>
      <c r="F94" s="18"/>
      <c r="G94" s="19"/>
      <c r="H94" s="19"/>
      <c r="I94" s="60">
        <f t="shared" si="1"/>
        <v>0</v>
      </c>
      <c r="J94" s="18"/>
      <c r="K94" s="18"/>
      <c r="L94" s="18"/>
      <c r="M94" s="18"/>
      <c r="N94" s="18"/>
      <c r="O94" s="18"/>
      <c r="P94" s="24"/>
      <c r="Q94" s="18"/>
      <c r="R94" s="18"/>
      <c r="S94" s="18"/>
      <c r="T94" s="18"/>
    </row>
    <row r="95" spans="1:20">
      <c r="A95" s="4">
        <v>91</v>
      </c>
      <c r="B95" s="17"/>
      <c r="C95" s="18"/>
      <c r="D95" s="18"/>
      <c r="E95" s="19"/>
      <c r="F95" s="18"/>
      <c r="G95" s="19"/>
      <c r="H95" s="19"/>
      <c r="I95" s="60">
        <f t="shared" si="1"/>
        <v>0</v>
      </c>
      <c r="J95" s="18"/>
      <c r="K95" s="18"/>
      <c r="L95" s="18"/>
      <c r="M95" s="18"/>
      <c r="N95" s="18"/>
      <c r="O95" s="18"/>
      <c r="P95" s="24"/>
      <c r="Q95" s="18"/>
      <c r="R95" s="18"/>
      <c r="S95" s="18"/>
      <c r="T95" s="18"/>
    </row>
    <row r="96" spans="1:20">
      <c r="A96" s="4">
        <v>92</v>
      </c>
      <c r="B96" s="17"/>
      <c r="C96" s="18"/>
      <c r="D96" s="18"/>
      <c r="E96" s="19"/>
      <c r="F96" s="18"/>
      <c r="G96" s="19"/>
      <c r="H96" s="19"/>
      <c r="I96" s="60">
        <f t="shared" si="1"/>
        <v>0</v>
      </c>
      <c r="J96" s="18"/>
      <c r="K96" s="18"/>
      <c r="L96" s="18"/>
      <c r="M96" s="18"/>
      <c r="N96" s="18"/>
      <c r="O96" s="18"/>
      <c r="P96" s="24"/>
      <c r="Q96" s="18"/>
      <c r="R96" s="18"/>
      <c r="S96" s="18"/>
      <c r="T96" s="18"/>
    </row>
    <row r="97" spans="1:20">
      <c r="A97" s="4">
        <v>93</v>
      </c>
      <c r="B97" s="17"/>
      <c r="C97" s="18"/>
      <c r="D97" s="18"/>
      <c r="E97" s="19"/>
      <c r="F97" s="18"/>
      <c r="G97" s="19"/>
      <c r="H97" s="19"/>
      <c r="I97" s="60">
        <f t="shared" si="1"/>
        <v>0</v>
      </c>
      <c r="J97" s="18"/>
      <c r="K97" s="18"/>
      <c r="L97" s="18"/>
      <c r="M97" s="18"/>
      <c r="N97" s="18"/>
      <c r="O97" s="18"/>
      <c r="P97" s="24"/>
      <c r="Q97" s="18"/>
      <c r="R97" s="18"/>
      <c r="S97" s="18"/>
      <c r="T97" s="18"/>
    </row>
    <row r="98" spans="1:20">
      <c r="A98" s="4">
        <v>94</v>
      </c>
      <c r="B98" s="17"/>
      <c r="C98" s="18"/>
      <c r="D98" s="18"/>
      <c r="E98" s="19"/>
      <c r="F98" s="18"/>
      <c r="G98" s="19"/>
      <c r="H98" s="19"/>
      <c r="I98" s="60">
        <f t="shared" si="1"/>
        <v>0</v>
      </c>
      <c r="J98" s="18"/>
      <c r="K98" s="18"/>
      <c r="L98" s="18"/>
      <c r="M98" s="18"/>
      <c r="N98" s="18"/>
      <c r="O98" s="18"/>
      <c r="P98" s="24"/>
      <c r="Q98" s="18"/>
      <c r="R98" s="18"/>
      <c r="S98" s="18"/>
      <c r="T98" s="18"/>
    </row>
    <row r="99" spans="1:20">
      <c r="A99" s="4">
        <v>95</v>
      </c>
      <c r="B99" s="17"/>
      <c r="C99" s="18"/>
      <c r="D99" s="18"/>
      <c r="E99" s="19"/>
      <c r="F99" s="18"/>
      <c r="G99" s="19"/>
      <c r="H99" s="19"/>
      <c r="I99" s="60">
        <f t="shared" si="1"/>
        <v>0</v>
      </c>
      <c r="J99" s="18"/>
      <c r="K99" s="18"/>
      <c r="L99" s="18"/>
      <c r="M99" s="18"/>
      <c r="N99" s="18"/>
      <c r="O99" s="18"/>
      <c r="P99" s="24"/>
      <c r="Q99" s="18"/>
      <c r="R99" s="18"/>
      <c r="S99" s="18"/>
      <c r="T99" s="18"/>
    </row>
    <row r="100" spans="1:20">
      <c r="A100" s="4">
        <v>96</v>
      </c>
      <c r="B100" s="17"/>
      <c r="C100" s="18"/>
      <c r="D100" s="18"/>
      <c r="E100" s="19"/>
      <c r="F100" s="18"/>
      <c r="G100" s="19"/>
      <c r="H100" s="19"/>
      <c r="I100" s="60">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60">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60">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60">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60">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60">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60">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60">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60">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60">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60">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60">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60">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60">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60">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60">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60">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60">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60">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0">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0">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0">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0">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0">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0">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0">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0">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0">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0">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0">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0">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0">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0">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0">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0">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0">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0">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0">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0">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0">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0">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0">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0">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0">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0">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0">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0">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0">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0">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0">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0">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0">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0">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0">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0">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0">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0">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0">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0">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0">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0">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0">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0">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0">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0">
        <f t="shared" si="2"/>
        <v>0</v>
      </c>
      <c r="J164" s="18"/>
      <c r="K164" s="18"/>
      <c r="L164" s="18"/>
      <c r="M164" s="18"/>
      <c r="N164" s="18"/>
      <c r="O164" s="18"/>
      <c r="P164" s="24"/>
      <c r="Q164" s="18"/>
      <c r="R164" s="18"/>
      <c r="S164" s="18"/>
      <c r="T164" s="18"/>
    </row>
    <row r="165" spans="1:20">
      <c r="A165" s="21" t="s">
        <v>11</v>
      </c>
      <c r="B165" s="39"/>
      <c r="C165" s="21">
        <f>COUNTIFS(C5:C164,"*")</f>
        <v>53</v>
      </c>
      <c r="D165" s="21"/>
      <c r="E165" s="13"/>
      <c r="F165" s="21"/>
      <c r="G165" s="61">
        <f>SUM(G5:G164)</f>
        <v>1386</v>
      </c>
      <c r="H165" s="61">
        <f>SUM(H5:H164)</f>
        <v>1281</v>
      </c>
      <c r="I165" s="61">
        <f>SUM(I5:I164)</f>
        <v>2667</v>
      </c>
      <c r="J165" s="21"/>
      <c r="K165" s="21"/>
      <c r="L165" s="21"/>
      <c r="M165" s="21"/>
      <c r="N165" s="21"/>
      <c r="O165" s="21"/>
      <c r="P165" s="14"/>
      <c r="Q165" s="21"/>
      <c r="R165" s="21"/>
      <c r="S165" s="21"/>
      <c r="T165" s="12"/>
    </row>
    <row r="166" spans="1:20">
      <c r="A166" s="44" t="s">
        <v>62</v>
      </c>
      <c r="B166" s="10">
        <f>COUNTIF(B$5:B$164,"Team 1")</f>
        <v>0</v>
      </c>
      <c r="C166" s="44" t="s">
        <v>25</v>
      </c>
      <c r="D166" s="10">
        <f>COUNTIF(D5:D164,"Anganwadi")</f>
        <v>53</v>
      </c>
    </row>
    <row r="167" spans="1:20">
      <c r="A167" s="44" t="s">
        <v>63</v>
      </c>
      <c r="B167" s="10">
        <f>COUNTIF(B$6:B$164,"Team 2")</f>
        <v>52</v>
      </c>
      <c r="C167" s="44" t="s">
        <v>23</v>
      </c>
      <c r="D167" s="10">
        <f>COUNTIF(D5:D164,"School")</f>
        <v>0</v>
      </c>
    </row>
  </sheetData>
  <sheetProtection password="8527" sheet="1" objects="1" scenarios="1"/>
  <mergeCells count="20">
    <mergeCell ref="G3:I3"/>
    <mergeCell ref="J3:J4"/>
    <mergeCell ref="K3:K4"/>
    <mergeCell ref="R3:R4"/>
    <mergeCell ref="S3:S4"/>
    <mergeCell ref="A1:C1"/>
    <mergeCell ref="T3:T4"/>
    <mergeCell ref="A2:C2"/>
    <mergeCell ref="L3:L4"/>
    <mergeCell ref="M3:M4"/>
    <mergeCell ref="N3:N4"/>
    <mergeCell ref="O3:O4"/>
    <mergeCell ref="P3:P4"/>
    <mergeCell ref="Q3:Q4"/>
    <mergeCell ref="B3:B4"/>
    <mergeCell ref="A3:A4"/>
    <mergeCell ref="C3:C4"/>
    <mergeCell ref="D3:D4"/>
    <mergeCell ref="E3:E4"/>
    <mergeCell ref="F3:F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23 D30:D52 D54:D164 D16:D21 D5:D14 D25:D28">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O19" activePane="bottomRight" state="frozen"/>
      <selection pane="topRight" activeCell="C1" sqref="C1"/>
      <selection pane="bottomLeft" activeCell="A5" sqref="A5"/>
      <selection pane="bottomRight" activeCell="P5" sqref="P5:P52"/>
    </sheetView>
  </sheetViews>
  <sheetFormatPr defaultRowHeight="16.5"/>
  <cols>
    <col min="1" max="1" width="6.140625" style="1" bestFit="1" customWidth="1"/>
    <col min="2" max="2" width="13.28515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4" customHeight="1">
      <c r="A1" s="143" t="s">
        <v>70</v>
      </c>
      <c r="B1" s="143"/>
      <c r="C1" s="143"/>
      <c r="D1" s="56"/>
      <c r="E1" s="56"/>
      <c r="F1" s="56"/>
      <c r="G1" s="56"/>
      <c r="H1" s="56"/>
      <c r="I1" s="56"/>
      <c r="J1" s="56"/>
      <c r="K1" s="56"/>
      <c r="L1" s="56"/>
      <c r="M1" s="145"/>
      <c r="N1" s="145"/>
      <c r="O1" s="145"/>
      <c r="P1" s="145"/>
      <c r="Q1" s="145"/>
      <c r="R1" s="145"/>
      <c r="S1" s="145"/>
      <c r="T1" s="145"/>
    </row>
    <row r="2" spans="1:20">
      <c r="A2" s="139" t="s">
        <v>59</v>
      </c>
      <c r="B2" s="140"/>
      <c r="C2" s="140"/>
      <c r="D2" s="25">
        <v>43709</v>
      </c>
      <c r="E2" s="22"/>
      <c r="F2" s="22"/>
      <c r="G2" s="22"/>
      <c r="H2" s="22"/>
      <c r="I2" s="22"/>
      <c r="J2" s="22"/>
      <c r="K2" s="22"/>
      <c r="L2" s="22"/>
      <c r="M2" s="22"/>
      <c r="N2" s="22"/>
      <c r="O2" s="22"/>
      <c r="P2" s="22"/>
      <c r="Q2" s="22"/>
      <c r="R2" s="22"/>
      <c r="S2" s="22"/>
    </row>
    <row r="3" spans="1:20" ht="24" customHeight="1">
      <c r="A3" s="135" t="s">
        <v>14</v>
      </c>
      <c r="B3" s="137" t="s">
        <v>61</v>
      </c>
      <c r="C3" s="134" t="s">
        <v>7</v>
      </c>
      <c r="D3" s="134" t="s">
        <v>55</v>
      </c>
      <c r="E3" s="134" t="s">
        <v>16</v>
      </c>
      <c r="F3" s="141" t="s">
        <v>17</v>
      </c>
      <c r="G3" s="134" t="s">
        <v>8</v>
      </c>
      <c r="H3" s="134"/>
      <c r="I3" s="134"/>
      <c r="J3" s="134" t="s">
        <v>31</v>
      </c>
      <c r="K3" s="137" t="s">
        <v>33</v>
      </c>
      <c r="L3" s="137" t="s">
        <v>50</v>
      </c>
      <c r="M3" s="137" t="s">
        <v>51</v>
      </c>
      <c r="N3" s="137" t="s">
        <v>34</v>
      </c>
      <c r="O3" s="137" t="s">
        <v>35</v>
      </c>
      <c r="P3" s="135" t="s">
        <v>54</v>
      </c>
      <c r="Q3" s="134" t="s">
        <v>52</v>
      </c>
      <c r="R3" s="134" t="s">
        <v>32</v>
      </c>
      <c r="S3" s="134" t="s">
        <v>53</v>
      </c>
      <c r="T3" s="134" t="s">
        <v>13</v>
      </c>
    </row>
    <row r="4" spans="1:20" ht="25.5" customHeight="1">
      <c r="A4" s="135"/>
      <c r="B4" s="142"/>
      <c r="C4" s="134"/>
      <c r="D4" s="134"/>
      <c r="E4" s="134"/>
      <c r="F4" s="141"/>
      <c r="G4" s="23" t="s">
        <v>9</v>
      </c>
      <c r="H4" s="23" t="s">
        <v>10</v>
      </c>
      <c r="I4" s="23" t="s">
        <v>11</v>
      </c>
      <c r="J4" s="134"/>
      <c r="K4" s="138"/>
      <c r="L4" s="138"/>
      <c r="M4" s="138"/>
      <c r="N4" s="138"/>
      <c r="O4" s="138"/>
      <c r="P4" s="135"/>
      <c r="Q4" s="135"/>
      <c r="R4" s="134"/>
      <c r="S4" s="134"/>
      <c r="T4" s="134"/>
    </row>
    <row r="5" spans="1:20">
      <c r="A5" s="4">
        <v>1</v>
      </c>
      <c r="B5" s="17" t="s">
        <v>63</v>
      </c>
      <c r="C5" s="17" t="s">
        <v>602</v>
      </c>
      <c r="D5" s="48" t="s">
        <v>25</v>
      </c>
      <c r="E5" s="17">
        <v>18294101005</v>
      </c>
      <c r="F5" s="58"/>
      <c r="G5" s="17">
        <v>22</v>
      </c>
      <c r="H5" s="17">
        <v>28</v>
      </c>
      <c r="I5" s="62">
        <f>SUM(G5:H5)</f>
        <v>50</v>
      </c>
      <c r="J5" s="17">
        <v>7670062284</v>
      </c>
      <c r="K5" s="17" t="s">
        <v>625</v>
      </c>
      <c r="L5" s="17" t="s">
        <v>626</v>
      </c>
      <c r="M5" s="17">
        <v>8486828534</v>
      </c>
      <c r="N5" s="17" t="s">
        <v>627</v>
      </c>
      <c r="O5" s="17">
        <v>7662921210</v>
      </c>
      <c r="P5" s="49">
        <v>43711</v>
      </c>
      <c r="Q5" s="48"/>
      <c r="R5" s="48">
        <v>48</v>
      </c>
      <c r="S5" s="18"/>
      <c r="T5" s="18"/>
    </row>
    <row r="6" spans="1:20">
      <c r="A6" s="4">
        <v>2</v>
      </c>
      <c r="B6" s="17" t="s">
        <v>63</v>
      </c>
      <c r="C6" s="17" t="s">
        <v>603</v>
      </c>
      <c r="D6" s="48" t="s">
        <v>25</v>
      </c>
      <c r="E6" s="17">
        <v>18294101021</v>
      </c>
      <c r="F6" s="48"/>
      <c r="G6" s="19">
        <v>30</v>
      </c>
      <c r="H6" s="19">
        <v>23</v>
      </c>
      <c r="I6" s="62">
        <f t="shared" ref="I6:I69" si="0">SUM(G6:H6)</f>
        <v>53</v>
      </c>
      <c r="J6" s="17">
        <v>9957819826</v>
      </c>
      <c r="K6" s="17" t="s">
        <v>625</v>
      </c>
      <c r="L6" s="17" t="s">
        <v>626</v>
      </c>
      <c r="M6" s="17">
        <v>8486828534</v>
      </c>
      <c r="N6" s="17" t="s">
        <v>627</v>
      </c>
      <c r="O6" s="17">
        <v>7662921210</v>
      </c>
      <c r="P6" s="49">
        <v>43711</v>
      </c>
      <c r="Q6" s="48"/>
      <c r="R6" s="48">
        <v>48</v>
      </c>
      <c r="S6" s="18"/>
      <c r="T6" s="18"/>
    </row>
    <row r="7" spans="1:20">
      <c r="A7" s="4">
        <v>3</v>
      </c>
      <c r="B7" s="17" t="s">
        <v>63</v>
      </c>
      <c r="C7" s="17" t="s">
        <v>604</v>
      </c>
      <c r="D7" s="48" t="s">
        <v>25</v>
      </c>
      <c r="E7" s="17">
        <v>18294101020</v>
      </c>
      <c r="F7" s="48"/>
      <c r="G7" s="19">
        <v>72</v>
      </c>
      <c r="H7" s="19">
        <v>61</v>
      </c>
      <c r="I7" s="62">
        <f t="shared" si="0"/>
        <v>133</v>
      </c>
      <c r="J7" s="17">
        <v>7664073842</v>
      </c>
      <c r="K7" s="17" t="s">
        <v>625</v>
      </c>
      <c r="L7" s="17" t="s">
        <v>626</v>
      </c>
      <c r="M7" s="17">
        <v>8486828534</v>
      </c>
      <c r="N7" s="17" t="s">
        <v>628</v>
      </c>
      <c r="O7" s="17">
        <v>9085440095</v>
      </c>
      <c r="P7" s="49">
        <v>43712</v>
      </c>
      <c r="Q7" s="48"/>
      <c r="R7" s="48">
        <v>48</v>
      </c>
      <c r="S7" s="18"/>
      <c r="T7" s="18"/>
    </row>
    <row r="8" spans="1:20">
      <c r="A8" s="4">
        <v>4</v>
      </c>
      <c r="B8" s="17" t="s">
        <v>63</v>
      </c>
      <c r="C8" s="17" t="s">
        <v>605</v>
      </c>
      <c r="D8" s="48" t="s">
        <v>25</v>
      </c>
      <c r="E8" s="17">
        <v>18294101009</v>
      </c>
      <c r="F8" s="48"/>
      <c r="G8" s="19">
        <v>32</v>
      </c>
      <c r="H8" s="19">
        <v>32</v>
      </c>
      <c r="I8" s="62">
        <f t="shared" si="0"/>
        <v>64</v>
      </c>
      <c r="J8" s="17">
        <v>7429139385</v>
      </c>
      <c r="K8" s="17" t="s">
        <v>625</v>
      </c>
      <c r="L8" s="17" t="s">
        <v>626</v>
      </c>
      <c r="M8" s="17">
        <v>8486828534</v>
      </c>
      <c r="N8" s="17" t="s">
        <v>629</v>
      </c>
      <c r="O8" s="17">
        <v>7663972430</v>
      </c>
      <c r="P8" s="49">
        <v>43713</v>
      </c>
      <c r="Q8" s="48"/>
      <c r="R8" s="48">
        <v>48</v>
      </c>
      <c r="S8" s="18"/>
      <c r="T8" s="18"/>
    </row>
    <row r="9" spans="1:20">
      <c r="A9" s="4">
        <v>5</v>
      </c>
      <c r="B9" s="17" t="s">
        <v>63</v>
      </c>
      <c r="C9" s="17" t="s">
        <v>606</v>
      </c>
      <c r="D9" s="48" t="s">
        <v>25</v>
      </c>
      <c r="E9" s="17">
        <v>18294101010</v>
      </c>
      <c r="F9" s="48"/>
      <c r="G9" s="19">
        <v>23</v>
      </c>
      <c r="H9" s="19">
        <v>31</v>
      </c>
      <c r="I9" s="62">
        <f t="shared" si="0"/>
        <v>54</v>
      </c>
      <c r="J9" s="17">
        <v>9101062210</v>
      </c>
      <c r="K9" s="17" t="s">
        <v>625</v>
      </c>
      <c r="L9" s="17" t="s">
        <v>626</v>
      </c>
      <c r="M9" s="17">
        <v>8486828534</v>
      </c>
      <c r="N9" s="17" t="s">
        <v>630</v>
      </c>
      <c r="O9" s="17">
        <v>9085095143</v>
      </c>
      <c r="P9" s="49">
        <v>43713</v>
      </c>
      <c r="Q9" s="48"/>
      <c r="R9" s="48">
        <v>50</v>
      </c>
      <c r="S9" s="18"/>
      <c r="T9" s="18"/>
    </row>
    <row r="10" spans="1:20">
      <c r="A10" s="4">
        <v>6</v>
      </c>
      <c r="B10" s="17" t="s">
        <v>63</v>
      </c>
      <c r="C10" s="17" t="s">
        <v>607</v>
      </c>
      <c r="D10" s="48" t="s">
        <v>25</v>
      </c>
      <c r="E10" s="17">
        <v>18294101016</v>
      </c>
      <c r="F10" s="48"/>
      <c r="G10" s="19">
        <v>47</v>
      </c>
      <c r="H10" s="19">
        <v>22</v>
      </c>
      <c r="I10" s="62">
        <f t="shared" si="0"/>
        <v>69</v>
      </c>
      <c r="J10" s="17">
        <v>7429192040</v>
      </c>
      <c r="K10" s="17" t="s">
        <v>625</v>
      </c>
      <c r="L10" s="17" t="s">
        <v>626</v>
      </c>
      <c r="M10" s="17">
        <v>8486828534</v>
      </c>
      <c r="N10" s="17" t="s">
        <v>630</v>
      </c>
      <c r="O10" s="17">
        <v>9085095143</v>
      </c>
      <c r="P10" s="49">
        <v>43714</v>
      </c>
      <c r="Q10" s="48"/>
      <c r="R10" s="48">
        <v>49</v>
      </c>
      <c r="S10" s="18"/>
      <c r="T10" s="18"/>
    </row>
    <row r="11" spans="1:20">
      <c r="A11" s="4">
        <v>7</v>
      </c>
      <c r="B11" s="17" t="s">
        <v>63</v>
      </c>
      <c r="C11" s="17" t="s">
        <v>608</v>
      </c>
      <c r="D11" s="48" t="s">
        <v>25</v>
      </c>
      <c r="E11" s="17">
        <v>18294101015</v>
      </c>
      <c r="F11" s="48"/>
      <c r="G11" s="19">
        <v>35</v>
      </c>
      <c r="H11" s="19">
        <v>31</v>
      </c>
      <c r="I11" s="62">
        <f t="shared" si="0"/>
        <v>66</v>
      </c>
      <c r="J11" s="17">
        <v>9101827045</v>
      </c>
      <c r="K11" s="17" t="s">
        <v>625</v>
      </c>
      <c r="L11" s="17" t="s">
        <v>626</v>
      </c>
      <c r="M11" s="17">
        <v>8486828534</v>
      </c>
      <c r="N11" s="17" t="s">
        <v>629</v>
      </c>
      <c r="O11" s="17">
        <v>7663972430</v>
      </c>
      <c r="P11" s="49">
        <v>43714</v>
      </c>
      <c r="Q11" s="48"/>
      <c r="R11" s="48">
        <v>49</v>
      </c>
      <c r="S11" s="18"/>
      <c r="T11" s="18"/>
    </row>
    <row r="12" spans="1:20">
      <c r="A12" s="4">
        <v>8</v>
      </c>
      <c r="B12" s="17" t="s">
        <v>63</v>
      </c>
      <c r="C12" s="17" t="s">
        <v>609</v>
      </c>
      <c r="D12" s="48" t="s">
        <v>25</v>
      </c>
      <c r="E12" s="17">
        <v>18294101017</v>
      </c>
      <c r="F12" s="58"/>
      <c r="G12" s="17">
        <v>31</v>
      </c>
      <c r="H12" s="17">
        <v>36</v>
      </c>
      <c r="I12" s="62">
        <f t="shared" si="0"/>
        <v>67</v>
      </c>
      <c r="J12" s="17">
        <v>9085385061</v>
      </c>
      <c r="K12" s="17" t="s">
        <v>625</v>
      </c>
      <c r="L12" s="17" t="s">
        <v>626</v>
      </c>
      <c r="M12" s="17">
        <v>8486828534</v>
      </c>
      <c r="N12" s="17" t="s">
        <v>630</v>
      </c>
      <c r="O12" s="17">
        <v>9085095143</v>
      </c>
      <c r="P12" s="49">
        <v>43715</v>
      </c>
      <c r="Q12" s="48"/>
      <c r="R12" s="48">
        <v>49</v>
      </c>
      <c r="S12" s="18"/>
      <c r="T12" s="18"/>
    </row>
    <row r="13" spans="1:20">
      <c r="A13" s="4">
        <v>9</v>
      </c>
      <c r="B13" s="17" t="s">
        <v>63</v>
      </c>
      <c r="C13" s="17" t="s">
        <v>610</v>
      </c>
      <c r="D13" s="48" t="s">
        <v>25</v>
      </c>
      <c r="E13" s="17">
        <v>18294101019</v>
      </c>
      <c r="F13" s="48"/>
      <c r="G13" s="19">
        <v>43</v>
      </c>
      <c r="H13" s="19">
        <v>30</v>
      </c>
      <c r="I13" s="62">
        <f t="shared" si="0"/>
        <v>73</v>
      </c>
      <c r="J13" s="17">
        <v>9126637471</v>
      </c>
      <c r="K13" s="17" t="s">
        <v>625</v>
      </c>
      <c r="L13" s="17" t="s">
        <v>626</v>
      </c>
      <c r="M13" s="17">
        <v>8486828534</v>
      </c>
      <c r="N13" s="17" t="s">
        <v>631</v>
      </c>
      <c r="O13" s="17">
        <v>7576047760</v>
      </c>
      <c r="P13" s="49">
        <v>43715</v>
      </c>
      <c r="Q13" s="48"/>
      <c r="R13" s="48">
        <v>49</v>
      </c>
      <c r="S13" s="18"/>
      <c r="T13" s="18"/>
    </row>
    <row r="14" spans="1:20">
      <c r="A14" s="4">
        <v>10</v>
      </c>
      <c r="B14" s="17" t="s">
        <v>63</v>
      </c>
      <c r="C14" s="17" t="s">
        <v>611</v>
      </c>
      <c r="D14" s="48" t="s">
        <v>25</v>
      </c>
      <c r="E14" s="17">
        <v>18294101008</v>
      </c>
      <c r="F14" s="48"/>
      <c r="G14" s="19">
        <v>37</v>
      </c>
      <c r="H14" s="19">
        <v>24</v>
      </c>
      <c r="I14" s="62">
        <f t="shared" si="0"/>
        <v>61</v>
      </c>
      <c r="J14" s="17">
        <v>9101153961</v>
      </c>
      <c r="K14" s="17" t="s">
        <v>625</v>
      </c>
      <c r="L14" s="17" t="s">
        <v>626</v>
      </c>
      <c r="M14" s="17">
        <v>8486828534</v>
      </c>
      <c r="N14" s="17" t="s">
        <v>632</v>
      </c>
      <c r="O14" s="17">
        <v>9126637649</v>
      </c>
      <c r="P14" s="49">
        <v>43717</v>
      </c>
      <c r="Q14" s="48"/>
      <c r="R14" s="48">
        <v>49</v>
      </c>
      <c r="S14" s="18"/>
      <c r="T14" s="18"/>
    </row>
    <row r="15" spans="1:20">
      <c r="A15" s="4">
        <v>11</v>
      </c>
      <c r="B15" s="17" t="s">
        <v>63</v>
      </c>
      <c r="C15" s="17" t="s">
        <v>612</v>
      </c>
      <c r="D15" s="48" t="s">
        <v>25</v>
      </c>
      <c r="E15" s="17">
        <v>18294101018</v>
      </c>
      <c r="F15" s="48"/>
      <c r="G15" s="19">
        <v>49</v>
      </c>
      <c r="H15" s="19">
        <v>39</v>
      </c>
      <c r="I15" s="62">
        <f t="shared" si="0"/>
        <v>88</v>
      </c>
      <c r="J15" s="17">
        <v>8876106202</v>
      </c>
      <c r="K15" s="17" t="s">
        <v>625</v>
      </c>
      <c r="L15" s="17" t="s">
        <v>626</v>
      </c>
      <c r="M15" s="17">
        <v>8486828534</v>
      </c>
      <c r="N15" s="17" t="s">
        <v>633</v>
      </c>
      <c r="O15" s="17">
        <v>8011042002</v>
      </c>
      <c r="P15" s="49">
        <v>43717</v>
      </c>
      <c r="Q15" s="48"/>
      <c r="R15" s="48">
        <v>49</v>
      </c>
      <c r="S15" s="18"/>
      <c r="T15" s="18"/>
    </row>
    <row r="16" spans="1:20">
      <c r="A16" s="4">
        <v>12</v>
      </c>
      <c r="B16" s="17" t="s">
        <v>63</v>
      </c>
      <c r="C16" s="17" t="s">
        <v>613</v>
      </c>
      <c r="D16" s="48" t="s">
        <v>25</v>
      </c>
      <c r="E16" s="17">
        <v>18294101001</v>
      </c>
      <c r="F16" s="48"/>
      <c r="G16" s="19">
        <v>28</v>
      </c>
      <c r="H16" s="19">
        <v>27</v>
      </c>
      <c r="I16" s="62">
        <f t="shared" si="0"/>
        <v>55</v>
      </c>
      <c r="J16" s="17">
        <v>9957662866</v>
      </c>
      <c r="K16" s="17" t="s">
        <v>634</v>
      </c>
      <c r="L16" s="17" t="s">
        <v>626</v>
      </c>
      <c r="M16" s="17">
        <v>8486828534</v>
      </c>
      <c r="N16" s="17" t="s">
        <v>635</v>
      </c>
      <c r="O16" s="17">
        <v>7578865538</v>
      </c>
      <c r="P16" s="49">
        <v>43718</v>
      </c>
      <c r="Q16" s="48"/>
      <c r="R16" s="48">
        <v>49</v>
      </c>
      <c r="S16" s="18"/>
      <c r="T16" s="18"/>
    </row>
    <row r="17" spans="1:20">
      <c r="A17" s="4">
        <v>13</v>
      </c>
      <c r="B17" s="17" t="s">
        <v>63</v>
      </c>
      <c r="C17" s="17" t="s">
        <v>614</v>
      </c>
      <c r="D17" s="48" t="s">
        <v>25</v>
      </c>
      <c r="E17" s="17">
        <v>18294101029</v>
      </c>
      <c r="F17" s="48"/>
      <c r="G17" s="19">
        <v>21</v>
      </c>
      <c r="H17" s="19">
        <v>23</v>
      </c>
      <c r="I17" s="62">
        <f t="shared" si="0"/>
        <v>44</v>
      </c>
      <c r="J17" s="17">
        <v>7086318874</v>
      </c>
      <c r="K17" s="17" t="s">
        <v>634</v>
      </c>
      <c r="L17" s="17" t="s">
        <v>626</v>
      </c>
      <c r="M17" s="17">
        <v>8486828534</v>
      </c>
      <c r="N17" s="17" t="s">
        <v>635</v>
      </c>
      <c r="O17" s="17">
        <v>7578865538</v>
      </c>
      <c r="P17" s="49">
        <v>43718</v>
      </c>
      <c r="Q17" s="48"/>
      <c r="R17" s="48">
        <v>49</v>
      </c>
      <c r="S17" s="18"/>
      <c r="T17" s="18"/>
    </row>
    <row r="18" spans="1:20" ht="33">
      <c r="A18" s="4">
        <v>14</v>
      </c>
      <c r="B18" s="17" t="s">
        <v>63</v>
      </c>
      <c r="C18" s="48" t="s">
        <v>615</v>
      </c>
      <c r="D18" s="48" t="s">
        <v>25</v>
      </c>
      <c r="E18" s="17">
        <v>18294101030</v>
      </c>
      <c r="F18" s="48"/>
      <c r="G18" s="19">
        <v>26</v>
      </c>
      <c r="H18" s="19">
        <v>22</v>
      </c>
      <c r="I18" s="62">
        <f t="shared" si="0"/>
        <v>48</v>
      </c>
      <c r="J18" s="17">
        <v>9435946140</v>
      </c>
      <c r="K18" s="17" t="s">
        <v>634</v>
      </c>
      <c r="L18" s="17" t="s">
        <v>626</v>
      </c>
      <c r="M18" s="17">
        <v>8486828534</v>
      </c>
      <c r="N18" s="17" t="s">
        <v>635</v>
      </c>
      <c r="O18" s="17">
        <v>7578865538</v>
      </c>
      <c r="P18" s="49">
        <v>43718</v>
      </c>
      <c r="Q18" s="48"/>
      <c r="R18" s="48">
        <v>49</v>
      </c>
      <c r="S18" s="18"/>
      <c r="T18" s="18"/>
    </row>
    <row r="19" spans="1:20">
      <c r="A19" s="4">
        <v>15</v>
      </c>
      <c r="B19" s="17" t="s">
        <v>63</v>
      </c>
      <c r="C19" s="48" t="s">
        <v>616</v>
      </c>
      <c r="D19" s="48" t="s">
        <v>25</v>
      </c>
      <c r="E19" s="17">
        <v>18294101012</v>
      </c>
      <c r="F19" s="48"/>
      <c r="G19" s="19">
        <v>22</v>
      </c>
      <c r="H19" s="19">
        <v>24</v>
      </c>
      <c r="I19" s="62">
        <f t="shared" si="0"/>
        <v>46</v>
      </c>
      <c r="J19" s="17">
        <v>9957461359</v>
      </c>
      <c r="K19" s="17" t="s">
        <v>634</v>
      </c>
      <c r="L19" s="17" t="s">
        <v>626</v>
      </c>
      <c r="M19" s="17">
        <v>8486828534</v>
      </c>
      <c r="N19" s="17" t="s">
        <v>636</v>
      </c>
      <c r="O19" s="17">
        <v>9954819689</v>
      </c>
      <c r="P19" s="49">
        <v>43719</v>
      </c>
      <c r="Q19" s="48"/>
      <c r="R19" s="48">
        <v>49</v>
      </c>
      <c r="S19" s="18"/>
      <c r="T19" s="18"/>
    </row>
    <row r="20" spans="1:20">
      <c r="A20" s="4">
        <v>16</v>
      </c>
      <c r="B20" s="17" t="s">
        <v>63</v>
      </c>
      <c r="C20" s="17" t="s">
        <v>617</v>
      </c>
      <c r="D20" s="48" t="s">
        <v>25</v>
      </c>
      <c r="E20" s="17">
        <v>1829410102</v>
      </c>
      <c r="F20" s="48"/>
      <c r="G20" s="19">
        <v>29</v>
      </c>
      <c r="H20" s="19">
        <v>30</v>
      </c>
      <c r="I20" s="62">
        <f t="shared" si="0"/>
        <v>59</v>
      </c>
      <c r="J20" s="17">
        <v>7002947117</v>
      </c>
      <c r="K20" s="17" t="s">
        <v>637</v>
      </c>
      <c r="L20" s="17" t="s">
        <v>638</v>
      </c>
      <c r="M20" s="17">
        <v>8134010310</v>
      </c>
      <c r="N20" s="17" t="s">
        <v>639</v>
      </c>
      <c r="O20" s="17">
        <v>9101607217</v>
      </c>
      <c r="P20" s="49">
        <v>43719</v>
      </c>
      <c r="Q20" s="48"/>
      <c r="R20" s="48">
        <v>49</v>
      </c>
      <c r="S20" s="18"/>
      <c r="T20" s="18"/>
    </row>
    <row r="21" spans="1:20">
      <c r="A21" s="4">
        <v>17</v>
      </c>
      <c r="B21" s="17" t="s">
        <v>63</v>
      </c>
      <c r="C21" s="17" t="s">
        <v>618</v>
      </c>
      <c r="D21" s="48" t="s">
        <v>25</v>
      </c>
      <c r="E21" s="17">
        <v>18294101007</v>
      </c>
      <c r="F21" s="48"/>
      <c r="G21" s="19">
        <v>44</v>
      </c>
      <c r="H21" s="19">
        <v>37</v>
      </c>
      <c r="I21" s="62">
        <f t="shared" si="0"/>
        <v>81</v>
      </c>
      <c r="J21" s="17">
        <v>7086316623</v>
      </c>
      <c r="K21" s="17" t="s">
        <v>637</v>
      </c>
      <c r="L21" s="17" t="s">
        <v>638</v>
      </c>
      <c r="M21" s="17">
        <v>8134010310</v>
      </c>
      <c r="N21" s="17" t="s">
        <v>639</v>
      </c>
      <c r="O21" s="17">
        <v>9101607217</v>
      </c>
      <c r="P21" s="49">
        <v>43720</v>
      </c>
      <c r="Q21" s="48"/>
      <c r="R21" s="48">
        <v>49</v>
      </c>
      <c r="S21" s="18"/>
      <c r="T21" s="18"/>
    </row>
    <row r="22" spans="1:20">
      <c r="A22" s="4">
        <v>18</v>
      </c>
      <c r="B22" s="17" t="s">
        <v>63</v>
      </c>
      <c r="C22" s="17" t="s">
        <v>619</v>
      </c>
      <c r="D22" s="48" t="s">
        <v>25</v>
      </c>
      <c r="E22" s="17">
        <v>18294101023</v>
      </c>
      <c r="F22" s="48"/>
      <c r="G22" s="19">
        <v>30</v>
      </c>
      <c r="H22" s="19">
        <v>43</v>
      </c>
      <c r="I22" s="62">
        <f t="shared" si="0"/>
        <v>73</v>
      </c>
      <c r="J22" s="17">
        <v>8638681618</v>
      </c>
      <c r="K22" s="17" t="s">
        <v>634</v>
      </c>
      <c r="L22" s="17" t="s">
        <v>640</v>
      </c>
      <c r="M22" s="17"/>
      <c r="N22" s="17" t="s">
        <v>641</v>
      </c>
      <c r="O22" s="82">
        <v>9085014385</v>
      </c>
      <c r="P22" s="49">
        <v>43720</v>
      </c>
      <c r="Q22" s="48"/>
      <c r="R22" s="48">
        <v>49</v>
      </c>
      <c r="S22" s="18"/>
      <c r="T22" s="18"/>
    </row>
    <row r="23" spans="1:20">
      <c r="A23" s="4">
        <v>19</v>
      </c>
      <c r="B23" s="17" t="s">
        <v>63</v>
      </c>
      <c r="C23" s="17" t="s">
        <v>620</v>
      </c>
      <c r="D23" s="48" t="s">
        <v>25</v>
      </c>
      <c r="E23" s="17">
        <v>18294101026</v>
      </c>
      <c r="F23" s="48"/>
      <c r="G23" s="19">
        <v>52</v>
      </c>
      <c r="H23" s="19">
        <v>55</v>
      </c>
      <c r="I23" s="62">
        <f t="shared" si="0"/>
        <v>107</v>
      </c>
      <c r="J23" s="17">
        <v>8472954990</v>
      </c>
      <c r="K23" s="17" t="s">
        <v>634</v>
      </c>
      <c r="L23" s="17" t="s">
        <v>640</v>
      </c>
      <c r="M23" s="17"/>
      <c r="N23" s="17" t="s">
        <v>632</v>
      </c>
      <c r="O23" s="17">
        <v>8472942059</v>
      </c>
      <c r="P23" s="49">
        <v>43721</v>
      </c>
      <c r="Q23" s="48"/>
      <c r="R23" s="48">
        <v>49</v>
      </c>
      <c r="S23" s="18"/>
      <c r="T23" s="18"/>
    </row>
    <row r="24" spans="1:20">
      <c r="A24" s="4">
        <v>20</v>
      </c>
      <c r="B24" s="17" t="s">
        <v>63</v>
      </c>
      <c r="C24" s="17" t="s">
        <v>621</v>
      </c>
      <c r="D24" s="48" t="s">
        <v>25</v>
      </c>
      <c r="E24" s="17">
        <v>18294101025</v>
      </c>
      <c r="F24" s="48"/>
      <c r="G24" s="19">
        <v>29</v>
      </c>
      <c r="H24" s="19">
        <v>30</v>
      </c>
      <c r="I24" s="62">
        <f t="shared" si="0"/>
        <v>59</v>
      </c>
      <c r="J24" s="17">
        <v>8472833206</v>
      </c>
      <c r="K24" s="17" t="s">
        <v>634</v>
      </c>
      <c r="L24" s="17" t="s">
        <v>640</v>
      </c>
      <c r="M24" s="17"/>
      <c r="N24" s="17" t="s">
        <v>642</v>
      </c>
      <c r="O24" s="17">
        <v>8011663612</v>
      </c>
      <c r="P24" s="49">
        <v>43722</v>
      </c>
      <c r="Q24" s="48"/>
      <c r="R24" s="48">
        <v>49</v>
      </c>
      <c r="S24" s="18"/>
      <c r="T24" s="18"/>
    </row>
    <row r="25" spans="1:20">
      <c r="A25" s="4">
        <v>21</v>
      </c>
      <c r="B25" s="17" t="s">
        <v>63</v>
      </c>
      <c r="C25" s="17" t="s">
        <v>622</v>
      </c>
      <c r="D25" s="48" t="s">
        <v>25</v>
      </c>
      <c r="E25" s="17">
        <v>18294101034</v>
      </c>
      <c r="F25" s="48"/>
      <c r="G25" s="19">
        <v>33</v>
      </c>
      <c r="H25" s="19">
        <v>22</v>
      </c>
      <c r="I25" s="62">
        <f t="shared" si="0"/>
        <v>55</v>
      </c>
      <c r="J25" s="17">
        <v>9854459594</v>
      </c>
      <c r="K25" s="17" t="s">
        <v>634</v>
      </c>
      <c r="L25" s="17" t="s">
        <v>640</v>
      </c>
      <c r="M25" s="17"/>
      <c r="N25" s="17" t="s">
        <v>643</v>
      </c>
      <c r="O25" s="17">
        <v>9957778641</v>
      </c>
      <c r="P25" s="49">
        <v>43722</v>
      </c>
      <c r="Q25" s="48"/>
      <c r="R25" s="48">
        <v>49</v>
      </c>
      <c r="S25" s="18"/>
      <c r="T25" s="18"/>
    </row>
    <row r="26" spans="1:20">
      <c r="A26" s="4">
        <v>22</v>
      </c>
      <c r="B26" s="17" t="s">
        <v>63</v>
      </c>
      <c r="C26" s="17" t="s">
        <v>623</v>
      </c>
      <c r="D26" s="48" t="s">
        <v>25</v>
      </c>
      <c r="E26" s="17">
        <v>18294101033</v>
      </c>
      <c r="F26" s="58"/>
      <c r="G26" s="17">
        <v>41</v>
      </c>
      <c r="H26" s="17">
        <v>45</v>
      </c>
      <c r="I26" s="62">
        <f t="shared" si="0"/>
        <v>86</v>
      </c>
      <c r="J26" s="17">
        <v>86382185584</v>
      </c>
      <c r="K26" s="17" t="s">
        <v>634</v>
      </c>
      <c r="L26" s="17" t="s">
        <v>640</v>
      </c>
      <c r="M26" s="17"/>
      <c r="N26" s="17" t="s">
        <v>643</v>
      </c>
      <c r="O26" s="17">
        <v>9957778641</v>
      </c>
      <c r="P26" s="49">
        <v>43724</v>
      </c>
      <c r="Q26" s="48"/>
      <c r="R26" s="48">
        <v>49</v>
      </c>
      <c r="S26" s="18"/>
      <c r="T26" s="18"/>
    </row>
    <row r="27" spans="1:20">
      <c r="A27" s="4">
        <v>23</v>
      </c>
      <c r="B27" s="17" t="s">
        <v>63</v>
      </c>
      <c r="C27" s="17" t="s">
        <v>624</v>
      </c>
      <c r="D27" s="48" t="s">
        <v>25</v>
      </c>
      <c r="E27" s="17">
        <v>18294101004</v>
      </c>
      <c r="F27" s="48"/>
      <c r="G27" s="19">
        <v>45</v>
      </c>
      <c r="H27" s="19">
        <v>31</v>
      </c>
      <c r="I27" s="62">
        <f t="shared" si="0"/>
        <v>76</v>
      </c>
      <c r="J27" s="17">
        <v>8399981352</v>
      </c>
      <c r="K27" s="17" t="s">
        <v>634</v>
      </c>
      <c r="L27" s="17" t="s">
        <v>640</v>
      </c>
      <c r="M27" s="17"/>
      <c r="N27" s="17" t="s">
        <v>643</v>
      </c>
      <c r="O27" s="17">
        <v>9957778641</v>
      </c>
      <c r="P27" s="49">
        <v>43724</v>
      </c>
      <c r="Q27" s="48"/>
      <c r="R27" s="48">
        <v>49</v>
      </c>
      <c r="S27" s="18"/>
      <c r="T27" s="18"/>
    </row>
    <row r="28" spans="1:20">
      <c r="A28" s="4">
        <v>24</v>
      </c>
      <c r="B28" s="17" t="s">
        <v>63</v>
      </c>
      <c r="C28" s="75" t="s">
        <v>644</v>
      </c>
      <c r="D28" s="48" t="s">
        <v>25</v>
      </c>
      <c r="E28" s="75" t="s">
        <v>650</v>
      </c>
      <c r="F28" s="48"/>
      <c r="G28" s="19">
        <v>43</v>
      </c>
      <c r="H28" s="19">
        <v>39</v>
      </c>
      <c r="I28" s="62">
        <f t="shared" si="0"/>
        <v>82</v>
      </c>
      <c r="J28" s="75">
        <v>8876647871</v>
      </c>
      <c r="K28" s="75" t="s">
        <v>482</v>
      </c>
      <c r="L28" s="75" t="s">
        <v>483</v>
      </c>
      <c r="M28" s="75">
        <v>9954657466</v>
      </c>
      <c r="N28" s="75" t="s">
        <v>656</v>
      </c>
      <c r="O28" s="75">
        <v>8761065603</v>
      </c>
      <c r="P28" s="49">
        <v>43725</v>
      </c>
      <c r="Q28" s="48"/>
      <c r="R28" s="48">
        <v>28</v>
      </c>
      <c r="S28" s="18"/>
      <c r="T28" s="18"/>
    </row>
    <row r="29" spans="1:20">
      <c r="A29" s="4">
        <v>25</v>
      </c>
      <c r="B29" s="17" t="s">
        <v>63</v>
      </c>
      <c r="C29" s="75" t="s">
        <v>645</v>
      </c>
      <c r="D29" s="48" t="s">
        <v>25</v>
      </c>
      <c r="E29" s="75" t="s">
        <v>651</v>
      </c>
      <c r="F29" s="48"/>
      <c r="G29" s="19">
        <v>36</v>
      </c>
      <c r="H29" s="19">
        <v>42</v>
      </c>
      <c r="I29" s="62">
        <f t="shared" si="0"/>
        <v>78</v>
      </c>
      <c r="J29" s="75">
        <v>8472911983</v>
      </c>
      <c r="K29" s="75" t="s">
        <v>482</v>
      </c>
      <c r="L29" s="75" t="s">
        <v>483</v>
      </c>
      <c r="M29" s="75">
        <v>9954657466</v>
      </c>
      <c r="N29" s="75" t="s">
        <v>657</v>
      </c>
      <c r="O29" s="75">
        <v>9678776158</v>
      </c>
      <c r="P29" s="49">
        <v>43725</v>
      </c>
      <c r="Q29" s="48"/>
      <c r="R29" s="48">
        <v>28</v>
      </c>
      <c r="S29" s="18"/>
      <c r="T29" s="18"/>
    </row>
    <row r="30" spans="1:20">
      <c r="A30" s="4">
        <v>26</v>
      </c>
      <c r="B30" s="17" t="s">
        <v>63</v>
      </c>
      <c r="C30" s="75" t="s">
        <v>646</v>
      </c>
      <c r="D30" s="48" t="s">
        <v>25</v>
      </c>
      <c r="E30" s="75" t="s">
        <v>652</v>
      </c>
      <c r="F30" s="48"/>
      <c r="G30" s="19">
        <v>48</v>
      </c>
      <c r="H30" s="19">
        <v>39</v>
      </c>
      <c r="I30" s="62">
        <f t="shared" si="0"/>
        <v>87</v>
      </c>
      <c r="J30" s="75">
        <v>9954233008</v>
      </c>
      <c r="K30" s="75" t="s">
        <v>430</v>
      </c>
      <c r="L30" s="75" t="s">
        <v>469</v>
      </c>
      <c r="M30" s="75">
        <v>9957829907</v>
      </c>
      <c r="N30" s="75" t="s">
        <v>658</v>
      </c>
      <c r="O30" s="75">
        <v>9864645274</v>
      </c>
      <c r="P30" s="49">
        <v>43726</v>
      </c>
      <c r="Q30" s="48"/>
      <c r="R30" s="48">
        <v>12</v>
      </c>
      <c r="S30" s="18"/>
      <c r="T30" s="18"/>
    </row>
    <row r="31" spans="1:20">
      <c r="A31" s="4">
        <v>27</v>
      </c>
      <c r="B31" s="17" t="s">
        <v>63</v>
      </c>
      <c r="C31" s="75" t="s">
        <v>647</v>
      </c>
      <c r="D31" s="48" t="s">
        <v>25</v>
      </c>
      <c r="E31" s="75" t="s">
        <v>653</v>
      </c>
      <c r="F31" s="48"/>
      <c r="G31" s="19">
        <v>20</v>
      </c>
      <c r="H31" s="19">
        <v>16</v>
      </c>
      <c r="I31" s="62">
        <f t="shared" si="0"/>
        <v>36</v>
      </c>
      <c r="J31" s="75">
        <v>8011937512</v>
      </c>
      <c r="K31" s="75" t="s">
        <v>659</v>
      </c>
      <c r="L31" s="75" t="s">
        <v>480</v>
      </c>
      <c r="M31" s="75">
        <v>9678777818</v>
      </c>
      <c r="N31" s="75" t="s">
        <v>660</v>
      </c>
      <c r="O31" s="75">
        <v>8761934973</v>
      </c>
      <c r="P31" s="49">
        <v>43726</v>
      </c>
      <c r="Q31" s="48"/>
      <c r="R31" s="48">
        <v>12</v>
      </c>
      <c r="S31" s="18"/>
      <c r="T31" s="18"/>
    </row>
    <row r="32" spans="1:20">
      <c r="A32" s="4">
        <v>28</v>
      </c>
      <c r="B32" s="17" t="s">
        <v>63</v>
      </c>
      <c r="C32" s="75" t="s">
        <v>648</v>
      </c>
      <c r="D32" s="48" t="s">
        <v>25</v>
      </c>
      <c r="E32" s="75" t="s">
        <v>654</v>
      </c>
      <c r="F32" s="48"/>
      <c r="G32" s="19">
        <v>25</v>
      </c>
      <c r="H32" s="19">
        <v>17</v>
      </c>
      <c r="I32" s="62">
        <f t="shared" si="0"/>
        <v>42</v>
      </c>
      <c r="J32" s="75">
        <v>8486906965</v>
      </c>
      <c r="K32" s="75" t="s">
        <v>659</v>
      </c>
      <c r="L32" s="75" t="s">
        <v>480</v>
      </c>
      <c r="M32" s="75">
        <v>9678777818</v>
      </c>
      <c r="N32" s="75" t="s">
        <v>660</v>
      </c>
      <c r="O32" s="75">
        <v>8761934973</v>
      </c>
      <c r="P32" s="49">
        <v>43727</v>
      </c>
      <c r="Q32" s="48"/>
      <c r="R32" s="48">
        <v>12</v>
      </c>
      <c r="S32" s="18"/>
      <c r="T32" s="18"/>
    </row>
    <row r="33" spans="1:20">
      <c r="A33" s="4">
        <v>29</v>
      </c>
      <c r="B33" s="17" t="s">
        <v>63</v>
      </c>
      <c r="C33" s="75" t="s">
        <v>649</v>
      </c>
      <c r="D33" s="48" t="s">
        <v>25</v>
      </c>
      <c r="E33" s="75" t="s">
        <v>655</v>
      </c>
      <c r="F33" s="58"/>
      <c r="G33" s="17">
        <v>22</v>
      </c>
      <c r="H33" s="17">
        <v>33</v>
      </c>
      <c r="I33" s="62">
        <f t="shared" si="0"/>
        <v>55</v>
      </c>
      <c r="J33" s="75">
        <v>9954551693</v>
      </c>
      <c r="K33" s="75" t="s">
        <v>659</v>
      </c>
      <c r="L33" s="75" t="s">
        <v>480</v>
      </c>
      <c r="M33" s="75">
        <v>9678777818</v>
      </c>
      <c r="N33" s="75" t="s">
        <v>660</v>
      </c>
      <c r="O33" s="75">
        <v>8761934973</v>
      </c>
      <c r="P33" s="49">
        <v>43727</v>
      </c>
      <c r="Q33" s="48"/>
      <c r="R33" s="48">
        <v>12</v>
      </c>
      <c r="S33" s="18"/>
      <c r="T33" s="18"/>
    </row>
    <row r="34" spans="1:20">
      <c r="A34" s="4">
        <v>30</v>
      </c>
      <c r="B34" s="17" t="s">
        <v>63</v>
      </c>
      <c r="C34" s="17" t="s">
        <v>661</v>
      </c>
      <c r="D34" s="48" t="s">
        <v>25</v>
      </c>
      <c r="E34" s="17">
        <v>18294020901</v>
      </c>
      <c r="F34" s="48"/>
      <c r="G34" s="19">
        <v>33</v>
      </c>
      <c r="H34" s="19">
        <v>34</v>
      </c>
      <c r="I34" s="62">
        <f t="shared" si="0"/>
        <v>67</v>
      </c>
      <c r="J34" s="17">
        <v>7896977227</v>
      </c>
      <c r="K34" s="17" t="s">
        <v>680</v>
      </c>
      <c r="L34" s="17" t="s">
        <v>681</v>
      </c>
      <c r="M34" s="17">
        <v>9954318692</v>
      </c>
      <c r="N34" s="17" t="s">
        <v>682</v>
      </c>
      <c r="O34" s="17">
        <v>8753988038</v>
      </c>
      <c r="P34" s="49">
        <v>43728</v>
      </c>
      <c r="Q34" s="48"/>
      <c r="R34" s="48">
        <v>12</v>
      </c>
      <c r="S34" s="18"/>
      <c r="T34" s="18"/>
    </row>
    <row r="35" spans="1:20">
      <c r="A35" s="4">
        <v>31</v>
      </c>
      <c r="B35" s="17" t="s">
        <v>63</v>
      </c>
      <c r="C35" s="17" t="s">
        <v>662</v>
      </c>
      <c r="D35" s="48" t="s">
        <v>25</v>
      </c>
      <c r="E35" s="17">
        <v>18294020902</v>
      </c>
      <c r="F35" s="48"/>
      <c r="G35" s="19">
        <v>58</v>
      </c>
      <c r="H35" s="19">
        <v>49</v>
      </c>
      <c r="I35" s="62">
        <f t="shared" si="0"/>
        <v>107</v>
      </c>
      <c r="J35" s="17">
        <v>8135033833</v>
      </c>
      <c r="K35" s="17" t="s">
        <v>680</v>
      </c>
      <c r="L35" s="17" t="s">
        <v>681</v>
      </c>
      <c r="M35" s="17">
        <v>9954318692</v>
      </c>
      <c r="N35" s="17" t="s">
        <v>683</v>
      </c>
      <c r="O35" s="17">
        <v>8011401314</v>
      </c>
      <c r="P35" s="49">
        <v>43728</v>
      </c>
      <c r="Q35" s="48"/>
      <c r="R35" s="48">
        <v>12</v>
      </c>
      <c r="S35" s="18"/>
      <c r="T35" s="18"/>
    </row>
    <row r="36" spans="1:20">
      <c r="A36" s="4">
        <v>32</v>
      </c>
      <c r="B36" s="17" t="s">
        <v>63</v>
      </c>
      <c r="C36" s="17" t="s">
        <v>663</v>
      </c>
      <c r="D36" s="48" t="s">
        <v>25</v>
      </c>
      <c r="E36" s="17">
        <v>18294020903</v>
      </c>
      <c r="F36" s="48"/>
      <c r="G36" s="19">
        <v>40</v>
      </c>
      <c r="H36" s="19">
        <v>46</v>
      </c>
      <c r="I36" s="62">
        <f t="shared" si="0"/>
        <v>86</v>
      </c>
      <c r="J36" s="17">
        <v>9957586193</v>
      </c>
      <c r="K36" s="17" t="s">
        <v>680</v>
      </c>
      <c r="L36" s="17" t="s">
        <v>681</v>
      </c>
      <c r="M36" s="17">
        <v>9954318692</v>
      </c>
      <c r="N36" s="17" t="s">
        <v>684</v>
      </c>
      <c r="O36" s="17">
        <v>9678800170</v>
      </c>
      <c r="P36" s="49">
        <v>43728</v>
      </c>
      <c r="Q36" s="48"/>
      <c r="R36" s="48">
        <v>12</v>
      </c>
      <c r="S36" s="18"/>
      <c r="T36" s="18"/>
    </row>
    <row r="37" spans="1:20">
      <c r="A37" s="4">
        <v>33</v>
      </c>
      <c r="B37" s="17" t="s">
        <v>63</v>
      </c>
      <c r="C37" s="17" t="s">
        <v>664</v>
      </c>
      <c r="D37" s="48" t="s">
        <v>25</v>
      </c>
      <c r="E37" s="17">
        <v>18294020904</v>
      </c>
      <c r="F37" s="48"/>
      <c r="G37" s="19">
        <v>47</v>
      </c>
      <c r="H37" s="19">
        <v>50</v>
      </c>
      <c r="I37" s="62">
        <f t="shared" si="0"/>
        <v>97</v>
      </c>
      <c r="J37" s="17">
        <v>8133051683</v>
      </c>
      <c r="K37" s="17" t="s">
        <v>680</v>
      </c>
      <c r="L37" s="17" t="s">
        <v>681</v>
      </c>
      <c r="M37" s="17">
        <v>9954318692</v>
      </c>
      <c r="N37" s="17" t="s">
        <v>685</v>
      </c>
      <c r="O37" s="17">
        <v>9435978571</v>
      </c>
      <c r="P37" s="49">
        <v>43729</v>
      </c>
      <c r="Q37" s="48"/>
      <c r="R37" s="48">
        <v>12</v>
      </c>
      <c r="S37" s="18"/>
      <c r="T37" s="18"/>
    </row>
    <row r="38" spans="1:20">
      <c r="A38" s="4">
        <v>34</v>
      </c>
      <c r="B38" s="17" t="s">
        <v>63</v>
      </c>
      <c r="C38" s="17" t="s">
        <v>665</v>
      </c>
      <c r="D38" s="48" t="s">
        <v>25</v>
      </c>
      <c r="E38" s="17">
        <v>18294020905</v>
      </c>
      <c r="F38" s="48"/>
      <c r="G38" s="19">
        <v>57</v>
      </c>
      <c r="H38" s="19">
        <v>50</v>
      </c>
      <c r="I38" s="62">
        <f t="shared" si="0"/>
        <v>107</v>
      </c>
      <c r="J38" s="17">
        <v>9577622172</v>
      </c>
      <c r="K38" s="17" t="s">
        <v>680</v>
      </c>
      <c r="L38" s="17" t="s">
        <v>681</v>
      </c>
      <c r="M38" s="17">
        <v>9954318692</v>
      </c>
      <c r="N38" s="17" t="s">
        <v>686</v>
      </c>
      <c r="O38" s="17">
        <v>8753813910</v>
      </c>
      <c r="P38" s="49">
        <v>43729</v>
      </c>
      <c r="Q38" s="48"/>
      <c r="R38" s="48">
        <v>15</v>
      </c>
      <c r="S38" s="18"/>
      <c r="T38" s="18"/>
    </row>
    <row r="39" spans="1:20">
      <c r="A39" s="4">
        <v>35</v>
      </c>
      <c r="B39" s="17" t="s">
        <v>63</v>
      </c>
      <c r="C39" s="17" t="s">
        <v>666</v>
      </c>
      <c r="D39" s="48" t="s">
        <v>25</v>
      </c>
      <c r="E39" s="17">
        <v>18294020906</v>
      </c>
      <c r="F39" s="48"/>
      <c r="G39" s="19">
        <v>48</v>
      </c>
      <c r="H39" s="19">
        <v>44</v>
      </c>
      <c r="I39" s="62">
        <f t="shared" si="0"/>
        <v>92</v>
      </c>
      <c r="J39" s="17">
        <v>9859501144</v>
      </c>
      <c r="K39" s="17" t="s">
        <v>680</v>
      </c>
      <c r="L39" s="17" t="s">
        <v>681</v>
      </c>
      <c r="M39" s="17">
        <v>9954318692</v>
      </c>
      <c r="N39" s="17" t="s">
        <v>685</v>
      </c>
      <c r="O39" s="17">
        <v>9435978571</v>
      </c>
      <c r="P39" s="49">
        <v>43731</v>
      </c>
      <c r="Q39" s="48"/>
      <c r="R39" s="48">
        <v>14</v>
      </c>
      <c r="S39" s="18"/>
      <c r="T39" s="18"/>
    </row>
    <row r="40" spans="1:20">
      <c r="A40" s="4">
        <v>36</v>
      </c>
      <c r="B40" s="17" t="s">
        <v>63</v>
      </c>
      <c r="C40" s="17" t="s">
        <v>667</v>
      </c>
      <c r="D40" s="48" t="s">
        <v>25</v>
      </c>
      <c r="E40" s="17">
        <v>18294020907</v>
      </c>
      <c r="F40" s="48"/>
      <c r="G40" s="19">
        <v>52</v>
      </c>
      <c r="H40" s="19">
        <v>45</v>
      </c>
      <c r="I40" s="62">
        <f t="shared" si="0"/>
        <v>97</v>
      </c>
      <c r="J40" s="17">
        <v>9678432144</v>
      </c>
      <c r="K40" s="17" t="s">
        <v>680</v>
      </c>
      <c r="L40" s="17" t="s">
        <v>681</v>
      </c>
      <c r="M40" s="17">
        <v>9954318692</v>
      </c>
      <c r="N40" s="17" t="s">
        <v>687</v>
      </c>
      <c r="O40" s="17">
        <v>8011898037</v>
      </c>
      <c r="P40" s="49">
        <v>43731</v>
      </c>
      <c r="Q40" s="48"/>
      <c r="R40" s="48">
        <v>12</v>
      </c>
      <c r="S40" s="18"/>
      <c r="T40" s="18"/>
    </row>
    <row r="41" spans="1:20">
      <c r="A41" s="4">
        <v>37</v>
      </c>
      <c r="B41" s="17" t="s">
        <v>63</v>
      </c>
      <c r="C41" s="17" t="s">
        <v>668</v>
      </c>
      <c r="D41" s="48" t="s">
        <v>25</v>
      </c>
      <c r="E41" s="17">
        <v>18294020908</v>
      </c>
      <c r="F41" s="48"/>
      <c r="G41" s="19">
        <v>58</v>
      </c>
      <c r="H41" s="19">
        <v>52</v>
      </c>
      <c r="I41" s="62">
        <f t="shared" si="0"/>
        <v>110</v>
      </c>
      <c r="J41" s="17">
        <v>8011889801</v>
      </c>
      <c r="K41" s="17" t="s">
        <v>680</v>
      </c>
      <c r="L41" s="17" t="s">
        <v>681</v>
      </c>
      <c r="M41" s="17">
        <v>9954318692</v>
      </c>
      <c r="N41" s="17" t="s">
        <v>688</v>
      </c>
      <c r="O41" s="17">
        <v>9706866513</v>
      </c>
      <c r="P41" s="49">
        <v>43731</v>
      </c>
      <c r="Q41" s="48"/>
      <c r="R41" s="48">
        <v>12</v>
      </c>
      <c r="S41" s="18"/>
      <c r="T41" s="18"/>
    </row>
    <row r="42" spans="1:20">
      <c r="A42" s="4">
        <v>38</v>
      </c>
      <c r="B42" s="17" t="s">
        <v>63</v>
      </c>
      <c r="C42" s="17" t="s">
        <v>669</v>
      </c>
      <c r="D42" s="48" t="s">
        <v>25</v>
      </c>
      <c r="E42" s="17">
        <v>18294020909</v>
      </c>
      <c r="F42" s="58"/>
      <c r="G42" s="17">
        <v>41</v>
      </c>
      <c r="H42" s="17">
        <v>31</v>
      </c>
      <c r="I42" s="62">
        <f t="shared" si="0"/>
        <v>72</v>
      </c>
      <c r="J42" s="17">
        <v>801155362</v>
      </c>
      <c r="K42" s="17" t="s">
        <v>680</v>
      </c>
      <c r="L42" s="17" t="s">
        <v>681</v>
      </c>
      <c r="M42" s="17">
        <v>9954318692</v>
      </c>
      <c r="N42" s="17" t="s">
        <v>688</v>
      </c>
      <c r="O42" s="17">
        <v>9706866513</v>
      </c>
      <c r="P42" s="49">
        <v>43732</v>
      </c>
      <c r="Q42" s="48"/>
      <c r="R42" s="48">
        <v>14</v>
      </c>
      <c r="S42" s="18"/>
      <c r="T42" s="18"/>
    </row>
    <row r="43" spans="1:20">
      <c r="A43" s="4">
        <v>39</v>
      </c>
      <c r="B43" s="17" t="s">
        <v>63</v>
      </c>
      <c r="C43" s="17" t="s">
        <v>670</v>
      </c>
      <c r="D43" s="48" t="s">
        <v>25</v>
      </c>
      <c r="E43" s="17">
        <v>18294020910</v>
      </c>
      <c r="F43" s="48"/>
      <c r="G43" s="19">
        <v>60</v>
      </c>
      <c r="H43" s="19">
        <v>70</v>
      </c>
      <c r="I43" s="62">
        <f t="shared" si="0"/>
        <v>130</v>
      </c>
      <c r="J43" s="17">
        <v>8486258251</v>
      </c>
      <c r="K43" s="17" t="s">
        <v>680</v>
      </c>
      <c r="L43" s="17" t="s">
        <v>681</v>
      </c>
      <c r="M43" s="17">
        <v>9954318692</v>
      </c>
      <c r="N43" s="17" t="s">
        <v>689</v>
      </c>
      <c r="O43" s="17">
        <v>7896978161</v>
      </c>
      <c r="P43" s="49">
        <v>43732</v>
      </c>
      <c r="Q43" s="48"/>
      <c r="R43" s="48">
        <v>14</v>
      </c>
      <c r="S43" s="18"/>
      <c r="T43" s="18"/>
    </row>
    <row r="44" spans="1:20">
      <c r="A44" s="4">
        <v>40</v>
      </c>
      <c r="B44" s="17" t="s">
        <v>63</v>
      </c>
      <c r="C44" s="17" t="s">
        <v>671</v>
      </c>
      <c r="D44" s="48" t="s">
        <v>25</v>
      </c>
      <c r="E44" s="17">
        <v>18294020911</v>
      </c>
      <c r="F44" s="48"/>
      <c r="G44" s="19">
        <v>43</v>
      </c>
      <c r="H44" s="19">
        <v>26</v>
      </c>
      <c r="I44" s="62">
        <f t="shared" si="0"/>
        <v>69</v>
      </c>
      <c r="J44" s="17">
        <v>8472803758</v>
      </c>
      <c r="K44" s="17" t="s">
        <v>690</v>
      </c>
      <c r="L44" s="17" t="s">
        <v>691</v>
      </c>
      <c r="M44" s="17">
        <v>9957829907</v>
      </c>
      <c r="N44" s="17" t="s">
        <v>692</v>
      </c>
      <c r="O44" s="17">
        <v>9678152672</v>
      </c>
      <c r="P44" s="49">
        <v>43732</v>
      </c>
      <c r="Q44" s="48"/>
      <c r="R44" s="48">
        <v>14</v>
      </c>
      <c r="S44" s="18"/>
      <c r="T44" s="18"/>
    </row>
    <row r="45" spans="1:20">
      <c r="A45" s="4">
        <v>41</v>
      </c>
      <c r="B45" s="17" t="s">
        <v>63</v>
      </c>
      <c r="C45" s="17" t="s">
        <v>672</v>
      </c>
      <c r="D45" s="48" t="s">
        <v>25</v>
      </c>
      <c r="E45" s="17">
        <v>18294020912</v>
      </c>
      <c r="F45" s="48"/>
      <c r="G45" s="19">
        <v>37</v>
      </c>
      <c r="H45" s="19">
        <v>40</v>
      </c>
      <c r="I45" s="62">
        <f t="shared" si="0"/>
        <v>77</v>
      </c>
      <c r="J45" s="17">
        <v>7896693588</v>
      </c>
      <c r="K45" s="17" t="s">
        <v>690</v>
      </c>
      <c r="L45" s="17" t="s">
        <v>691</v>
      </c>
      <c r="M45" s="17">
        <v>9957829907</v>
      </c>
      <c r="N45" s="17" t="s">
        <v>692</v>
      </c>
      <c r="O45" s="17">
        <v>9678152672</v>
      </c>
      <c r="P45" s="49">
        <v>43733</v>
      </c>
      <c r="Q45" s="48"/>
      <c r="R45" s="48">
        <v>14</v>
      </c>
      <c r="S45" s="18"/>
      <c r="T45" s="18"/>
    </row>
    <row r="46" spans="1:20">
      <c r="A46" s="4">
        <v>42</v>
      </c>
      <c r="B46" s="17" t="s">
        <v>63</v>
      </c>
      <c r="C46" s="78" t="s">
        <v>673</v>
      </c>
      <c r="D46" s="48" t="s">
        <v>25</v>
      </c>
      <c r="E46" s="17">
        <v>18294020913</v>
      </c>
      <c r="F46" s="48"/>
      <c r="G46" s="19">
        <v>48</v>
      </c>
      <c r="H46" s="19">
        <v>41</v>
      </c>
      <c r="I46" s="62">
        <f t="shared" si="0"/>
        <v>89</v>
      </c>
      <c r="J46" s="17">
        <v>9954931991</v>
      </c>
      <c r="K46" s="17" t="s">
        <v>690</v>
      </c>
      <c r="L46" s="17" t="s">
        <v>691</v>
      </c>
      <c r="M46" s="17">
        <v>9957829907</v>
      </c>
      <c r="N46" s="17" t="s">
        <v>693</v>
      </c>
      <c r="O46" s="17">
        <v>9957453059</v>
      </c>
      <c r="P46" s="49">
        <v>43733</v>
      </c>
      <c r="Q46" s="48"/>
      <c r="R46" s="48">
        <v>14</v>
      </c>
      <c r="S46" s="18"/>
      <c r="T46" s="18"/>
    </row>
    <row r="47" spans="1:20">
      <c r="A47" s="4">
        <v>43</v>
      </c>
      <c r="B47" s="17" t="s">
        <v>63</v>
      </c>
      <c r="C47" s="17" t="s">
        <v>674</v>
      </c>
      <c r="D47" s="48" t="s">
        <v>25</v>
      </c>
      <c r="E47" s="17">
        <v>18294020914</v>
      </c>
      <c r="F47" s="48"/>
      <c r="G47" s="19">
        <v>31</v>
      </c>
      <c r="H47" s="19">
        <v>34</v>
      </c>
      <c r="I47" s="62">
        <f t="shared" si="0"/>
        <v>65</v>
      </c>
      <c r="J47" s="17">
        <v>8011939542</v>
      </c>
      <c r="K47" s="17" t="s">
        <v>690</v>
      </c>
      <c r="L47" s="17" t="s">
        <v>691</v>
      </c>
      <c r="M47" s="17">
        <v>9957829907</v>
      </c>
      <c r="N47" s="17" t="s">
        <v>693</v>
      </c>
      <c r="O47" s="17">
        <v>9957453059</v>
      </c>
      <c r="P47" s="49">
        <v>43733</v>
      </c>
      <c r="Q47" s="48"/>
      <c r="R47" s="48">
        <v>16</v>
      </c>
      <c r="S47" s="18"/>
      <c r="T47" s="18"/>
    </row>
    <row r="48" spans="1:20">
      <c r="A48" s="4">
        <v>44</v>
      </c>
      <c r="B48" s="17" t="s">
        <v>63</v>
      </c>
      <c r="C48" s="17" t="s">
        <v>675</v>
      </c>
      <c r="D48" s="48" t="s">
        <v>25</v>
      </c>
      <c r="E48" s="17">
        <v>18294020915</v>
      </c>
      <c r="F48" s="48"/>
      <c r="G48" s="19">
        <v>32</v>
      </c>
      <c r="H48" s="19">
        <v>34</v>
      </c>
      <c r="I48" s="62">
        <f t="shared" si="0"/>
        <v>66</v>
      </c>
      <c r="J48" s="17">
        <v>9957356139</v>
      </c>
      <c r="K48" s="17" t="s">
        <v>690</v>
      </c>
      <c r="L48" s="17" t="s">
        <v>691</v>
      </c>
      <c r="M48" s="17">
        <v>9957829907</v>
      </c>
      <c r="N48" s="17" t="s">
        <v>694</v>
      </c>
      <c r="O48" s="17">
        <v>9957978327</v>
      </c>
      <c r="P48" s="49">
        <v>43734</v>
      </c>
      <c r="Q48" s="48"/>
      <c r="R48" s="48">
        <v>16</v>
      </c>
      <c r="S48" s="18"/>
      <c r="T48" s="18"/>
    </row>
    <row r="49" spans="1:20">
      <c r="A49" s="4">
        <v>45</v>
      </c>
      <c r="B49" s="17" t="s">
        <v>63</v>
      </c>
      <c r="C49" s="17" t="s">
        <v>676</v>
      </c>
      <c r="D49" s="48" t="s">
        <v>25</v>
      </c>
      <c r="E49" s="17">
        <v>18294020916</v>
      </c>
      <c r="F49" s="48"/>
      <c r="G49" s="19">
        <v>37</v>
      </c>
      <c r="H49" s="19">
        <v>40</v>
      </c>
      <c r="I49" s="62">
        <f t="shared" si="0"/>
        <v>77</v>
      </c>
      <c r="J49" s="17">
        <v>8486960163</v>
      </c>
      <c r="K49" s="17" t="s">
        <v>690</v>
      </c>
      <c r="L49" s="17" t="s">
        <v>691</v>
      </c>
      <c r="M49" s="17">
        <v>9957829907</v>
      </c>
      <c r="N49" s="17" t="s">
        <v>694</v>
      </c>
      <c r="O49" s="17">
        <v>9957978327</v>
      </c>
      <c r="P49" s="49">
        <v>43734</v>
      </c>
      <c r="Q49" s="48"/>
      <c r="R49" s="48">
        <v>16</v>
      </c>
      <c r="S49" s="18"/>
      <c r="T49" s="18"/>
    </row>
    <row r="50" spans="1:20">
      <c r="A50" s="4">
        <v>46</v>
      </c>
      <c r="B50" s="17" t="s">
        <v>63</v>
      </c>
      <c r="C50" s="48" t="s">
        <v>677</v>
      </c>
      <c r="D50" s="48" t="s">
        <v>25</v>
      </c>
      <c r="E50" s="17">
        <v>18294020917</v>
      </c>
      <c r="F50" s="48"/>
      <c r="G50" s="19">
        <v>63</v>
      </c>
      <c r="H50" s="19">
        <v>55</v>
      </c>
      <c r="I50" s="62">
        <f t="shared" si="0"/>
        <v>118</v>
      </c>
      <c r="J50" s="17">
        <v>9954680726</v>
      </c>
      <c r="K50" s="17" t="s">
        <v>690</v>
      </c>
      <c r="L50" s="17" t="s">
        <v>691</v>
      </c>
      <c r="M50" s="17">
        <v>9957829907</v>
      </c>
      <c r="N50" s="17" t="s">
        <v>694</v>
      </c>
      <c r="O50" s="17">
        <v>9957978327</v>
      </c>
      <c r="P50" s="49">
        <v>43735</v>
      </c>
      <c r="Q50" s="48"/>
      <c r="R50" s="48">
        <v>16</v>
      </c>
      <c r="S50" s="18"/>
      <c r="T50" s="18"/>
    </row>
    <row r="51" spans="1:20">
      <c r="A51" s="4">
        <v>47</v>
      </c>
      <c r="B51" s="17" t="s">
        <v>63</v>
      </c>
      <c r="C51" s="17" t="s">
        <v>678</v>
      </c>
      <c r="D51" s="48" t="s">
        <v>25</v>
      </c>
      <c r="E51" s="17">
        <v>18294020918</v>
      </c>
      <c r="F51" s="48"/>
      <c r="G51" s="19">
        <v>60</v>
      </c>
      <c r="H51" s="19">
        <v>55</v>
      </c>
      <c r="I51" s="62">
        <f t="shared" si="0"/>
        <v>115</v>
      </c>
      <c r="J51" s="17">
        <v>9101549269</v>
      </c>
      <c r="K51" s="17" t="s">
        <v>690</v>
      </c>
      <c r="L51" s="17" t="s">
        <v>691</v>
      </c>
      <c r="M51" s="17">
        <v>9957829907</v>
      </c>
      <c r="N51" s="17" t="s">
        <v>695</v>
      </c>
      <c r="O51" s="17">
        <v>8402965272</v>
      </c>
      <c r="P51" s="49">
        <v>43735</v>
      </c>
      <c r="Q51" s="48"/>
      <c r="R51" s="48">
        <v>16</v>
      </c>
      <c r="S51" s="18"/>
      <c r="T51" s="18"/>
    </row>
    <row r="52" spans="1:20">
      <c r="A52" s="4">
        <v>48</v>
      </c>
      <c r="B52" s="17" t="s">
        <v>63</v>
      </c>
      <c r="C52" s="17" t="s">
        <v>679</v>
      </c>
      <c r="D52" s="48" t="s">
        <v>25</v>
      </c>
      <c r="E52" s="17">
        <v>18294020919</v>
      </c>
      <c r="F52" s="48"/>
      <c r="G52" s="19">
        <v>28</v>
      </c>
      <c r="H52" s="19">
        <v>21</v>
      </c>
      <c r="I52" s="62">
        <f t="shared" si="0"/>
        <v>49</v>
      </c>
      <c r="J52" s="17">
        <v>9706934062</v>
      </c>
      <c r="K52" s="17" t="s">
        <v>690</v>
      </c>
      <c r="L52" s="17" t="s">
        <v>691</v>
      </c>
      <c r="M52" s="17">
        <v>9957829907</v>
      </c>
      <c r="N52" s="17" t="s">
        <v>696</v>
      </c>
      <c r="O52" s="17">
        <v>9085837334</v>
      </c>
      <c r="P52" s="49">
        <v>43735</v>
      </c>
      <c r="Q52" s="48"/>
      <c r="R52" s="48">
        <v>16</v>
      </c>
      <c r="S52" s="18"/>
      <c r="T52" s="18"/>
    </row>
    <row r="53" spans="1:20">
      <c r="A53" s="4">
        <v>49</v>
      </c>
      <c r="B53" s="17"/>
      <c r="C53" s="48"/>
      <c r="D53" s="48"/>
      <c r="E53" s="19"/>
      <c r="F53" s="48"/>
      <c r="G53" s="19"/>
      <c r="H53" s="19"/>
      <c r="I53" s="62">
        <f t="shared" si="0"/>
        <v>0</v>
      </c>
      <c r="J53" s="48"/>
      <c r="K53" s="48"/>
      <c r="L53" s="48"/>
      <c r="M53" s="48"/>
      <c r="N53" s="48"/>
      <c r="O53" s="48"/>
      <c r="P53" s="49"/>
      <c r="Q53" s="48"/>
      <c r="R53" s="48"/>
      <c r="S53" s="18"/>
      <c r="T53" s="18"/>
    </row>
    <row r="54" spans="1:20">
      <c r="A54" s="4">
        <v>50</v>
      </c>
      <c r="B54" s="17"/>
      <c r="C54" s="48"/>
      <c r="D54" s="48"/>
      <c r="E54" s="19"/>
      <c r="F54" s="48"/>
      <c r="G54" s="19"/>
      <c r="H54" s="19"/>
      <c r="I54" s="62">
        <f t="shared" si="0"/>
        <v>0</v>
      </c>
      <c r="J54" s="48"/>
      <c r="K54" s="48"/>
      <c r="L54" s="48"/>
      <c r="M54" s="48"/>
      <c r="N54" s="48"/>
      <c r="O54" s="48"/>
      <c r="P54" s="49"/>
      <c r="Q54" s="48"/>
      <c r="R54" s="48"/>
      <c r="S54" s="18"/>
      <c r="T54" s="18"/>
    </row>
    <row r="55" spans="1:20">
      <c r="A55" s="4">
        <v>51</v>
      </c>
      <c r="B55" s="17"/>
      <c r="C55" s="48"/>
      <c r="D55" s="48"/>
      <c r="E55" s="19"/>
      <c r="F55" s="48"/>
      <c r="G55" s="19"/>
      <c r="H55" s="19"/>
      <c r="I55" s="62">
        <f t="shared" si="0"/>
        <v>0</v>
      </c>
      <c r="J55" s="48"/>
      <c r="K55" s="48"/>
      <c r="L55" s="48"/>
      <c r="M55" s="48"/>
      <c r="N55" s="48"/>
      <c r="O55" s="48"/>
      <c r="P55" s="49"/>
      <c r="Q55" s="48"/>
      <c r="R55" s="48"/>
      <c r="S55" s="18"/>
      <c r="T55" s="18"/>
    </row>
    <row r="56" spans="1:20">
      <c r="A56" s="4">
        <v>52</v>
      </c>
      <c r="B56" s="17"/>
      <c r="C56" s="58"/>
      <c r="D56" s="58"/>
      <c r="E56" s="17"/>
      <c r="F56" s="58"/>
      <c r="G56" s="17"/>
      <c r="H56" s="17"/>
      <c r="I56" s="62">
        <f t="shared" si="0"/>
        <v>0</v>
      </c>
      <c r="J56" s="58"/>
      <c r="K56" s="58"/>
      <c r="L56" s="58"/>
      <c r="M56" s="58"/>
      <c r="N56" s="58"/>
      <c r="O56" s="58"/>
      <c r="P56" s="49"/>
      <c r="Q56" s="48"/>
      <c r="R56" s="48"/>
      <c r="S56" s="18"/>
      <c r="T56" s="18"/>
    </row>
    <row r="57" spans="1:20">
      <c r="A57" s="4">
        <v>53</v>
      </c>
      <c r="B57" s="17"/>
      <c r="C57" s="48"/>
      <c r="D57" s="48"/>
      <c r="E57" s="19"/>
      <c r="F57" s="48"/>
      <c r="G57" s="19"/>
      <c r="H57" s="19"/>
      <c r="I57" s="62">
        <f t="shared" si="0"/>
        <v>0</v>
      </c>
      <c r="J57" s="48"/>
      <c r="K57" s="48"/>
      <c r="L57" s="48"/>
      <c r="M57" s="48"/>
      <c r="N57" s="48"/>
      <c r="O57" s="48"/>
      <c r="P57" s="49"/>
      <c r="Q57" s="48"/>
      <c r="R57" s="48"/>
      <c r="S57" s="18"/>
      <c r="T57" s="18"/>
    </row>
    <row r="58" spans="1:20">
      <c r="A58" s="4">
        <v>54</v>
      </c>
      <c r="B58" s="17"/>
      <c r="C58" s="48"/>
      <c r="D58" s="48"/>
      <c r="E58" s="19"/>
      <c r="F58" s="48"/>
      <c r="G58" s="19"/>
      <c r="H58" s="19"/>
      <c r="I58" s="62">
        <f t="shared" si="0"/>
        <v>0</v>
      </c>
      <c r="J58" s="48"/>
      <c r="K58" s="48"/>
      <c r="L58" s="48"/>
      <c r="M58" s="48"/>
      <c r="N58" s="48"/>
      <c r="O58" s="48"/>
      <c r="P58" s="49"/>
      <c r="Q58" s="48"/>
      <c r="R58" s="48"/>
      <c r="S58" s="18"/>
      <c r="T58" s="18"/>
    </row>
    <row r="59" spans="1:20">
      <c r="A59" s="4">
        <v>55</v>
      </c>
      <c r="B59" s="17"/>
      <c r="C59" s="48"/>
      <c r="D59" s="48"/>
      <c r="E59" s="19"/>
      <c r="F59" s="48"/>
      <c r="G59" s="19"/>
      <c r="H59" s="19"/>
      <c r="I59" s="62">
        <f t="shared" si="0"/>
        <v>0</v>
      </c>
      <c r="J59" s="48"/>
      <c r="K59" s="48"/>
      <c r="L59" s="48"/>
      <c r="M59" s="48"/>
      <c r="N59" s="48"/>
      <c r="O59" s="48"/>
      <c r="P59" s="49"/>
      <c r="Q59" s="48"/>
      <c r="R59" s="48"/>
      <c r="S59" s="18"/>
      <c r="T59" s="18"/>
    </row>
    <row r="60" spans="1:20">
      <c r="A60" s="4">
        <v>56</v>
      </c>
      <c r="B60" s="17"/>
      <c r="C60" s="48"/>
      <c r="D60" s="48"/>
      <c r="E60" s="19"/>
      <c r="F60" s="48"/>
      <c r="G60" s="19"/>
      <c r="H60" s="19"/>
      <c r="I60" s="62">
        <f t="shared" si="0"/>
        <v>0</v>
      </c>
      <c r="J60" s="48"/>
      <c r="K60" s="48"/>
      <c r="L60" s="48"/>
      <c r="M60" s="48"/>
      <c r="N60" s="48"/>
      <c r="O60" s="48"/>
      <c r="P60" s="49"/>
      <c r="Q60" s="48"/>
      <c r="R60" s="48"/>
      <c r="S60" s="18"/>
      <c r="T60" s="18"/>
    </row>
    <row r="61" spans="1:20">
      <c r="A61" s="4">
        <v>57</v>
      </c>
      <c r="B61" s="17"/>
      <c r="C61" s="48"/>
      <c r="D61" s="48"/>
      <c r="E61" s="19"/>
      <c r="F61" s="48"/>
      <c r="G61" s="19"/>
      <c r="H61" s="19"/>
      <c r="I61" s="62">
        <f t="shared" si="0"/>
        <v>0</v>
      </c>
      <c r="J61" s="48"/>
      <c r="K61" s="48"/>
      <c r="L61" s="48"/>
      <c r="M61" s="48"/>
      <c r="N61" s="48"/>
      <c r="O61" s="48"/>
      <c r="P61" s="49"/>
      <c r="Q61" s="48"/>
      <c r="R61" s="48"/>
      <c r="S61" s="18"/>
      <c r="T61" s="18"/>
    </row>
    <row r="62" spans="1:20">
      <c r="A62" s="4">
        <v>58</v>
      </c>
      <c r="B62" s="17"/>
      <c r="C62" s="48"/>
      <c r="D62" s="48"/>
      <c r="E62" s="19"/>
      <c r="F62" s="48"/>
      <c r="G62" s="19"/>
      <c r="H62" s="19"/>
      <c r="I62" s="62">
        <f t="shared" si="0"/>
        <v>0</v>
      </c>
      <c r="J62" s="48"/>
      <c r="K62" s="48"/>
      <c r="L62" s="48"/>
      <c r="M62" s="48"/>
      <c r="N62" s="48"/>
      <c r="O62" s="48"/>
      <c r="P62" s="49"/>
      <c r="Q62" s="48"/>
      <c r="R62" s="48"/>
      <c r="S62" s="18"/>
      <c r="T62" s="18"/>
    </row>
    <row r="63" spans="1:20">
      <c r="A63" s="4">
        <v>59</v>
      </c>
      <c r="B63" s="17"/>
      <c r="C63" s="58"/>
      <c r="D63" s="58"/>
      <c r="E63" s="17"/>
      <c r="F63" s="58"/>
      <c r="G63" s="17"/>
      <c r="H63" s="17"/>
      <c r="I63" s="62">
        <f t="shared" si="0"/>
        <v>0</v>
      </c>
      <c r="J63" s="58"/>
      <c r="K63" s="58"/>
      <c r="L63" s="58"/>
      <c r="M63" s="58"/>
      <c r="N63" s="58"/>
      <c r="O63" s="58"/>
      <c r="P63" s="49"/>
      <c r="Q63" s="48"/>
      <c r="R63" s="48"/>
      <c r="S63" s="18"/>
      <c r="T63" s="18"/>
    </row>
    <row r="64" spans="1:20">
      <c r="A64" s="4">
        <v>60</v>
      </c>
      <c r="B64" s="17"/>
      <c r="C64" s="48"/>
      <c r="D64" s="48"/>
      <c r="E64" s="19"/>
      <c r="F64" s="48"/>
      <c r="G64" s="19"/>
      <c r="H64" s="19"/>
      <c r="I64" s="62">
        <f t="shared" si="0"/>
        <v>0</v>
      </c>
      <c r="J64" s="48"/>
      <c r="K64" s="48"/>
      <c r="L64" s="48"/>
      <c r="M64" s="48"/>
      <c r="N64" s="48"/>
      <c r="O64" s="48"/>
      <c r="P64" s="49"/>
      <c r="Q64" s="48"/>
      <c r="R64" s="48"/>
      <c r="S64" s="18"/>
      <c r="T64" s="18"/>
    </row>
    <row r="65" spans="1:20">
      <c r="A65" s="4">
        <v>61</v>
      </c>
      <c r="B65" s="17"/>
      <c r="C65" s="48"/>
      <c r="D65" s="48"/>
      <c r="E65" s="19"/>
      <c r="F65" s="48"/>
      <c r="G65" s="19"/>
      <c r="H65" s="19"/>
      <c r="I65" s="62">
        <f t="shared" si="0"/>
        <v>0</v>
      </c>
      <c r="J65" s="48"/>
      <c r="K65" s="48"/>
      <c r="L65" s="48"/>
      <c r="M65" s="48"/>
      <c r="N65" s="48"/>
      <c r="O65" s="48"/>
      <c r="P65" s="49"/>
      <c r="Q65" s="48"/>
      <c r="R65" s="48"/>
      <c r="S65" s="18"/>
      <c r="T65" s="18"/>
    </row>
    <row r="66" spans="1:20">
      <c r="A66" s="4">
        <v>62</v>
      </c>
      <c r="B66" s="17"/>
      <c r="C66" s="48"/>
      <c r="D66" s="48"/>
      <c r="E66" s="19"/>
      <c r="F66" s="48"/>
      <c r="G66" s="19"/>
      <c r="H66" s="19"/>
      <c r="I66" s="62">
        <f t="shared" si="0"/>
        <v>0</v>
      </c>
      <c r="J66" s="48"/>
      <c r="K66" s="48"/>
      <c r="L66" s="48"/>
      <c r="M66" s="48"/>
      <c r="N66" s="48"/>
      <c r="O66" s="48"/>
      <c r="P66" s="49"/>
      <c r="Q66" s="48"/>
      <c r="R66" s="48"/>
      <c r="S66" s="18"/>
      <c r="T66" s="18"/>
    </row>
    <row r="67" spans="1:20">
      <c r="A67" s="4">
        <v>63</v>
      </c>
      <c r="B67" s="17"/>
      <c r="C67" s="48"/>
      <c r="D67" s="48"/>
      <c r="E67" s="19"/>
      <c r="F67" s="48"/>
      <c r="G67" s="19"/>
      <c r="H67" s="19"/>
      <c r="I67" s="62">
        <f t="shared" si="0"/>
        <v>0</v>
      </c>
      <c r="J67" s="48"/>
      <c r="K67" s="48"/>
      <c r="L67" s="48"/>
      <c r="M67" s="48"/>
      <c r="N67" s="48"/>
      <c r="O67" s="48"/>
      <c r="P67" s="49"/>
      <c r="Q67" s="48"/>
      <c r="R67" s="48"/>
      <c r="S67" s="18"/>
      <c r="T67" s="18"/>
    </row>
    <row r="68" spans="1:20">
      <c r="A68" s="4">
        <v>64</v>
      </c>
      <c r="B68" s="17"/>
      <c r="C68" s="48"/>
      <c r="D68" s="48"/>
      <c r="E68" s="19"/>
      <c r="F68" s="48"/>
      <c r="G68" s="19"/>
      <c r="H68" s="19"/>
      <c r="I68" s="62">
        <f t="shared" si="0"/>
        <v>0</v>
      </c>
      <c r="J68" s="48"/>
      <c r="K68" s="48"/>
      <c r="L68" s="48"/>
      <c r="M68" s="48"/>
      <c r="N68" s="48"/>
      <c r="O68" s="48"/>
      <c r="P68" s="49"/>
      <c r="Q68" s="48"/>
      <c r="R68" s="48"/>
      <c r="S68" s="18"/>
      <c r="T68" s="18"/>
    </row>
    <row r="69" spans="1:20">
      <c r="A69" s="4">
        <v>65</v>
      </c>
      <c r="B69" s="17"/>
      <c r="C69" s="48"/>
      <c r="D69" s="48"/>
      <c r="E69" s="19"/>
      <c r="F69" s="48"/>
      <c r="G69" s="19"/>
      <c r="H69" s="19"/>
      <c r="I69" s="62">
        <f t="shared" si="0"/>
        <v>0</v>
      </c>
      <c r="J69" s="48"/>
      <c r="K69" s="48"/>
      <c r="L69" s="48"/>
      <c r="M69" s="48"/>
      <c r="N69" s="48"/>
      <c r="O69" s="48"/>
      <c r="P69" s="49"/>
      <c r="Q69" s="48"/>
      <c r="R69" s="48"/>
      <c r="S69" s="18"/>
      <c r="T69" s="18"/>
    </row>
    <row r="70" spans="1:20">
      <c r="A70" s="4">
        <v>66</v>
      </c>
      <c r="B70" s="17"/>
      <c r="C70" s="48"/>
      <c r="D70" s="48"/>
      <c r="E70" s="19"/>
      <c r="F70" s="48"/>
      <c r="G70" s="19"/>
      <c r="H70" s="19"/>
      <c r="I70" s="62">
        <f t="shared" ref="I70:I133" si="1">SUM(G70:H70)</f>
        <v>0</v>
      </c>
      <c r="J70" s="48"/>
      <c r="K70" s="48"/>
      <c r="L70" s="48"/>
      <c r="M70" s="48"/>
      <c r="N70" s="48"/>
      <c r="O70" s="48"/>
      <c r="P70" s="49"/>
      <c r="Q70" s="48"/>
      <c r="R70" s="48"/>
      <c r="S70" s="18"/>
      <c r="T70" s="18"/>
    </row>
    <row r="71" spans="1:20">
      <c r="A71" s="4">
        <v>67</v>
      </c>
      <c r="B71" s="17"/>
      <c r="C71" s="48"/>
      <c r="D71" s="48"/>
      <c r="E71" s="19"/>
      <c r="F71" s="48"/>
      <c r="G71" s="19"/>
      <c r="H71" s="19"/>
      <c r="I71" s="62">
        <f t="shared" si="1"/>
        <v>0</v>
      </c>
      <c r="J71" s="48"/>
      <c r="K71" s="48"/>
      <c r="L71" s="48"/>
      <c r="M71" s="48"/>
      <c r="N71" s="48"/>
      <c r="O71" s="48"/>
      <c r="P71" s="49"/>
      <c r="Q71" s="48"/>
      <c r="R71" s="48"/>
      <c r="S71" s="18"/>
      <c r="T71" s="18"/>
    </row>
    <row r="72" spans="1:20">
      <c r="A72" s="4">
        <v>68</v>
      </c>
      <c r="B72" s="17"/>
      <c r="C72" s="48"/>
      <c r="D72" s="48"/>
      <c r="E72" s="19"/>
      <c r="F72" s="48"/>
      <c r="G72" s="19"/>
      <c r="H72" s="19"/>
      <c r="I72" s="62">
        <f t="shared" si="1"/>
        <v>0</v>
      </c>
      <c r="J72" s="48"/>
      <c r="K72" s="48"/>
      <c r="L72" s="48"/>
      <c r="M72" s="48"/>
      <c r="N72" s="48"/>
      <c r="O72" s="48"/>
      <c r="P72" s="49"/>
      <c r="Q72" s="48"/>
      <c r="R72" s="48"/>
      <c r="S72" s="18"/>
      <c r="T72" s="18"/>
    </row>
    <row r="73" spans="1:20">
      <c r="A73" s="4">
        <v>69</v>
      </c>
      <c r="B73" s="17"/>
      <c r="C73" s="18"/>
      <c r="D73" s="18"/>
      <c r="E73" s="19"/>
      <c r="F73" s="18"/>
      <c r="G73" s="19"/>
      <c r="H73" s="19"/>
      <c r="I73" s="62">
        <f t="shared" si="1"/>
        <v>0</v>
      </c>
      <c r="J73" s="18"/>
      <c r="K73" s="18"/>
      <c r="L73" s="18"/>
      <c r="M73" s="18"/>
      <c r="N73" s="18"/>
      <c r="O73" s="18"/>
      <c r="P73" s="24"/>
      <c r="Q73" s="18"/>
      <c r="R73" s="18"/>
      <c r="S73" s="18"/>
      <c r="T73" s="18"/>
    </row>
    <row r="74" spans="1:20">
      <c r="A74" s="4">
        <v>70</v>
      </c>
      <c r="B74" s="17"/>
      <c r="C74" s="18"/>
      <c r="D74" s="18"/>
      <c r="E74" s="19"/>
      <c r="F74" s="18"/>
      <c r="G74" s="19"/>
      <c r="H74" s="19"/>
      <c r="I74" s="62">
        <f t="shared" si="1"/>
        <v>0</v>
      </c>
      <c r="J74" s="18"/>
      <c r="K74" s="18"/>
      <c r="L74" s="18"/>
      <c r="M74" s="18"/>
      <c r="N74" s="18"/>
      <c r="O74" s="18"/>
      <c r="P74" s="24"/>
      <c r="Q74" s="18"/>
      <c r="R74" s="18"/>
      <c r="S74" s="18"/>
      <c r="T74" s="18"/>
    </row>
    <row r="75" spans="1:20">
      <c r="A75" s="4">
        <v>71</v>
      </c>
      <c r="B75" s="17"/>
      <c r="C75" s="18"/>
      <c r="D75" s="18"/>
      <c r="E75" s="19"/>
      <c r="F75" s="18"/>
      <c r="G75" s="19"/>
      <c r="H75" s="19"/>
      <c r="I75" s="62">
        <f t="shared" si="1"/>
        <v>0</v>
      </c>
      <c r="J75" s="18"/>
      <c r="K75" s="18"/>
      <c r="L75" s="18"/>
      <c r="M75" s="18"/>
      <c r="N75" s="18"/>
      <c r="O75" s="18"/>
      <c r="P75" s="24"/>
      <c r="Q75" s="18"/>
      <c r="R75" s="18"/>
      <c r="S75" s="18"/>
      <c r="T75" s="18"/>
    </row>
    <row r="76" spans="1:20">
      <c r="A76" s="4">
        <v>72</v>
      </c>
      <c r="B76" s="17"/>
      <c r="C76" s="18"/>
      <c r="D76" s="18"/>
      <c r="E76" s="19"/>
      <c r="F76" s="18"/>
      <c r="G76" s="19"/>
      <c r="H76" s="19"/>
      <c r="I76" s="62">
        <f t="shared" si="1"/>
        <v>0</v>
      </c>
      <c r="J76" s="18"/>
      <c r="K76" s="18"/>
      <c r="L76" s="18"/>
      <c r="M76" s="18"/>
      <c r="N76" s="18"/>
      <c r="O76" s="18"/>
      <c r="P76" s="24"/>
      <c r="Q76" s="18"/>
      <c r="R76" s="18"/>
      <c r="S76" s="18"/>
      <c r="T76" s="18"/>
    </row>
    <row r="77" spans="1:20">
      <c r="A77" s="4">
        <v>73</v>
      </c>
      <c r="B77" s="17"/>
      <c r="C77" s="18"/>
      <c r="D77" s="18"/>
      <c r="E77" s="19"/>
      <c r="F77" s="18"/>
      <c r="G77" s="19"/>
      <c r="H77" s="19"/>
      <c r="I77" s="62">
        <f t="shared" si="1"/>
        <v>0</v>
      </c>
      <c r="J77" s="18"/>
      <c r="K77" s="18"/>
      <c r="L77" s="18"/>
      <c r="M77" s="18"/>
      <c r="N77" s="18"/>
      <c r="O77" s="18"/>
      <c r="P77" s="24"/>
      <c r="Q77" s="18"/>
      <c r="R77" s="18"/>
      <c r="S77" s="18"/>
      <c r="T77" s="18"/>
    </row>
    <row r="78" spans="1:20">
      <c r="A78" s="4">
        <v>74</v>
      </c>
      <c r="B78" s="17"/>
      <c r="C78" s="18"/>
      <c r="D78" s="18"/>
      <c r="E78" s="19"/>
      <c r="F78" s="18"/>
      <c r="G78" s="19"/>
      <c r="H78" s="19"/>
      <c r="I78" s="62">
        <f t="shared" si="1"/>
        <v>0</v>
      </c>
      <c r="J78" s="18"/>
      <c r="K78" s="18"/>
      <c r="L78" s="18"/>
      <c r="M78" s="18"/>
      <c r="N78" s="18"/>
      <c r="O78" s="18"/>
      <c r="P78" s="24"/>
      <c r="Q78" s="18"/>
      <c r="R78" s="18"/>
      <c r="S78" s="18"/>
      <c r="T78" s="18"/>
    </row>
    <row r="79" spans="1:20">
      <c r="A79" s="4">
        <v>75</v>
      </c>
      <c r="B79" s="17"/>
      <c r="C79" s="18"/>
      <c r="D79" s="18"/>
      <c r="E79" s="19"/>
      <c r="F79" s="18"/>
      <c r="G79" s="19"/>
      <c r="H79" s="19"/>
      <c r="I79" s="62">
        <f t="shared" si="1"/>
        <v>0</v>
      </c>
      <c r="J79" s="18"/>
      <c r="K79" s="18"/>
      <c r="L79" s="18"/>
      <c r="M79" s="18"/>
      <c r="N79" s="18"/>
      <c r="O79" s="18"/>
      <c r="P79" s="24"/>
      <c r="Q79" s="18"/>
      <c r="R79" s="18"/>
      <c r="S79" s="18"/>
      <c r="T79" s="18"/>
    </row>
    <row r="80" spans="1:20">
      <c r="A80" s="4">
        <v>76</v>
      </c>
      <c r="B80" s="17"/>
      <c r="C80" s="18"/>
      <c r="D80" s="18"/>
      <c r="E80" s="19"/>
      <c r="F80" s="18"/>
      <c r="G80" s="19"/>
      <c r="H80" s="19"/>
      <c r="I80" s="62">
        <f t="shared" si="1"/>
        <v>0</v>
      </c>
      <c r="J80" s="18"/>
      <c r="K80" s="18"/>
      <c r="L80" s="18"/>
      <c r="M80" s="18"/>
      <c r="N80" s="18"/>
      <c r="O80" s="18"/>
      <c r="P80" s="24"/>
      <c r="Q80" s="18"/>
      <c r="R80" s="18"/>
      <c r="S80" s="18"/>
      <c r="T80" s="18"/>
    </row>
    <row r="81" spans="1:20">
      <c r="A81" s="4">
        <v>77</v>
      </c>
      <c r="B81" s="17"/>
      <c r="C81" s="18"/>
      <c r="D81" s="18"/>
      <c r="E81" s="19"/>
      <c r="F81" s="18"/>
      <c r="G81" s="19"/>
      <c r="H81" s="19"/>
      <c r="I81" s="62">
        <f t="shared" si="1"/>
        <v>0</v>
      </c>
      <c r="J81" s="18"/>
      <c r="K81" s="18"/>
      <c r="L81" s="18"/>
      <c r="M81" s="18"/>
      <c r="N81" s="18"/>
      <c r="O81" s="18"/>
      <c r="P81" s="24"/>
      <c r="Q81" s="18"/>
      <c r="R81" s="18"/>
      <c r="S81" s="18"/>
      <c r="T81" s="18"/>
    </row>
    <row r="82" spans="1:20">
      <c r="A82" s="4">
        <v>78</v>
      </c>
      <c r="B82" s="17"/>
      <c r="C82" s="18"/>
      <c r="D82" s="18"/>
      <c r="E82" s="19"/>
      <c r="F82" s="18"/>
      <c r="G82" s="19"/>
      <c r="H82" s="19"/>
      <c r="I82" s="62">
        <f t="shared" si="1"/>
        <v>0</v>
      </c>
      <c r="J82" s="18"/>
      <c r="K82" s="18"/>
      <c r="L82" s="18"/>
      <c r="M82" s="18"/>
      <c r="N82" s="18"/>
      <c r="O82" s="18"/>
      <c r="P82" s="24"/>
      <c r="Q82" s="18"/>
      <c r="R82" s="18"/>
      <c r="S82" s="18"/>
      <c r="T82" s="18"/>
    </row>
    <row r="83" spans="1:20">
      <c r="A83" s="4">
        <v>79</v>
      </c>
      <c r="B83" s="17"/>
      <c r="C83" s="18"/>
      <c r="D83" s="18"/>
      <c r="E83" s="19"/>
      <c r="F83" s="18"/>
      <c r="G83" s="19"/>
      <c r="H83" s="19"/>
      <c r="I83" s="62">
        <f t="shared" si="1"/>
        <v>0</v>
      </c>
      <c r="J83" s="18"/>
      <c r="K83" s="18"/>
      <c r="L83" s="18"/>
      <c r="M83" s="18"/>
      <c r="N83" s="18"/>
      <c r="O83" s="18"/>
      <c r="P83" s="24"/>
      <c r="Q83" s="18"/>
      <c r="R83" s="18"/>
      <c r="S83" s="18"/>
      <c r="T83" s="18"/>
    </row>
    <row r="84" spans="1:20">
      <c r="A84" s="4">
        <v>80</v>
      </c>
      <c r="B84" s="17"/>
      <c r="C84" s="18"/>
      <c r="D84" s="18"/>
      <c r="E84" s="19"/>
      <c r="F84" s="18"/>
      <c r="G84" s="19"/>
      <c r="H84" s="19"/>
      <c r="I84" s="62">
        <f t="shared" si="1"/>
        <v>0</v>
      </c>
      <c r="J84" s="18"/>
      <c r="K84" s="18"/>
      <c r="L84" s="18"/>
      <c r="M84" s="18"/>
      <c r="N84" s="18"/>
      <c r="O84" s="18"/>
      <c r="P84" s="24"/>
      <c r="Q84" s="18"/>
      <c r="R84" s="18"/>
      <c r="S84" s="18"/>
      <c r="T84" s="18"/>
    </row>
    <row r="85" spans="1:20">
      <c r="A85" s="4">
        <v>81</v>
      </c>
      <c r="B85" s="17"/>
      <c r="C85" s="18"/>
      <c r="D85" s="18"/>
      <c r="E85" s="19"/>
      <c r="F85" s="18"/>
      <c r="G85" s="19"/>
      <c r="H85" s="19"/>
      <c r="I85" s="62">
        <f t="shared" si="1"/>
        <v>0</v>
      </c>
      <c r="J85" s="18"/>
      <c r="K85" s="18"/>
      <c r="L85" s="18"/>
      <c r="M85" s="18"/>
      <c r="N85" s="18"/>
      <c r="O85" s="18"/>
      <c r="P85" s="24"/>
      <c r="Q85" s="18"/>
      <c r="R85" s="18"/>
      <c r="S85" s="18"/>
      <c r="T85" s="18"/>
    </row>
    <row r="86" spans="1:20">
      <c r="A86" s="4">
        <v>82</v>
      </c>
      <c r="B86" s="17"/>
      <c r="C86" s="18"/>
      <c r="D86" s="18"/>
      <c r="E86" s="19"/>
      <c r="F86" s="18"/>
      <c r="G86" s="19"/>
      <c r="H86" s="19"/>
      <c r="I86" s="62">
        <f t="shared" si="1"/>
        <v>0</v>
      </c>
      <c r="J86" s="18"/>
      <c r="K86" s="18"/>
      <c r="L86" s="18"/>
      <c r="M86" s="18"/>
      <c r="N86" s="18"/>
      <c r="O86" s="18"/>
      <c r="P86" s="24"/>
      <c r="Q86" s="18"/>
      <c r="R86" s="18"/>
      <c r="S86" s="18"/>
      <c r="T86" s="18"/>
    </row>
    <row r="87" spans="1:20">
      <c r="A87" s="4">
        <v>83</v>
      </c>
      <c r="B87" s="17"/>
      <c r="C87" s="18"/>
      <c r="D87" s="18"/>
      <c r="E87" s="19"/>
      <c r="F87" s="18"/>
      <c r="G87" s="19"/>
      <c r="H87" s="19"/>
      <c r="I87" s="62">
        <f t="shared" si="1"/>
        <v>0</v>
      </c>
      <c r="J87" s="18"/>
      <c r="K87" s="18"/>
      <c r="L87" s="18"/>
      <c r="M87" s="18"/>
      <c r="N87" s="18"/>
      <c r="O87" s="18"/>
      <c r="P87" s="24"/>
      <c r="Q87" s="18"/>
      <c r="R87" s="18"/>
      <c r="S87" s="18"/>
      <c r="T87" s="18"/>
    </row>
    <row r="88" spans="1:20">
      <c r="A88" s="4">
        <v>84</v>
      </c>
      <c r="B88" s="17"/>
      <c r="C88" s="18"/>
      <c r="D88" s="18"/>
      <c r="E88" s="19"/>
      <c r="F88" s="18"/>
      <c r="G88" s="19"/>
      <c r="H88" s="19"/>
      <c r="I88" s="62">
        <f t="shared" si="1"/>
        <v>0</v>
      </c>
      <c r="J88" s="18"/>
      <c r="K88" s="18"/>
      <c r="L88" s="18"/>
      <c r="M88" s="18"/>
      <c r="N88" s="18"/>
      <c r="O88" s="18"/>
      <c r="P88" s="24"/>
      <c r="Q88" s="18"/>
      <c r="R88" s="18"/>
      <c r="S88" s="18"/>
      <c r="T88" s="18"/>
    </row>
    <row r="89" spans="1:20">
      <c r="A89" s="4">
        <v>85</v>
      </c>
      <c r="B89" s="17"/>
      <c r="C89" s="18"/>
      <c r="D89" s="18"/>
      <c r="E89" s="19"/>
      <c r="F89" s="18"/>
      <c r="G89" s="19"/>
      <c r="H89" s="19"/>
      <c r="I89" s="62">
        <f t="shared" si="1"/>
        <v>0</v>
      </c>
      <c r="J89" s="18"/>
      <c r="K89" s="18"/>
      <c r="L89" s="18"/>
      <c r="M89" s="18"/>
      <c r="N89" s="18"/>
      <c r="O89" s="18"/>
      <c r="P89" s="24"/>
      <c r="Q89" s="18"/>
      <c r="R89" s="18"/>
      <c r="S89" s="18"/>
      <c r="T89" s="18"/>
    </row>
    <row r="90" spans="1:20">
      <c r="A90" s="4">
        <v>86</v>
      </c>
      <c r="B90" s="17"/>
      <c r="C90" s="18"/>
      <c r="D90" s="18"/>
      <c r="E90" s="19"/>
      <c r="F90" s="18"/>
      <c r="G90" s="19"/>
      <c r="H90" s="19"/>
      <c r="I90" s="62">
        <f t="shared" si="1"/>
        <v>0</v>
      </c>
      <c r="J90" s="18"/>
      <c r="K90" s="18"/>
      <c r="L90" s="18"/>
      <c r="M90" s="18"/>
      <c r="N90" s="18"/>
      <c r="O90" s="18"/>
      <c r="P90" s="24"/>
      <c r="Q90" s="18"/>
      <c r="R90" s="18"/>
      <c r="S90" s="18"/>
      <c r="T90" s="18"/>
    </row>
    <row r="91" spans="1:20">
      <c r="A91" s="4">
        <v>87</v>
      </c>
      <c r="B91" s="17"/>
      <c r="C91" s="18"/>
      <c r="D91" s="18"/>
      <c r="E91" s="19"/>
      <c r="F91" s="18"/>
      <c r="G91" s="19"/>
      <c r="H91" s="19"/>
      <c r="I91" s="62">
        <f t="shared" si="1"/>
        <v>0</v>
      </c>
      <c r="J91" s="18"/>
      <c r="K91" s="18"/>
      <c r="L91" s="18"/>
      <c r="M91" s="18"/>
      <c r="N91" s="18"/>
      <c r="O91" s="18"/>
      <c r="P91" s="24"/>
      <c r="Q91" s="18"/>
      <c r="R91" s="18"/>
      <c r="S91" s="18"/>
      <c r="T91" s="18"/>
    </row>
    <row r="92" spans="1:20">
      <c r="A92" s="4">
        <v>88</v>
      </c>
      <c r="B92" s="17"/>
      <c r="C92" s="18"/>
      <c r="D92" s="18"/>
      <c r="E92" s="19"/>
      <c r="F92" s="18"/>
      <c r="G92" s="19"/>
      <c r="H92" s="19"/>
      <c r="I92" s="62">
        <f t="shared" si="1"/>
        <v>0</v>
      </c>
      <c r="J92" s="18"/>
      <c r="K92" s="18"/>
      <c r="L92" s="18"/>
      <c r="M92" s="18"/>
      <c r="N92" s="18"/>
      <c r="O92" s="18"/>
      <c r="P92" s="24"/>
      <c r="Q92" s="18"/>
      <c r="R92" s="18"/>
      <c r="S92" s="18"/>
      <c r="T92" s="18"/>
    </row>
    <row r="93" spans="1:20">
      <c r="A93" s="4">
        <v>89</v>
      </c>
      <c r="B93" s="17"/>
      <c r="C93" s="18"/>
      <c r="D93" s="18"/>
      <c r="E93" s="19"/>
      <c r="F93" s="18"/>
      <c r="G93" s="19"/>
      <c r="H93" s="19"/>
      <c r="I93" s="62">
        <f t="shared" si="1"/>
        <v>0</v>
      </c>
      <c r="J93" s="18"/>
      <c r="K93" s="18"/>
      <c r="L93" s="18"/>
      <c r="M93" s="18"/>
      <c r="N93" s="18"/>
      <c r="O93" s="18"/>
      <c r="P93" s="24"/>
      <c r="Q93" s="18"/>
      <c r="R93" s="18"/>
      <c r="S93" s="18"/>
      <c r="T93" s="18"/>
    </row>
    <row r="94" spans="1:20">
      <c r="A94" s="4">
        <v>90</v>
      </c>
      <c r="B94" s="17"/>
      <c r="C94" s="18"/>
      <c r="D94" s="18"/>
      <c r="E94" s="19"/>
      <c r="F94" s="18"/>
      <c r="G94" s="19"/>
      <c r="H94" s="19"/>
      <c r="I94" s="62">
        <f t="shared" si="1"/>
        <v>0</v>
      </c>
      <c r="J94" s="18"/>
      <c r="K94" s="18"/>
      <c r="L94" s="18"/>
      <c r="M94" s="18"/>
      <c r="N94" s="18"/>
      <c r="O94" s="18"/>
      <c r="P94" s="24"/>
      <c r="Q94" s="18"/>
      <c r="R94" s="18"/>
      <c r="S94" s="18"/>
      <c r="T94" s="18"/>
    </row>
    <row r="95" spans="1:20">
      <c r="A95" s="4">
        <v>91</v>
      </c>
      <c r="B95" s="17"/>
      <c r="C95" s="18"/>
      <c r="D95" s="18"/>
      <c r="E95" s="19"/>
      <c r="F95" s="18"/>
      <c r="G95" s="19"/>
      <c r="H95" s="19"/>
      <c r="I95" s="62">
        <f t="shared" si="1"/>
        <v>0</v>
      </c>
      <c r="J95" s="18"/>
      <c r="K95" s="18"/>
      <c r="L95" s="18"/>
      <c r="M95" s="18"/>
      <c r="N95" s="18"/>
      <c r="O95" s="18"/>
      <c r="P95" s="24"/>
      <c r="Q95" s="18"/>
      <c r="R95" s="18"/>
      <c r="S95" s="18"/>
      <c r="T95" s="18"/>
    </row>
    <row r="96" spans="1:20">
      <c r="A96" s="4">
        <v>92</v>
      </c>
      <c r="B96" s="17"/>
      <c r="C96" s="18"/>
      <c r="D96" s="18"/>
      <c r="E96" s="19"/>
      <c r="F96" s="18"/>
      <c r="G96" s="19"/>
      <c r="H96" s="19"/>
      <c r="I96" s="62">
        <f t="shared" si="1"/>
        <v>0</v>
      </c>
      <c r="J96" s="18"/>
      <c r="K96" s="18"/>
      <c r="L96" s="18"/>
      <c r="M96" s="18"/>
      <c r="N96" s="18"/>
      <c r="O96" s="18"/>
      <c r="P96" s="24"/>
      <c r="Q96" s="18"/>
      <c r="R96" s="18"/>
      <c r="S96" s="18"/>
      <c r="T96" s="18"/>
    </row>
    <row r="97" spans="1:20">
      <c r="A97" s="4">
        <v>93</v>
      </c>
      <c r="B97" s="17"/>
      <c r="C97" s="18"/>
      <c r="D97" s="18"/>
      <c r="E97" s="19"/>
      <c r="F97" s="18"/>
      <c r="G97" s="19"/>
      <c r="H97" s="19"/>
      <c r="I97" s="62">
        <f t="shared" si="1"/>
        <v>0</v>
      </c>
      <c r="J97" s="18"/>
      <c r="K97" s="18"/>
      <c r="L97" s="18"/>
      <c r="M97" s="18"/>
      <c r="N97" s="18"/>
      <c r="O97" s="18"/>
      <c r="P97" s="24"/>
      <c r="Q97" s="18"/>
      <c r="R97" s="18"/>
      <c r="S97" s="18"/>
      <c r="T97" s="18"/>
    </row>
    <row r="98" spans="1:20">
      <c r="A98" s="4">
        <v>94</v>
      </c>
      <c r="B98" s="17"/>
      <c r="C98" s="48"/>
      <c r="D98" s="48"/>
      <c r="E98" s="19"/>
      <c r="F98" s="48"/>
      <c r="G98" s="19"/>
      <c r="H98" s="19"/>
      <c r="I98" s="62">
        <f t="shared" si="1"/>
        <v>0</v>
      </c>
      <c r="J98" s="48"/>
      <c r="K98" s="48"/>
      <c r="L98" s="48"/>
      <c r="M98" s="48"/>
      <c r="N98" s="48"/>
      <c r="O98" s="48"/>
      <c r="P98" s="24"/>
      <c r="Q98" s="18"/>
      <c r="R98" s="18"/>
      <c r="S98" s="18"/>
      <c r="T98" s="18"/>
    </row>
    <row r="99" spans="1:20">
      <c r="A99" s="4">
        <v>95</v>
      </c>
      <c r="B99" s="17"/>
      <c r="C99" s="18"/>
      <c r="D99" s="18"/>
      <c r="E99" s="19"/>
      <c r="F99" s="18"/>
      <c r="G99" s="19"/>
      <c r="H99" s="19"/>
      <c r="I99" s="62">
        <f t="shared" si="1"/>
        <v>0</v>
      </c>
      <c r="J99" s="18"/>
      <c r="K99" s="18"/>
      <c r="L99" s="18"/>
      <c r="M99" s="18"/>
      <c r="N99" s="18"/>
      <c r="O99" s="18"/>
      <c r="P99" s="24"/>
      <c r="Q99" s="18"/>
      <c r="R99" s="18"/>
      <c r="S99" s="18"/>
      <c r="T99" s="18"/>
    </row>
    <row r="100" spans="1:20">
      <c r="A100" s="4">
        <v>96</v>
      </c>
      <c r="B100" s="17"/>
      <c r="C100" s="18"/>
      <c r="D100" s="18"/>
      <c r="E100" s="19"/>
      <c r="F100" s="18"/>
      <c r="G100" s="19"/>
      <c r="H100" s="19"/>
      <c r="I100" s="62">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62">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62">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62">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62">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62">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62">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62">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62">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62">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62">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62">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62">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62">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62">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62">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62">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62">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62">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2">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2">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2">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2">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2">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2">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2">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2">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2">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2">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2">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2">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2">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2">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2">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2">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2">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2">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2">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2">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2">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2">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2">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2">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2">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2">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2">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2">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2">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2">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2">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2">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2">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2">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2">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2">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2">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2">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2">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2">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2">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2">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2">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2">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2">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2">
        <f t="shared" si="2"/>
        <v>0</v>
      </c>
      <c r="J164" s="18"/>
      <c r="K164" s="18"/>
      <c r="L164" s="18"/>
      <c r="M164" s="18"/>
      <c r="N164" s="18"/>
      <c r="O164" s="18"/>
      <c r="P164" s="24"/>
      <c r="Q164" s="18"/>
      <c r="R164" s="18"/>
      <c r="S164" s="18"/>
      <c r="T164" s="18"/>
    </row>
    <row r="165" spans="1:20">
      <c r="A165" s="21" t="s">
        <v>11</v>
      </c>
      <c r="B165" s="39"/>
      <c r="C165" s="21">
        <f>COUNTIFS(C6:C164,"*")</f>
        <v>47</v>
      </c>
      <c r="D165" s="21"/>
      <c r="E165" s="13"/>
      <c r="F165" s="21"/>
      <c r="G165" s="61">
        <f>SUM(G6:G164)</f>
        <v>1866</v>
      </c>
      <c r="H165" s="61">
        <f>SUM(H6:H164)</f>
        <v>1721</v>
      </c>
      <c r="I165" s="61">
        <f>SUM(I6:I164)</f>
        <v>3587</v>
      </c>
      <c r="J165" s="21"/>
      <c r="K165" s="21"/>
      <c r="L165" s="21"/>
      <c r="M165" s="21"/>
      <c r="N165" s="21"/>
      <c r="O165" s="21"/>
      <c r="P165" s="14"/>
      <c r="Q165" s="21"/>
      <c r="R165" s="21"/>
      <c r="S165" s="21"/>
      <c r="T165" s="12"/>
    </row>
    <row r="166" spans="1:20">
      <c r="A166" s="44" t="s">
        <v>62</v>
      </c>
      <c r="B166" s="10">
        <f>COUNTIF(B$5:B$164,"Team 1")</f>
        <v>0</v>
      </c>
      <c r="C166" s="44" t="s">
        <v>25</v>
      </c>
      <c r="D166" s="10">
        <f>COUNTIF(D6:D164,"Anganwadi")</f>
        <v>47</v>
      </c>
    </row>
    <row r="167" spans="1:20">
      <c r="A167" s="44" t="s">
        <v>63</v>
      </c>
      <c r="B167" s="10">
        <f>COUNTIF(B$6:B$164,"Team 2")</f>
        <v>47</v>
      </c>
      <c r="C167" s="44" t="s">
        <v>23</v>
      </c>
      <c r="D167" s="10">
        <f>COUNTIF(D6:D164,"School")</f>
        <v>0</v>
      </c>
    </row>
  </sheetData>
  <sheetProtection password="8527" sheet="1" objects="1" scenarios="1"/>
  <mergeCells count="21">
    <mergeCell ref="D3:D4"/>
    <mergeCell ref="E3:E4"/>
    <mergeCell ref="F3:F4"/>
    <mergeCell ref="G3:I3"/>
    <mergeCell ref="J3:J4"/>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s>
  <dataValidations count="3">
    <dataValidation type="list" allowBlank="1" showInputMessage="1" showErrorMessage="1" error="Please select type of institution from drop down list." sqref="D5:D11 D64:D164 D57:D62 D27:D32 D13:D25 D34:D41 D43:D55">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tabColor rgb="FF7030A0"/>
    <pageSetUpPr fitToPage="1"/>
  </sheetPr>
  <dimension ref="A1:K28"/>
  <sheetViews>
    <sheetView topLeftCell="A13" workbookViewId="0">
      <selection activeCell="C21" sqref="C21"/>
    </sheetView>
  </sheetViews>
  <sheetFormatPr defaultRowHeight="16.5"/>
  <cols>
    <col min="1" max="1" width="6.42578125" style="35" customWidth="1"/>
    <col min="2" max="2" width="9.85546875" style="26" customWidth="1"/>
    <col min="3" max="3" width="13.42578125" style="26" customWidth="1"/>
    <col min="4" max="6" width="12" style="26" customWidth="1"/>
    <col min="7" max="7" width="14.7109375" style="26" customWidth="1"/>
    <col min="8" max="8" width="13.140625" style="26" customWidth="1"/>
    <col min="9" max="9" width="11.42578125" style="26" customWidth="1"/>
    <col min="10" max="10" width="10.85546875" style="26" customWidth="1"/>
    <col min="11" max="16384" width="9.140625" style="26"/>
  </cols>
  <sheetData>
    <row r="1" spans="1:11" ht="46.5" customHeight="1">
      <c r="A1" s="147" t="s">
        <v>71</v>
      </c>
      <c r="B1" s="147"/>
      <c r="C1" s="147"/>
      <c r="D1" s="147"/>
      <c r="E1" s="147"/>
      <c r="F1" s="148"/>
      <c r="G1" s="148"/>
      <c r="H1" s="148"/>
      <c r="I1" s="148"/>
      <c r="J1" s="148"/>
    </row>
    <row r="2" spans="1:11" ht="25.5">
      <c r="A2" s="149" t="s">
        <v>0</v>
      </c>
      <c r="B2" s="150"/>
      <c r="C2" s="151" t="str">
        <f>'Block at a Glance'!C2:D2</f>
        <v>ASSAM</v>
      </c>
      <c r="D2" s="152"/>
      <c r="E2" s="27" t="s">
        <v>1</v>
      </c>
      <c r="F2" s="153"/>
      <c r="G2" s="154"/>
      <c r="H2" s="28" t="s">
        <v>24</v>
      </c>
      <c r="I2" s="153"/>
      <c r="J2" s="154"/>
    </row>
    <row r="3" spans="1:11" ht="28.5" customHeight="1">
      <c r="A3" s="158" t="s">
        <v>66</v>
      </c>
      <c r="B3" s="158"/>
      <c r="C3" s="158"/>
      <c r="D3" s="158"/>
      <c r="E3" s="158"/>
      <c r="F3" s="158"/>
      <c r="G3" s="158"/>
      <c r="H3" s="158"/>
      <c r="I3" s="158"/>
      <c r="J3" s="158"/>
    </row>
    <row r="4" spans="1:11">
      <c r="A4" s="157" t="s">
        <v>27</v>
      </c>
      <c r="B4" s="156" t="s">
        <v>28</v>
      </c>
      <c r="C4" s="155" t="s">
        <v>29</v>
      </c>
      <c r="D4" s="155" t="s">
        <v>36</v>
      </c>
      <c r="E4" s="155"/>
      <c r="F4" s="155"/>
      <c r="G4" s="155" t="s">
        <v>30</v>
      </c>
      <c r="H4" s="155" t="s">
        <v>37</v>
      </c>
      <c r="I4" s="155"/>
      <c r="J4" s="155"/>
    </row>
    <row r="5" spans="1:11" ht="22.5" customHeight="1">
      <c r="A5" s="157"/>
      <c r="B5" s="156"/>
      <c r="C5" s="155"/>
      <c r="D5" s="29" t="s">
        <v>9</v>
      </c>
      <c r="E5" s="29" t="s">
        <v>10</v>
      </c>
      <c r="F5" s="29" t="s">
        <v>11</v>
      </c>
      <c r="G5" s="155"/>
      <c r="H5" s="29" t="s">
        <v>9</v>
      </c>
      <c r="I5" s="29" t="s">
        <v>10</v>
      </c>
      <c r="J5" s="29" t="s">
        <v>11</v>
      </c>
    </row>
    <row r="6" spans="1:11" ht="22.5" customHeight="1">
      <c r="A6" s="45">
        <v>1</v>
      </c>
      <c r="B6" s="63">
        <v>43556</v>
      </c>
      <c r="C6" s="31">
        <f>COUNTIFS('April-19'!D$5:D$164,"Anganwadi")</f>
        <v>41</v>
      </c>
      <c r="D6" s="32">
        <f>SUMIF('April-19'!$D$5:$D$164,"Anganwadi",'April-19'!$G$5:$G$164)</f>
        <v>1292</v>
      </c>
      <c r="E6" s="32">
        <f>SUMIF('April-19'!$D$5:$D$164,"Anganwadi",'April-19'!$H$5:$H$164)</f>
        <v>1200</v>
      </c>
      <c r="F6" s="32">
        <f>+D6+E6</f>
        <v>2492</v>
      </c>
      <c r="G6" s="31">
        <f>COUNTIF('April-19'!D5:D164,"School")</f>
        <v>0</v>
      </c>
      <c r="H6" s="32">
        <f>SUMIF('April-19'!$D$5:$D$164,"School",'April-19'!$G$5:$G$164)</f>
        <v>0</v>
      </c>
      <c r="I6" s="32">
        <f>SUMIF('April-19'!$D$5:$D$164,"School",'April-19'!$H$5:$H$164)</f>
        <v>0</v>
      </c>
      <c r="J6" s="32">
        <f>+H6+I6</f>
        <v>0</v>
      </c>
      <c r="K6" s="33"/>
    </row>
    <row r="7" spans="1:11" ht="22.5" customHeight="1">
      <c r="A7" s="30">
        <v>2</v>
      </c>
      <c r="B7" s="64">
        <v>43601</v>
      </c>
      <c r="C7" s="31">
        <f>COUNTIF('May-19'!D5:D164,"Anganwadi")</f>
        <v>56</v>
      </c>
      <c r="D7" s="32">
        <f>SUMIF('May-19'!$D$5:$D$164,"Anganwadi",'May-19'!$G$5:$G$164)</f>
        <v>1266</v>
      </c>
      <c r="E7" s="32">
        <f>SUMIF('May-19'!$D$5:$D$164,"Anganwadi",'May-19'!$H$5:$H$164)</f>
        <v>1317</v>
      </c>
      <c r="F7" s="32">
        <f t="shared" ref="F7:F11" si="0">+D7+E7</f>
        <v>2583</v>
      </c>
      <c r="G7" s="31">
        <f>COUNTIF('May-19'!D5:D164,"School")</f>
        <v>0</v>
      </c>
      <c r="H7" s="32">
        <f>SUMIF('May-19'!$D$5:$D$164,"School",'May-19'!$G$5:$G$164)</f>
        <v>0</v>
      </c>
      <c r="I7" s="32">
        <f>SUMIF('May-19'!$D$5:$D$164,"School",'May-19'!$H$5:$H$164)</f>
        <v>0</v>
      </c>
      <c r="J7" s="32">
        <f t="shared" ref="J7:J11" si="1">+H7+I7</f>
        <v>0</v>
      </c>
    </row>
    <row r="8" spans="1:11" ht="22.5" customHeight="1">
      <c r="A8" s="30">
        <v>3</v>
      </c>
      <c r="B8" s="64">
        <v>43632</v>
      </c>
      <c r="C8" s="31">
        <f>COUNTIF('Jun-19'!D5:D164,"Anganwadi")</f>
        <v>32</v>
      </c>
      <c r="D8" s="32">
        <f>SUMIF('Jun-19'!$D$5:$D$164,"Anganwadi",'Jun-19'!$G$5:$G$164)</f>
        <v>1631</v>
      </c>
      <c r="E8" s="32">
        <f>SUMIF('Jun-19'!$D$5:$D$164,"Anganwadi",'Jun-19'!$H$5:$H$164)</f>
        <v>1619</v>
      </c>
      <c r="F8" s="32">
        <f t="shared" si="0"/>
        <v>3250</v>
      </c>
      <c r="G8" s="31">
        <f>COUNTIF('Jun-19'!D5:D164,"School")</f>
        <v>0</v>
      </c>
      <c r="H8" s="32">
        <f>SUMIF('Jun-19'!$D$5:$D$164,"School",'Jun-19'!$G$5:$G$164)</f>
        <v>0</v>
      </c>
      <c r="I8" s="32">
        <f>SUMIF('Jun-19'!$D$5:$D$164,"School",'Jun-19'!$H$5:$H$164)</f>
        <v>0</v>
      </c>
      <c r="J8" s="32">
        <f t="shared" si="1"/>
        <v>0</v>
      </c>
    </row>
    <row r="9" spans="1:11" ht="22.5" customHeight="1">
      <c r="A9" s="30">
        <v>4</v>
      </c>
      <c r="B9" s="64">
        <v>43662</v>
      </c>
      <c r="C9" s="31">
        <f>COUNTIF('Jul-19'!D5:D164,"Anganwadi")</f>
        <v>61</v>
      </c>
      <c r="D9" s="32">
        <f>SUMIF('Jul-19'!$D$5:$D$164,"Anganwadi",'Jul-19'!$G$5:$G$164)</f>
        <v>1577</v>
      </c>
      <c r="E9" s="32">
        <f>SUMIF('Jul-19'!$D$5:$D$164,"Anganwadi",'Jul-19'!$H$5:$H$164)</f>
        <v>1472</v>
      </c>
      <c r="F9" s="32">
        <f t="shared" si="0"/>
        <v>3049</v>
      </c>
      <c r="G9" s="31">
        <f>COUNTIF('Jul-19'!D5:D164,"School")</f>
        <v>0</v>
      </c>
      <c r="H9" s="32">
        <f>SUMIF('Jul-19'!$D$5:$D$164,"School",'Jul-19'!$G$5:$G$164)</f>
        <v>0</v>
      </c>
      <c r="I9" s="32">
        <f>SUMIF('Jul-19'!$D$5:$D$164,"School",'Jul-19'!$H$5:$H$164)</f>
        <v>0</v>
      </c>
      <c r="J9" s="32">
        <f t="shared" si="1"/>
        <v>0</v>
      </c>
    </row>
    <row r="10" spans="1:11" ht="22.5" customHeight="1">
      <c r="A10" s="30">
        <v>5</v>
      </c>
      <c r="B10" s="64">
        <v>43693</v>
      </c>
      <c r="C10" s="31">
        <f>COUNTIF('Aug-19'!D5:D164,"Anganwadi")</f>
        <v>53</v>
      </c>
      <c r="D10" s="32">
        <f>SUMIF('Aug-19'!$D$5:$D$164,"Anganwadi",'Aug-19'!$G$5:$G$164)</f>
        <v>1386</v>
      </c>
      <c r="E10" s="32">
        <f>SUMIF('Aug-19'!$D$5:$D$164,"Anganwadi",'Aug-19'!$H$5:$H$164)</f>
        <v>1281</v>
      </c>
      <c r="F10" s="32">
        <f t="shared" si="0"/>
        <v>2667</v>
      </c>
      <c r="G10" s="31">
        <f>COUNTIF('Aug-19'!D5:D164,"School")</f>
        <v>0</v>
      </c>
      <c r="H10" s="32">
        <f>SUMIF('Aug-19'!$D$5:$D$164,"School",'Aug-19'!$G$5:$G$164)</f>
        <v>0</v>
      </c>
      <c r="I10" s="32">
        <f>SUMIF('Aug-19'!$D$5:$D$164,"School",'Aug-19'!$H$5:$H$164)</f>
        <v>0</v>
      </c>
      <c r="J10" s="32">
        <f t="shared" si="1"/>
        <v>0</v>
      </c>
    </row>
    <row r="11" spans="1:11" ht="22.5" customHeight="1">
      <c r="A11" s="30">
        <v>6</v>
      </c>
      <c r="B11" s="64">
        <v>43724</v>
      </c>
      <c r="C11" s="31">
        <f>COUNTIF('Sep-19'!D6:D164,"Anganwadi")</f>
        <v>47</v>
      </c>
      <c r="D11" s="32">
        <f>SUMIF('Sep-19'!$D$6:$D$164,"Anganwadi",'Sep-19'!$G$6:$G$164)</f>
        <v>1866</v>
      </c>
      <c r="E11" s="32">
        <f>SUMIF('Sep-19'!$D$6:$D$164,"Anganwadi",'Sep-19'!$H$6:$H$164)</f>
        <v>1721</v>
      </c>
      <c r="F11" s="32">
        <f t="shared" si="0"/>
        <v>3587</v>
      </c>
      <c r="G11" s="31">
        <f>COUNTIF('Sep-19'!D6:D164,"School")</f>
        <v>0</v>
      </c>
      <c r="H11" s="32">
        <f>SUMIF('Sep-19'!$D$6:$D$164,"School",'Sep-19'!$G$6:$G$164)</f>
        <v>0</v>
      </c>
      <c r="I11" s="32">
        <f>SUMIF('Sep-19'!$D$6:$D$164,"School",'Sep-19'!$H$6:$H$164)</f>
        <v>0</v>
      </c>
      <c r="J11" s="32">
        <f t="shared" si="1"/>
        <v>0</v>
      </c>
    </row>
    <row r="12" spans="1:11" ht="19.5" customHeight="1">
      <c r="A12" s="146" t="s">
        <v>38</v>
      </c>
      <c r="B12" s="146"/>
      <c r="C12" s="34">
        <f>SUM(C6:C11)</f>
        <v>290</v>
      </c>
      <c r="D12" s="34">
        <f t="shared" ref="D12:J12" si="2">SUM(D6:D11)</f>
        <v>9018</v>
      </c>
      <c r="E12" s="34">
        <f t="shared" si="2"/>
        <v>8610</v>
      </c>
      <c r="F12" s="34">
        <f t="shared" si="2"/>
        <v>17628</v>
      </c>
      <c r="G12" s="34">
        <f t="shared" si="2"/>
        <v>0</v>
      </c>
      <c r="H12" s="34">
        <f t="shared" si="2"/>
        <v>0</v>
      </c>
      <c r="I12" s="34">
        <f t="shared" si="2"/>
        <v>0</v>
      </c>
      <c r="J12" s="34">
        <f t="shared" si="2"/>
        <v>0</v>
      </c>
    </row>
    <row r="14" spans="1:11">
      <c r="A14" s="162" t="s">
        <v>67</v>
      </c>
      <c r="B14" s="162"/>
      <c r="C14" s="162"/>
      <c r="D14" s="162"/>
      <c r="E14" s="162"/>
      <c r="F14" s="162"/>
    </row>
    <row r="15" spans="1:11" ht="82.5">
      <c r="A15" s="43" t="s">
        <v>27</v>
      </c>
      <c r="B15" s="42" t="s">
        <v>28</v>
      </c>
      <c r="C15" s="46" t="s">
        <v>64</v>
      </c>
      <c r="D15" s="41" t="s">
        <v>29</v>
      </c>
      <c r="E15" s="41" t="s">
        <v>30</v>
      </c>
      <c r="F15" s="41" t="s">
        <v>65</v>
      </c>
    </row>
    <row r="16" spans="1:11">
      <c r="A16" s="165">
        <v>1</v>
      </c>
      <c r="B16" s="163">
        <v>43571</v>
      </c>
      <c r="C16" s="47" t="s">
        <v>62</v>
      </c>
      <c r="D16" s="31">
        <f>COUNTIFS('April-19'!B$5:B$164,"Team 1",'April-19'!D$5:D$164,"Anganwadi")</f>
        <v>0</v>
      </c>
      <c r="E16" s="31">
        <f>COUNTIFS('April-19'!B$5:B$164,"Team 1",'April-19'!D$5:D$164,"School")</f>
        <v>0</v>
      </c>
      <c r="F16" s="32">
        <f>SUMIF('April-19'!$B$5:$B$164,"Team 1",'April-19'!$I$5:$I$164)</f>
        <v>0</v>
      </c>
    </row>
    <row r="17" spans="1:6">
      <c r="A17" s="166"/>
      <c r="B17" s="164"/>
      <c r="C17" s="47" t="s">
        <v>63</v>
      </c>
      <c r="D17" s="31">
        <f>COUNTIFS('April-19'!B$5:B$164,"Team 2",'April-19'!D$5:D$164,"Anganwadi")</f>
        <v>41</v>
      </c>
      <c r="E17" s="31">
        <f>COUNTIFS('April-19'!B$5:B$164,"Team 2",'April-19'!D$5:D$164,"School")</f>
        <v>0</v>
      </c>
      <c r="F17" s="32">
        <f>SUMIF('April-19'!$B$5:$B$164,"Team 2",'April-19'!$I$5:$I$164)</f>
        <v>2492</v>
      </c>
    </row>
    <row r="18" spans="1:6">
      <c r="A18" s="165">
        <v>2</v>
      </c>
      <c r="B18" s="163">
        <v>43601</v>
      </c>
      <c r="C18" s="47" t="s">
        <v>62</v>
      </c>
      <c r="D18" s="31">
        <f>COUNTIFS('May-19'!B$5:B$164,"Team 1",'May-19'!D$5:D$164,"Anganwadi")</f>
        <v>0</v>
      </c>
      <c r="E18" s="31">
        <f>COUNTIFS('May-19'!B$5:B$164,"Team 1",'May-19'!D$5:D$164,"School")</f>
        <v>0</v>
      </c>
      <c r="F18" s="32">
        <f>SUMIF('May-19'!$B$5:$B$164,"Team 1",'May-19'!$I$5:$I$164)</f>
        <v>0</v>
      </c>
    </row>
    <row r="19" spans="1:6">
      <c r="A19" s="166"/>
      <c r="B19" s="164"/>
      <c r="C19" s="47" t="s">
        <v>63</v>
      </c>
      <c r="D19" s="31">
        <f>COUNTIFS('May-19'!B$5:B$164,"Team 2",'May-19'!D$5:D$164,"Anganwadi")</f>
        <v>56</v>
      </c>
      <c r="E19" s="31">
        <f>COUNTIFS('May-19'!B$5:B$164,"Team 2",'May-19'!D$5:D$164,"School")</f>
        <v>0</v>
      </c>
      <c r="F19" s="32">
        <f>SUMIF('May-19'!$B$5:$B$164,"Team 2",'May-19'!$I$5:$I$164)</f>
        <v>2583</v>
      </c>
    </row>
    <row r="20" spans="1:6">
      <c r="A20" s="165">
        <v>3</v>
      </c>
      <c r="B20" s="163">
        <v>43632</v>
      </c>
      <c r="C20" s="47" t="s">
        <v>62</v>
      </c>
      <c r="D20" s="31">
        <f>COUNTIFS('Jun-19'!B$5:B$164,"Team 1",'Jun-19'!D$5:D$164,"Anganwadi")</f>
        <v>0</v>
      </c>
      <c r="E20" s="31">
        <f>COUNTIFS('Jun-19'!B$5:B$164,"Team 1",'Jun-19'!D$5:D$164,"School")</f>
        <v>0</v>
      </c>
      <c r="F20" s="32">
        <f>SUMIF('Jun-19'!$B$5:$B$164,"Team 1",'Jun-19'!$I$5:$I$164)</f>
        <v>0</v>
      </c>
    </row>
    <row r="21" spans="1:6">
      <c r="A21" s="166"/>
      <c r="B21" s="164"/>
      <c r="C21" s="47" t="s">
        <v>63</v>
      </c>
      <c r="D21" s="31">
        <f>COUNTIFS('Jun-19'!B$5:B$164,"Team 2",'Jun-19'!D$5:D$164,"Anganwadi")</f>
        <v>32</v>
      </c>
      <c r="E21" s="31">
        <f>COUNTIFS('Jun-19'!B$5:B$164,"Team 2",'Jun-19'!D$5:D$164,"School")</f>
        <v>0</v>
      </c>
      <c r="F21" s="32">
        <f>SUMIF('Jun-19'!$B$5:$B$164,"Team 2",'Jun-19'!$I$5:$I$164)</f>
        <v>3250</v>
      </c>
    </row>
    <row r="22" spans="1:6">
      <c r="A22" s="165">
        <v>4</v>
      </c>
      <c r="B22" s="163">
        <v>43662</v>
      </c>
      <c r="C22" s="47" t="s">
        <v>62</v>
      </c>
      <c r="D22" s="31">
        <f>COUNTIFS('Jul-19'!B$5:B$164,"Team 1",'Jul-19'!D$5:D$164,"Anganwadi")</f>
        <v>0</v>
      </c>
      <c r="E22" s="31">
        <f>COUNTIFS('Jul-19'!B$5:B$164,"Team 1",'Jul-19'!D$5:D$164,"School")</f>
        <v>0</v>
      </c>
      <c r="F22" s="32">
        <f>SUMIF('Jul-19'!$B$5:$B$164,"Team 1",'Jul-19'!$I$5:$I$164)</f>
        <v>0</v>
      </c>
    </row>
    <row r="23" spans="1:6">
      <c r="A23" s="166"/>
      <c r="B23" s="164"/>
      <c r="C23" s="47" t="s">
        <v>63</v>
      </c>
      <c r="D23" s="31">
        <f>COUNTIFS('Jul-19'!B$5:B$164,"Team 2",'Jul-19'!D$5:D$164,"Anganwadi")</f>
        <v>60</v>
      </c>
      <c r="E23" s="31">
        <f>COUNTIFS('Jul-19'!B$5:B$164,"Team 2",'Jul-19'!D$5:D$164,"School")</f>
        <v>0</v>
      </c>
      <c r="F23" s="32">
        <f>SUMIF('Jul-19'!$B$5:$B$164,"Team 2",'Jul-19'!$I$5:$I$164)</f>
        <v>3049</v>
      </c>
    </row>
    <row r="24" spans="1:6">
      <c r="A24" s="165">
        <v>5</v>
      </c>
      <c r="B24" s="163">
        <v>43693</v>
      </c>
      <c r="C24" s="47" t="s">
        <v>62</v>
      </c>
      <c r="D24" s="31">
        <f>COUNTIFS('Aug-19'!B$5:B$164,"Team 1",'Aug-19'!D$5:D$164,"Anganwadi")</f>
        <v>0</v>
      </c>
      <c r="E24" s="31">
        <f>COUNTIFS('Aug-19'!B$5:B$164,"Team 1",'Aug-19'!D$5:D$164,"School")</f>
        <v>0</v>
      </c>
      <c r="F24" s="32">
        <f>SUMIF('Aug-19'!$B$5:$B$164,"Team 1",'Aug-19'!$I$5:$I$164)</f>
        <v>0</v>
      </c>
    </row>
    <row r="25" spans="1:6">
      <c r="A25" s="166"/>
      <c r="B25" s="164"/>
      <c r="C25" s="47" t="s">
        <v>63</v>
      </c>
      <c r="D25" s="31">
        <f>COUNTIFS('Aug-19'!B$5:B$164,"Team 2",'Aug-19'!D$5:D$164,"Anganwadi")</f>
        <v>53</v>
      </c>
      <c r="E25" s="31">
        <f>COUNTIFS('Aug-19'!B$5:B$164,"Team 2",'Aug-19'!D$5:D$164,"School")</f>
        <v>0</v>
      </c>
      <c r="F25" s="32">
        <f>SUMIF('Aug-19'!$B$5:$B$164,"Team 2",'Aug-19'!$I$5:$I$164)</f>
        <v>2667</v>
      </c>
    </row>
    <row r="26" spans="1:6">
      <c r="A26" s="165">
        <v>6</v>
      </c>
      <c r="B26" s="163">
        <v>43724</v>
      </c>
      <c r="C26" s="47" t="s">
        <v>62</v>
      </c>
      <c r="D26" s="31">
        <f>COUNTIFS('Sep-19'!B$5:B$164,"Team 1",'Sep-19'!D$5:D$164,"Anganwadi")</f>
        <v>0</v>
      </c>
      <c r="E26" s="31">
        <f>COUNTIFS('Sep-19'!B$5:B$164,"Team 1",'Sep-19'!D$5:D$164,"School")</f>
        <v>0</v>
      </c>
      <c r="F26" s="32">
        <f>SUMIF('Sep-19'!$B$5:$B$164,"Team 1",'Sep-19'!$I$5:$I$164)</f>
        <v>0</v>
      </c>
    </row>
    <row r="27" spans="1:6">
      <c r="A27" s="166"/>
      <c r="B27" s="164"/>
      <c r="C27" s="47" t="s">
        <v>63</v>
      </c>
      <c r="D27" s="31">
        <f>COUNTIFS('Sep-19'!B$5:B$164,"Team 2",'Sep-19'!D$5:D$164,"Anganwadi")</f>
        <v>48</v>
      </c>
      <c r="E27" s="31">
        <f>COUNTIFS('Sep-19'!B$5:B$164,"Team 2",'Sep-19'!D$5:D$164,"School")</f>
        <v>0</v>
      </c>
      <c r="F27" s="32">
        <f>SUMIF('Sep-19'!$B$5:$B$164,"Team 2",'Sep-19'!$I$5:$I$164)</f>
        <v>3637</v>
      </c>
    </row>
    <row r="28" spans="1:6">
      <c r="A28" s="159" t="s">
        <v>38</v>
      </c>
      <c r="B28" s="160"/>
      <c r="C28" s="161"/>
      <c r="D28" s="40">
        <f>SUM(D16:D27)</f>
        <v>290</v>
      </c>
      <c r="E28" s="40">
        <f>SUM(E16:E27)</f>
        <v>0</v>
      </c>
      <c r="F28" s="40">
        <f>SUM(F16:F27)</f>
        <v>17678</v>
      </c>
    </row>
  </sheetData>
  <sheetProtection password="8527" sheet="1" objects="1" scenarios="1"/>
  <mergeCells count="27">
    <mergeCell ref="A28:C28"/>
    <mergeCell ref="A14:F14"/>
    <mergeCell ref="B26:B27"/>
    <mergeCell ref="A16:A17"/>
    <mergeCell ref="A18:A19"/>
    <mergeCell ref="A20:A21"/>
    <mergeCell ref="A22:A23"/>
    <mergeCell ref="A24:A25"/>
    <mergeCell ref="A26:A27"/>
    <mergeCell ref="B16:B17"/>
    <mergeCell ref="B18:B19"/>
    <mergeCell ref="B20:B21"/>
    <mergeCell ref="B22:B23"/>
    <mergeCell ref="B24:B25"/>
    <mergeCell ref="A12:B12"/>
    <mergeCell ref="A1:J1"/>
    <mergeCell ref="A2:B2"/>
    <mergeCell ref="C2:D2"/>
    <mergeCell ref="F2:G2"/>
    <mergeCell ref="I2:J2"/>
    <mergeCell ref="D4:F4"/>
    <mergeCell ref="B4:B5"/>
    <mergeCell ref="C4:C5"/>
    <mergeCell ref="A4:A5"/>
    <mergeCell ref="H4:J4"/>
    <mergeCell ref="G4:G5"/>
    <mergeCell ref="A3:J3"/>
  </mergeCells>
  <printOptions horizontalCentered="1"/>
  <pageMargins left="0.38" right="0.38" top="0.42" bottom="0.36" header="0.3" footer="0.3"/>
  <pageSetup paperSize="9" scale="8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Block at a Glance</vt:lpstr>
      <vt:lpstr>April-19</vt:lpstr>
      <vt:lpstr>May-19</vt:lpstr>
      <vt:lpstr>Jun-19</vt:lpstr>
      <vt:lpstr>Jul-19</vt:lpstr>
      <vt:lpstr>Aug-19</vt:lpstr>
      <vt:lpstr>Sep-19</vt:lpstr>
      <vt:lpstr>Summary Sheet</vt:lpstr>
      <vt:lpstr>'April-19'!Print_Titles</vt:lpstr>
      <vt:lpstr>'Aug-19'!Print_Titles</vt:lpstr>
      <vt:lpstr>'Jul-19'!Print_Titles</vt:lpstr>
      <vt:lpstr>'Jun-19'!Print_Titles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2003-01-01T07:50:39Z</dcterms:modified>
</cp:coreProperties>
</file>