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52511"/>
</workbook>
</file>

<file path=xl/calcChain.xml><?xml version="1.0" encoding="utf-8"?>
<calcChain xmlns="http://schemas.openxmlformats.org/spreadsheetml/2006/main">
  <c r="I24" i="5" l="1"/>
  <c r="I25" i="5"/>
  <c r="I26" i="5"/>
  <c r="I5" i="5"/>
  <c r="E27" i="11"/>
  <c r="D27" i="11"/>
  <c r="E26" i="11"/>
  <c r="D26" i="11"/>
  <c r="I6" i="21"/>
  <c r="I7" i="21"/>
  <c r="F27" i="11" s="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5"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5"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5"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5" i="17"/>
  <c r="I6" i="5"/>
  <c r="I7" i="5"/>
  <c r="I8" i="5"/>
  <c r="I9" i="5"/>
  <c r="I10" i="5"/>
  <c r="I11" i="5"/>
  <c r="I12" i="5"/>
  <c r="I13" i="5"/>
  <c r="I14" i="5"/>
  <c r="I15" i="5"/>
  <c r="I16" i="5"/>
  <c r="I17" i="5"/>
  <c r="I18" i="5"/>
  <c r="I19" i="5"/>
  <c r="I20" i="5"/>
  <c r="I21" i="5"/>
  <c r="I22" i="5"/>
  <c r="I23"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E25" i="11"/>
  <c r="D25" i="11"/>
  <c r="E24" i="11"/>
  <c r="D24" i="11"/>
  <c r="E23" i="11"/>
  <c r="D23" i="11"/>
  <c r="E22" i="11"/>
  <c r="D22" i="11"/>
  <c r="E21" i="11"/>
  <c r="D21" i="11"/>
  <c r="E20" i="11"/>
  <c r="D20" i="11"/>
  <c r="E19" i="11"/>
  <c r="D19" i="11"/>
  <c r="E18" i="11"/>
  <c r="D18" i="11"/>
  <c r="E17" i="11"/>
  <c r="E16" i="11"/>
  <c r="D6" i="11"/>
  <c r="E6" i="11"/>
  <c r="C6" i="11"/>
  <c r="D17" i="11"/>
  <c r="D16" i="11"/>
  <c r="F26" i="11" l="1"/>
  <c r="D28" i="1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F25" i="11" l="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<sst xmlns="http://schemas.openxmlformats.org/spreadsheetml/2006/main" count="2490" uniqueCount="468">
  <si>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</si>
  <si>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</si>
  <si>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</si>
  <si>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</si>
  <si>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</si>
  <si>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</si>
  <si>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</si>
  <si>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</si>
  <si>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</si>
  <si>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</si>
  <si>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</si>
  <si>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</si>
  <si>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</si>
  <si>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</si>
  <si>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</si>
  <si>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</si>
  <si>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</si>
  <si>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</si>
  <si>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</si>
  <si>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</si>
  <si>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</si>
  <si>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</si>
  <si>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</si>
  <si>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</si>
  <si>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</si>
  <si>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</si>
  <si>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</si>
  <si>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</si>
  <si>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</si>
  <si>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</si>
  <si>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</si>
  <si>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</si>
  <si>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</si>
  <si>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</si>
  <si>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</si>
  <si>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</si>
  <si>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</si>
  <si>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</si>
  <si>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</si>
  <si>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</si>
  <si>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</si>
  <si>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</si>
  <si>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</si>
  <si>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</si>
  <si>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</si>
  <si>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</si>
  <si>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</si>
  <si>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</si>
  <si>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</si>
  <si>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</si>
  <si>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</si>
  <si>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</si>
  <si>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</si>
  <si>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</si>
  <si>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</si>
  <si>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</si>
  <si>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</si>
  <si>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</si>
  <si>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</si>
  <si>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</si>
  <si>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</si>
  <si>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</si>
  <si>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</si>
  <si>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</si>
  <si>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</si>
  <si>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</si>
  <si>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</si>
  <si>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</si>
  <si>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</si>
  <si>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</si>
  <si>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</si>
  <si>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</si>
  <si>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 Sandip Nath</t>
  </si>
  <si>
    <t>MO(Ayur)</t>
  </si>
  <si>
    <t>Dr. Barnam Parsad Sandiliya</t>
  </si>
  <si>
    <t>Dentist</t>
  </si>
  <si>
    <t>Dima Hasao</t>
  </si>
  <si>
    <t>Gunjung</t>
  </si>
  <si>
    <t>ANM</t>
  </si>
  <si>
    <t>Alpona Begum Barbhuiya</t>
  </si>
  <si>
    <t>Dr. Nilkanata Bhusal</t>
  </si>
  <si>
    <t>Penticost</t>
  </si>
  <si>
    <t>Langlai Hasnu</t>
  </si>
  <si>
    <t>Dimadaowapu</t>
  </si>
  <si>
    <t>Dithurkachari</t>
  </si>
  <si>
    <t>Baigo</t>
  </si>
  <si>
    <t>Surangdisa</t>
  </si>
  <si>
    <t>Amlongbra</t>
  </si>
  <si>
    <t>Tuizonte</t>
  </si>
  <si>
    <t>Mojowari</t>
  </si>
  <si>
    <t>Wari</t>
  </si>
  <si>
    <t>Disagutu</t>
  </si>
  <si>
    <t>Dehangi Bazar</t>
  </si>
  <si>
    <t>Dehangi Tinali</t>
  </si>
  <si>
    <t>LP</t>
  </si>
  <si>
    <t>AWC</t>
  </si>
  <si>
    <t>ME</t>
  </si>
  <si>
    <t>Amrudisa FWSC</t>
  </si>
  <si>
    <t>Dimadaowapu FWSC</t>
  </si>
  <si>
    <t>Baigo FWSC</t>
  </si>
  <si>
    <t>Thanalambra FWSC</t>
  </si>
  <si>
    <t>Thaijuwari Med SC</t>
  </si>
  <si>
    <t>Gunjung PHC</t>
  </si>
  <si>
    <t>Dehangi SD</t>
  </si>
  <si>
    <t>Joymola Phonglo</t>
  </si>
  <si>
    <t>N. Hansing</t>
  </si>
  <si>
    <t>Suparna Rajiyung</t>
  </si>
  <si>
    <t>Sarumai Kropi</t>
  </si>
  <si>
    <t>Kamala Sharma</t>
  </si>
  <si>
    <t>Helodi Thaosen</t>
  </si>
  <si>
    <t>Kalpana Kemprai</t>
  </si>
  <si>
    <t>Binita Hagjer</t>
  </si>
  <si>
    <t>Thanalambra</t>
  </si>
  <si>
    <t>High</t>
  </si>
  <si>
    <t>SVM Dehangi</t>
  </si>
  <si>
    <t>Nikola Niading</t>
  </si>
  <si>
    <t>Wednesday</t>
  </si>
  <si>
    <t>Bolero</t>
  </si>
  <si>
    <t>Sumila Warisa</t>
  </si>
  <si>
    <t>Thursday</t>
  </si>
  <si>
    <t>Friday</t>
  </si>
  <si>
    <t>Meroli H Hrangkol</t>
  </si>
  <si>
    <t>Rosmi Longmailai</t>
  </si>
  <si>
    <t>Tuesday</t>
  </si>
  <si>
    <t>Hadingma</t>
  </si>
  <si>
    <t>Maibangsa</t>
  </si>
  <si>
    <t>Lamadisa</t>
  </si>
  <si>
    <t>Gurjilijigeer</t>
  </si>
  <si>
    <t xml:space="preserve">Motidaodung </t>
  </si>
  <si>
    <t>Longmailai</t>
  </si>
  <si>
    <t>DMK</t>
  </si>
  <si>
    <t>Ringsmaidi</t>
  </si>
  <si>
    <t xml:space="preserve">Dehangi </t>
  </si>
  <si>
    <t>Ashrang</t>
  </si>
  <si>
    <t xml:space="preserve">HIGH </t>
  </si>
  <si>
    <t>Chotowapu FWSC</t>
  </si>
  <si>
    <t>Diyungbra Med SC</t>
  </si>
  <si>
    <t>Lomi Naiding</t>
  </si>
  <si>
    <t>Ruma Rani Hojai</t>
  </si>
  <si>
    <t>Sarsain Bodo</t>
  </si>
  <si>
    <t>Railinghadi</t>
  </si>
  <si>
    <t>Wayungdisa</t>
  </si>
  <si>
    <t>Delaisa</t>
  </si>
  <si>
    <t>Guliabra</t>
  </si>
  <si>
    <t>Wasaikong</t>
  </si>
  <si>
    <t>SM Hojai Memorial</t>
  </si>
  <si>
    <t>Gunjung High School</t>
  </si>
  <si>
    <t>Hojaidobongling</t>
  </si>
  <si>
    <t>Naidingpur</t>
  </si>
  <si>
    <t>Gowaidisa</t>
  </si>
  <si>
    <t>Railing Bazar</t>
  </si>
  <si>
    <t>Diyungbra Med Sc</t>
  </si>
  <si>
    <t>Sonbitha Longmailai</t>
  </si>
  <si>
    <t>Rusira Barman</t>
  </si>
  <si>
    <t>Suna Naiding</t>
  </si>
  <si>
    <t>Himali Karigapsa</t>
  </si>
  <si>
    <t>Gajo</t>
  </si>
  <si>
    <t>Dershi</t>
  </si>
  <si>
    <t>Bathohaja</t>
  </si>
  <si>
    <t>Nayapur</t>
  </si>
  <si>
    <t>Raijodisa</t>
  </si>
  <si>
    <t>Jangphanglangso</t>
  </si>
  <si>
    <t>Washibil</t>
  </si>
  <si>
    <t>Thaisilinghower</t>
  </si>
  <si>
    <t>Jembru</t>
  </si>
  <si>
    <t>Digandu FWSC</t>
  </si>
  <si>
    <t>Diyungmukh MPHC</t>
  </si>
  <si>
    <t>Mili Rani Das</t>
  </si>
  <si>
    <t>Bonty Beypi</t>
  </si>
  <si>
    <t>Raja Govinda AARSH Gurukulam</t>
  </si>
  <si>
    <t>Digandu I</t>
  </si>
  <si>
    <t>Digandu IV</t>
  </si>
  <si>
    <t>Kota Ardha</t>
  </si>
  <si>
    <t>Kasturiba Gandhi B Vidyalaya</t>
  </si>
  <si>
    <t>Rajbari</t>
  </si>
  <si>
    <t>Boro washiling</t>
  </si>
  <si>
    <t>Digandu</t>
  </si>
  <si>
    <t>Thaijupang</t>
  </si>
  <si>
    <t>Hamri Saraswati Vidya Mandir</t>
  </si>
  <si>
    <t>HIGH</t>
  </si>
  <si>
    <t>Thaijuwari</t>
  </si>
  <si>
    <t>Sonbita Longmailai</t>
  </si>
  <si>
    <t>Inner Kemprai</t>
  </si>
  <si>
    <t>Uniki Hekte</t>
  </si>
  <si>
    <t>Jumika Naiding</t>
  </si>
  <si>
    <t>B. Khelma</t>
  </si>
  <si>
    <t>Romola Langthasa</t>
  </si>
  <si>
    <t>Pronoti Hojai</t>
  </si>
  <si>
    <t>Sarmita Langthasa</t>
  </si>
  <si>
    <t>Longmaisadekreng</t>
  </si>
  <si>
    <t>Monday</t>
  </si>
  <si>
    <t>SVM, Thaijuwari</t>
  </si>
  <si>
    <t xml:space="preserve">Narsingwari </t>
  </si>
  <si>
    <t>AShrang</t>
  </si>
  <si>
    <t>Nikola Naiding</t>
  </si>
  <si>
    <t>Ringfola Kemprai</t>
  </si>
  <si>
    <t>Pona Langthasa</t>
  </si>
  <si>
    <t>Nandita Haflong</t>
  </si>
  <si>
    <t>Lolika Langthasa</t>
  </si>
  <si>
    <t xml:space="preserve">Larbo </t>
  </si>
  <si>
    <t>Joybitha Kemprai</t>
  </si>
  <si>
    <t>Kolaidisa</t>
  </si>
  <si>
    <t>Phaibola HoJai</t>
  </si>
  <si>
    <t>Hamlodi Phonglo</t>
  </si>
  <si>
    <t>Thu</t>
  </si>
  <si>
    <t>Fri</t>
  </si>
  <si>
    <t>Sat</t>
  </si>
  <si>
    <t>Tue</t>
  </si>
  <si>
    <t>Wed</t>
  </si>
  <si>
    <t>Tereh</t>
  </si>
  <si>
    <t>Kota Ardah LPS</t>
  </si>
  <si>
    <t>WEd</t>
  </si>
  <si>
    <t>WEdnesday</t>
  </si>
  <si>
    <t>Chotowapu</t>
  </si>
  <si>
    <t>Phaibola Hojai</t>
  </si>
  <si>
    <t>Dehangi</t>
  </si>
  <si>
    <t>DEhangi</t>
  </si>
  <si>
    <t>FRiday</t>
  </si>
  <si>
    <t>Ringpola Kemprai</t>
  </si>
  <si>
    <t>Chotowashiling I n III</t>
  </si>
  <si>
    <t>RSTC</t>
  </si>
  <si>
    <t>DISMAO 1</t>
  </si>
  <si>
    <t>DEMALU ENG ME</t>
  </si>
  <si>
    <t>Potmola Daulagupu</t>
  </si>
  <si>
    <t>Mona Langthasa</t>
  </si>
  <si>
    <t>Chotowashiling II</t>
  </si>
  <si>
    <t>Barmi Hagjer</t>
  </si>
  <si>
    <t>Sanju Phonglo</t>
  </si>
  <si>
    <t>Balani Haflongbar</t>
  </si>
  <si>
    <t>Sandini Kemprai</t>
  </si>
  <si>
    <t>Amola Daolagupu</t>
  </si>
  <si>
    <t>Sadhana Kemprai</t>
  </si>
  <si>
    <t>Rojoni Bathari</t>
  </si>
  <si>
    <t>Joysola Bathari</t>
  </si>
  <si>
    <t>Balai Haflongbar</t>
  </si>
  <si>
    <t>vaitang</t>
  </si>
  <si>
    <t>V.HEBRON</t>
  </si>
  <si>
    <t>Garampani A</t>
  </si>
  <si>
    <t>Netaji LP</t>
  </si>
  <si>
    <t>Rongmepi</t>
  </si>
  <si>
    <t>KANAN LPS</t>
  </si>
  <si>
    <t>OLD SANGBAR</t>
  </si>
  <si>
    <t>Thongnokbe</t>
  </si>
  <si>
    <t>UP</t>
  </si>
  <si>
    <t>Langmeklu</t>
  </si>
  <si>
    <t>manai langrung</t>
  </si>
  <si>
    <t>Vcl downhill</t>
  </si>
  <si>
    <t>Naisosmriti bidyapith</t>
  </si>
  <si>
    <t>SBM HS</t>
  </si>
  <si>
    <t>Kamla Nagar LP</t>
  </si>
  <si>
    <t xml:space="preserve">kamla Nagar </t>
  </si>
  <si>
    <t>Umrangso HS</t>
  </si>
  <si>
    <t>3km PR LPS</t>
  </si>
  <si>
    <t>3km Petrolpump rt</t>
  </si>
  <si>
    <t>AMDC Staff Colony</t>
  </si>
  <si>
    <t>AMDC Labour Colony</t>
  </si>
  <si>
    <t>THINGDOL SC</t>
  </si>
  <si>
    <t>varmiki</t>
  </si>
  <si>
    <t xml:space="preserve">CHONGRI </t>
  </si>
  <si>
    <t>3.4.19</t>
  </si>
  <si>
    <t>car</t>
  </si>
  <si>
    <t>UMRANGSO CHC</t>
  </si>
  <si>
    <t>Hari kala chetri</t>
  </si>
  <si>
    <t>4.4.19</t>
  </si>
  <si>
    <t>UMRANGSO</t>
  </si>
  <si>
    <t>Mira basumatary</t>
  </si>
  <si>
    <t>5.4.19</t>
  </si>
  <si>
    <t>Bika ronghipi</t>
  </si>
  <si>
    <t>maryna nampui</t>
  </si>
  <si>
    <t>8.4.19</t>
  </si>
  <si>
    <t>19 km</t>
  </si>
  <si>
    <t>Malaki tollai</t>
  </si>
  <si>
    <t>kareng enghipi</t>
  </si>
  <si>
    <t>9.4.19</t>
  </si>
  <si>
    <t>19 KM</t>
  </si>
  <si>
    <t>10.4.19</t>
  </si>
  <si>
    <t>12.4.19</t>
  </si>
  <si>
    <t>19.km</t>
  </si>
  <si>
    <t>22.4.19</t>
  </si>
  <si>
    <t>23.4.19</t>
  </si>
  <si>
    <t>joy moti</t>
  </si>
  <si>
    <t>24.4.19</t>
  </si>
  <si>
    <t>26.4.19</t>
  </si>
  <si>
    <t>3KM FWSC</t>
  </si>
  <si>
    <t>CLARIS KROPI</t>
  </si>
  <si>
    <t>Sapna roy</t>
  </si>
  <si>
    <t>29.4.19</t>
  </si>
  <si>
    <t>19km sc</t>
  </si>
  <si>
    <t>KAREY DYRANGPI</t>
  </si>
  <si>
    <t>30.4.19</t>
  </si>
  <si>
    <t xml:space="preserve">MIYUNGPUR </t>
  </si>
  <si>
    <t>DONGJEN RAJI</t>
  </si>
  <si>
    <t>ANBONG HS</t>
  </si>
  <si>
    <t>DHARMANAGAR</t>
  </si>
  <si>
    <t>GARAMPANI GOVT HS</t>
  </si>
  <si>
    <t>BHANUPRAKASH ME</t>
  </si>
  <si>
    <t>GARAMPANI GOVT ENG LP</t>
  </si>
  <si>
    <t>BOROLANGLAI</t>
  </si>
  <si>
    <t>KRUNGMINGLANGDISA</t>
  </si>
  <si>
    <t>NEW TUMBUNG</t>
  </si>
  <si>
    <t>UMRANGSO 19KM</t>
  </si>
  <si>
    <t>SACRED HEART HS</t>
  </si>
  <si>
    <t xml:space="preserve">LANGCHERUI </t>
  </si>
  <si>
    <t>Ch Banghiri</t>
  </si>
  <si>
    <t xml:space="preserve">Hebron hmar </t>
  </si>
  <si>
    <t xml:space="preserve">Hebron  </t>
  </si>
  <si>
    <t>Hindu Langlut</t>
  </si>
  <si>
    <t>19KM</t>
  </si>
  <si>
    <t>Defola Naiding</t>
  </si>
  <si>
    <t xml:space="preserve">URMILA </t>
  </si>
  <si>
    <t>3.5.19</t>
  </si>
  <si>
    <t>Car</t>
  </si>
  <si>
    <t>R.KHOZOL</t>
  </si>
  <si>
    <t>Hmangaizo</t>
  </si>
  <si>
    <t>4.5.19</t>
  </si>
  <si>
    <t>Saturday</t>
  </si>
  <si>
    <t>3KM</t>
  </si>
  <si>
    <t>CIARIS KROPI</t>
  </si>
  <si>
    <t>MANJU</t>
  </si>
  <si>
    <t>6.5.19</t>
  </si>
  <si>
    <t>94O1641013</t>
  </si>
  <si>
    <t>7.5.19</t>
  </si>
  <si>
    <t>MIRA BASUMATARY</t>
  </si>
  <si>
    <t>HARI KALA CHETRY</t>
  </si>
  <si>
    <t>8.5.19</t>
  </si>
  <si>
    <t>10.5.19</t>
  </si>
  <si>
    <t>13.5.19</t>
  </si>
  <si>
    <t>M.HANSEPI</t>
  </si>
  <si>
    <t>BIKA RONGPIPI</t>
  </si>
  <si>
    <t>14.5.19</t>
  </si>
  <si>
    <t>Kave terangpi</t>
  </si>
  <si>
    <t>15.5.19</t>
  </si>
  <si>
    <t>UMA MAGOR</t>
  </si>
  <si>
    <t>17.5.19</t>
  </si>
  <si>
    <t>KAVE</t>
  </si>
  <si>
    <t>20.5.19</t>
  </si>
  <si>
    <t>2O</t>
  </si>
  <si>
    <t>21.5.19</t>
  </si>
  <si>
    <t>22.5.19</t>
  </si>
  <si>
    <t>New Sangbar FWSC</t>
  </si>
  <si>
    <t>Suparna Das</t>
  </si>
  <si>
    <t>Vongi Khelma</t>
  </si>
  <si>
    <t>24.5.19</t>
  </si>
  <si>
    <t>27.5.19</t>
  </si>
  <si>
    <t>Baigaon</t>
  </si>
  <si>
    <t>N Hansing</t>
  </si>
  <si>
    <t>B Khelma</t>
  </si>
  <si>
    <t>Lanku HS</t>
  </si>
  <si>
    <t>Sarpang E</t>
  </si>
  <si>
    <t>Lower Tumbung</t>
  </si>
  <si>
    <t>Angbong MES</t>
  </si>
  <si>
    <t>Garampani 5km LPS</t>
  </si>
  <si>
    <t>Thapatal</t>
  </si>
  <si>
    <t>Garampani HS</t>
  </si>
  <si>
    <t>Govinda Nagr LP School</t>
  </si>
  <si>
    <t>Puralangso</t>
  </si>
  <si>
    <t>Chirilangso</t>
  </si>
  <si>
    <t>J B Hagjer</t>
  </si>
  <si>
    <t>Bhanu prakash ME</t>
  </si>
  <si>
    <t>kopili HS</t>
  </si>
  <si>
    <t>kopili MES</t>
  </si>
  <si>
    <t>up</t>
  </si>
  <si>
    <t>LONGKU</t>
  </si>
  <si>
    <t>Bistly timungpi</t>
  </si>
  <si>
    <t>Damila Phonglo</t>
  </si>
  <si>
    <t>3 km FWSC</t>
  </si>
  <si>
    <t>Sundaris  Tumungi</t>
  </si>
  <si>
    <t>Umrangso CHC</t>
  </si>
  <si>
    <t>Meera Basumatary</t>
  </si>
  <si>
    <t>Uma magor</t>
  </si>
  <si>
    <t>Sundaris Tumungi</t>
  </si>
  <si>
    <t>friday</t>
  </si>
  <si>
    <t>Goma limbu</t>
  </si>
  <si>
    <t>umrangso CHC</t>
  </si>
  <si>
    <t>Hari kala</t>
  </si>
  <si>
    <t>Ratna malakar</t>
  </si>
  <si>
    <t>GRACILA TERANGPI</t>
  </si>
  <si>
    <t>Sundari Tumungi</t>
  </si>
  <si>
    <t xml:space="preserve"> Hari kala chetri</t>
  </si>
  <si>
    <t>Umrangso 19 km mini</t>
  </si>
  <si>
    <t>Umrangso 19 km</t>
  </si>
  <si>
    <t>KTE Langlai Line</t>
  </si>
  <si>
    <t>KTE Line No.1</t>
  </si>
  <si>
    <t>Langphermukh</t>
  </si>
  <si>
    <t>VCL Downhill</t>
  </si>
  <si>
    <t>VCLMine</t>
  </si>
  <si>
    <t>NECM Ltd Area</t>
  </si>
  <si>
    <t>Vo-Arpaklangso</t>
  </si>
  <si>
    <t>chotolokhingdong</t>
  </si>
  <si>
    <t>DITHUR</t>
  </si>
  <si>
    <t>BOROLARPHENG</t>
  </si>
  <si>
    <t>GREEN MARKET</t>
  </si>
  <si>
    <t>MIRPHANG</t>
  </si>
  <si>
    <t>CHOTOLANGLAI</t>
  </si>
  <si>
    <t>BOROLANKU</t>
  </si>
  <si>
    <t>TORTELANGSO</t>
  </si>
  <si>
    <t>LANGCHERUI</t>
  </si>
  <si>
    <t>LANGRI 2</t>
  </si>
  <si>
    <t>LANGRI 1</t>
  </si>
  <si>
    <t>NEW SANGBAR</t>
  </si>
  <si>
    <t>kareng Enghipi</t>
  </si>
  <si>
    <t>malaki tollai</t>
  </si>
  <si>
    <t>Roslyn Tokbipi</t>
  </si>
  <si>
    <t>LANGRI SC</t>
  </si>
  <si>
    <t>Hemon Baladhar</t>
  </si>
  <si>
    <t>Mania Engtipi</t>
  </si>
  <si>
    <t>sabitai hojai</t>
  </si>
  <si>
    <t>Joymoti Hojai</t>
  </si>
  <si>
    <t>SUNDARIS TIMUNGPI</t>
  </si>
  <si>
    <t>SAPNA ROY</t>
  </si>
  <si>
    <t>NEW SANGBAR FWSC</t>
  </si>
  <si>
    <t>SUPARNA DAS</t>
  </si>
  <si>
    <t>LEENA RANGPIPI</t>
  </si>
  <si>
    <t>LEENA  RANGPIPI</t>
  </si>
  <si>
    <t>LINA RANGPIPI</t>
  </si>
  <si>
    <t>LANKU SC</t>
  </si>
  <si>
    <t>BISTLY TIMUNGPI</t>
  </si>
  <si>
    <t>kale ranghangpi</t>
  </si>
  <si>
    <t>URMILA PHANGCHOPI</t>
  </si>
  <si>
    <t>HEMAN BALADHAR</t>
  </si>
  <si>
    <t>MANAI ENGTIPI</t>
  </si>
  <si>
    <t>THANGI NAMPUI</t>
  </si>
  <si>
    <t>Petrolpump 3km LPS</t>
  </si>
  <si>
    <t xml:space="preserve">Petrolpump </t>
  </si>
  <si>
    <t>Borolangpher LPS</t>
  </si>
  <si>
    <t xml:space="preserve">Borolangpher </t>
  </si>
  <si>
    <t>RONGMEPI LPS</t>
  </si>
  <si>
    <t>Nobdilanku kroLPS</t>
  </si>
  <si>
    <t>lanku kr</t>
  </si>
  <si>
    <t>29km</t>
  </si>
  <si>
    <t xml:space="preserve">Sibra disa </t>
  </si>
  <si>
    <t>Krungminglangso</t>
  </si>
  <si>
    <t>KrungminglangsoLP</t>
  </si>
  <si>
    <t>Langribra</t>
  </si>
  <si>
    <t>Vcl rangmili</t>
  </si>
  <si>
    <t>Angbong mes</t>
  </si>
  <si>
    <t>Rongmongeve lps</t>
  </si>
  <si>
    <t>Sarpang E LPS</t>
  </si>
  <si>
    <t>LOBANG LPS</t>
  </si>
  <si>
    <t>BENCTLY HANSE MES</t>
  </si>
  <si>
    <t>Kareng Enghipi</t>
  </si>
  <si>
    <t>19km</t>
  </si>
  <si>
    <t>13\8\19</t>
  </si>
  <si>
    <t>MAlaki tollai</t>
  </si>
  <si>
    <t>DAmila Phonglo</t>
  </si>
  <si>
    <t>Diyungmukh PHC</t>
  </si>
  <si>
    <t>LOBANG SC</t>
  </si>
  <si>
    <t>C.TERANGPI</t>
  </si>
  <si>
    <t>RISH MILIKPI</t>
  </si>
  <si>
    <t>RONGNONGVONG ENG</t>
  </si>
  <si>
    <t>CHOTOLANGKLAM</t>
  </si>
  <si>
    <t>DISABRA</t>
  </si>
  <si>
    <t>LUPUI LPS</t>
  </si>
  <si>
    <t>GARAMPANI NEPALI VASTI</t>
  </si>
  <si>
    <t>CARMEL STANDARD ENG SCH</t>
  </si>
  <si>
    <t>BPC SYNOD HS</t>
  </si>
  <si>
    <t>CHOTO LANGLAI LPS</t>
  </si>
  <si>
    <t>AKLAR ENG SCHOOL</t>
  </si>
  <si>
    <t>UMRANGSO ROYAL ACADEMY</t>
  </si>
  <si>
    <t>WAISING ENGTI MES</t>
  </si>
  <si>
    <t>LOBANG</t>
  </si>
  <si>
    <t>BOROLOBANG</t>
  </si>
  <si>
    <t>Chotolobang</t>
  </si>
  <si>
    <t>SILUM</t>
  </si>
  <si>
    <t>T0RTELANGSO LPS</t>
  </si>
  <si>
    <t>Mira Basumatory</t>
  </si>
  <si>
    <t>JOYMOTI HOJAI</t>
  </si>
  <si>
    <t>SANGBAR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</si>
</sst>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0"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4"/>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18" fillId="0" borderId="1" xfId="0" applyFont="1" applyBorder="1" applyProtection="1">
      <protection locked="0"/>
    </xf>
    <xf numFmtId="0" fontId="19" fillId="0" borderId="1" xfId="0" applyFont="1" applyBorder="1" applyProtection="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3"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workbookViewId="0">
      <selection activeCell="I11" sqref="I11:J11"/>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78" t="s">
        <v>69</v>
      </c>
      <c r="B1" s="78"/>
      <c r="C1" s="78"/>
      <c r="D1" s="78"/>
      <c r="E1" s="78"/>
      <c r="F1" s="78"/>
      <c r="G1" s="78"/>
      <c r="H1" s="78"/>
      <c r="I1" s="78"/>
      <c r="J1" s="78"/>
      <c r="K1" s="78"/>
      <c r="L1" s="78"/>
      <c r="M1" s="78"/>
    </row>
    <row r="2" spans="1:14" x14ac:dyDescent="0.3">
      <c r="A2" s="79" t="s">
        <v>0</v>
      </c>
      <c r="B2" s="79"/>
      <c r="C2" s="81" t="s">
        <v>68</v>
      </c>
      <c r="D2" s="82"/>
      <c r="E2" s="2" t="s">
        <v>1</v>
      </c>
      <c r="F2" s="69" t="s">
        <v>76</v>
      </c>
      <c r="G2" s="69"/>
      <c r="H2" s="69"/>
      <c r="I2" s="69"/>
      <c r="J2" s="69"/>
      <c r="K2" s="96" t="s">
        <v>24</v>
      </c>
      <c r="L2" s="96"/>
      <c r="M2" s="36" t="s">
        <v>77</v>
      </c>
    </row>
    <row r="3" spans="1:14" ht="7.5" customHeight="1" x14ac:dyDescent="0.3">
      <c r="A3" s="116"/>
      <c r="B3" s="116"/>
      <c r="C3" s="116"/>
      <c r="D3" s="116"/>
      <c r="E3" s="116"/>
      <c r="F3" s="115"/>
      <c r="G3" s="115"/>
      <c r="H3" s="115"/>
      <c r="I3" s="115"/>
      <c r="J3" s="115"/>
      <c r="K3" s="117"/>
      <c r="L3" s="117"/>
      <c r="M3" s="117"/>
    </row>
    <row r="4" spans="1:14" x14ac:dyDescent="0.3">
      <c r="A4" s="90" t="s">
        <v>2</v>
      </c>
      <c r="B4" s="91"/>
      <c r="C4" s="91"/>
      <c r="D4" s="91"/>
      <c r="E4" s="92"/>
      <c r="F4" s="115"/>
      <c r="G4" s="115"/>
      <c r="H4" s="115"/>
      <c r="I4" s="118" t="s">
        <v>60</v>
      </c>
      <c r="J4" s="118"/>
      <c r="K4" s="118"/>
      <c r="L4" s="118"/>
      <c r="M4" s="118"/>
    </row>
    <row r="5" spans="1:14" ht="18.75" customHeight="1" x14ac:dyDescent="0.3">
      <c r="A5" s="114" t="s">
        <v>4</v>
      </c>
      <c r="B5" s="114"/>
      <c r="C5" s="93"/>
      <c r="D5" s="94"/>
      <c r="E5" s="95"/>
      <c r="F5" s="115"/>
      <c r="G5" s="115"/>
      <c r="H5" s="115"/>
      <c r="I5" s="83" t="s">
        <v>5</v>
      </c>
      <c r="J5" s="83"/>
      <c r="K5" s="87"/>
      <c r="L5" s="88"/>
      <c r="M5" s="89"/>
    </row>
    <row r="6" spans="1:14" ht="18.75" customHeight="1" x14ac:dyDescent="0.3">
      <c r="A6" s="84" t="s">
        <v>18</v>
      </c>
      <c r="B6" s="84"/>
      <c r="C6" s="37"/>
      <c r="D6" s="80"/>
      <c r="E6" s="80"/>
      <c r="F6" s="115"/>
      <c r="G6" s="115"/>
      <c r="H6" s="115"/>
      <c r="I6" s="84" t="s">
        <v>18</v>
      </c>
      <c r="J6" s="84"/>
      <c r="K6" s="85"/>
      <c r="L6" s="86"/>
      <c r="M6" s="97"/>
      <c r="N6" s="89"/>
    </row>
    <row r="7" spans="1:14" x14ac:dyDescent="0.3">
      <c r="A7" s="113" t="s">
        <v>3</v>
      </c>
      <c r="B7" s="113"/>
      <c r="C7" s="113"/>
      <c r="D7" s="113"/>
      <c r="E7" s="113"/>
      <c r="F7" s="113"/>
      <c r="G7" s="113"/>
      <c r="H7" s="113"/>
      <c r="I7" s="113"/>
      <c r="J7" s="113"/>
      <c r="K7" s="113"/>
      <c r="L7" s="113"/>
      <c r="M7" s="113"/>
    </row>
    <row r="8" spans="1:14" x14ac:dyDescent="0.3">
      <c r="A8" s="75" t="s">
        <v>21</v>
      </c>
      <c r="B8" s="76"/>
      <c r="C8" s="77"/>
      <c r="D8" s="3" t="s">
        <v>20</v>
      </c>
      <c r="E8" s="55">
        <v>161000101</v>
      </c>
      <c r="F8" s="100"/>
      <c r="G8" s="101"/>
      <c r="H8" s="101"/>
      <c r="I8" s="75" t="s">
        <v>22</v>
      </c>
      <c r="J8" s="76"/>
      <c r="K8" s="77"/>
      <c r="L8" s="3" t="s">
        <v>20</v>
      </c>
      <c r="M8" s="55">
        <v>161000102</v>
      </c>
    </row>
    <row r="9" spans="1:14" x14ac:dyDescent="0.3">
      <c r="A9" s="105" t="s">
        <v>26</v>
      </c>
      <c r="B9" s="106"/>
      <c r="C9" s="6" t="s">
        <v>6</v>
      </c>
      <c r="D9" s="9" t="s">
        <v>12</v>
      </c>
      <c r="E9" s="5" t="s">
        <v>15</v>
      </c>
      <c r="F9" s="102"/>
      <c r="G9" s="103"/>
      <c r="H9" s="103"/>
      <c r="I9" s="105" t="s">
        <v>26</v>
      </c>
      <c r="J9" s="106"/>
      <c r="K9" s="6" t="s">
        <v>6</v>
      </c>
      <c r="L9" s="9" t="s">
        <v>12</v>
      </c>
      <c r="M9" s="5" t="s">
        <v>15</v>
      </c>
    </row>
    <row r="10" spans="1:14" x14ac:dyDescent="0.3">
      <c r="A10" s="112" t="s">
        <v>72</v>
      </c>
      <c r="B10" s="112"/>
      <c r="C10" s="17" t="s">
        <v>73</v>
      </c>
      <c r="D10" s="37"/>
      <c r="E10" s="38"/>
      <c r="F10" s="102"/>
      <c r="G10" s="103"/>
      <c r="H10" s="103"/>
      <c r="I10" s="107" t="s">
        <v>80</v>
      </c>
      <c r="J10" s="108"/>
      <c r="K10" s="17"/>
      <c r="L10" s="37"/>
      <c r="M10" s="38"/>
    </row>
    <row r="11" spans="1:14" x14ac:dyDescent="0.3">
      <c r="A11" s="112" t="s">
        <v>74</v>
      </c>
      <c r="B11" s="112"/>
      <c r="C11" s="17" t="s">
        <v>75</v>
      </c>
      <c r="D11" s="37"/>
      <c r="E11" s="38"/>
      <c r="F11" s="102"/>
      <c r="G11" s="103"/>
      <c r="H11" s="103"/>
      <c r="I11" s="93" t="s">
        <v>81</v>
      </c>
      <c r="J11" s="95"/>
      <c r="K11" s="20"/>
      <c r="L11" s="37"/>
      <c r="M11" s="38"/>
    </row>
    <row r="12" spans="1:14" x14ac:dyDescent="0.3">
      <c r="A12" s="112" t="s">
        <v>79</v>
      </c>
      <c r="B12" s="112"/>
      <c r="C12" s="17" t="s">
        <v>78</v>
      </c>
      <c r="D12" s="37"/>
      <c r="E12" s="38"/>
      <c r="F12" s="102"/>
      <c r="G12" s="103"/>
      <c r="H12" s="103"/>
      <c r="I12" s="107"/>
      <c r="J12" s="108"/>
      <c r="K12" s="17"/>
      <c r="L12" s="37"/>
      <c r="M12" s="38"/>
    </row>
    <row r="13" spans="1:14" x14ac:dyDescent="0.3">
      <c r="A13" s="112"/>
      <c r="B13" s="112"/>
      <c r="C13" s="17"/>
      <c r="D13" s="37"/>
      <c r="E13" s="38"/>
      <c r="F13" s="102"/>
      <c r="G13" s="103"/>
      <c r="H13" s="103"/>
      <c r="I13" s="107"/>
      <c r="J13" s="108"/>
      <c r="K13" s="17"/>
      <c r="L13" s="37"/>
      <c r="M13" s="38"/>
    </row>
    <row r="14" spans="1:14" x14ac:dyDescent="0.3">
      <c r="A14" s="109" t="s">
        <v>19</v>
      </c>
      <c r="B14" s="110"/>
      <c r="C14" s="111"/>
      <c r="D14" s="74"/>
      <c r="E14" s="74"/>
      <c r="F14" s="102"/>
      <c r="G14" s="103"/>
      <c r="H14" s="103"/>
      <c r="I14" s="104"/>
      <c r="J14" s="104"/>
      <c r="K14" s="104"/>
      <c r="L14" s="104"/>
      <c r="M14" s="104"/>
      <c r="N14" s="8"/>
    </row>
    <row r="15" spans="1:14" x14ac:dyDescent="0.3">
      <c r="A15" s="99"/>
      <c r="B15" s="99"/>
      <c r="C15" s="99"/>
      <c r="D15" s="99"/>
      <c r="E15" s="99"/>
      <c r="F15" s="99"/>
      <c r="G15" s="99"/>
      <c r="H15" s="99"/>
      <c r="I15" s="99"/>
      <c r="J15" s="99"/>
      <c r="K15" s="99"/>
      <c r="L15" s="99"/>
      <c r="M15" s="99"/>
    </row>
    <row r="16" spans="1:14" x14ac:dyDescent="0.3">
      <c r="A16" s="98" t="s">
        <v>44</v>
      </c>
      <c r="B16" s="98"/>
      <c r="C16" s="98"/>
      <c r="D16" s="98"/>
      <c r="E16" s="98"/>
      <c r="F16" s="98"/>
      <c r="G16" s="98"/>
      <c r="H16" s="98"/>
      <c r="I16" s="98"/>
      <c r="J16" s="98"/>
      <c r="K16" s="98"/>
      <c r="L16" s="98"/>
      <c r="M16" s="98"/>
    </row>
    <row r="17" spans="1:13" ht="32.25" customHeight="1" x14ac:dyDescent="0.3">
      <c r="A17" s="72" t="s">
        <v>56</v>
      </c>
      <c r="B17" s="72"/>
      <c r="C17" s="72"/>
      <c r="D17" s="72"/>
      <c r="E17" s="72"/>
      <c r="F17" s="72"/>
      <c r="G17" s="72"/>
      <c r="H17" s="72"/>
      <c r="I17" s="72"/>
      <c r="J17" s="72"/>
      <c r="K17" s="72"/>
      <c r="L17" s="72"/>
      <c r="M17" s="72"/>
    </row>
    <row r="18" spans="1:13" x14ac:dyDescent="0.3">
      <c r="A18" s="71" t="s">
        <v>57</v>
      </c>
      <c r="B18" s="71"/>
      <c r="C18" s="71"/>
      <c r="D18" s="71"/>
      <c r="E18" s="71"/>
      <c r="F18" s="71"/>
      <c r="G18" s="71"/>
      <c r="H18" s="71"/>
      <c r="I18" s="71"/>
      <c r="J18" s="71"/>
      <c r="K18" s="71"/>
      <c r="L18" s="71"/>
      <c r="M18" s="71"/>
    </row>
    <row r="19" spans="1:13" x14ac:dyDescent="0.3">
      <c r="A19" s="71" t="s">
        <v>45</v>
      </c>
      <c r="B19" s="71"/>
      <c r="C19" s="71"/>
      <c r="D19" s="71"/>
      <c r="E19" s="71"/>
      <c r="F19" s="71"/>
      <c r="G19" s="71"/>
      <c r="H19" s="71"/>
      <c r="I19" s="71"/>
      <c r="J19" s="71"/>
      <c r="K19" s="71"/>
      <c r="L19" s="71"/>
      <c r="M19" s="71"/>
    </row>
    <row r="20" spans="1:13" x14ac:dyDescent="0.3">
      <c r="A20" s="71" t="s">
        <v>39</v>
      </c>
      <c r="B20" s="71"/>
      <c r="C20" s="71"/>
      <c r="D20" s="71"/>
      <c r="E20" s="71"/>
      <c r="F20" s="71"/>
      <c r="G20" s="71"/>
      <c r="H20" s="71"/>
      <c r="I20" s="71"/>
      <c r="J20" s="71"/>
      <c r="K20" s="71"/>
      <c r="L20" s="71"/>
      <c r="M20" s="71"/>
    </row>
    <row r="21" spans="1:13" x14ac:dyDescent="0.3">
      <c r="A21" s="71" t="s">
        <v>46</v>
      </c>
      <c r="B21" s="71"/>
      <c r="C21" s="71"/>
      <c r="D21" s="71"/>
      <c r="E21" s="71"/>
      <c r="F21" s="71"/>
      <c r="G21" s="71"/>
      <c r="H21" s="71"/>
      <c r="I21" s="71"/>
      <c r="J21" s="71"/>
      <c r="K21" s="71"/>
      <c r="L21" s="71"/>
      <c r="M21" s="71"/>
    </row>
    <row r="22" spans="1:13" x14ac:dyDescent="0.3">
      <c r="A22" s="71" t="s">
        <v>40</v>
      </c>
      <c r="B22" s="71"/>
      <c r="C22" s="71"/>
      <c r="D22" s="71"/>
      <c r="E22" s="71"/>
      <c r="F22" s="71"/>
      <c r="G22" s="71"/>
      <c r="H22" s="71"/>
      <c r="I22" s="71"/>
      <c r="J22" s="71"/>
      <c r="K22" s="71"/>
      <c r="L22" s="71"/>
      <c r="M22" s="71"/>
    </row>
    <row r="23" spans="1:13" x14ac:dyDescent="0.3">
      <c r="A23" s="73" t="s">
        <v>49</v>
      </c>
      <c r="B23" s="73"/>
      <c r="C23" s="73"/>
      <c r="D23" s="73"/>
      <c r="E23" s="73"/>
      <c r="F23" s="73"/>
      <c r="G23" s="73"/>
      <c r="H23" s="73"/>
      <c r="I23" s="73"/>
      <c r="J23" s="73"/>
      <c r="K23" s="73"/>
      <c r="L23" s="73"/>
      <c r="M23" s="73"/>
    </row>
    <row r="24" spans="1:13" x14ac:dyDescent="0.3">
      <c r="A24" s="71" t="s">
        <v>41</v>
      </c>
      <c r="B24" s="71"/>
      <c r="C24" s="71"/>
      <c r="D24" s="71"/>
      <c r="E24" s="71"/>
      <c r="F24" s="71"/>
      <c r="G24" s="71"/>
      <c r="H24" s="71"/>
      <c r="I24" s="71"/>
      <c r="J24" s="71"/>
      <c r="K24" s="71"/>
      <c r="L24" s="71"/>
      <c r="M24" s="71"/>
    </row>
    <row r="25" spans="1:13" x14ac:dyDescent="0.3">
      <c r="A25" s="71" t="s">
        <v>42</v>
      </c>
      <c r="B25" s="71"/>
      <c r="C25" s="71"/>
      <c r="D25" s="71"/>
      <c r="E25" s="71"/>
      <c r="F25" s="71"/>
      <c r="G25" s="71"/>
      <c r="H25" s="71"/>
      <c r="I25" s="71"/>
      <c r="J25" s="71"/>
      <c r="K25" s="71"/>
      <c r="L25" s="71"/>
      <c r="M25" s="71"/>
    </row>
    <row r="26" spans="1:13" x14ac:dyDescent="0.3">
      <c r="A26" s="71" t="s">
        <v>43</v>
      </c>
      <c r="B26" s="71"/>
      <c r="C26" s="71"/>
      <c r="D26" s="71"/>
      <c r="E26" s="71"/>
      <c r="F26" s="71"/>
      <c r="G26" s="71"/>
      <c r="H26" s="71"/>
      <c r="I26" s="71"/>
      <c r="J26" s="71"/>
      <c r="K26" s="71"/>
      <c r="L26" s="71"/>
      <c r="M26" s="71"/>
    </row>
    <row r="27" spans="1:13" x14ac:dyDescent="0.3">
      <c r="A27" s="70" t="s">
        <v>47</v>
      </c>
      <c r="B27" s="70"/>
      <c r="C27" s="70"/>
      <c r="D27" s="70"/>
      <c r="E27" s="70"/>
      <c r="F27" s="70"/>
      <c r="G27" s="70"/>
      <c r="H27" s="70"/>
      <c r="I27" s="70"/>
      <c r="J27" s="70"/>
      <c r="K27" s="70"/>
      <c r="L27" s="70"/>
      <c r="M27" s="70"/>
    </row>
    <row r="28" spans="1:13" x14ac:dyDescent="0.3">
      <c r="A28" s="71" t="s">
        <v>48</v>
      </c>
      <c r="B28" s="71"/>
      <c r="C28" s="71"/>
      <c r="D28" s="71"/>
      <c r="E28" s="71"/>
      <c r="F28" s="71"/>
      <c r="G28" s="71"/>
      <c r="H28" s="71"/>
      <c r="I28" s="71"/>
      <c r="J28" s="71"/>
      <c r="K28" s="71"/>
      <c r="L28" s="71"/>
      <c r="M28" s="71"/>
    </row>
    <row r="29" spans="1:13" ht="44.25" customHeight="1" x14ac:dyDescent="0.3">
      <c r="A29" s="68" t="s">
        <v>58</v>
      </c>
      <c r="B29" s="68"/>
      <c r="C29" s="68"/>
      <c r="D29" s="68"/>
      <c r="E29" s="68"/>
      <c r="F29" s="68"/>
      <c r="G29" s="68"/>
      <c r="H29" s="68"/>
      <c r="I29" s="68"/>
      <c r="J29" s="68"/>
      <c r="K29" s="68"/>
      <c r="L29" s="68"/>
      <c r="M29" s="68"/>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70" zoomScaleNormal="70" workbookViewId="0">
      <pane xSplit="3" ySplit="4" topLeftCell="D30" activePane="bottomRight" state="frozen"/>
      <selection pane="topRight" activeCell="C1" sqref="C1"/>
      <selection pane="bottomLeft" activeCell="A5" sqref="A5"/>
      <selection pane="bottomRight" activeCell="C49" sqref="C49"/>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119" t="s">
        <v>70</v>
      </c>
      <c r="B1" s="119"/>
      <c r="C1" s="119"/>
      <c r="D1" s="119"/>
      <c r="E1" s="119"/>
      <c r="F1" s="119"/>
      <c r="G1" s="119"/>
      <c r="H1" s="119"/>
      <c r="I1" s="119"/>
      <c r="J1" s="119"/>
      <c r="K1" s="119"/>
      <c r="L1" s="119"/>
      <c r="M1" s="119"/>
      <c r="N1" s="119"/>
      <c r="O1" s="119"/>
      <c r="P1" s="119"/>
      <c r="Q1" s="119"/>
      <c r="R1" s="119"/>
      <c r="S1" s="119"/>
    </row>
    <row r="2" spans="1:20" ht="16.5" customHeight="1" x14ac:dyDescent="0.3">
      <c r="A2" s="122" t="s">
        <v>59</v>
      </c>
      <c r="B2" s="123"/>
      <c r="C2" s="123"/>
      <c r="D2" s="25">
        <v>43556</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15" t="s">
        <v>9</v>
      </c>
      <c r="H4" s="15" t="s">
        <v>10</v>
      </c>
      <c r="I4" s="11" t="s">
        <v>11</v>
      </c>
      <c r="J4" s="125"/>
      <c r="K4" s="121"/>
      <c r="L4" s="121"/>
      <c r="M4" s="121"/>
      <c r="N4" s="121"/>
      <c r="O4" s="121"/>
      <c r="P4" s="124"/>
      <c r="Q4" s="124"/>
      <c r="R4" s="125"/>
      <c r="S4" s="125"/>
      <c r="T4" s="125"/>
    </row>
    <row r="5" spans="1:20" x14ac:dyDescent="0.3">
      <c r="A5" s="4">
        <v>1</v>
      </c>
      <c r="B5" s="17" t="s">
        <v>62</v>
      </c>
      <c r="C5" s="65" t="s">
        <v>82</v>
      </c>
      <c r="D5" s="65" t="s">
        <v>23</v>
      </c>
      <c r="E5" s="19"/>
      <c r="F5" s="65" t="s">
        <v>94</v>
      </c>
      <c r="G5" s="19">
        <v>17</v>
      </c>
      <c r="H5" s="19">
        <v>12</v>
      </c>
      <c r="I5" s="57">
        <f t="shared" ref="I5:I23" si="0">SUM(G5:H5)</f>
        <v>29</v>
      </c>
      <c r="J5" s="18">
        <v>8134807100</v>
      </c>
      <c r="K5" s="65" t="s">
        <v>97</v>
      </c>
      <c r="L5" s="65" t="s">
        <v>121</v>
      </c>
      <c r="M5" s="18">
        <v>9365585225</v>
      </c>
      <c r="N5" s="18" t="s">
        <v>122</v>
      </c>
      <c r="O5" s="18">
        <v>9954664389</v>
      </c>
      <c r="P5" s="24">
        <v>43564</v>
      </c>
      <c r="Q5" s="18" t="s">
        <v>123</v>
      </c>
      <c r="R5" s="48">
        <v>30</v>
      </c>
      <c r="S5" s="18" t="s">
        <v>117</v>
      </c>
      <c r="T5" s="18"/>
    </row>
    <row r="6" spans="1:20" x14ac:dyDescent="0.3">
      <c r="A6" s="4">
        <v>2</v>
      </c>
      <c r="B6" s="17" t="s">
        <v>62</v>
      </c>
      <c r="C6" s="65" t="s">
        <v>82</v>
      </c>
      <c r="D6" s="65" t="s">
        <v>25</v>
      </c>
      <c r="E6" s="19"/>
      <c r="F6" s="65" t="s">
        <v>95</v>
      </c>
      <c r="G6" s="19">
        <v>16</v>
      </c>
      <c r="H6" s="19">
        <v>11</v>
      </c>
      <c r="I6" s="57">
        <f t="shared" si="0"/>
        <v>27</v>
      </c>
      <c r="J6" s="18"/>
      <c r="K6" s="65" t="s">
        <v>97</v>
      </c>
      <c r="L6" s="65" t="s">
        <v>121</v>
      </c>
      <c r="M6" s="18">
        <v>9365585225</v>
      </c>
      <c r="N6" s="18" t="s">
        <v>122</v>
      </c>
      <c r="O6" s="18">
        <v>9954664389</v>
      </c>
      <c r="P6" s="24">
        <v>43564</v>
      </c>
      <c r="Q6" s="18" t="s">
        <v>123</v>
      </c>
      <c r="R6" s="48">
        <v>30</v>
      </c>
      <c r="S6" s="18" t="s">
        <v>117</v>
      </c>
      <c r="T6" s="18"/>
    </row>
    <row r="7" spans="1:20" x14ac:dyDescent="0.3">
      <c r="A7" s="4">
        <v>3</v>
      </c>
      <c r="B7" s="17" t="s">
        <v>62</v>
      </c>
      <c r="C7" s="65" t="s">
        <v>82</v>
      </c>
      <c r="D7" s="65" t="s">
        <v>25</v>
      </c>
      <c r="E7" s="19"/>
      <c r="F7" s="65" t="s">
        <v>95</v>
      </c>
      <c r="G7" s="19">
        <v>15</v>
      </c>
      <c r="H7" s="19">
        <v>21</v>
      </c>
      <c r="I7" s="57">
        <f t="shared" si="0"/>
        <v>36</v>
      </c>
      <c r="J7" s="18"/>
      <c r="K7" s="65" t="s">
        <v>97</v>
      </c>
      <c r="L7" s="65" t="s">
        <v>121</v>
      </c>
      <c r="M7" s="18">
        <v>9365585225</v>
      </c>
      <c r="N7" s="18" t="s">
        <v>122</v>
      </c>
      <c r="O7" s="18">
        <v>9954664389</v>
      </c>
      <c r="P7" s="24">
        <v>43564</v>
      </c>
      <c r="Q7" s="18" t="s">
        <v>123</v>
      </c>
      <c r="R7" s="48">
        <v>30</v>
      </c>
      <c r="S7" s="18" t="s">
        <v>117</v>
      </c>
      <c r="T7" s="18"/>
    </row>
    <row r="8" spans="1:20" x14ac:dyDescent="0.3">
      <c r="A8" s="4">
        <v>4</v>
      </c>
      <c r="B8" s="17" t="s">
        <v>62</v>
      </c>
      <c r="C8" s="65" t="s">
        <v>83</v>
      </c>
      <c r="D8" s="65" t="s">
        <v>23</v>
      </c>
      <c r="E8" s="19"/>
      <c r="F8" s="65" t="s">
        <v>94</v>
      </c>
      <c r="G8" s="19">
        <v>8</v>
      </c>
      <c r="H8" s="19">
        <v>13</v>
      </c>
      <c r="I8" s="57">
        <f t="shared" si="0"/>
        <v>21</v>
      </c>
      <c r="J8" s="17">
        <v>7086886115</v>
      </c>
      <c r="K8" s="65" t="s">
        <v>98</v>
      </c>
      <c r="L8" s="65" t="s">
        <v>104</v>
      </c>
      <c r="M8" s="18">
        <v>7086843272</v>
      </c>
      <c r="N8" s="18" t="s">
        <v>184</v>
      </c>
      <c r="O8" s="18"/>
      <c r="P8" s="24">
        <v>43565</v>
      </c>
      <c r="Q8" s="18" t="s">
        <v>116</v>
      </c>
      <c r="R8" s="48">
        <v>40</v>
      </c>
      <c r="S8" s="18" t="s">
        <v>117</v>
      </c>
      <c r="T8" s="18"/>
    </row>
    <row r="9" spans="1:20" x14ac:dyDescent="0.3">
      <c r="A9" s="4">
        <v>5</v>
      </c>
      <c r="B9" s="17" t="s">
        <v>62</v>
      </c>
      <c r="C9" s="65" t="s">
        <v>84</v>
      </c>
      <c r="D9" s="65" t="s">
        <v>23</v>
      </c>
      <c r="E9" s="19"/>
      <c r="F9" s="65" t="s">
        <v>94</v>
      </c>
      <c r="G9" s="19">
        <v>7</v>
      </c>
      <c r="H9" s="19">
        <v>8</v>
      </c>
      <c r="I9" s="57">
        <f t="shared" si="0"/>
        <v>15</v>
      </c>
      <c r="J9" s="18">
        <v>8134875403</v>
      </c>
      <c r="K9" s="65" t="s">
        <v>98</v>
      </c>
      <c r="L9" s="65" t="s">
        <v>104</v>
      </c>
      <c r="M9" s="18">
        <v>7086843272</v>
      </c>
      <c r="N9" s="18" t="s">
        <v>184</v>
      </c>
      <c r="O9" s="18"/>
      <c r="P9" s="24">
        <v>43565</v>
      </c>
      <c r="Q9" s="18" t="s">
        <v>116</v>
      </c>
      <c r="R9" s="48">
        <v>45</v>
      </c>
      <c r="S9" s="18" t="s">
        <v>117</v>
      </c>
      <c r="T9" s="18"/>
    </row>
    <row r="10" spans="1:20" x14ac:dyDescent="0.3">
      <c r="A10" s="4">
        <v>6</v>
      </c>
      <c r="B10" s="17" t="s">
        <v>62</v>
      </c>
      <c r="C10" s="65" t="s">
        <v>85</v>
      </c>
      <c r="D10" s="65" t="s">
        <v>23</v>
      </c>
      <c r="E10" s="19"/>
      <c r="F10" s="65" t="s">
        <v>96</v>
      </c>
      <c r="G10" s="19">
        <v>12</v>
      </c>
      <c r="H10" s="19">
        <v>15</v>
      </c>
      <c r="I10" s="57">
        <f t="shared" si="0"/>
        <v>27</v>
      </c>
      <c r="J10" s="18">
        <v>9531262165</v>
      </c>
      <c r="K10" s="65" t="s">
        <v>99</v>
      </c>
      <c r="L10" s="65" t="s">
        <v>105</v>
      </c>
      <c r="M10" s="18">
        <v>9957712580</v>
      </c>
      <c r="N10" s="18" t="s">
        <v>185</v>
      </c>
      <c r="O10" s="18"/>
      <c r="P10" s="24">
        <v>43567</v>
      </c>
      <c r="Q10" s="18" t="s">
        <v>120</v>
      </c>
      <c r="R10" s="48">
        <v>47</v>
      </c>
      <c r="S10" s="18" t="s">
        <v>117</v>
      </c>
      <c r="T10" s="18"/>
    </row>
    <row r="11" spans="1:20" x14ac:dyDescent="0.3">
      <c r="A11" s="4">
        <v>7</v>
      </c>
      <c r="B11" s="17" t="s">
        <v>62</v>
      </c>
      <c r="C11" s="65" t="s">
        <v>85</v>
      </c>
      <c r="D11" s="65" t="s">
        <v>25</v>
      </c>
      <c r="E11" s="19"/>
      <c r="F11" s="65" t="s">
        <v>95</v>
      </c>
      <c r="G11" s="19">
        <v>11</v>
      </c>
      <c r="H11" s="19">
        <v>13</v>
      </c>
      <c r="I11" s="57">
        <f t="shared" si="0"/>
        <v>24</v>
      </c>
      <c r="J11" s="18"/>
      <c r="K11" s="65" t="s">
        <v>99</v>
      </c>
      <c r="L11" s="65" t="s">
        <v>105</v>
      </c>
      <c r="M11" s="18">
        <v>9957712580</v>
      </c>
      <c r="N11" s="18" t="s">
        <v>185</v>
      </c>
      <c r="O11" s="18"/>
      <c r="P11" s="24">
        <v>43567</v>
      </c>
      <c r="Q11" s="18" t="s">
        <v>120</v>
      </c>
      <c r="R11" s="48">
        <v>47</v>
      </c>
      <c r="S11" s="18" t="s">
        <v>117</v>
      </c>
      <c r="T11" s="18"/>
    </row>
    <row r="12" spans="1:20" s="54" customFormat="1" x14ac:dyDescent="0.3">
      <c r="A12" s="50">
        <v>8</v>
      </c>
      <c r="B12" s="17" t="s">
        <v>62</v>
      </c>
      <c r="C12" s="65" t="s">
        <v>86</v>
      </c>
      <c r="D12" s="65" t="s">
        <v>23</v>
      </c>
      <c r="E12" s="52"/>
      <c r="F12" s="65" t="s">
        <v>96</v>
      </c>
      <c r="G12" s="52">
        <v>9</v>
      </c>
      <c r="H12" s="52">
        <v>7</v>
      </c>
      <c r="I12" s="57">
        <f t="shared" si="0"/>
        <v>16</v>
      </c>
      <c r="J12" s="51">
        <v>8638339512</v>
      </c>
      <c r="K12" s="65" t="s">
        <v>98</v>
      </c>
      <c r="L12" s="65" t="s">
        <v>106</v>
      </c>
      <c r="M12" s="51">
        <v>9101226258</v>
      </c>
      <c r="N12" s="51" t="s">
        <v>186</v>
      </c>
      <c r="O12" s="51">
        <v>7086855809</v>
      </c>
      <c r="P12" s="24">
        <v>43572</v>
      </c>
      <c r="Q12" s="18" t="s">
        <v>116</v>
      </c>
      <c r="R12" s="53">
        <v>34</v>
      </c>
      <c r="S12" s="18" t="s">
        <v>117</v>
      </c>
      <c r="T12" s="51"/>
    </row>
    <row r="13" spans="1:20" x14ac:dyDescent="0.3">
      <c r="A13" s="4">
        <v>9</v>
      </c>
      <c r="B13" s="17" t="s">
        <v>62</v>
      </c>
      <c r="C13" s="65" t="s">
        <v>86</v>
      </c>
      <c r="D13" s="65" t="s">
        <v>23</v>
      </c>
      <c r="E13" s="19"/>
      <c r="F13" s="65" t="s">
        <v>94</v>
      </c>
      <c r="G13" s="19">
        <v>9</v>
      </c>
      <c r="H13" s="19">
        <v>5</v>
      </c>
      <c r="I13" s="57">
        <f t="shared" si="0"/>
        <v>14</v>
      </c>
      <c r="J13" s="18">
        <v>9386582602</v>
      </c>
      <c r="K13" s="65" t="s">
        <v>98</v>
      </c>
      <c r="L13" s="65" t="s">
        <v>106</v>
      </c>
      <c r="M13" s="51">
        <v>9101226258</v>
      </c>
      <c r="N13" s="51" t="s">
        <v>186</v>
      </c>
      <c r="O13" s="51">
        <v>7086855809</v>
      </c>
      <c r="P13" s="24">
        <v>43572</v>
      </c>
      <c r="Q13" s="18" t="s">
        <v>116</v>
      </c>
      <c r="R13" s="48">
        <v>34</v>
      </c>
      <c r="S13" s="18" t="s">
        <v>117</v>
      </c>
      <c r="T13" s="18"/>
    </row>
    <row r="14" spans="1:20" x14ac:dyDescent="0.3">
      <c r="A14" s="4">
        <v>10</v>
      </c>
      <c r="B14" s="17" t="s">
        <v>62</v>
      </c>
      <c r="C14" s="65" t="s">
        <v>87</v>
      </c>
      <c r="D14" s="65" t="s">
        <v>23</v>
      </c>
      <c r="E14" s="19"/>
      <c r="F14" s="65" t="s">
        <v>94</v>
      </c>
      <c r="G14" s="19">
        <v>16</v>
      </c>
      <c r="H14" s="19">
        <v>17</v>
      </c>
      <c r="I14" s="57">
        <f t="shared" si="0"/>
        <v>33</v>
      </c>
      <c r="J14" s="18"/>
      <c r="K14" s="65" t="s">
        <v>100</v>
      </c>
      <c r="L14" s="65" t="s">
        <v>107</v>
      </c>
      <c r="M14" s="18">
        <v>6000059615</v>
      </c>
      <c r="N14" s="18" t="s">
        <v>187</v>
      </c>
      <c r="O14" s="18"/>
      <c r="P14" s="24">
        <v>43578</v>
      </c>
      <c r="Q14" s="18" t="s">
        <v>190</v>
      </c>
      <c r="R14" s="48">
        <v>17</v>
      </c>
      <c r="S14" s="18" t="s">
        <v>117</v>
      </c>
      <c r="T14" s="18"/>
    </row>
    <row r="15" spans="1:20" x14ac:dyDescent="0.3">
      <c r="A15" s="4">
        <v>11</v>
      </c>
      <c r="B15" s="17" t="s">
        <v>62</v>
      </c>
      <c r="C15" s="65" t="s">
        <v>87</v>
      </c>
      <c r="D15" s="65" t="s">
        <v>25</v>
      </c>
      <c r="E15" s="19"/>
      <c r="F15" s="65" t="s">
        <v>95</v>
      </c>
      <c r="G15" s="19">
        <v>18</v>
      </c>
      <c r="H15" s="19">
        <v>23</v>
      </c>
      <c r="I15" s="57">
        <f t="shared" si="0"/>
        <v>41</v>
      </c>
      <c r="J15" s="18"/>
      <c r="K15" s="65" t="s">
        <v>100</v>
      </c>
      <c r="L15" s="65" t="s">
        <v>107</v>
      </c>
      <c r="M15" s="18">
        <v>6000059615</v>
      </c>
      <c r="N15" s="18" t="s">
        <v>187</v>
      </c>
      <c r="O15" s="18"/>
      <c r="P15" s="24">
        <v>43578</v>
      </c>
      <c r="Q15" s="18" t="s">
        <v>190</v>
      </c>
      <c r="R15" s="48">
        <v>17</v>
      </c>
      <c r="S15" s="18" t="s">
        <v>117</v>
      </c>
      <c r="T15" s="18"/>
    </row>
    <row r="16" spans="1:20" x14ac:dyDescent="0.3">
      <c r="A16" s="4">
        <v>12</v>
      </c>
      <c r="B16" s="17" t="s">
        <v>62</v>
      </c>
      <c r="C16" s="65" t="s">
        <v>85</v>
      </c>
      <c r="D16" s="65" t="s">
        <v>23</v>
      </c>
      <c r="E16" s="19"/>
      <c r="F16" s="65" t="s">
        <v>94</v>
      </c>
      <c r="G16" s="19">
        <v>7</v>
      </c>
      <c r="H16" s="19">
        <v>8</v>
      </c>
      <c r="I16" s="57">
        <f t="shared" si="0"/>
        <v>15</v>
      </c>
      <c r="J16" s="18">
        <v>94335368871</v>
      </c>
      <c r="K16" s="65" t="s">
        <v>99</v>
      </c>
      <c r="L16" s="65" t="s">
        <v>108</v>
      </c>
      <c r="M16" s="18">
        <v>9401309703</v>
      </c>
      <c r="N16" s="18" t="s">
        <v>185</v>
      </c>
      <c r="O16" s="18"/>
      <c r="P16" s="24">
        <v>43579</v>
      </c>
      <c r="Q16" s="18" t="s">
        <v>116</v>
      </c>
      <c r="R16" s="48">
        <v>47</v>
      </c>
      <c r="S16" s="18" t="s">
        <v>117</v>
      </c>
      <c r="T16" s="18"/>
    </row>
    <row r="17" spans="1:20" x14ac:dyDescent="0.3">
      <c r="A17" s="4">
        <v>13</v>
      </c>
      <c r="B17" s="17" t="s">
        <v>62</v>
      </c>
      <c r="C17" s="65" t="s">
        <v>88</v>
      </c>
      <c r="D17" s="65" t="s">
        <v>23</v>
      </c>
      <c r="E17" s="19"/>
      <c r="F17" s="65" t="s">
        <v>94</v>
      </c>
      <c r="G17" s="19">
        <v>8</v>
      </c>
      <c r="H17" s="19">
        <v>4</v>
      </c>
      <c r="I17" s="57">
        <f t="shared" si="0"/>
        <v>12</v>
      </c>
      <c r="J17" s="18">
        <v>9435792909</v>
      </c>
      <c r="K17" s="65" t="s">
        <v>99</v>
      </c>
      <c r="L17" s="65" t="s">
        <v>108</v>
      </c>
      <c r="M17" s="18">
        <v>9401309703</v>
      </c>
      <c r="N17" s="18" t="s">
        <v>185</v>
      </c>
      <c r="O17" s="18"/>
      <c r="P17" s="24">
        <v>43579</v>
      </c>
      <c r="Q17" s="18" t="s">
        <v>116</v>
      </c>
      <c r="R17" s="48">
        <v>47</v>
      </c>
      <c r="S17" s="18" t="s">
        <v>117</v>
      </c>
      <c r="T17" s="18"/>
    </row>
    <row r="18" spans="1:20" x14ac:dyDescent="0.3">
      <c r="A18" s="4">
        <v>14</v>
      </c>
      <c r="B18" s="17" t="s">
        <v>62</v>
      </c>
      <c r="C18" s="65" t="s">
        <v>89</v>
      </c>
      <c r="D18" s="65" t="s">
        <v>23</v>
      </c>
      <c r="E18" s="19"/>
      <c r="F18" s="65" t="s">
        <v>94</v>
      </c>
      <c r="G18" s="19">
        <v>35</v>
      </c>
      <c r="H18" s="19">
        <v>39</v>
      </c>
      <c r="I18" s="57">
        <f t="shared" si="0"/>
        <v>74</v>
      </c>
      <c r="J18" s="18">
        <v>8135976865</v>
      </c>
      <c r="K18" s="65" t="s">
        <v>101</v>
      </c>
      <c r="L18" s="65" t="s">
        <v>109</v>
      </c>
      <c r="M18" s="18">
        <v>6900324063</v>
      </c>
      <c r="N18" s="18" t="s">
        <v>188</v>
      </c>
      <c r="O18" s="18">
        <v>6001265933</v>
      </c>
      <c r="P18" s="24">
        <v>43580</v>
      </c>
      <c r="Q18" s="18" t="s">
        <v>119</v>
      </c>
      <c r="R18" s="48">
        <v>75</v>
      </c>
      <c r="S18" s="18" t="s">
        <v>117</v>
      </c>
      <c r="T18" s="18"/>
    </row>
    <row r="19" spans="1:20" x14ac:dyDescent="0.3">
      <c r="A19" s="4">
        <v>15</v>
      </c>
      <c r="B19" s="17" t="s">
        <v>62</v>
      </c>
      <c r="C19" s="65" t="s">
        <v>89</v>
      </c>
      <c r="D19" s="65" t="s">
        <v>25</v>
      </c>
      <c r="E19" s="19"/>
      <c r="F19" s="65" t="s">
        <v>95</v>
      </c>
      <c r="G19" s="19">
        <v>22</v>
      </c>
      <c r="H19" s="19">
        <v>30</v>
      </c>
      <c r="I19" s="57">
        <f t="shared" si="0"/>
        <v>52</v>
      </c>
      <c r="J19" s="18"/>
      <c r="K19" s="65" t="s">
        <v>101</v>
      </c>
      <c r="L19" s="65" t="s">
        <v>109</v>
      </c>
      <c r="M19" s="18">
        <v>6900324063</v>
      </c>
      <c r="N19" s="18" t="s">
        <v>188</v>
      </c>
      <c r="O19" s="18">
        <v>6001265933</v>
      </c>
      <c r="P19" s="24">
        <v>43580</v>
      </c>
      <c r="Q19" s="18" t="s">
        <v>119</v>
      </c>
      <c r="R19" s="48">
        <v>75</v>
      </c>
      <c r="S19" s="18" t="s">
        <v>117</v>
      </c>
      <c r="T19" s="18"/>
    </row>
    <row r="20" spans="1:20" x14ac:dyDescent="0.3">
      <c r="A20" s="4">
        <v>16</v>
      </c>
      <c r="B20" s="17" t="s">
        <v>62</v>
      </c>
      <c r="C20" s="65" t="s">
        <v>189</v>
      </c>
      <c r="D20" s="65" t="s">
        <v>23</v>
      </c>
      <c r="E20" s="19"/>
      <c r="F20" s="65" t="s">
        <v>94</v>
      </c>
      <c r="G20" s="19">
        <v>10</v>
      </c>
      <c r="H20" s="19">
        <v>14</v>
      </c>
      <c r="I20" s="57">
        <f t="shared" si="0"/>
        <v>24</v>
      </c>
      <c r="J20" s="18"/>
      <c r="K20" s="65" t="s">
        <v>103</v>
      </c>
      <c r="L20" s="65" t="s">
        <v>111</v>
      </c>
      <c r="M20" s="58">
        <v>9954883780</v>
      </c>
      <c r="N20" s="18" t="s">
        <v>118</v>
      </c>
      <c r="O20" s="18"/>
      <c r="P20" s="24">
        <v>43581</v>
      </c>
      <c r="Q20" s="18" t="s">
        <v>120</v>
      </c>
      <c r="R20" s="48">
        <v>26</v>
      </c>
      <c r="S20" s="18" t="s">
        <v>117</v>
      </c>
      <c r="T20" s="18"/>
    </row>
    <row r="21" spans="1:20" x14ac:dyDescent="0.3">
      <c r="A21" s="4">
        <v>17</v>
      </c>
      <c r="B21" s="17" t="s">
        <v>62</v>
      </c>
      <c r="C21" s="65" t="s">
        <v>189</v>
      </c>
      <c r="D21" s="65" t="s">
        <v>25</v>
      </c>
      <c r="E21" s="19"/>
      <c r="F21" s="65" t="s">
        <v>95</v>
      </c>
      <c r="G21" s="19">
        <v>9</v>
      </c>
      <c r="H21" s="19">
        <v>13</v>
      </c>
      <c r="I21" s="57">
        <f t="shared" si="0"/>
        <v>22</v>
      </c>
      <c r="J21" s="18">
        <v>8472965378</v>
      </c>
      <c r="K21" s="65" t="s">
        <v>103</v>
      </c>
      <c r="L21" s="65" t="s">
        <v>111</v>
      </c>
      <c r="M21" s="58">
        <v>9954883780</v>
      </c>
      <c r="N21" s="18" t="s">
        <v>118</v>
      </c>
      <c r="O21" s="18"/>
      <c r="P21" s="24">
        <v>43581</v>
      </c>
      <c r="Q21" s="18" t="s">
        <v>120</v>
      </c>
      <c r="R21" s="48">
        <v>26</v>
      </c>
      <c r="S21" s="18" t="s">
        <v>117</v>
      </c>
      <c r="T21" s="18"/>
    </row>
    <row r="22" spans="1:20" x14ac:dyDescent="0.3">
      <c r="A22" s="4">
        <v>18</v>
      </c>
      <c r="B22" s="17" t="s">
        <v>62</v>
      </c>
      <c r="C22" s="65" t="s">
        <v>92</v>
      </c>
      <c r="D22" s="65" t="s">
        <v>23</v>
      </c>
      <c r="E22" s="17"/>
      <c r="F22" s="65" t="s">
        <v>94</v>
      </c>
      <c r="G22" s="17">
        <v>7</v>
      </c>
      <c r="H22" s="17">
        <v>7</v>
      </c>
      <c r="I22" s="57">
        <f t="shared" si="0"/>
        <v>14</v>
      </c>
      <c r="J22" s="58">
        <v>9678898196</v>
      </c>
      <c r="K22" s="65" t="s">
        <v>103</v>
      </c>
      <c r="L22" s="65" t="s">
        <v>111</v>
      </c>
      <c r="M22" s="58">
        <v>9954883780</v>
      </c>
      <c r="N22" s="18" t="s">
        <v>118</v>
      </c>
      <c r="O22" s="58"/>
      <c r="P22" s="24">
        <v>43585</v>
      </c>
      <c r="Q22" s="18" t="s">
        <v>123</v>
      </c>
      <c r="R22" s="48">
        <v>22</v>
      </c>
      <c r="S22" s="18" t="s">
        <v>117</v>
      </c>
      <c r="T22" s="18"/>
    </row>
    <row r="23" spans="1:20" x14ac:dyDescent="0.3">
      <c r="A23" s="4">
        <v>19</v>
      </c>
      <c r="B23" s="17" t="s">
        <v>62</v>
      </c>
      <c r="C23" s="65" t="s">
        <v>93</v>
      </c>
      <c r="D23" s="65" t="s">
        <v>23</v>
      </c>
      <c r="E23" s="19"/>
      <c r="F23" s="65" t="s">
        <v>94</v>
      </c>
      <c r="G23" s="19">
        <v>14</v>
      </c>
      <c r="H23" s="19">
        <v>16</v>
      </c>
      <c r="I23" s="57">
        <f t="shared" si="0"/>
        <v>30</v>
      </c>
      <c r="J23" s="18">
        <v>8135043131</v>
      </c>
      <c r="K23" s="65" t="s">
        <v>103</v>
      </c>
      <c r="L23" s="65" t="s">
        <v>111</v>
      </c>
      <c r="M23" s="58">
        <v>9954883780</v>
      </c>
      <c r="N23" s="18" t="s">
        <v>118</v>
      </c>
      <c r="O23" s="18"/>
      <c r="P23" s="24">
        <v>43585</v>
      </c>
      <c r="Q23" s="18" t="s">
        <v>123</v>
      </c>
      <c r="R23" s="48">
        <v>22</v>
      </c>
      <c r="S23" s="18" t="s">
        <v>117</v>
      </c>
      <c r="T23" s="18"/>
    </row>
    <row r="24" spans="1:20" x14ac:dyDescent="0.3">
      <c r="A24" s="4">
        <v>20</v>
      </c>
      <c r="B24" s="17" t="s">
        <v>62</v>
      </c>
      <c r="C24" s="18" t="s">
        <v>112</v>
      </c>
      <c r="D24" s="18" t="s">
        <v>23</v>
      </c>
      <c r="E24" s="19"/>
      <c r="F24" s="18" t="s">
        <v>113</v>
      </c>
      <c r="G24" s="19">
        <v>33</v>
      </c>
      <c r="H24" s="19">
        <v>25</v>
      </c>
      <c r="I24" s="57">
        <f t="shared" ref="I24:I69" si="1">SUM(G24:H24)</f>
        <v>58</v>
      </c>
      <c r="J24" s="18">
        <v>8135009595</v>
      </c>
      <c r="K24" s="18" t="s">
        <v>100</v>
      </c>
      <c r="L24" s="18" t="s">
        <v>107</v>
      </c>
      <c r="M24" s="18">
        <v>6000059615</v>
      </c>
      <c r="N24" s="18" t="s">
        <v>115</v>
      </c>
      <c r="O24" s="18"/>
      <c r="P24" s="24">
        <v>43558</v>
      </c>
      <c r="Q24" s="18" t="s">
        <v>116</v>
      </c>
      <c r="R24" s="48">
        <v>18</v>
      </c>
      <c r="S24" s="18" t="s">
        <v>117</v>
      </c>
      <c r="T24" s="18"/>
    </row>
    <row r="25" spans="1:20" x14ac:dyDescent="0.3">
      <c r="A25" s="4">
        <v>21</v>
      </c>
      <c r="B25" s="17" t="s">
        <v>62</v>
      </c>
      <c r="C25" s="18" t="s">
        <v>114</v>
      </c>
      <c r="D25" s="18" t="s">
        <v>23</v>
      </c>
      <c r="E25" s="19"/>
      <c r="F25" s="18" t="s">
        <v>113</v>
      </c>
      <c r="G25" s="19">
        <v>72</v>
      </c>
      <c r="H25" s="19">
        <v>43</v>
      </c>
      <c r="I25" s="57">
        <f t="shared" si="1"/>
        <v>115</v>
      </c>
      <c r="J25" s="18">
        <v>8135040617</v>
      </c>
      <c r="K25" s="18" t="s">
        <v>103</v>
      </c>
      <c r="L25" s="18" t="s">
        <v>111</v>
      </c>
      <c r="M25" s="18">
        <v>9954883780</v>
      </c>
      <c r="N25" s="18" t="s">
        <v>118</v>
      </c>
      <c r="O25" s="18"/>
      <c r="P25" s="24">
        <v>43559</v>
      </c>
      <c r="Q25" s="18" t="s">
        <v>119</v>
      </c>
      <c r="R25" s="48">
        <v>25</v>
      </c>
      <c r="S25" s="18" t="s">
        <v>117</v>
      </c>
      <c r="T25" s="18"/>
    </row>
    <row r="26" spans="1:20" x14ac:dyDescent="0.3">
      <c r="A26" s="4">
        <v>22</v>
      </c>
      <c r="B26" s="17" t="s">
        <v>62</v>
      </c>
      <c r="C26" s="18" t="s">
        <v>114</v>
      </c>
      <c r="D26" s="18" t="s">
        <v>23</v>
      </c>
      <c r="E26" s="19"/>
      <c r="F26" s="18" t="s">
        <v>113</v>
      </c>
      <c r="G26" s="19">
        <v>52</v>
      </c>
      <c r="H26" s="19">
        <v>59</v>
      </c>
      <c r="I26" s="57">
        <f t="shared" si="1"/>
        <v>111</v>
      </c>
      <c r="J26" s="18">
        <v>8135040617</v>
      </c>
      <c r="K26" s="18" t="s">
        <v>103</v>
      </c>
      <c r="L26" s="18" t="s">
        <v>111</v>
      </c>
      <c r="M26" s="18">
        <v>9954883780</v>
      </c>
      <c r="N26" s="18" t="s">
        <v>118</v>
      </c>
      <c r="O26" s="18"/>
      <c r="P26" s="24">
        <v>43560</v>
      </c>
      <c r="Q26" s="18" t="s">
        <v>120</v>
      </c>
      <c r="R26" s="48">
        <v>25</v>
      </c>
      <c r="S26" s="18" t="s">
        <v>117</v>
      </c>
      <c r="T26" s="18"/>
    </row>
    <row r="27" spans="1:20" x14ac:dyDescent="0.3">
      <c r="A27" s="4">
        <v>23</v>
      </c>
      <c r="B27" s="17" t="s">
        <v>63</v>
      </c>
      <c r="C27" s="18" t="s">
        <v>235</v>
      </c>
      <c r="D27" s="18" t="s">
        <v>25</v>
      </c>
      <c r="E27" s="19">
        <v>6</v>
      </c>
      <c r="F27" s="18"/>
      <c r="G27" s="19">
        <v>10</v>
      </c>
      <c r="H27" s="19">
        <v>16</v>
      </c>
      <c r="I27" s="57">
        <f t="shared" si="1"/>
        <v>26</v>
      </c>
      <c r="J27" s="18">
        <v>9435782562</v>
      </c>
      <c r="K27" s="18" t="s">
        <v>256</v>
      </c>
      <c r="L27" s="18" t="s">
        <v>257</v>
      </c>
      <c r="M27" s="18">
        <v>6000415041</v>
      </c>
      <c r="N27" s="18" t="s">
        <v>258</v>
      </c>
      <c r="O27" s="18"/>
      <c r="P27" s="24" t="s">
        <v>259</v>
      </c>
      <c r="Q27" s="18" t="s">
        <v>116</v>
      </c>
      <c r="R27" s="18">
        <v>62</v>
      </c>
      <c r="S27" s="18" t="s">
        <v>260</v>
      </c>
      <c r="T27" s="18"/>
    </row>
    <row r="28" spans="1:20" x14ac:dyDescent="0.3">
      <c r="A28" s="4">
        <v>24</v>
      </c>
      <c r="B28" s="17" t="s">
        <v>63</v>
      </c>
      <c r="C28" s="18" t="s">
        <v>236</v>
      </c>
      <c r="D28" s="18" t="s">
        <v>25</v>
      </c>
      <c r="E28" s="19">
        <v>10</v>
      </c>
      <c r="F28" s="18"/>
      <c r="G28" s="19">
        <v>13</v>
      </c>
      <c r="H28" s="19">
        <v>10</v>
      </c>
      <c r="I28" s="57">
        <f t="shared" si="1"/>
        <v>23</v>
      </c>
      <c r="J28" s="18">
        <v>9401749929</v>
      </c>
      <c r="K28" s="18" t="s">
        <v>256</v>
      </c>
      <c r="L28" s="18" t="s">
        <v>257</v>
      </c>
      <c r="M28" s="18">
        <v>6000415041</v>
      </c>
      <c r="N28" s="18" t="s">
        <v>258</v>
      </c>
      <c r="O28" s="18"/>
      <c r="P28" s="24" t="s">
        <v>259</v>
      </c>
      <c r="Q28" s="18" t="s">
        <v>116</v>
      </c>
      <c r="R28" s="18">
        <v>62</v>
      </c>
      <c r="S28" s="18" t="s">
        <v>260</v>
      </c>
      <c r="T28" s="18"/>
    </row>
    <row r="29" spans="1:20" x14ac:dyDescent="0.3">
      <c r="A29" s="4">
        <v>25</v>
      </c>
      <c r="B29" s="17" t="s">
        <v>63</v>
      </c>
      <c r="C29" s="18" t="s">
        <v>237</v>
      </c>
      <c r="D29" s="18" t="s">
        <v>23</v>
      </c>
      <c r="E29" s="19">
        <v>18200504902</v>
      </c>
      <c r="F29" s="18" t="s">
        <v>94</v>
      </c>
      <c r="G29" s="19">
        <v>21</v>
      </c>
      <c r="H29" s="19">
        <v>30</v>
      </c>
      <c r="I29" s="57">
        <f t="shared" si="1"/>
        <v>51</v>
      </c>
      <c r="J29" s="18">
        <v>9401323414</v>
      </c>
      <c r="K29" s="18" t="s">
        <v>261</v>
      </c>
      <c r="L29" s="18" t="s">
        <v>257</v>
      </c>
      <c r="M29" s="18">
        <v>6000415041</v>
      </c>
      <c r="N29" s="18" t="s">
        <v>262</v>
      </c>
      <c r="O29" s="18">
        <v>8471942012</v>
      </c>
      <c r="P29" s="24" t="s">
        <v>263</v>
      </c>
      <c r="Q29" s="18" t="s">
        <v>119</v>
      </c>
      <c r="R29" s="18">
        <v>7</v>
      </c>
      <c r="S29" s="18" t="s">
        <v>260</v>
      </c>
      <c r="T29" s="18"/>
    </row>
    <row r="30" spans="1:20" x14ac:dyDescent="0.3">
      <c r="A30" s="4">
        <v>26</v>
      </c>
      <c r="B30" s="17" t="s">
        <v>63</v>
      </c>
      <c r="C30" s="18" t="s">
        <v>238</v>
      </c>
      <c r="D30" s="18" t="s">
        <v>23</v>
      </c>
      <c r="E30" s="19">
        <v>18200503605</v>
      </c>
      <c r="F30" s="18" t="s">
        <v>94</v>
      </c>
      <c r="G30" s="19">
        <v>62</v>
      </c>
      <c r="H30" s="19">
        <v>50</v>
      </c>
      <c r="I30" s="57">
        <f t="shared" si="1"/>
        <v>112</v>
      </c>
      <c r="J30" s="18"/>
      <c r="K30" s="18" t="s">
        <v>264</v>
      </c>
      <c r="L30" s="18" t="s">
        <v>265</v>
      </c>
      <c r="M30" s="18">
        <v>9954332539</v>
      </c>
      <c r="N30" s="18" t="s">
        <v>262</v>
      </c>
      <c r="O30" s="18">
        <v>8471942012</v>
      </c>
      <c r="P30" s="24" t="s">
        <v>266</v>
      </c>
      <c r="Q30" s="18" t="s">
        <v>120</v>
      </c>
      <c r="R30" s="18">
        <v>4</v>
      </c>
      <c r="S30" s="18" t="s">
        <v>260</v>
      </c>
      <c r="T30" s="18"/>
    </row>
    <row r="31" spans="1:20" x14ac:dyDescent="0.3">
      <c r="A31" s="4">
        <v>27</v>
      </c>
      <c r="B31" s="17" t="s">
        <v>63</v>
      </c>
      <c r="C31" s="18" t="s">
        <v>239</v>
      </c>
      <c r="D31" s="18" t="s">
        <v>25</v>
      </c>
      <c r="E31" s="19">
        <v>84</v>
      </c>
      <c r="F31" s="18"/>
      <c r="G31" s="19">
        <v>20</v>
      </c>
      <c r="H31" s="19">
        <v>23</v>
      </c>
      <c r="I31" s="57">
        <f t="shared" si="1"/>
        <v>43</v>
      </c>
      <c r="J31" s="18">
        <v>9401033205</v>
      </c>
      <c r="K31" s="18" t="s">
        <v>261</v>
      </c>
      <c r="L31" s="18" t="s">
        <v>265</v>
      </c>
      <c r="M31" s="18">
        <v>9954332539</v>
      </c>
      <c r="N31" s="18" t="s">
        <v>267</v>
      </c>
      <c r="O31" s="18">
        <v>9401153001</v>
      </c>
      <c r="P31" s="24" t="s">
        <v>266</v>
      </c>
      <c r="Q31" s="18" t="s">
        <v>120</v>
      </c>
      <c r="R31" s="18">
        <v>8</v>
      </c>
      <c r="S31" s="18" t="s">
        <v>260</v>
      </c>
      <c r="T31" s="18"/>
    </row>
    <row r="32" spans="1:20" x14ac:dyDescent="0.3">
      <c r="A32" s="4">
        <v>28</v>
      </c>
      <c r="B32" s="17" t="s">
        <v>63</v>
      </c>
      <c r="C32" s="18" t="s">
        <v>240</v>
      </c>
      <c r="D32" s="18" t="s">
        <v>23</v>
      </c>
      <c r="E32" s="19">
        <v>1820004715</v>
      </c>
      <c r="F32" s="18" t="s">
        <v>94</v>
      </c>
      <c r="G32" s="19">
        <v>12</v>
      </c>
      <c r="H32" s="19">
        <v>16</v>
      </c>
      <c r="I32" s="57">
        <f t="shared" si="1"/>
        <v>28</v>
      </c>
      <c r="J32" s="18">
        <v>9476633556</v>
      </c>
      <c r="K32" s="18" t="s">
        <v>256</v>
      </c>
      <c r="L32" s="18" t="s">
        <v>257</v>
      </c>
      <c r="M32" s="18">
        <v>6000415041</v>
      </c>
      <c r="N32" s="18" t="s">
        <v>268</v>
      </c>
      <c r="O32" s="18">
        <v>9402333084</v>
      </c>
      <c r="P32" s="24" t="s">
        <v>269</v>
      </c>
      <c r="Q32" s="18" t="s">
        <v>190</v>
      </c>
      <c r="R32" s="18">
        <v>6</v>
      </c>
      <c r="S32" s="18" t="s">
        <v>260</v>
      </c>
      <c r="T32" s="18"/>
    </row>
    <row r="33" spans="1:20" x14ac:dyDescent="0.3">
      <c r="A33" s="4">
        <v>29</v>
      </c>
      <c r="B33" s="17" t="s">
        <v>63</v>
      </c>
      <c r="C33" s="18" t="s">
        <v>241</v>
      </c>
      <c r="D33" s="18" t="s">
        <v>25</v>
      </c>
      <c r="E33" s="19"/>
      <c r="F33" s="18"/>
      <c r="G33" s="19">
        <v>23</v>
      </c>
      <c r="H33" s="19">
        <v>21</v>
      </c>
      <c r="I33" s="57">
        <f t="shared" si="1"/>
        <v>44</v>
      </c>
      <c r="J33" s="18"/>
      <c r="K33" s="18" t="s">
        <v>256</v>
      </c>
      <c r="L33" s="18" t="s">
        <v>257</v>
      </c>
      <c r="M33" s="18">
        <v>6000415041</v>
      </c>
      <c r="N33" s="18" t="s">
        <v>268</v>
      </c>
      <c r="O33" s="18">
        <v>940233084</v>
      </c>
      <c r="P33" s="24" t="s">
        <v>269</v>
      </c>
      <c r="Q33" s="18" t="s">
        <v>190</v>
      </c>
      <c r="R33" s="18">
        <v>6</v>
      </c>
      <c r="S33" s="18" t="s">
        <v>260</v>
      </c>
      <c r="T33" s="18"/>
    </row>
    <row r="34" spans="1:20" x14ac:dyDescent="0.3">
      <c r="A34" s="4">
        <v>30</v>
      </c>
      <c r="B34" s="17" t="s">
        <v>63</v>
      </c>
      <c r="C34" s="18" t="s">
        <v>242</v>
      </c>
      <c r="D34" s="18" t="s">
        <v>23</v>
      </c>
      <c r="E34" s="19">
        <v>18200113902</v>
      </c>
      <c r="F34" s="18" t="s">
        <v>243</v>
      </c>
      <c r="G34" s="19">
        <v>37</v>
      </c>
      <c r="H34" s="19">
        <v>31</v>
      </c>
      <c r="I34" s="57">
        <f t="shared" si="1"/>
        <v>68</v>
      </c>
      <c r="J34" s="18">
        <v>9435834223</v>
      </c>
      <c r="K34" s="18" t="s">
        <v>270</v>
      </c>
      <c r="L34" s="18" t="s">
        <v>271</v>
      </c>
      <c r="M34" s="18">
        <v>7002486250</v>
      </c>
      <c r="N34" s="18" t="s">
        <v>272</v>
      </c>
      <c r="O34" s="18">
        <v>8011747873</v>
      </c>
      <c r="P34" s="24" t="s">
        <v>273</v>
      </c>
      <c r="Q34" s="18" t="s">
        <v>123</v>
      </c>
      <c r="R34" s="18">
        <v>20</v>
      </c>
      <c r="S34" s="18" t="s">
        <v>260</v>
      </c>
      <c r="T34" s="51"/>
    </row>
    <row r="35" spans="1:20" x14ac:dyDescent="0.3">
      <c r="A35" s="4">
        <v>31</v>
      </c>
      <c r="B35" s="17" t="s">
        <v>63</v>
      </c>
      <c r="C35" s="18" t="s">
        <v>244</v>
      </c>
      <c r="D35" s="18" t="s">
        <v>23</v>
      </c>
      <c r="E35" s="19">
        <v>18200113907</v>
      </c>
      <c r="F35" s="18" t="s">
        <v>94</v>
      </c>
      <c r="G35" s="19">
        <v>34</v>
      </c>
      <c r="H35" s="19">
        <v>28</v>
      </c>
      <c r="I35" s="57">
        <f t="shared" si="1"/>
        <v>62</v>
      </c>
      <c r="J35" s="18">
        <v>9401682963</v>
      </c>
      <c r="K35" s="18" t="s">
        <v>274</v>
      </c>
      <c r="L35" s="18" t="s">
        <v>271</v>
      </c>
      <c r="M35" s="18">
        <v>7002486250</v>
      </c>
      <c r="N35" s="18" t="s">
        <v>272</v>
      </c>
      <c r="O35" s="18">
        <v>8011747873</v>
      </c>
      <c r="P35" s="24" t="s">
        <v>275</v>
      </c>
      <c r="Q35" s="18" t="s">
        <v>116</v>
      </c>
      <c r="R35" s="18">
        <v>22</v>
      </c>
      <c r="S35" s="18" t="s">
        <v>260</v>
      </c>
      <c r="T35" s="18"/>
    </row>
    <row r="36" spans="1:20" x14ac:dyDescent="0.3">
      <c r="A36" s="4">
        <v>32</v>
      </c>
      <c r="B36" s="17" t="s">
        <v>63</v>
      </c>
      <c r="C36" s="18" t="s">
        <v>245</v>
      </c>
      <c r="D36" s="18" t="s">
        <v>23</v>
      </c>
      <c r="E36" s="19">
        <v>18200512401</v>
      </c>
      <c r="F36" s="18" t="s">
        <v>94</v>
      </c>
      <c r="G36" s="19">
        <v>13</v>
      </c>
      <c r="H36" s="19">
        <v>23</v>
      </c>
      <c r="I36" s="57">
        <f t="shared" si="1"/>
        <v>36</v>
      </c>
      <c r="J36" s="18">
        <v>9401507547</v>
      </c>
      <c r="K36" s="18" t="s">
        <v>274</v>
      </c>
      <c r="L36" s="18" t="s">
        <v>271</v>
      </c>
      <c r="M36" s="18">
        <v>7002486250</v>
      </c>
      <c r="N36" s="18" t="s">
        <v>272</v>
      </c>
      <c r="O36" s="18">
        <v>8011747873</v>
      </c>
      <c r="P36" s="24" t="s">
        <v>276</v>
      </c>
      <c r="Q36" s="18" t="s">
        <v>120</v>
      </c>
      <c r="R36" s="18">
        <v>12</v>
      </c>
      <c r="S36" s="18" t="s">
        <v>260</v>
      </c>
      <c r="T36" s="18"/>
    </row>
    <row r="37" spans="1:20" x14ac:dyDescent="0.3">
      <c r="A37" s="4">
        <v>33</v>
      </c>
      <c r="B37" s="17" t="s">
        <v>63</v>
      </c>
      <c r="C37" s="18" t="s">
        <v>246</v>
      </c>
      <c r="D37" s="18" t="s">
        <v>23</v>
      </c>
      <c r="E37" s="19">
        <v>1820051224</v>
      </c>
      <c r="F37" s="18" t="s">
        <v>94</v>
      </c>
      <c r="G37" s="19">
        <v>10</v>
      </c>
      <c r="H37" s="19">
        <v>9</v>
      </c>
      <c r="I37" s="57">
        <f t="shared" si="1"/>
        <v>19</v>
      </c>
      <c r="J37" s="18">
        <v>9127372499</v>
      </c>
      <c r="K37" s="18" t="s">
        <v>277</v>
      </c>
      <c r="L37" s="18" t="s">
        <v>271</v>
      </c>
      <c r="M37" s="18">
        <v>7002486250</v>
      </c>
      <c r="N37" s="18" t="s">
        <v>272</v>
      </c>
      <c r="O37" s="18">
        <v>8011747873</v>
      </c>
      <c r="P37" s="24" t="s">
        <v>276</v>
      </c>
      <c r="Q37" s="18" t="s">
        <v>120</v>
      </c>
      <c r="R37" s="18">
        <v>13</v>
      </c>
      <c r="S37" s="18" t="s">
        <v>260</v>
      </c>
      <c r="T37" s="18"/>
    </row>
    <row r="38" spans="1:20" x14ac:dyDescent="0.3">
      <c r="A38" s="4">
        <v>34</v>
      </c>
      <c r="B38" s="17" t="s">
        <v>63</v>
      </c>
      <c r="C38" s="18" t="s">
        <v>247</v>
      </c>
      <c r="D38" s="18" t="s">
        <v>23</v>
      </c>
      <c r="E38" s="19">
        <v>18200504911</v>
      </c>
      <c r="F38" s="18" t="s">
        <v>94</v>
      </c>
      <c r="G38" s="19">
        <v>12</v>
      </c>
      <c r="H38" s="19">
        <v>20</v>
      </c>
      <c r="I38" s="57">
        <f t="shared" si="1"/>
        <v>32</v>
      </c>
      <c r="J38" s="18">
        <v>9401459251</v>
      </c>
      <c r="K38" s="18" t="s">
        <v>264</v>
      </c>
      <c r="L38" s="18" t="s">
        <v>265</v>
      </c>
      <c r="M38" s="18">
        <v>9954332539</v>
      </c>
      <c r="N38" s="18" t="s">
        <v>262</v>
      </c>
      <c r="O38" s="18">
        <v>8471942012</v>
      </c>
      <c r="P38" s="24" t="s">
        <v>278</v>
      </c>
      <c r="Q38" s="18" t="s">
        <v>190</v>
      </c>
      <c r="R38" s="18">
        <v>6</v>
      </c>
      <c r="S38" s="18" t="s">
        <v>260</v>
      </c>
      <c r="T38" s="18"/>
    </row>
    <row r="39" spans="1:20" x14ac:dyDescent="0.3">
      <c r="A39" s="4">
        <v>35</v>
      </c>
      <c r="B39" s="17" t="s">
        <v>63</v>
      </c>
      <c r="C39" s="18" t="s">
        <v>248</v>
      </c>
      <c r="D39" s="18" t="s">
        <v>23</v>
      </c>
      <c r="E39" s="19"/>
      <c r="F39" s="18" t="s">
        <v>113</v>
      </c>
      <c r="G39" s="19">
        <v>101</v>
      </c>
      <c r="H39" s="19">
        <v>94</v>
      </c>
      <c r="I39" s="57">
        <f t="shared" si="1"/>
        <v>195</v>
      </c>
      <c r="J39" s="18">
        <v>786928032</v>
      </c>
      <c r="K39" s="18" t="s">
        <v>277</v>
      </c>
      <c r="L39" s="18" t="s">
        <v>271</v>
      </c>
      <c r="M39" s="18">
        <v>7002486250</v>
      </c>
      <c r="N39" s="18" t="s">
        <v>272</v>
      </c>
      <c r="O39" s="18">
        <v>8011747873</v>
      </c>
      <c r="P39" s="24" t="s">
        <v>279</v>
      </c>
      <c r="Q39" s="18" t="s">
        <v>123</v>
      </c>
      <c r="R39" s="18">
        <v>13</v>
      </c>
      <c r="S39" s="18" t="s">
        <v>260</v>
      </c>
      <c r="T39" s="18"/>
    </row>
    <row r="40" spans="1:20" x14ac:dyDescent="0.3">
      <c r="A40" s="4">
        <v>36</v>
      </c>
      <c r="B40" s="17" t="s">
        <v>63</v>
      </c>
      <c r="C40" s="18" t="s">
        <v>249</v>
      </c>
      <c r="D40" s="18" t="s">
        <v>23</v>
      </c>
      <c r="E40" s="19">
        <v>18200503601</v>
      </c>
      <c r="F40" s="18" t="s">
        <v>94</v>
      </c>
      <c r="G40" s="19">
        <v>13</v>
      </c>
      <c r="H40" s="19">
        <v>11</v>
      </c>
      <c r="I40" s="57">
        <f t="shared" si="1"/>
        <v>24</v>
      </c>
      <c r="J40" s="18">
        <v>8474064279</v>
      </c>
      <c r="K40" s="18" t="s">
        <v>264</v>
      </c>
      <c r="L40" s="18" t="s">
        <v>265</v>
      </c>
      <c r="M40" s="18">
        <v>9954332539</v>
      </c>
      <c r="N40" s="18" t="s">
        <v>280</v>
      </c>
      <c r="O40" s="18">
        <v>8812914799</v>
      </c>
      <c r="P40" s="24" t="s">
        <v>281</v>
      </c>
      <c r="Q40" s="18" t="s">
        <v>116</v>
      </c>
      <c r="R40" s="18">
        <v>7</v>
      </c>
      <c r="S40" s="18" t="s">
        <v>260</v>
      </c>
      <c r="T40" s="18"/>
    </row>
    <row r="41" spans="1:20" x14ac:dyDescent="0.3">
      <c r="A41" s="4">
        <v>37</v>
      </c>
      <c r="B41" s="17" t="s">
        <v>63</v>
      </c>
      <c r="C41" s="18" t="s">
        <v>250</v>
      </c>
      <c r="D41" s="18" t="s">
        <v>25</v>
      </c>
      <c r="E41" s="19"/>
      <c r="F41" s="18"/>
      <c r="G41" s="19">
        <v>23</v>
      </c>
      <c r="H41" s="19">
        <v>21</v>
      </c>
      <c r="I41" s="57">
        <f t="shared" si="1"/>
        <v>44</v>
      </c>
      <c r="J41" s="18">
        <v>9435177511</v>
      </c>
      <c r="K41" s="18" t="s">
        <v>264</v>
      </c>
      <c r="L41" s="18" t="s">
        <v>265</v>
      </c>
      <c r="M41" s="18">
        <v>9954332539</v>
      </c>
      <c r="N41" s="18" t="s">
        <v>280</v>
      </c>
      <c r="O41" s="18">
        <v>8812914799</v>
      </c>
      <c r="P41" s="24" t="s">
        <v>281</v>
      </c>
      <c r="Q41" s="18" t="s">
        <v>116</v>
      </c>
      <c r="R41" s="18">
        <v>7</v>
      </c>
      <c r="S41" s="18" t="s">
        <v>260</v>
      </c>
      <c r="T41" s="18"/>
    </row>
    <row r="42" spans="1:20" x14ac:dyDescent="0.3">
      <c r="A42" s="4">
        <v>38</v>
      </c>
      <c r="B42" s="17" t="s">
        <v>63</v>
      </c>
      <c r="C42" s="18" t="s">
        <v>251</v>
      </c>
      <c r="D42" s="18" t="s">
        <v>23</v>
      </c>
      <c r="E42" s="19">
        <v>18200504910</v>
      </c>
      <c r="F42" s="18" t="s">
        <v>113</v>
      </c>
      <c r="G42" s="19">
        <v>45</v>
      </c>
      <c r="H42" s="19">
        <v>67</v>
      </c>
      <c r="I42" s="57">
        <f t="shared" si="1"/>
        <v>112</v>
      </c>
      <c r="J42" s="18">
        <v>9435577538</v>
      </c>
      <c r="K42" s="18" t="s">
        <v>264</v>
      </c>
      <c r="L42" s="18" t="s">
        <v>265</v>
      </c>
      <c r="M42" s="18">
        <v>9954332539</v>
      </c>
      <c r="N42" s="18" t="s">
        <v>262</v>
      </c>
      <c r="O42" s="18">
        <v>8471942012</v>
      </c>
      <c r="P42" s="24" t="s">
        <v>282</v>
      </c>
      <c r="Q42" s="18" t="s">
        <v>120</v>
      </c>
      <c r="R42" s="18">
        <v>5</v>
      </c>
      <c r="S42" s="18" t="s">
        <v>260</v>
      </c>
      <c r="T42" s="18"/>
    </row>
    <row r="43" spans="1:20" x14ac:dyDescent="0.3">
      <c r="A43" s="4">
        <v>39</v>
      </c>
      <c r="B43" s="17" t="s">
        <v>63</v>
      </c>
      <c r="C43" s="18" t="s">
        <v>252</v>
      </c>
      <c r="D43" s="18" t="s">
        <v>23</v>
      </c>
      <c r="E43" s="19">
        <v>18200502317</v>
      </c>
      <c r="F43" s="18" t="s">
        <v>94</v>
      </c>
      <c r="G43" s="19">
        <v>6</v>
      </c>
      <c r="H43" s="19">
        <v>5</v>
      </c>
      <c r="I43" s="57">
        <f t="shared" si="1"/>
        <v>11</v>
      </c>
      <c r="J43" s="18"/>
      <c r="K43" s="18" t="s">
        <v>283</v>
      </c>
      <c r="L43" s="18" t="s">
        <v>284</v>
      </c>
      <c r="M43" s="18">
        <v>9435613795</v>
      </c>
      <c r="N43" s="18" t="s">
        <v>285</v>
      </c>
      <c r="O43" s="18">
        <v>9401958359</v>
      </c>
      <c r="P43" s="24" t="s">
        <v>286</v>
      </c>
      <c r="Q43" s="18" t="s">
        <v>190</v>
      </c>
      <c r="R43" s="18">
        <v>30</v>
      </c>
      <c r="S43" s="18" t="s">
        <v>260</v>
      </c>
      <c r="T43" s="18"/>
    </row>
    <row r="44" spans="1:20" x14ac:dyDescent="0.3">
      <c r="A44" s="4">
        <v>40</v>
      </c>
      <c r="B44" s="17" t="s">
        <v>63</v>
      </c>
      <c r="C44" s="18" t="s">
        <v>253</v>
      </c>
      <c r="D44" s="18" t="s">
        <v>25</v>
      </c>
      <c r="E44" s="19"/>
      <c r="F44" s="18"/>
      <c r="G44" s="19">
        <v>13</v>
      </c>
      <c r="H44" s="19">
        <v>15</v>
      </c>
      <c r="I44" s="57">
        <f t="shared" si="1"/>
        <v>28</v>
      </c>
      <c r="J44" s="18">
        <v>9401433423</v>
      </c>
      <c r="K44" s="18" t="s">
        <v>283</v>
      </c>
      <c r="L44" s="18" t="s">
        <v>284</v>
      </c>
      <c r="M44" s="18">
        <v>9435613795</v>
      </c>
      <c r="N44" s="18" t="s">
        <v>285</v>
      </c>
      <c r="O44" s="18">
        <v>9401958359</v>
      </c>
      <c r="P44" s="24" t="s">
        <v>286</v>
      </c>
      <c r="Q44" s="18" t="s">
        <v>190</v>
      </c>
      <c r="R44" s="18">
        <v>30</v>
      </c>
      <c r="S44" s="18" t="s">
        <v>260</v>
      </c>
      <c r="T44" s="18"/>
    </row>
    <row r="45" spans="1:20" x14ac:dyDescent="0.3">
      <c r="A45" s="4">
        <v>41</v>
      </c>
      <c r="B45" s="17" t="s">
        <v>63</v>
      </c>
      <c r="C45" s="18" t="s">
        <v>254</v>
      </c>
      <c r="D45" s="18" t="s">
        <v>25</v>
      </c>
      <c r="E45" s="19">
        <v>80</v>
      </c>
      <c r="F45" s="18"/>
      <c r="G45" s="19">
        <v>14</v>
      </c>
      <c r="H45" s="19">
        <v>12</v>
      </c>
      <c r="I45" s="57">
        <f t="shared" si="1"/>
        <v>26</v>
      </c>
      <c r="J45" s="18">
        <v>9401160358</v>
      </c>
      <c r="K45" s="18" t="s">
        <v>287</v>
      </c>
      <c r="L45" s="18" t="s">
        <v>271</v>
      </c>
      <c r="M45" s="18">
        <v>7002486250</v>
      </c>
      <c r="N45" s="18" t="s">
        <v>288</v>
      </c>
      <c r="O45" s="18">
        <v>8011747243</v>
      </c>
      <c r="P45" s="24" t="s">
        <v>289</v>
      </c>
      <c r="Q45" s="18" t="s">
        <v>123</v>
      </c>
      <c r="R45" s="18">
        <v>19</v>
      </c>
      <c r="S45" s="18" t="s">
        <v>260</v>
      </c>
      <c r="T45" s="18"/>
    </row>
    <row r="46" spans="1:20" x14ac:dyDescent="0.3">
      <c r="A46" s="4">
        <v>42</v>
      </c>
      <c r="B46" s="17" t="s">
        <v>63</v>
      </c>
      <c r="C46" s="18" t="s">
        <v>255</v>
      </c>
      <c r="D46" s="18" t="s">
        <v>25</v>
      </c>
      <c r="E46" s="19">
        <v>81</v>
      </c>
      <c r="F46" s="18"/>
      <c r="G46" s="19">
        <v>16</v>
      </c>
      <c r="H46" s="19">
        <v>8</v>
      </c>
      <c r="I46" s="57">
        <f t="shared" si="1"/>
        <v>24</v>
      </c>
      <c r="J46" s="18">
        <v>9957712577</v>
      </c>
      <c r="K46" s="18" t="s">
        <v>287</v>
      </c>
      <c r="L46" s="18" t="s">
        <v>271</v>
      </c>
      <c r="M46" s="18">
        <v>7002486250</v>
      </c>
      <c r="N46" s="18" t="s">
        <v>288</v>
      </c>
      <c r="O46" s="18">
        <v>8011747243</v>
      </c>
      <c r="P46" s="24" t="s">
        <v>289</v>
      </c>
      <c r="Q46" s="18" t="s">
        <v>123</v>
      </c>
      <c r="R46" s="18">
        <v>20</v>
      </c>
      <c r="S46" s="18" t="s">
        <v>260</v>
      </c>
      <c r="T46" s="18"/>
    </row>
    <row r="47" spans="1:20" x14ac:dyDescent="0.3">
      <c r="A47" s="4">
        <v>43</v>
      </c>
      <c r="B47" s="17" t="s">
        <v>63</v>
      </c>
      <c r="C47" s="18" t="s">
        <v>255</v>
      </c>
      <c r="D47" s="18" t="s">
        <v>23</v>
      </c>
      <c r="E47" s="19"/>
      <c r="F47" s="18"/>
      <c r="G47" s="19">
        <v>6</v>
      </c>
      <c r="H47" s="19">
        <v>4</v>
      </c>
      <c r="I47" s="57">
        <f t="shared" si="1"/>
        <v>10</v>
      </c>
      <c r="J47" s="152">
        <v>9401584045</v>
      </c>
      <c r="K47" s="18" t="s">
        <v>287</v>
      </c>
      <c r="L47" s="18" t="s">
        <v>271</v>
      </c>
      <c r="M47" s="18">
        <v>7002486250</v>
      </c>
      <c r="N47" s="18" t="s">
        <v>288</v>
      </c>
      <c r="O47" s="18">
        <v>8011747243</v>
      </c>
      <c r="P47" s="24" t="s">
        <v>289</v>
      </c>
      <c r="Q47" s="18" t="s">
        <v>123</v>
      </c>
      <c r="R47" s="18">
        <v>20</v>
      </c>
      <c r="S47" s="18" t="s">
        <v>260</v>
      </c>
      <c r="T47" s="18"/>
    </row>
    <row r="48" spans="1:20" x14ac:dyDescent="0.3">
      <c r="A48" s="4">
        <v>44</v>
      </c>
      <c r="B48" s="17"/>
      <c r="C48" s="18"/>
      <c r="D48" s="18"/>
      <c r="E48" s="19"/>
      <c r="F48" s="18"/>
      <c r="G48" s="19"/>
      <c r="H48" s="19"/>
      <c r="I48" s="57">
        <f t="shared" si="1"/>
        <v>0</v>
      </c>
      <c r="J48" s="18"/>
      <c r="K48" s="18"/>
      <c r="L48" s="18"/>
      <c r="M48" s="18"/>
      <c r="N48" s="18"/>
      <c r="O48" s="18"/>
      <c r="P48" s="24"/>
      <c r="Q48" s="18"/>
      <c r="R48" s="18"/>
      <c r="S48" s="18"/>
      <c r="T48" s="18"/>
    </row>
    <row r="49" spans="1:20" x14ac:dyDescent="0.3">
      <c r="A49" s="4">
        <v>45</v>
      </c>
      <c r="B49" s="17"/>
      <c r="C49" s="18"/>
      <c r="D49" s="18"/>
      <c r="E49" s="19"/>
      <c r="F49" s="18"/>
      <c r="G49" s="19"/>
      <c r="H49" s="19"/>
      <c r="I49" s="57">
        <f t="shared" si="1"/>
        <v>0</v>
      </c>
      <c r="J49" s="18"/>
      <c r="K49" s="18"/>
      <c r="L49" s="18"/>
      <c r="M49" s="18"/>
      <c r="N49" s="18"/>
      <c r="O49" s="18"/>
      <c r="P49" s="24"/>
      <c r="Q49" s="18"/>
      <c r="R49" s="18"/>
      <c r="S49" s="18"/>
      <c r="T49" s="18"/>
    </row>
    <row r="50" spans="1:20" x14ac:dyDescent="0.3">
      <c r="A50" s="4">
        <v>46</v>
      </c>
      <c r="B50" s="17"/>
      <c r="C50" s="18"/>
      <c r="D50" s="18"/>
      <c r="E50" s="19"/>
      <c r="F50" s="18"/>
      <c r="G50" s="19"/>
      <c r="H50" s="19"/>
      <c r="I50" s="57">
        <f t="shared" si="1"/>
        <v>0</v>
      </c>
      <c r="J50" s="18"/>
      <c r="K50" s="18"/>
      <c r="L50" s="18"/>
      <c r="M50" s="18"/>
      <c r="N50" s="18"/>
      <c r="O50" s="18"/>
      <c r="P50" s="24"/>
      <c r="Q50" s="18"/>
      <c r="R50" s="18"/>
      <c r="S50" s="18"/>
      <c r="T50" s="18"/>
    </row>
    <row r="51" spans="1:20" x14ac:dyDescent="0.3">
      <c r="A51" s="4">
        <v>47</v>
      </c>
      <c r="B51" s="17"/>
      <c r="C51" s="18"/>
      <c r="D51" s="18"/>
      <c r="E51" s="19"/>
      <c r="F51" s="18"/>
      <c r="G51" s="19"/>
      <c r="H51" s="19"/>
      <c r="I51" s="57">
        <f t="shared" si="1"/>
        <v>0</v>
      </c>
      <c r="J51" s="18"/>
      <c r="K51" s="18"/>
      <c r="L51" s="18"/>
      <c r="M51" s="18"/>
      <c r="N51" s="18"/>
      <c r="O51" s="18"/>
      <c r="P51" s="24"/>
      <c r="Q51" s="18"/>
      <c r="R51" s="18"/>
      <c r="S51" s="18"/>
      <c r="T51" s="18"/>
    </row>
    <row r="52" spans="1:20" x14ac:dyDescent="0.3">
      <c r="A52" s="4">
        <v>48</v>
      </c>
      <c r="B52" s="17"/>
      <c r="C52" s="18"/>
      <c r="D52" s="18"/>
      <c r="E52" s="19"/>
      <c r="F52" s="18"/>
      <c r="G52" s="19"/>
      <c r="H52" s="19"/>
      <c r="I52" s="57">
        <f t="shared" si="1"/>
        <v>0</v>
      </c>
      <c r="J52" s="18"/>
      <c r="K52" s="18"/>
      <c r="L52" s="18"/>
      <c r="M52" s="18"/>
      <c r="N52" s="18"/>
      <c r="O52" s="18"/>
      <c r="P52" s="24"/>
      <c r="Q52" s="18"/>
      <c r="R52" s="18"/>
      <c r="S52" s="18"/>
      <c r="T52" s="18"/>
    </row>
    <row r="53" spans="1:20" x14ac:dyDescent="0.3">
      <c r="A53" s="4">
        <v>49</v>
      </c>
      <c r="B53" s="17"/>
      <c r="C53" s="18"/>
      <c r="D53" s="18"/>
      <c r="E53" s="19"/>
      <c r="F53" s="18"/>
      <c r="G53" s="19"/>
      <c r="H53" s="19"/>
      <c r="I53" s="57">
        <f t="shared" si="1"/>
        <v>0</v>
      </c>
      <c r="J53" s="18"/>
      <c r="K53" s="18"/>
      <c r="L53" s="18"/>
      <c r="M53" s="18"/>
      <c r="N53" s="18"/>
      <c r="O53" s="18"/>
      <c r="P53" s="24"/>
      <c r="Q53" s="18"/>
      <c r="R53" s="18"/>
      <c r="S53" s="18"/>
      <c r="T53" s="18"/>
    </row>
    <row r="54" spans="1:20" x14ac:dyDescent="0.3">
      <c r="A54" s="4">
        <v>50</v>
      </c>
      <c r="B54" s="17"/>
      <c r="C54" s="18"/>
      <c r="D54" s="18"/>
      <c r="E54" s="19"/>
      <c r="F54" s="18"/>
      <c r="G54" s="19"/>
      <c r="H54" s="19"/>
      <c r="I54" s="57">
        <f t="shared" si="1"/>
        <v>0</v>
      </c>
      <c r="J54" s="18"/>
      <c r="K54" s="18"/>
      <c r="L54" s="18"/>
      <c r="M54" s="18"/>
      <c r="N54" s="18"/>
      <c r="O54" s="18"/>
      <c r="P54" s="24"/>
      <c r="Q54" s="18"/>
      <c r="R54" s="18"/>
      <c r="S54" s="18"/>
      <c r="T54" s="18"/>
    </row>
    <row r="55" spans="1:20" x14ac:dyDescent="0.3">
      <c r="A55" s="4">
        <v>51</v>
      </c>
      <c r="B55" s="17"/>
      <c r="C55" s="18"/>
      <c r="D55" s="18"/>
      <c r="E55" s="19"/>
      <c r="F55" s="18"/>
      <c r="G55" s="19"/>
      <c r="H55" s="19"/>
      <c r="I55" s="57">
        <f t="shared" si="1"/>
        <v>0</v>
      </c>
      <c r="J55" s="18"/>
      <c r="K55" s="18"/>
      <c r="L55" s="18"/>
      <c r="M55" s="18"/>
      <c r="N55" s="18"/>
      <c r="O55" s="18"/>
      <c r="P55" s="24"/>
      <c r="Q55" s="18"/>
      <c r="R55" s="18"/>
      <c r="S55" s="18"/>
      <c r="T55" s="18"/>
    </row>
    <row r="56" spans="1:20" x14ac:dyDescent="0.3">
      <c r="A56" s="4">
        <v>52</v>
      </c>
      <c r="B56" s="17"/>
      <c r="C56" s="18"/>
      <c r="D56" s="18"/>
      <c r="E56" s="19"/>
      <c r="F56" s="18"/>
      <c r="G56" s="19"/>
      <c r="H56" s="19"/>
      <c r="I56" s="57">
        <f t="shared" si="1"/>
        <v>0</v>
      </c>
      <c r="J56" s="18"/>
      <c r="K56" s="18"/>
      <c r="L56" s="18"/>
      <c r="M56" s="18"/>
      <c r="N56" s="18"/>
      <c r="O56" s="18"/>
      <c r="P56" s="24"/>
      <c r="Q56" s="18"/>
      <c r="R56" s="18"/>
      <c r="S56" s="18"/>
      <c r="T56" s="18"/>
    </row>
    <row r="57" spans="1:20" x14ac:dyDescent="0.3">
      <c r="A57" s="4">
        <v>53</v>
      </c>
      <c r="B57" s="17"/>
      <c r="C57" s="18"/>
      <c r="D57" s="18"/>
      <c r="E57" s="19"/>
      <c r="F57" s="18"/>
      <c r="G57" s="19"/>
      <c r="H57" s="19"/>
      <c r="I57" s="57">
        <f t="shared" si="1"/>
        <v>0</v>
      </c>
      <c r="J57" s="18"/>
      <c r="K57" s="18"/>
      <c r="L57" s="18"/>
      <c r="M57" s="18"/>
      <c r="N57" s="18"/>
      <c r="O57" s="18"/>
      <c r="P57" s="24"/>
      <c r="Q57" s="18"/>
      <c r="R57" s="18"/>
      <c r="S57" s="18"/>
      <c r="T57" s="18"/>
    </row>
    <row r="58" spans="1:20" x14ac:dyDescent="0.3">
      <c r="A58" s="4">
        <v>54</v>
      </c>
      <c r="B58" s="17"/>
      <c r="C58" s="18"/>
      <c r="D58" s="18"/>
      <c r="E58" s="19"/>
      <c r="F58" s="18"/>
      <c r="G58" s="19"/>
      <c r="H58" s="19"/>
      <c r="I58" s="57">
        <f t="shared" si="1"/>
        <v>0</v>
      </c>
      <c r="J58" s="18"/>
      <c r="K58" s="18"/>
      <c r="L58" s="18"/>
      <c r="M58" s="18"/>
      <c r="N58" s="18"/>
      <c r="O58" s="18"/>
      <c r="P58" s="24"/>
      <c r="Q58" s="18"/>
      <c r="R58" s="18"/>
      <c r="S58" s="18"/>
      <c r="T58" s="18"/>
    </row>
    <row r="59" spans="1:20" x14ac:dyDescent="0.3">
      <c r="A59" s="4">
        <v>55</v>
      </c>
      <c r="B59" s="17"/>
      <c r="C59" s="18"/>
      <c r="D59" s="18"/>
      <c r="E59" s="19"/>
      <c r="F59" s="18"/>
      <c r="G59" s="19"/>
      <c r="H59" s="19"/>
      <c r="I59" s="57">
        <f t="shared" si="1"/>
        <v>0</v>
      </c>
      <c r="J59" s="18"/>
      <c r="K59" s="18"/>
      <c r="L59" s="18"/>
      <c r="M59" s="18"/>
      <c r="N59" s="18"/>
      <c r="O59" s="18"/>
      <c r="P59" s="24"/>
      <c r="Q59" s="18"/>
      <c r="R59" s="18"/>
      <c r="S59" s="18"/>
      <c r="T59" s="18"/>
    </row>
    <row r="60" spans="1:20" x14ac:dyDescent="0.3">
      <c r="A60" s="4">
        <v>56</v>
      </c>
      <c r="B60" s="17"/>
      <c r="C60" s="18"/>
      <c r="D60" s="18"/>
      <c r="E60" s="19"/>
      <c r="F60" s="18"/>
      <c r="G60" s="19"/>
      <c r="H60" s="19"/>
      <c r="I60" s="57">
        <f t="shared" si="1"/>
        <v>0</v>
      </c>
      <c r="J60" s="18"/>
      <c r="K60" s="18"/>
      <c r="L60" s="18"/>
      <c r="M60" s="18"/>
      <c r="N60" s="18"/>
      <c r="O60" s="18"/>
      <c r="P60" s="24"/>
      <c r="Q60" s="18"/>
      <c r="R60" s="18"/>
      <c r="S60" s="18"/>
      <c r="T60" s="18"/>
    </row>
    <row r="61" spans="1:20" x14ac:dyDescent="0.3">
      <c r="A61" s="4">
        <v>57</v>
      </c>
      <c r="B61" s="17"/>
      <c r="C61" s="18"/>
      <c r="D61" s="18"/>
      <c r="E61" s="19"/>
      <c r="F61" s="18"/>
      <c r="G61" s="19"/>
      <c r="H61" s="19"/>
      <c r="I61" s="57">
        <f t="shared" si="1"/>
        <v>0</v>
      </c>
      <c r="J61" s="18"/>
      <c r="K61" s="18"/>
      <c r="L61" s="18"/>
      <c r="M61" s="18"/>
      <c r="N61" s="18"/>
      <c r="O61" s="18"/>
      <c r="P61" s="24"/>
      <c r="Q61" s="18"/>
      <c r="R61" s="18"/>
      <c r="S61" s="18"/>
      <c r="T61" s="18"/>
    </row>
    <row r="62" spans="1:20" x14ac:dyDescent="0.3">
      <c r="A62" s="4">
        <v>58</v>
      </c>
      <c r="B62" s="17"/>
      <c r="C62" s="18"/>
      <c r="D62" s="18"/>
      <c r="E62" s="19"/>
      <c r="F62" s="18"/>
      <c r="G62" s="19"/>
      <c r="H62" s="19"/>
      <c r="I62" s="57">
        <f t="shared" si="1"/>
        <v>0</v>
      </c>
      <c r="J62" s="18"/>
      <c r="K62" s="18"/>
      <c r="L62" s="18"/>
      <c r="M62" s="18"/>
      <c r="N62" s="18"/>
      <c r="O62" s="18"/>
      <c r="P62" s="24"/>
      <c r="Q62" s="18"/>
      <c r="R62" s="18"/>
      <c r="S62" s="18"/>
      <c r="T62" s="18"/>
    </row>
    <row r="63" spans="1:20" x14ac:dyDescent="0.3">
      <c r="A63" s="4">
        <v>59</v>
      </c>
      <c r="B63" s="17"/>
      <c r="C63" s="18"/>
      <c r="D63" s="18"/>
      <c r="E63" s="19"/>
      <c r="F63" s="18"/>
      <c r="G63" s="19"/>
      <c r="H63" s="19"/>
      <c r="I63" s="57">
        <f t="shared" si="1"/>
        <v>0</v>
      </c>
      <c r="J63" s="18"/>
      <c r="K63" s="18"/>
      <c r="L63" s="18"/>
      <c r="M63" s="18"/>
      <c r="N63" s="18"/>
      <c r="O63" s="18"/>
      <c r="P63" s="24"/>
      <c r="Q63" s="18"/>
      <c r="R63" s="18"/>
      <c r="S63" s="18"/>
      <c r="T63" s="18"/>
    </row>
    <row r="64" spans="1:20" x14ac:dyDescent="0.3">
      <c r="A64" s="4">
        <v>60</v>
      </c>
      <c r="B64" s="17"/>
      <c r="C64" s="18"/>
      <c r="D64" s="18"/>
      <c r="E64" s="19"/>
      <c r="F64" s="18"/>
      <c r="G64" s="19"/>
      <c r="H64" s="19"/>
      <c r="I64" s="57">
        <f t="shared" si="1"/>
        <v>0</v>
      </c>
      <c r="J64" s="18"/>
      <c r="K64" s="18"/>
      <c r="L64" s="18"/>
      <c r="M64" s="18"/>
      <c r="N64" s="18"/>
      <c r="O64" s="18"/>
      <c r="P64" s="24"/>
      <c r="Q64" s="18"/>
      <c r="R64" s="18"/>
      <c r="S64" s="18"/>
      <c r="T64" s="18"/>
    </row>
    <row r="65" spans="1:20" x14ac:dyDescent="0.3">
      <c r="A65" s="4">
        <v>61</v>
      </c>
      <c r="B65" s="17"/>
      <c r="C65" s="18"/>
      <c r="D65" s="18"/>
      <c r="E65" s="19"/>
      <c r="F65" s="18"/>
      <c r="G65" s="19"/>
      <c r="H65" s="19"/>
      <c r="I65" s="57">
        <f t="shared" si="1"/>
        <v>0</v>
      </c>
      <c r="J65" s="18"/>
      <c r="K65" s="18"/>
      <c r="L65" s="18"/>
      <c r="M65" s="18"/>
      <c r="N65" s="18"/>
      <c r="O65" s="18"/>
      <c r="P65" s="24"/>
      <c r="Q65" s="18"/>
      <c r="R65" s="18"/>
      <c r="S65" s="18"/>
      <c r="T65" s="18"/>
    </row>
    <row r="66" spans="1:20" x14ac:dyDescent="0.3">
      <c r="A66" s="4">
        <v>62</v>
      </c>
      <c r="B66" s="17"/>
      <c r="C66" s="18"/>
      <c r="D66" s="18"/>
      <c r="E66" s="19"/>
      <c r="F66" s="18"/>
      <c r="G66" s="19"/>
      <c r="H66" s="19"/>
      <c r="I66" s="57">
        <f t="shared" si="1"/>
        <v>0</v>
      </c>
      <c r="J66" s="18"/>
      <c r="K66" s="18"/>
      <c r="L66" s="18"/>
      <c r="M66" s="18"/>
      <c r="N66" s="18"/>
      <c r="O66" s="18"/>
      <c r="P66" s="24"/>
      <c r="Q66" s="18"/>
      <c r="R66" s="18"/>
      <c r="S66" s="18"/>
      <c r="T66" s="18"/>
    </row>
    <row r="67" spans="1:20" x14ac:dyDescent="0.3">
      <c r="A67" s="4">
        <v>63</v>
      </c>
      <c r="B67" s="17"/>
      <c r="C67" s="18"/>
      <c r="D67" s="18"/>
      <c r="E67" s="19"/>
      <c r="F67" s="18"/>
      <c r="G67" s="19"/>
      <c r="H67" s="19"/>
      <c r="I67" s="57">
        <f t="shared" si="1"/>
        <v>0</v>
      </c>
      <c r="J67" s="18"/>
      <c r="K67" s="18"/>
      <c r="L67" s="18"/>
      <c r="M67" s="18"/>
      <c r="N67" s="18"/>
      <c r="O67" s="18"/>
      <c r="P67" s="24"/>
      <c r="Q67" s="18"/>
      <c r="R67" s="18"/>
      <c r="S67" s="18"/>
      <c r="T67" s="18"/>
    </row>
    <row r="68" spans="1:20" x14ac:dyDescent="0.3">
      <c r="A68" s="4">
        <v>64</v>
      </c>
      <c r="B68" s="17"/>
      <c r="C68" s="18"/>
      <c r="D68" s="18"/>
      <c r="E68" s="19"/>
      <c r="F68" s="18"/>
      <c r="G68" s="19"/>
      <c r="H68" s="19"/>
      <c r="I68" s="57">
        <f t="shared" si="1"/>
        <v>0</v>
      </c>
      <c r="J68" s="18"/>
      <c r="K68" s="18"/>
      <c r="L68" s="18"/>
      <c r="M68" s="18"/>
      <c r="N68" s="18"/>
      <c r="O68" s="18"/>
      <c r="P68" s="24"/>
      <c r="Q68" s="18"/>
      <c r="R68" s="18"/>
      <c r="S68" s="18"/>
      <c r="T68" s="18"/>
    </row>
    <row r="69" spans="1:20" x14ac:dyDescent="0.3">
      <c r="A69" s="4">
        <v>65</v>
      </c>
      <c r="B69" s="17"/>
      <c r="C69" s="18"/>
      <c r="D69" s="18"/>
      <c r="E69" s="19"/>
      <c r="F69" s="18"/>
      <c r="G69" s="19"/>
      <c r="H69" s="19"/>
      <c r="I69" s="57">
        <f t="shared" si="1"/>
        <v>0</v>
      </c>
      <c r="J69" s="18"/>
      <c r="K69" s="18"/>
      <c r="L69" s="18"/>
      <c r="M69" s="18"/>
      <c r="N69" s="18"/>
      <c r="O69" s="18"/>
      <c r="P69" s="24"/>
      <c r="Q69" s="18"/>
      <c r="R69" s="18"/>
      <c r="S69" s="18"/>
      <c r="T69" s="18"/>
    </row>
    <row r="70" spans="1:20" x14ac:dyDescent="0.3">
      <c r="A70" s="4">
        <v>66</v>
      </c>
      <c r="B70" s="17"/>
      <c r="C70" s="18"/>
      <c r="D70" s="18"/>
      <c r="E70" s="19"/>
      <c r="F70" s="18"/>
      <c r="G70" s="19"/>
      <c r="H70" s="19"/>
      <c r="I70" s="57">
        <f t="shared" ref="I70:I133" si="2">SUM(G70:H70)</f>
        <v>0</v>
      </c>
      <c r="J70" s="18"/>
      <c r="K70" s="18"/>
      <c r="L70" s="18"/>
      <c r="M70" s="18"/>
      <c r="N70" s="18"/>
      <c r="O70" s="18"/>
      <c r="P70" s="24"/>
      <c r="Q70" s="18"/>
      <c r="R70" s="18"/>
      <c r="S70" s="18"/>
      <c r="T70" s="18"/>
    </row>
    <row r="71" spans="1:20" x14ac:dyDescent="0.3">
      <c r="A71" s="4">
        <v>67</v>
      </c>
      <c r="B71" s="17"/>
      <c r="C71" s="18"/>
      <c r="D71" s="18"/>
      <c r="E71" s="19"/>
      <c r="F71" s="18"/>
      <c r="G71" s="19"/>
      <c r="H71" s="19"/>
      <c r="I71" s="57">
        <f t="shared" si="2"/>
        <v>0</v>
      </c>
      <c r="J71" s="18"/>
      <c r="K71" s="18"/>
      <c r="L71" s="18"/>
      <c r="M71" s="18"/>
      <c r="N71" s="18"/>
      <c r="O71" s="18"/>
      <c r="P71" s="24"/>
      <c r="Q71" s="18"/>
      <c r="R71" s="18"/>
      <c r="S71" s="18"/>
      <c r="T71" s="18"/>
    </row>
    <row r="72" spans="1:20" x14ac:dyDescent="0.3">
      <c r="A72" s="4">
        <v>68</v>
      </c>
      <c r="B72" s="17"/>
      <c r="C72" s="18"/>
      <c r="D72" s="18"/>
      <c r="E72" s="19"/>
      <c r="F72" s="18"/>
      <c r="G72" s="19"/>
      <c r="H72" s="19"/>
      <c r="I72" s="57">
        <f t="shared" si="2"/>
        <v>0</v>
      </c>
      <c r="J72" s="18"/>
      <c r="K72" s="18"/>
      <c r="L72" s="18"/>
      <c r="M72" s="18"/>
      <c r="N72" s="18"/>
      <c r="O72" s="18"/>
      <c r="P72" s="24"/>
      <c r="Q72" s="18"/>
      <c r="R72" s="18"/>
      <c r="S72" s="18"/>
      <c r="T72" s="18"/>
    </row>
    <row r="73" spans="1:20" x14ac:dyDescent="0.3">
      <c r="A73" s="4">
        <v>69</v>
      </c>
      <c r="B73" s="17"/>
      <c r="C73" s="18"/>
      <c r="D73" s="18"/>
      <c r="E73" s="19"/>
      <c r="F73" s="18"/>
      <c r="G73" s="19"/>
      <c r="H73" s="19"/>
      <c r="I73" s="57">
        <f t="shared" si="2"/>
        <v>0</v>
      </c>
      <c r="J73" s="18"/>
      <c r="K73" s="18"/>
      <c r="L73" s="18"/>
      <c r="M73" s="18"/>
      <c r="N73" s="18"/>
      <c r="O73" s="18"/>
      <c r="P73" s="24"/>
      <c r="Q73" s="18"/>
      <c r="R73" s="18"/>
      <c r="S73" s="18"/>
      <c r="T73" s="18"/>
    </row>
    <row r="74" spans="1:20" x14ac:dyDescent="0.3">
      <c r="A74" s="4">
        <v>70</v>
      </c>
      <c r="B74" s="17"/>
      <c r="C74" s="58"/>
      <c r="D74" s="58"/>
      <c r="E74" s="17"/>
      <c r="F74" s="58"/>
      <c r="G74" s="17"/>
      <c r="H74" s="17"/>
      <c r="I74" s="57">
        <f t="shared" si="2"/>
        <v>0</v>
      </c>
      <c r="J74" s="58"/>
      <c r="K74" s="58"/>
      <c r="L74" s="58"/>
      <c r="M74" s="58"/>
      <c r="N74" s="58"/>
      <c r="O74" s="58"/>
      <c r="P74" s="24"/>
      <c r="Q74" s="18"/>
      <c r="R74" s="18"/>
      <c r="S74" s="18"/>
      <c r="T74" s="18"/>
    </row>
    <row r="75" spans="1:20" x14ac:dyDescent="0.3">
      <c r="A75" s="4">
        <v>71</v>
      </c>
      <c r="B75" s="17"/>
      <c r="C75" s="18"/>
      <c r="D75" s="18"/>
      <c r="E75" s="19"/>
      <c r="F75" s="18"/>
      <c r="G75" s="19"/>
      <c r="H75" s="19"/>
      <c r="I75" s="57">
        <f t="shared" si="2"/>
        <v>0</v>
      </c>
      <c r="J75" s="18"/>
      <c r="K75" s="18"/>
      <c r="L75" s="18"/>
      <c r="M75" s="18"/>
      <c r="N75" s="18"/>
      <c r="O75" s="18"/>
      <c r="P75" s="24"/>
      <c r="Q75" s="18"/>
      <c r="R75" s="18"/>
      <c r="S75" s="18"/>
      <c r="T75" s="18"/>
    </row>
    <row r="76" spans="1:20" x14ac:dyDescent="0.3">
      <c r="A76" s="4">
        <v>72</v>
      </c>
      <c r="B76" s="17"/>
      <c r="C76" s="18"/>
      <c r="D76" s="18"/>
      <c r="E76" s="19"/>
      <c r="F76" s="18"/>
      <c r="G76" s="19"/>
      <c r="H76" s="19"/>
      <c r="I76" s="57">
        <f t="shared" si="2"/>
        <v>0</v>
      </c>
      <c r="J76" s="18"/>
      <c r="K76" s="18"/>
      <c r="L76" s="18"/>
      <c r="M76" s="18"/>
      <c r="N76" s="18"/>
      <c r="O76" s="18"/>
      <c r="P76" s="24"/>
      <c r="Q76" s="18"/>
      <c r="R76" s="18"/>
      <c r="S76" s="18"/>
      <c r="T76" s="18"/>
    </row>
    <row r="77" spans="1:20" x14ac:dyDescent="0.3">
      <c r="A77" s="4">
        <v>73</v>
      </c>
      <c r="B77" s="17"/>
      <c r="C77" s="18"/>
      <c r="D77" s="18"/>
      <c r="E77" s="19"/>
      <c r="F77" s="18"/>
      <c r="G77" s="19"/>
      <c r="H77" s="19"/>
      <c r="I77" s="57">
        <f t="shared" si="2"/>
        <v>0</v>
      </c>
      <c r="J77" s="18"/>
      <c r="K77" s="18"/>
      <c r="L77" s="18"/>
      <c r="M77" s="18"/>
      <c r="N77" s="18"/>
      <c r="O77" s="18"/>
      <c r="P77" s="24"/>
      <c r="Q77" s="18"/>
      <c r="R77" s="18"/>
      <c r="S77" s="18"/>
      <c r="T77" s="18"/>
    </row>
    <row r="78" spans="1:20" x14ac:dyDescent="0.3">
      <c r="A78" s="4">
        <v>74</v>
      </c>
      <c r="B78" s="17"/>
      <c r="C78" s="18"/>
      <c r="D78" s="18"/>
      <c r="E78" s="19"/>
      <c r="F78" s="18"/>
      <c r="G78" s="19"/>
      <c r="H78" s="19"/>
      <c r="I78" s="57">
        <f t="shared" si="2"/>
        <v>0</v>
      </c>
      <c r="J78" s="18"/>
      <c r="K78" s="18"/>
      <c r="L78" s="18"/>
      <c r="M78" s="18"/>
      <c r="N78" s="18"/>
      <c r="O78" s="18"/>
      <c r="P78" s="24"/>
      <c r="Q78" s="18"/>
      <c r="R78" s="18"/>
      <c r="S78" s="18"/>
      <c r="T78" s="18"/>
    </row>
    <row r="79" spans="1:20" x14ac:dyDescent="0.3">
      <c r="A79" s="4">
        <v>75</v>
      </c>
      <c r="B79" s="17"/>
      <c r="C79" s="18"/>
      <c r="D79" s="18"/>
      <c r="E79" s="19"/>
      <c r="F79" s="18"/>
      <c r="G79" s="19"/>
      <c r="H79" s="19"/>
      <c r="I79" s="57">
        <f t="shared" si="2"/>
        <v>0</v>
      </c>
      <c r="J79" s="18"/>
      <c r="K79" s="18"/>
      <c r="L79" s="18"/>
      <c r="M79" s="18"/>
      <c r="N79" s="18"/>
      <c r="O79" s="18"/>
      <c r="P79" s="24"/>
      <c r="Q79" s="18"/>
      <c r="R79" s="18"/>
      <c r="S79" s="18"/>
      <c r="T79" s="18"/>
    </row>
    <row r="80" spans="1:20" x14ac:dyDescent="0.3">
      <c r="A80" s="4">
        <v>76</v>
      </c>
      <c r="B80" s="17"/>
      <c r="C80" s="18"/>
      <c r="D80" s="18"/>
      <c r="E80" s="19"/>
      <c r="F80" s="18"/>
      <c r="G80" s="19"/>
      <c r="H80" s="19"/>
      <c r="I80" s="57">
        <f t="shared" si="2"/>
        <v>0</v>
      </c>
      <c r="J80" s="18"/>
      <c r="K80" s="18"/>
      <c r="L80" s="18"/>
      <c r="M80" s="18"/>
      <c r="N80" s="18"/>
      <c r="O80" s="18"/>
      <c r="P80" s="24"/>
      <c r="Q80" s="18"/>
      <c r="R80" s="18"/>
      <c r="S80" s="18"/>
      <c r="T80" s="18"/>
    </row>
    <row r="81" spans="1:20" x14ac:dyDescent="0.3">
      <c r="A81" s="4">
        <v>77</v>
      </c>
      <c r="B81" s="17"/>
      <c r="C81" s="18"/>
      <c r="D81" s="18"/>
      <c r="E81" s="19"/>
      <c r="F81" s="18"/>
      <c r="G81" s="19"/>
      <c r="H81" s="19"/>
      <c r="I81" s="57">
        <f t="shared" si="2"/>
        <v>0</v>
      </c>
      <c r="J81" s="18"/>
      <c r="K81" s="18"/>
      <c r="L81" s="18"/>
      <c r="M81" s="18"/>
      <c r="N81" s="18"/>
      <c r="O81" s="18"/>
      <c r="P81" s="24"/>
      <c r="Q81" s="18"/>
      <c r="R81" s="18"/>
      <c r="S81" s="18"/>
      <c r="T81" s="18"/>
    </row>
    <row r="82" spans="1:20" x14ac:dyDescent="0.3">
      <c r="A82" s="4">
        <v>78</v>
      </c>
      <c r="B82" s="17"/>
      <c r="C82" s="18"/>
      <c r="D82" s="18"/>
      <c r="E82" s="19"/>
      <c r="F82" s="18"/>
      <c r="G82" s="19"/>
      <c r="H82" s="19"/>
      <c r="I82" s="57">
        <f t="shared" si="2"/>
        <v>0</v>
      </c>
      <c r="J82" s="18"/>
      <c r="K82" s="18"/>
      <c r="L82" s="18"/>
      <c r="M82" s="18"/>
      <c r="N82" s="18"/>
      <c r="O82" s="18"/>
      <c r="P82" s="24"/>
      <c r="Q82" s="18"/>
      <c r="R82" s="18"/>
      <c r="S82" s="18"/>
      <c r="T82" s="18"/>
    </row>
    <row r="83" spans="1:20" x14ac:dyDescent="0.3">
      <c r="A83" s="4">
        <v>79</v>
      </c>
      <c r="B83" s="17"/>
      <c r="C83" s="18"/>
      <c r="D83" s="18"/>
      <c r="E83" s="19"/>
      <c r="F83" s="18"/>
      <c r="G83" s="19"/>
      <c r="H83" s="19"/>
      <c r="I83" s="57">
        <f t="shared" si="2"/>
        <v>0</v>
      </c>
      <c r="J83" s="18"/>
      <c r="K83" s="18"/>
      <c r="L83" s="18"/>
      <c r="M83" s="18"/>
      <c r="N83" s="18"/>
      <c r="O83" s="18"/>
      <c r="P83" s="24"/>
      <c r="Q83" s="18"/>
      <c r="R83" s="18"/>
      <c r="S83" s="18"/>
      <c r="T83" s="18"/>
    </row>
    <row r="84" spans="1:20" x14ac:dyDescent="0.3">
      <c r="A84" s="4">
        <v>80</v>
      </c>
      <c r="B84" s="17"/>
      <c r="C84" s="18"/>
      <c r="D84" s="18"/>
      <c r="E84" s="19"/>
      <c r="F84" s="18"/>
      <c r="G84" s="19"/>
      <c r="H84" s="19"/>
      <c r="I84" s="57">
        <f t="shared" si="2"/>
        <v>0</v>
      </c>
      <c r="J84" s="18"/>
      <c r="K84" s="18"/>
      <c r="L84" s="18"/>
      <c r="M84" s="18"/>
      <c r="N84" s="18"/>
      <c r="O84" s="18"/>
      <c r="P84" s="24"/>
      <c r="Q84" s="18"/>
      <c r="R84" s="18"/>
      <c r="S84" s="18"/>
      <c r="T84" s="18"/>
    </row>
    <row r="85" spans="1:20" x14ac:dyDescent="0.3">
      <c r="A85" s="4">
        <v>81</v>
      </c>
      <c r="B85" s="17"/>
      <c r="C85" s="18"/>
      <c r="D85" s="18"/>
      <c r="E85" s="19"/>
      <c r="F85" s="18"/>
      <c r="G85" s="19"/>
      <c r="H85" s="19"/>
      <c r="I85" s="57">
        <f t="shared" si="2"/>
        <v>0</v>
      </c>
      <c r="J85" s="18"/>
      <c r="K85" s="18"/>
      <c r="L85" s="18"/>
      <c r="M85" s="18"/>
      <c r="N85" s="18"/>
      <c r="O85" s="18"/>
      <c r="P85" s="24"/>
      <c r="Q85" s="18"/>
      <c r="R85" s="18"/>
      <c r="S85" s="18"/>
      <c r="T85" s="18"/>
    </row>
    <row r="86" spans="1:20" x14ac:dyDescent="0.3">
      <c r="A86" s="4">
        <v>82</v>
      </c>
      <c r="B86" s="17"/>
      <c r="C86" s="18"/>
      <c r="D86" s="18"/>
      <c r="E86" s="19"/>
      <c r="F86" s="18"/>
      <c r="G86" s="19"/>
      <c r="H86" s="19"/>
      <c r="I86" s="57">
        <f t="shared" si="2"/>
        <v>0</v>
      </c>
      <c r="J86" s="18"/>
      <c r="K86" s="18"/>
      <c r="L86" s="18"/>
      <c r="M86" s="18"/>
      <c r="N86" s="18"/>
      <c r="O86" s="18"/>
      <c r="P86" s="24"/>
      <c r="Q86" s="18"/>
      <c r="R86" s="18"/>
      <c r="S86" s="18"/>
      <c r="T86" s="18"/>
    </row>
    <row r="87" spans="1:20" x14ac:dyDescent="0.3">
      <c r="A87" s="4">
        <v>83</v>
      </c>
      <c r="B87" s="17"/>
      <c r="C87" s="18"/>
      <c r="D87" s="18"/>
      <c r="E87" s="19"/>
      <c r="F87" s="18"/>
      <c r="G87" s="19"/>
      <c r="H87" s="19"/>
      <c r="I87" s="57">
        <f t="shared" si="2"/>
        <v>0</v>
      </c>
      <c r="J87" s="18"/>
      <c r="K87" s="18"/>
      <c r="L87" s="18"/>
      <c r="M87" s="18"/>
      <c r="N87" s="18"/>
      <c r="O87" s="18"/>
      <c r="P87" s="24"/>
      <c r="Q87" s="18"/>
      <c r="R87" s="18"/>
      <c r="S87" s="18"/>
      <c r="T87" s="18"/>
    </row>
    <row r="88" spans="1:20" x14ac:dyDescent="0.3">
      <c r="A88" s="4">
        <v>84</v>
      </c>
      <c r="B88" s="17"/>
      <c r="C88" s="18"/>
      <c r="D88" s="18"/>
      <c r="E88" s="19"/>
      <c r="F88" s="18"/>
      <c r="G88" s="19"/>
      <c r="H88" s="19"/>
      <c r="I88" s="57">
        <f t="shared" si="2"/>
        <v>0</v>
      </c>
      <c r="J88" s="18"/>
      <c r="K88" s="18"/>
      <c r="L88" s="18"/>
      <c r="M88" s="18"/>
      <c r="N88" s="18"/>
      <c r="O88" s="18"/>
      <c r="P88" s="24"/>
      <c r="Q88" s="18"/>
      <c r="R88" s="18"/>
      <c r="S88" s="18"/>
      <c r="T88" s="18"/>
    </row>
    <row r="89" spans="1:20" x14ac:dyDescent="0.3">
      <c r="A89" s="4">
        <v>85</v>
      </c>
      <c r="B89" s="17"/>
      <c r="C89" s="18"/>
      <c r="D89" s="18"/>
      <c r="E89" s="19"/>
      <c r="F89" s="18"/>
      <c r="G89" s="19"/>
      <c r="H89" s="19"/>
      <c r="I89" s="57">
        <f t="shared" si="2"/>
        <v>0</v>
      </c>
      <c r="J89" s="18"/>
      <c r="K89" s="18"/>
      <c r="L89" s="18"/>
      <c r="M89" s="18"/>
      <c r="N89" s="18"/>
      <c r="O89" s="18"/>
      <c r="P89" s="24"/>
      <c r="Q89" s="18"/>
      <c r="R89" s="18"/>
      <c r="S89" s="18"/>
      <c r="T89" s="18"/>
    </row>
    <row r="90" spans="1:20" x14ac:dyDescent="0.3">
      <c r="A90" s="4">
        <v>86</v>
      </c>
      <c r="B90" s="17"/>
      <c r="C90" s="18"/>
      <c r="D90" s="18"/>
      <c r="E90" s="19"/>
      <c r="F90" s="18"/>
      <c r="G90" s="19"/>
      <c r="H90" s="19"/>
      <c r="I90" s="57">
        <f t="shared" si="2"/>
        <v>0</v>
      </c>
      <c r="J90" s="18"/>
      <c r="K90" s="18"/>
      <c r="L90" s="18"/>
      <c r="M90" s="18"/>
      <c r="N90" s="18"/>
      <c r="O90" s="18"/>
      <c r="P90" s="24"/>
      <c r="Q90" s="18"/>
      <c r="R90" s="18"/>
      <c r="S90" s="18"/>
      <c r="T90" s="18"/>
    </row>
    <row r="91" spans="1:20" x14ac:dyDescent="0.3">
      <c r="A91" s="4">
        <v>87</v>
      </c>
      <c r="B91" s="17"/>
      <c r="C91" s="18"/>
      <c r="D91" s="18"/>
      <c r="E91" s="19"/>
      <c r="F91" s="18"/>
      <c r="G91" s="19"/>
      <c r="H91" s="19"/>
      <c r="I91" s="57">
        <f t="shared" si="2"/>
        <v>0</v>
      </c>
      <c r="J91" s="18"/>
      <c r="K91" s="18"/>
      <c r="L91" s="18"/>
      <c r="M91" s="18"/>
      <c r="N91" s="18"/>
      <c r="O91" s="18"/>
      <c r="P91" s="24"/>
      <c r="Q91" s="18"/>
      <c r="R91" s="18"/>
      <c r="S91" s="18"/>
      <c r="T91" s="18"/>
    </row>
    <row r="92" spans="1:20" x14ac:dyDescent="0.3">
      <c r="A92" s="4">
        <v>88</v>
      </c>
      <c r="B92" s="17"/>
      <c r="C92" s="18"/>
      <c r="D92" s="18"/>
      <c r="E92" s="19"/>
      <c r="F92" s="18"/>
      <c r="G92" s="19"/>
      <c r="H92" s="19"/>
      <c r="I92" s="57">
        <f t="shared" si="2"/>
        <v>0</v>
      </c>
      <c r="J92" s="18"/>
      <c r="K92" s="18"/>
      <c r="L92" s="18"/>
      <c r="M92" s="18"/>
      <c r="N92" s="18"/>
      <c r="O92" s="18"/>
      <c r="P92" s="24"/>
      <c r="Q92" s="18"/>
      <c r="R92" s="18"/>
      <c r="S92" s="18"/>
      <c r="T92" s="18"/>
    </row>
    <row r="93" spans="1:20" x14ac:dyDescent="0.3">
      <c r="A93" s="4">
        <v>89</v>
      </c>
      <c r="B93" s="17"/>
      <c r="C93" s="18"/>
      <c r="D93" s="18"/>
      <c r="E93" s="19"/>
      <c r="F93" s="18"/>
      <c r="G93" s="19"/>
      <c r="H93" s="19"/>
      <c r="I93" s="57">
        <f t="shared" si="2"/>
        <v>0</v>
      </c>
      <c r="J93" s="18"/>
      <c r="K93" s="18"/>
      <c r="L93" s="18"/>
      <c r="M93" s="18"/>
      <c r="N93" s="18"/>
      <c r="O93" s="18"/>
      <c r="P93" s="24"/>
      <c r="Q93" s="18"/>
      <c r="R93" s="18"/>
      <c r="S93" s="18"/>
      <c r="T93" s="18"/>
    </row>
    <row r="94" spans="1:20" x14ac:dyDescent="0.3">
      <c r="A94" s="4">
        <v>90</v>
      </c>
      <c r="B94" s="17"/>
      <c r="C94" s="18"/>
      <c r="D94" s="18"/>
      <c r="E94" s="19"/>
      <c r="F94" s="18"/>
      <c r="G94" s="19"/>
      <c r="H94" s="19"/>
      <c r="I94" s="57">
        <f t="shared" si="2"/>
        <v>0</v>
      </c>
      <c r="J94" s="18"/>
      <c r="K94" s="18"/>
      <c r="L94" s="18"/>
      <c r="M94" s="18"/>
      <c r="N94" s="18"/>
      <c r="O94" s="18"/>
      <c r="P94" s="24"/>
      <c r="Q94" s="18"/>
      <c r="R94" s="18"/>
      <c r="S94" s="18"/>
      <c r="T94" s="18"/>
    </row>
    <row r="95" spans="1:20" x14ac:dyDescent="0.3">
      <c r="A95" s="4">
        <v>91</v>
      </c>
      <c r="B95" s="17"/>
      <c r="C95" s="18"/>
      <c r="D95" s="18"/>
      <c r="E95" s="19"/>
      <c r="F95" s="18"/>
      <c r="G95" s="19"/>
      <c r="H95" s="19"/>
      <c r="I95" s="57">
        <f t="shared" si="2"/>
        <v>0</v>
      </c>
      <c r="J95" s="18"/>
      <c r="K95" s="18"/>
      <c r="L95" s="18"/>
      <c r="M95" s="18"/>
      <c r="N95" s="18"/>
      <c r="O95" s="18"/>
      <c r="P95" s="24"/>
      <c r="Q95" s="18"/>
      <c r="R95" s="18"/>
      <c r="S95" s="18"/>
      <c r="T95" s="18"/>
    </row>
    <row r="96" spans="1:20" x14ac:dyDescent="0.3">
      <c r="A96" s="4">
        <v>92</v>
      </c>
      <c r="B96" s="17"/>
      <c r="C96" s="18"/>
      <c r="D96" s="18"/>
      <c r="E96" s="19"/>
      <c r="F96" s="18"/>
      <c r="G96" s="19"/>
      <c r="H96" s="19"/>
      <c r="I96" s="57">
        <f t="shared" si="2"/>
        <v>0</v>
      </c>
      <c r="J96" s="18"/>
      <c r="K96" s="18"/>
      <c r="L96" s="18"/>
      <c r="M96" s="18"/>
      <c r="N96" s="18"/>
      <c r="O96" s="18"/>
      <c r="P96" s="24"/>
      <c r="Q96" s="18"/>
      <c r="R96" s="18"/>
      <c r="S96" s="18"/>
      <c r="T96" s="18"/>
    </row>
    <row r="97" spans="1:20" x14ac:dyDescent="0.3">
      <c r="A97" s="4">
        <v>93</v>
      </c>
      <c r="B97" s="17"/>
      <c r="C97" s="18"/>
      <c r="D97" s="18"/>
      <c r="E97" s="19"/>
      <c r="F97" s="18"/>
      <c r="G97" s="19"/>
      <c r="H97" s="19"/>
      <c r="I97" s="57">
        <f t="shared" si="2"/>
        <v>0</v>
      </c>
      <c r="J97" s="18"/>
      <c r="K97" s="18"/>
      <c r="L97" s="18"/>
      <c r="M97" s="18"/>
      <c r="N97" s="18"/>
      <c r="O97" s="18"/>
      <c r="P97" s="24"/>
      <c r="Q97" s="18"/>
      <c r="R97" s="18"/>
      <c r="S97" s="18"/>
      <c r="T97" s="18"/>
    </row>
    <row r="98" spans="1:20" x14ac:dyDescent="0.3">
      <c r="A98" s="4">
        <v>94</v>
      </c>
      <c r="B98" s="17"/>
      <c r="C98" s="18"/>
      <c r="D98" s="18"/>
      <c r="E98" s="19"/>
      <c r="F98" s="18"/>
      <c r="G98" s="19"/>
      <c r="H98" s="19"/>
      <c r="I98" s="57">
        <f t="shared" si="2"/>
        <v>0</v>
      </c>
      <c r="J98" s="18"/>
      <c r="K98" s="18"/>
      <c r="L98" s="18"/>
      <c r="M98" s="18"/>
      <c r="N98" s="18"/>
      <c r="O98" s="18"/>
      <c r="P98" s="24"/>
      <c r="Q98" s="18"/>
      <c r="R98" s="18"/>
      <c r="S98" s="18"/>
      <c r="T98" s="18"/>
    </row>
    <row r="99" spans="1:20" x14ac:dyDescent="0.3">
      <c r="A99" s="4">
        <v>95</v>
      </c>
      <c r="B99" s="17"/>
      <c r="C99" s="18"/>
      <c r="D99" s="18"/>
      <c r="E99" s="19"/>
      <c r="F99" s="18"/>
      <c r="G99" s="19"/>
      <c r="H99" s="19"/>
      <c r="I99" s="57">
        <f t="shared" si="2"/>
        <v>0</v>
      </c>
      <c r="J99" s="18"/>
      <c r="K99" s="18"/>
      <c r="L99" s="18"/>
      <c r="M99" s="18"/>
      <c r="N99" s="18"/>
      <c r="O99" s="18"/>
      <c r="P99" s="24"/>
      <c r="Q99" s="18"/>
      <c r="R99" s="18"/>
      <c r="S99" s="18"/>
      <c r="T99" s="18"/>
    </row>
    <row r="100" spans="1:20" x14ac:dyDescent="0.3">
      <c r="A100" s="4">
        <v>96</v>
      </c>
      <c r="B100" s="17"/>
      <c r="C100" s="18"/>
      <c r="D100" s="18"/>
      <c r="E100" s="19"/>
      <c r="F100" s="18"/>
      <c r="G100" s="19"/>
      <c r="H100" s="19"/>
      <c r="I100" s="57">
        <f t="shared" si="2"/>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7">
        <f t="shared" si="2"/>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7">
        <f t="shared" si="2"/>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7">
        <f t="shared" si="2"/>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7">
        <f t="shared" si="2"/>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7">
        <f t="shared" si="2"/>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7">
        <f t="shared" si="2"/>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7">
        <f t="shared" si="2"/>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7">
        <f t="shared" si="2"/>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7">
        <f t="shared" si="2"/>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7">
        <f t="shared" si="2"/>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7">
        <f t="shared" si="2"/>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7">
        <f t="shared" si="2"/>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7">
        <f t="shared" si="2"/>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7">
        <f t="shared" si="2"/>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7">
        <f t="shared" si="2"/>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7">
        <f t="shared" si="2"/>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7">
        <f t="shared" si="2"/>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7">
        <f t="shared" si="2"/>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7">
        <f t="shared" si="2"/>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7">
        <f t="shared" si="2"/>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7">
        <f t="shared" si="2"/>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7">
        <f t="shared" si="2"/>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7">
        <f t="shared" si="2"/>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7">
        <f t="shared" si="2"/>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7">
        <f t="shared" si="2"/>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7">
        <f t="shared" si="2"/>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7">
        <f t="shared" si="2"/>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7">
        <f t="shared" si="2"/>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7">
        <f t="shared" si="2"/>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7">
        <f t="shared" si="2"/>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7">
        <f t="shared" si="2"/>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7">
        <f t="shared" si="2"/>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7">
        <f t="shared" si="2"/>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7">
        <f t="shared" ref="I134:I164" si="3">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7">
        <f t="shared" si="3"/>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7">
        <f t="shared" si="3"/>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7">
        <f t="shared" si="3"/>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7">
        <f t="shared" si="3"/>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7">
        <f t="shared" si="3"/>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7">
        <f t="shared" si="3"/>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7">
        <f t="shared" si="3"/>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7">
        <f t="shared" si="3"/>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7">
        <f t="shared" si="3"/>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7">
        <f t="shared" si="3"/>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7">
        <f t="shared" si="3"/>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7">
        <f t="shared" si="3"/>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7">
        <f t="shared" si="3"/>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7">
        <f t="shared" si="3"/>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7">
        <f t="shared" si="3"/>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7">
        <f t="shared" si="3"/>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7">
        <f t="shared" si="3"/>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7">
        <f t="shared" si="3"/>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7">
        <f t="shared" si="3"/>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7">
        <f t="shared" si="3"/>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7">
        <f t="shared" si="3"/>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7">
        <f t="shared" si="3"/>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7">
        <f t="shared" si="3"/>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7">
        <f t="shared" si="3"/>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7">
        <f t="shared" si="3"/>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7">
        <f t="shared" si="3"/>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7">
        <f t="shared" si="3"/>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7">
        <f t="shared" si="3"/>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7">
        <f t="shared" si="3"/>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7">
        <f t="shared" si="3"/>
        <v>0</v>
      </c>
      <c r="J164" s="18"/>
      <c r="K164" s="18"/>
      <c r="L164" s="18"/>
      <c r="M164" s="18"/>
      <c r="N164" s="18"/>
      <c r="O164" s="18"/>
      <c r="P164" s="24"/>
      <c r="Q164" s="18"/>
      <c r="R164" s="18"/>
      <c r="S164" s="18"/>
      <c r="T164" s="18"/>
    </row>
    <row r="165" spans="1:20" x14ac:dyDescent="0.3">
      <c r="A165" s="3" t="s">
        <v>11</v>
      </c>
      <c r="B165" s="39"/>
      <c r="C165" s="3">
        <f>COUNTIFS(C5:C164,"*")</f>
        <v>43</v>
      </c>
      <c r="D165" s="3"/>
      <c r="E165" s="13"/>
      <c r="F165" s="3"/>
      <c r="G165" s="59">
        <f>SUM(G5:G164)</f>
        <v>911</v>
      </c>
      <c r="H165" s="59">
        <f>SUM(H5:H164)</f>
        <v>917</v>
      </c>
      <c r="I165" s="59">
        <f>SUM(I5:I164)</f>
        <v>1828</v>
      </c>
      <c r="J165" s="3"/>
      <c r="K165" s="7"/>
      <c r="L165" s="21"/>
      <c r="M165" s="21"/>
      <c r="N165" s="7"/>
      <c r="O165" s="7"/>
      <c r="P165" s="14"/>
      <c r="Q165" s="3"/>
      <c r="R165" s="3"/>
      <c r="S165" s="3"/>
      <c r="T165" s="12"/>
    </row>
    <row r="166" spans="1:20" x14ac:dyDescent="0.3">
      <c r="A166" s="44" t="s">
        <v>62</v>
      </c>
      <c r="B166" s="10">
        <f>COUNTIF(B$5:B$164,"Team 1")</f>
        <v>22</v>
      </c>
      <c r="C166" s="44" t="s">
        <v>25</v>
      </c>
      <c r="D166" s="10">
        <f>COUNTIF(D5:D164,"Anganwadi")</f>
        <v>14</v>
      </c>
    </row>
    <row r="167" spans="1:20" x14ac:dyDescent="0.3">
      <c r="A167" s="44" t="s">
        <v>63</v>
      </c>
      <c r="B167" s="10">
        <f>COUNTIF(B$6:B$164,"Team 2")</f>
        <v>21</v>
      </c>
      <c r="C167" s="44" t="s">
        <v>23</v>
      </c>
      <c r="D167" s="10">
        <f>COUNTIF(D5:D164,"School")</f>
        <v>29</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80" zoomScaleNormal="80" workbookViewId="0">
      <pane xSplit="3" ySplit="4" topLeftCell="D40" activePane="bottomRight" state="frozen"/>
      <selection pane="topRight" activeCell="C1" sqref="C1"/>
      <selection pane="bottomLeft" activeCell="A5" sqref="A5"/>
      <selection pane="bottomRight" activeCell="B22" sqref="B22:B45"/>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128" t="s">
        <v>70</v>
      </c>
      <c r="B1" s="128"/>
      <c r="C1" s="128"/>
      <c r="D1" s="56"/>
      <c r="E1" s="56"/>
      <c r="F1" s="56"/>
      <c r="G1" s="56"/>
      <c r="H1" s="56"/>
      <c r="I1" s="56"/>
      <c r="J1" s="56"/>
      <c r="K1" s="56"/>
      <c r="L1" s="56"/>
      <c r="M1" s="129"/>
      <c r="N1" s="129"/>
      <c r="O1" s="129"/>
      <c r="P1" s="129"/>
      <c r="Q1" s="129"/>
      <c r="R1" s="129"/>
      <c r="S1" s="129"/>
      <c r="T1" s="129"/>
    </row>
    <row r="2" spans="1:20" x14ac:dyDescent="0.3">
      <c r="A2" s="122" t="s">
        <v>59</v>
      </c>
      <c r="B2" s="123"/>
      <c r="C2" s="123"/>
      <c r="D2" s="25">
        <v>43586</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23" t="s">
        <v>9</v>
      </c>
      <c r="H4" s="23" t="s">
        <v>10</v>
      </c>
      <c r="I4" s="23" t="s">
        <v>11</v>
      </c>
      <c r="J4" s="125"/>
      <c r="K4" s="121"/>
      <c r="L4" s="121"/>
      <c r="M4" s="121"/>
      <c r="N4" s="121"/>
      <c r="O4" s="121"/>
      <c r="P4" s="124"/>
      <c r="Q4" s="124"/>
      <c r="R4" s="125"/>
      <c r="S4" s="125"/>
      <c r="T4" s="125"/>
    </row>
    <row r="5" spans="1:20" x14ac:dyDescent="0.3">
      <c r="A5" s="4">
        <v>1</v>
      </c>
      <c r="B5" s="17" t="s">
        <v>62</v>
      </c>
      <c r="C5" s="65" t="s">
        <v>124</v>
      </c>
      <c r="D5" s="48" t="s">
        <v>23</v>
      </c>
      <c r="E5" s="19"/>
      <c r="F5" s="65" t="s">
        <v>134</v>
      </c>
      <c r="G5" s="19">
        <v>24</v>
      </c>
      <c r="H5" s="19">
        <v>13</v>
      </c>
      <c r="I5" s="60">
        <f>SUM(G5:H5)</f>
        <v>37</v>
      </c>
      <c r="J5" s="48">
        <v>9435817330</v>
      </c>
      <c r="K5" s="65" t="s">
        <v>135</v>
      </c>
      <c r="L5" s="65" t="s">
        <v>137</v>
      </c>
      <c r="M5" s="48">
        <v>6000070263</v>
      </c>
      <c r="N5" s="48" t="s">
        <v>195</v>
      </c>
      <c r="O5" s="48">
        <v>9476614725</v>
      </c>
      <c r="P5" s="49">
        <v>43587</v>
      </c>
      <c r="Q5" s="48" t="s">
        <v>204</v>
      </c>
      <c r="R5" s="48">
        <v>30</v>
      </c>
      <c r="S5" s="18" t="s">
        <v>117</v>
      </c>
      <c r="T5" s="48"/>
    </row>
    <row r="6" spans="1:20" x14ac:dyDescent="0.3">
      <c r="A6" s="4">
        <v>2</v>
      </c>
      <c r="B6" s="17" t="s">
        <v>62</v>
      </c>
      <c r="C6" s="65" t="s">
        <v>125</v>
      </c>
      <c r="D6" s="48" t="s">
        <v>23</v>
      </c>
      <c r="E6" s="19"/>
      <c r="F6" s="65" t="s">
        <v>94</v>
      </c>
      <c r="G6" s="19">
        <v>9</v>
      </c>
      <c r="H6" s="19">
        <v>13</v>
      </c>
      <c r="I6" s="60">
        <f t="shared" ref="I6:I69" si="0">SUM(G6:H6)</f>
        <v>22</v>
      </c>
      <c r="J6" s="48">
        <v>9954718404</v>
      </c>
      <c r="K6" s="65" t="s">
        <v>100</v>
      </c>
      <c r="L6" s="65" t="s">
        <v>107</v>
      </c>
      <c r="M6" s="48">
        <v>6000059615</v>
      </c>
      <c r="N6" s="48" t="s">
        <v>194</v>
      </c>
      <c r="O6" s="48">
        <v>7086472468</v>
      </c>
      <c r="P6" s="49">
        <v>43588</v>
      </c>
      <c r="Q6" s="48" t="s">
        <v>204</v>
      </c>
      <c r="R6" s="48">
        <v>14</v>
      </c>
      <c r="S6" s="18" t="s">
        <v>117</v>
      </c>
      <c r="T6" s="48"/>
    </row>
    <row r="7" spans="1:20" x14ac:dyDescent="0.3">
      <c r="A7" s="4">
        <v>3</v>
      </c>
      <c r="B7" s="17" t="s">
        <v>62</v>
      </c>
      <c r="C7" s="65" t="s">
        <v>126</v>
      </c>
      <c r="D7" s="48" t="s">
        <v>23</v>
      </c>
      <c r="E7" s="19"/>
      <c r="F7" s="65" t="s">
        <v>94</v>
      </c>
      <c r="G7" s="19"/>
      <c r="H7" s="19"/>
      <c r="I7" s="60">
        <f t="shared" si="0"/>
        <v>0</v>
      </c>
      <c r="J7" s="48"/>
      <c r="K7" s="65" t="s">
        <v>100</v>
      </c>
      <c r="L7" s="65" t="s">
        <v>107</v>
      </c>
      <c r="M7" s="48">
        <v>6000059615</v>
      </c>
      <c r="N7" s="48" t="s">
        <v>194</v>
      </c>
      <c r="O7" s="48">
        <v>7086472469</v>
      </c>
      <c r="P7" s="49">
        <v>43588</v>
      </c>
      <c r="Q7" s="48" t="s">
        <v>204</v>
      </c>
      <c r="R7" s="48">
        <v>16</v>
      </c>
      <c r="S7" s="18" t="s">
        <v>117</v>
      </c>
      <c r="T7" s="48"/>
    </row>
    <row r="8" spans="1:20" x14ac:dyDescent="0.3">
      <c r="A8" s="4">
        <v>4</v>
      </c>
      <c r="B8" s="17" t="s">
        <v>62</v>
      </c>
      <c r="C8" s="65" t="s">
        <v>127</v>
      </c>
      <c r="D8" s="48" t="s">
        <v>23</v>
      </c>
      <c r="E8" s="19"/>
      <c r="F8" s="65" t="s">
        <v>94</v>
      </c>
      <c r="G8" s="19">
        <v>60</v>
      </c>
      <c r="H8" s="19">
        <v>57</v>
      </c>
      <c r="I8" s="60">
        <f t="shared" si="0"/>
        <v>117</v>
      </c>
      <c r="J8" s="17">
        <v>9678959379</v>
      </c>
      <c r="K8" s="65" t="s">
        <v>136</v>
      </c>
      <c r="L8" s="65" t="s">
        <v>138</v>
      </c>
      <c r="M8" s="48">
        <v>9101172384</v>
      </c>
      <c r="N8" s="48"/>
      <c r="O8" s="48"/>
      <c r="P8" s="49">
        <v>43592</v>
      </c>
      <c r="Q8" s="48" t="s">
        <v>207</v>
      </c>
      <c r="R8" s="48">
        <v>98</v>
      </c>
      <c r="S8" s="18" t="s">
        <v>117</v>
      </c>
      <c r="T8" s="48"/>
    </row>
    <row r="9" spans="1:20" x14ac:dyDescent="0.3">
      <c r="A9" s="4">
        <v>5</v>
      </c>
      <c r="B9" s="17" t="s">
        <v>62</v>
      </c>
      <c r="C9" s="65" t="s">
        <v>191</v>
      </c>
      <c r="D9" s="48" t="s">
        <v>23</v>
      </c>
      <c r="E9" s="19"/>
      <c r="F9" s="65" t="s">
        <v>134</v>
      </c>
      <c r="G9" s="19">
        <v>29</v>
      </c>
      <c r="H9" s="19">
        <v>22</v>
      </c>
      <c r="I9" s="60">
        <f t="shared" si="0"/>
        <v>51</v>
      </c>
      <c r="J9" s="48">
        <v>9957520406</v>
      </c>
      <c r="K9" s="65" t="s">
        <v>180</v>
      </c>
      <c r="L9" s="65" t="s">
        <v>182</v>
      </c>
      <c r="M9" s="48">
        <v>8471942191</v>
      </c>
      <c r="N9" s="48" t="s">
        <v>196</v>
      </c>
      <c r="O9" s="48">
        <v>9678641422</v>
      </c>
      <c r="P9" s="49">
        <v>43593</v>
      </c>
      <c r="Q9" s="48" t="s">
        <v>208</v>
      </c>
      <c r="R9" s="48">
        <v>77</v>
      </c>
      <c r="S9" s="18" t="s">
        <v>117</v>
      </c>
      <c r="T9" s="48"/>
    </row>
    <row r="10" spans="1:20" x14ac:dyDescent="0.3">
      <c r="A10" s="4">
        <v>6</v>
      </c>
      <c r="B10" s="17" t="s">
        <v>62</v>
      </c>
      <c r="C10" s="65" t="s">
        <v>180</v>
      </c>
      <c r="D10" s="48" t="s">
        <v>23</v>
      </c>
      <c r="E10" s="19"/>
      <c r="F10" s="65" t="s">
        <v>134</v>
      </c>
      <c r="G10" s="19">
        <v>52</v>
      </c>
      <c r="H10" s="19">
        <v>57</v>
      </c>
      <c r="I10" s="60">
        <f t="shared" si="0"/>
        <v>109</v>
      </c>
      <c r="J10" s="48">
        <v>9678227108</v>
      </c>
      <c r="K10" s="65" t="s">
        <v>180</v>
      </c>
      <c r="L10" s="65" t="s">
        <v>182</v>
      </c>
      <c r="M10" s="48">
        <v>8471942191</v>
      </c>
      <c r="N10" s="48" t="s">
        <v>188</v>
      </c>
      <c r="O10" s="48">
        <v>6001265933</v>
      </c>
      <c r="P10" s="49">
        <v>43594</v>
      </c>
      <c r="Q10" s="48" t="s">
        <v>204</v>
      </c>
      <c r="R10" s="48">
        <v>73</v>
      </c>
      <c r="S10" s="18" t="s">
        <v>117</v>
      </c>
      <c r="T10" s="48"/>
    </row>
    <row r="11" spans="1:20" x14ac:dyDescent="0.3">
      <c r="A11" s="4">
        <v>7</v>
      </c>
      <c r="B11" s="17" t="s">
        <v>62</v>
      </c>
      <c r="C11" s="65" t="s">
        <v>128</v>
      </c>
      <c r="D11" s="48" t="s">
        <v>23</v>
      </c>
      <c r="E11" s="19"/>
      <c r="F11" s="65" t="s">
        <v>94</v>
      </c>
      <c r="G11" s="19">
        <v>9</v>
      </c>
      <c r="H11" s="19">
        <v>2</v>
      </c>
      <c r="I11" s="60">
        <f t="shared" si="0"/>
        <v>11</v>
      </c>
      <c r="J11" s="48">
        <v>9957670942</v>
      </c>
      <c r="K11" s="65" t="s">
        <v>102</v>
      </c>
      <c r="L11" s="65" t="s">
        <v>139</v>
      </c>
      <c r="M11" s="48">
        <v>8761032997</v>
      </c>
      <c r="N11" s="48" t="s">
        <v>197</v>
      </c>
      <c r="O11" s="48">
        <v>8473902796</v>
      </c>
      <c r="P11" s="49">
        <v>43595</v>
      </c>
      <c r="Q11" s="48" t="s">
        <v>205</v>
      </c>
      <c r="R11" s="48">
        <v>7</v>
      </c>
      <c r="S11" s="18" t="s">
        <v>117</v>
      </c>
      <c r="T11" s="48"/>
    </row>
    <row r="12" spans="1:20" x14ac:dyDescent="0.3">
      <c r="A12" s="4">
        <v>8</v>
      </c>
      <c r="B12" s="17" t="s">
        <v>62</v>
      </c>
      <c r="C12" s="65" t="s">
        <v>129</v>
      </c>
      <c r="D12" s="48" t="s">
        <v>23</v>
      </c>
      <c r="E12" s="19"/>
      <c r="F12" s="65" t="s">
        <v>94</v>
      </c>
      <c r="G12" s="19">
        <v>7</v>
      </c>
      <c r="H12" s="19">
        <v>4</v>
      </c>
      <c r="I12" s="60">
        <f t="shared" si="0"/>
        <v>11</v>
      </c>
      <c r="J12" s="48">
        <v>7086879250</v>
      </c>
      <c r="K12" s="65" t="s">
        <v>102</v>
      </c>
      <c r="L12" s="65" t="s">
        <v>139</v>
      </c>
      <c r="M12" s="48">
        <v>8761032997</v>
      </c>
      <c r="N12" s="48" t="s">
        <v>197</v>
      </c>
      <c r="O12" s="48">
        <v>8473902796</v>
      </c>
      <c r="P12" s="49">
        <v>43595</v>
      </c>
      <c r="Q12" s="48" t="s">
        <v>205</v>
      </c>
      <c r="R12" s="48">
        <v>8</v>
      </c>
      <c r="S12" s="18" t="s">
        <v>117</v>
      </c>
      <c r="T12" s="48"/>
    </row>
    <row r="13" spans="1:20" x14ac:dyDescent="0.3">
      <c r="A13" s="4">
        <v>9</v>
      </c>
      <c r="B13" s="17" t="s">
        <v>62</v>
      </c>
      <c r="C13" s="65" t="s">
        <v>130</v>
      </c>
      <c r="D13" s="48" t="s">
        <v>23</v>
      </c>
      <c r="E13" s="19"/>
      <c r="F13" s="65" t="s">
        <v>94</v>
      </c>
      <c r="G13" s="19">
        <v>11</v>
      </c>
      <c r="H13" s="19">
        <v>27</v>
      </c>
      <c r="I13" s="60">
        <f t="shared" si="0"/>
        <v>38</v>
      </c>
      <c r="J13" s="48">
        <v>9954665062</v>
      </c>
      <c r="K13" s="65" t="s">
        <v>102</v>
      </c>
      <c r="L13" s="65" t="s">
        <v>139</v>
      </c>
      <c r="M13" s="48">
        <v>8761032997</v>
      </c>
      <c r="N13" s="48" t="s">
        <v>197</v>
      </c>
      <c r="O13" s="48">
        <v>8473902796</v>
      </c>
      <c r="P13" s="49">
        <v>43599</v>
      </c>
      <c r="Q13" s="48" t="s">
        <v>207</v>
      </c>
      <c r="R13" s="48">
        <v>1</v>
      </c>
      <c r="S13" s="18" t="s">
        <v>117</v>
      </c>
      <c r="T13" s="48"/>
    </row>
    <row r="14" spans="1:20" x14ac:dyDescent="0.3">
      <c r="A14" s="4">
        <v>10</v>
      </c>
      <c r="B14" s="17" t="s">
        <v>62</v>
      </c>
      <c r="C14" s="65" t="s">
        <v>131</v>
      </c>
      <c r="D14" s="48" t="s">
        <v>23</v>
      </c>
      <c r="E14" s="19"/>
      <c r="F14" s="65" t="s">
        <v>94</v>
      </c>
      <c r="G14" s="19">
        <v>3</v>
      </c>
      <c r="H14" s="19">
        <v>2</v>
      </c>
      <c r="I14" s="60">
        <f t="shared" si="0"/>
        <v>5</v>
      </c>
      <c r="J14" s="48">
        <v>9954076276</v>
      </c>
      <c r="K14" s="65" t="s">
        <v>102</v>
      </c>
      <c r="L14" s="65" t="s">
        <v>139</v>
      </c>
      <c r="M14" s="48">
        <v>8761032997</v>
      </c>
      <c r="N14" s="48" t="s">
        <v>197</v>
      </c>
      <c r="O14" s="48">
        <v>8473902796</v>
      </c>
      <c r="P14" s="49">
        <v>43599</v>
      </c>
      <c r="Q14" s="48" t="s">
        <v>207</v>
      </c>
      <c r="R14" s="48">
        <v>1.5</v>
      </c>
      <c r="S14" s="18" t="s">
        <v>117</v>
      </c>
      <c r="T14" s="48"/>
    </row>
    <row r="15" spans="1:20" x14ac:dyDescent="0.3">
      <c r="A15" s="4">
        <v>11</v>
      </c>
      <c r="B15" s="17" t="s">
        <v>62</v>
      </c>
      <c r="C15" s="65" t="s">
        <v>132</v>
      </c>
      <c r="D15" s="48" t="s">
        <v>23</v>
      </c>
      <c r="E15" s="19"/>
      <c r="F15" s="65" t="s">
        <v>134</v>
      </c>
      <c r="G15" s="19">
        <v>41</v>
      </c>
      <c r="H15" s="19">
        <v>25</v>
      </c>
      <c r="I15" s="60">
        <f t="shared" si="0"/>
        <v>66</v>
      </c>
      <c r="J15" s="48">
        <v>9435071783</v>
      </c>
      <c r="K15" s="65" t="s">
        <v>103</v>
      </c>
      <c r="L15" s="65" t="s">
        <v>111</v>
      </c>
      <c r="M15" s="48">
        <v>9954883780</v>
      </c>
      <c r="N15" s="18" t="s">
        <v>118</v>
      </c>
      <c r="O15" s="48"/>
      <c r="P15" s="49">
        <v>43601</v>
      </c>
      <c r="Q15" s="48" t="s">
        <v>204</v>
      </c>
      <c r="R15" s="48">
        <v>23</v>
      </c>
      <c r="S15" s="18" t="s">
        <v>117</v>
      </c>
      <c r="T15" s="48"/>
    </row>
    <row r="16" spans="1:20" x14ac:dyDescent="0.3">
      <c r="A16" s="4">
        <v>12</v>
      </c>
      <c r="B16" s="17" t="s">
        <v>62</v>
      </c>
      <c r="C16" s="65" t="s">
        <v>192</v>
      </c>
      <c r="D16" s="48" t="s">
        <v>23</v>
      </c>
      <c r="E16" s="17"/>
      <c r="F16" s="65" t="s">
        <v>94</v>
      </c>
      <c r="G16" s="17">
        <v>15</v>
      </c>
      <c r="H16" s="17">
        <v>10</v>
      </c>
      <c r="I16" s="60">
        <f t="shared" si="0"/>
        <v>25</v>
      </c>
      <c r="J16" s="58"/>
      <c r="K16" s="65" t="s">
        <v>180</v>
      </c>
      <c r="L16" s="65" t="s">
        <v>182</v>
      </c>
      <c r="M16" s="48">
        <v>8471942191</v>
      </c>
      <c r="N16" s="48" t="s">
        <v>188</v>
      </c>
      <c r="O16" s="48">
        <v>6001265933</v>
      </c>
      <c r="P16" s="49">
        <v>43602</v>
      </c>
      <c r="Q16" s="48" t="s">
        <v>205</v>
      </c>
      <c r="R16" s="48">
        <v>71</v>
      </c>
      <c r="S16" s="18" t="s">
        <v>117</v>
      </c>
      <c r="T16" s="48"/>
    </row>
    <row r="17" spans="1:20" x14ac:dyDescent="0.3">
      <c r="A17" s="4">
        <v>13</v>
      </c>
      <c r="B17" s="17" t="s">
        <v>62</v>
      </c>
      <c r="C17" s="65" t="s">
        <v>192</v>
      </c>
      <c r="D17" s="48" t="s">
        <v>25</v>
      </c>
      <c r="E17" s="19"/>
      <c r="F17" s="65" t="s">
        <v>95</v>
      </c>
      <c r="G17" s="19">
        <v>17</v>
      </c>
      <c r="H17" s="19">
        <v>14</v>
      </c>
      <c r="I17" s="60">
        <f t="shared" si="0"/>
        <v>31</v>
      </c>
      <c r="J17" s="48"/>
      <c r="K17" s="65" t="s">
        <v>180</v>
      </c>
      <c r="L17" s="65" t="s">
        <v>182</v>
      </c>
      <c r="M17" s="48">
        <v>8471942191</v>
      </c>
      <c r="N17" s="48" t="s">
        <v>188</v>
      </c>
      <c r="O17" s="48">
        <v>6001265933</v>
      </c>
      <c r="P17" s="49">
        <v>43602</v>
      </c>
      <c r="Q17" s="48" t="s">
        <v>205</v>
      </c>
      <c r="R17" s="48">
        <v>71</v>
      </c>
      <c r="S17" s="18" t="s">
        <v>117</v>
      </c>
      <c r="T17" s="48"/>
    </row>
    <row r="18" spans="1:20" x14ac:dyDescent="0.3">
      <c r="A18" s="4">
        <v>14</v>
      </c>
      <c r="B18" s="17" t="s">
        <v>62</v>
      </c>
      <c r="C18" s="65" t="s">
        <v>133</v>
      </c>
      <c r="D18" s="48" t="s">
        <v>23</v>
      </c>
      <c r="E18" s="19"/>
      <c r="F18" s="65" t="s">
        <v>94</v>
      </c>
      <c r="G18" s="19">
        <v>7</v>
      </c>
      <c r="H18" s="19">
        <v>4</v>
      </c>
      <c r="I18" s="60">
        <f t="shared" si="0"/>
        <v>11</v>
      </c>
      <c r="J18" s="48"/>
      <c r="K18" s="65" t="s">
        <v>102</v>
      </c>
      <c r="L18" s="65" t="s">
        <v>139</v>
      </c>
      <c r="M18" s="48">
        <v>8761032997</v>
      </c>
      <c r="N18" s="48" t="s">
        <v>198</v>
      </c>
      <c r="O18" s="48">
        <v>8812958577</v>
      </c>
      <c r="P18" s="49">
        <v>43606</v>
      </c>
      <c r="Q18" s="48" t="s">
        <v>207</v>
      </c>
      <c r="R18" s="48">
        <v>5</v>
      </c>
      <c r="S18" s="18" t="s">
        <v>117</v>
      </c>
      <c r="T18" s="48"/>
    </row>
    <row r="19" spans="1:20" x14ac:dyDescent="0.3">
      <c r="A19" s="4">
        <v>15</v>
      </c>
      <c r="B19" s="17" t="s">
        <v>62</v>
      </c>
      <c r="C19" s="48" t="s">
        <v>193</v>
      </c>
      <c r="D19" s="48" t="s">
        <v>25</v>
      </c>
      <c r="E19" s="19"/>
      <c r="F19" s="48" t="s">
        <v>95</v>
      </c>
      <c r="G19" s="19">
        <v>6</v>
      </c>
      <c r="H19" s="19">
        <v>7</v>
      </c>
      <c r="I19" s="60">
        <f t="shared" si="0"/>
        <v>13</v>
      </c>
      <c r="J19" s="48"/>
      <c r="K19" s="65" t="s">
        <v>102</v>
      </c>
      <c r="L19" s="65" t="s">
        <v>139</v>
      </c>
      <c r="M19" s="48">
        <v>8761032998</v>
      </c>
      <c r="N19" s="48" t="s">
        <v>198</v>
      </c>
      <c r="O19" s="48">
        <v>8812958578</v>
      </c>
      <c r="P19" s="49">
        <v>43606</v>
      </c>
      <c r="Q19" s="48" t="s">
        <v>207</v>
      </c>
      <c r="R19" s="48">
        <v>5</v>
      </c>
      <c r="S19" s="18" t="s">
        <v>117</v>
      </c>
      <c r="T19" s="48"/>
    </row>
    <row r="20" spans="1:20" x14ac:dyDescent="0.3">
      <c r="A20" s="4">
        <v>16</v>
      </c>
      <c r="B20" s="17" t="s">
        <v>62</v>
      </c>
      <c r="C20" s="48" t="s">
        <v>209</v>
      </c>
      <c r="D20" s="48" t="s">
        <v>23</v>
      </c>
      <c r="E20" s="19"/>
      <c r="F20" s="48" t="s">
        <v>94</v>
      </c>
      <c r="G20" s="19">
        <v>4</v>
      </c>
      <c r="H20" s="19">
        <v>7</v>
      </c>
      <c r="I20" s="60">
        <f t="shared" si="0"/>
        <v>11</v>
      </c>
      <c r="J20" s="48">
        <v>8135043025</v>
      </c>
      <c r="K20" s="48" t="s">
        <v>103</v>
      </c>
      <c r="L20" s="48" t="s">
        <v>111</v>
      </c>
      <c r="M20" s="48">
        <v>9954883780</v>
      </c>
      <c r="N20" s="48" t="s">
        <v>118</v>
      </c>
      <c r="O20" s="48">
        <v>8811909469</v>
      </c>
      <c r="P20" s="49">
        <v>43613</v>
      </c>
      <c r="Q20" s="48" t="s">
        <v>207</v>
      </c>
      <c r="R20" s="48">
        <v>28</v>
      </c>
      <c r="S20" s="18" t="s">
        <v>117</v>
      </c>
      <c r="T20" s="48"/>
    </row>
    <row r="21" spans="1:20" x14ac:dyDescent="0.3">
      <c r="A21" s="4">
        <v>17</v>
      </c>
      <c r="B21" s="17" t="s">
        <v>62</v>
      </c>
      <c r="C21" s="48" t="s">
        <v>209</v>
      </c>
      <c r="D21" s="48" t="s">
        <v>25</v>
      </c>
      <c r="E21" s="19"/>
      <c r="F21" s="48" t="s">
        <v>95</v>
      </c>
      <c r="G21" s="19">
        <v>5</v>
      </c>
      <c r="H21" s="19">
        <v>9</v>
      </c>
      <c r="I21" s="60">
        <f t="shared" si="0"/>
        <v>14</v>
      </c>
      <c r="J21" s="48"/>
      <c r="K21" s="48" t="s">
        <v>103</v>
      </c>
      <c r="L21" s="48" t="s">
        <v>111</v>
      </c>
      <c r="M21" s="48">
        <v>9954883781</v>
      </c>
      <c r="N21" s="48" t="s">
        <v>118</v>
      </c>
      <c r="O21" s="48">
        <v>8811909469</v>
      </c>
      <c r="P21" s="49">
        <v>43613</v>
      </c>
      <c r="Q21" s="48" t="s">
        <v>207</v>
      </c>
      <c r="R21" s="48">
        <v>28</v>
      </c>
      <c r="S21" s="18" t="s">
        <v>117</v>
      </c>
      <c r="T21" s="48"/>
    </row>
    <row r="22" spans="1:20" x14ac:dyDescent="0.3">
      <c r="A22" s="4">
        <v>18</v>
      </c>
      <c r="B22" s="17" t="s">
        <v>63</v>
      </c>
      <c r="C22" s="18" t="s">
        <v>290</v>
      </c>
      <c r="D22" s="18" t="s">
        <v>23</v>
      </c>
      <c r="E22" s="19">
        <v>18200508301</v>
      </c>
      <c r="F22" s="18" t="s">
        <v>94</v>
      </c>
      <c r="G22" s="19">
        <v>32</v>
      </c>
      <c r="H22" s="19">
        <v>35</v>
      </c>
      <c r="I22" s="60">
        <f t="shared" si="0"/>
        <v>67</v>
      </c>
      <c r="J22" s="18">
        <v>9435941363</v>
      </c>
      <c r="K22" s="18" t="s">
        <v>307</v>
      </c>
      <c r="L22" s="18" t="s">
        <v>308</v>
      </c>
      <c r="M22" s="18">
        <v>9435306024</v>
      </c>
      <c r="N22" s="18" t="s">
        <v>309</v>
      </c>
      <c r="O22" s="18">
        <v>9435184904</v>
      </c>
      <c r="P22" s="24" t="s">
        <v>310</v>
      </c>
      <c r="Q22" s="18" t="s">
        <v>120</v>
      </c>
      <c r="R22" s="18">
        <v>12</v>
      </c>
      <c r="S22" s="18" t="s">
        <v>311</v>
      </c>
      <c r="T22" s="48"/>
    </row>
    <row r="23" spans="1:20" x14ac:dyDescent="0.3">
      <c r="A23" s="4">
        <v>19</v>
      </c>
      <c r="B23" s="17" t="s">
        <v>63</v>
      </c>
      <c r="C23" s="18" t="s">
        <v>291</v>
      </c>
      <c r="D23" s="18" t="s">
        <v>25</v>
      </c>
      <c r="E23" s="19">
        <v>68</v>
      </c>
      <c r="F23" s="18"/>
      <c r="G23" s="19">
        <v>18</v>
      </c>
      <c r="H23" s="19">
        <v>22</v>
      </c>
      <c r="I23" s="60">
        <f t="shared" si="0"/>
        <v>40</v>
      </c>
      <c r="J23" s="18">
        <v>9435432319</v>
      </c>
      <c r="K23" s="18" t="s">
        <v>261</v>
      </c>
      <c r="L23" s="48" t="s">
        <v>312</v>
      </c>
      <c r="M23" s="48">
        <v>9401436610</v>
      </c>
      <c r="N23" s="18" t="s">
        <v>313</v>
      </c>
      <c r="O23" s="18">
        <v>9954335936</v>
      </c>
      <c r="P23" s="24" t="s">
        <v>314</v>
      </c>
      <c r="Q23" s="18" t="s">
        <v>315</v>
      </c>
      <c r="R23" s="18">
        <v>5</v>
      </c>
      <c r="S23" s="18" t="s">
        <v>311</v>
      </c>
      <c r="T23" s="48"/>
    </row>
    <row r="24" spans="1:20" x14ac:dyDescent="0.3">
      <c r="A24" s="4">
        <v>20</v>
      </c>
      <c r="B24" s="17" t="s">
        <v>63</v>
      </c>
      <c r="C24" s="18" t="s">
        <v>292</v>
      </c>
      <c r="D24" s="18" t="s">
        <v>23</v>
      </c>
      <c r="E24" s="19">
        <v>18200503616</v>
      </c>
      <c r="F24" s="18" t="s">
        <v>94</v>
      </c>
      <c r="G24" s="19">
        <v>34</v>
      </c>
      <c r="H24" s="19">
        <v>45</v>
      </c>
      <c r="I24" s="60">
        <f t="shared" si="0"/>
        <v>79</v>
      </c>
      <c r="J24" s="18">
        <v>9435369192</v>
      </c>
      <c r="K24" s="18" t="s">
        <v>316</v>
      </c>
      <c r="L24" s="18" t="s">
        <v>317</v>
      </c>
      <c r="M24" s="18">
        <v>9435613795</v>
      </c>
      <c r="N24" s="18" t="s">
        <v>318</v>
      </c>
      <c r="O24" s="18">
        <v>9435184904</v>
      </c>
      <c r="P24" s="24" t="s">
        <v>319</v>
      </c>
      <c r="Q24" s="18" t="s">
        <v>190</v>
      </c>
      <c r="R24" s="18">
        <v>31</v>
      </c>
      <c r="S24" s="18" t="s">
        <v>311</v>
      </c>
      <c r="T24" s="48"/>
    </row>
    <row r="25" spans="1:20" x14ac:dyDescent="0.3">
      <c r="A25" s="4">
        <v>21</v>
      </c>
      <c r="B25" s="17" t="s">
        <v>63</v>
      </c>
      <c r="C25" s="18" t="s">
        <v>293</v>
      </c>
      <c r="D25" s="18" t="s">
        <v>23</v>
      </c>
      <c r="E25" s="19"/>
      <c r="F25" s="18" t="s">
        <v>94</v>
      </c>
      <c r="G25" s="19">
        <v>20</v>
      </c>
      <c r="H25" s="19">
        <v>8</v>
      </c>
      <c r="I25" s="60">
        <f t="shared" si="0"/>
        <v>28</v>
      </c>
      <c r="J25" s="18" t="s">
        <v>320</v>
      </c>
      <c r="K25" s="18" t="s">
        <v>316</v>
      </c>
      <c r="L25" s="18" t="s">
        <v>317</v>
      </c>
      <c r="M25" s="18">
        <v>9435613795</v>
      </c>
      <c r="N25" s="18" t="s">
        <v>318</v>
      </c>
      <c r="O25" s="18">
        <v>9402549057</v>
      </c>
      <c r="P25" s="24" t="s">
        <v>321</v>
      </c>
      <c r="Q25" s="18" t="s">
        <v>123</v>
      </c>
      <c r="R25" s="18">
        <v>15</v>
      </c>
      <c r="S25" s="18" t="s">
        <v>311</v>
      </c>
      <c r="T25" s="48"/>
    </row>
    <row r="26" spans="1:20" x14ac:dyDescent="0.3">
      <c r="A26" s="4">
        <v>22</v>
      </c>
      <c r="B26" s="17" t="s">
        <v>63</v>
      </c>
      <c r="C26" s="18" t="s">
        <v>293</v>
      </c>
      <c r="D26" s="18" t="s">
        <v>25</v>
      </c>
      <c r="E26" s="19">
        <v>74</v>
      </c>
      <c r="F26" s="18"/>
      <c r="G26" s="19">
        <v>26</v>
      </c>
      <c r="H26" s="19">
        <v>23</v>
      </c>
      <c r="I26" s="60">
        <f t="shared" si="0"/>
        <v>49</v>
      </c>
      <c r="J26" s="18">
        <v>9435068695</v>
      </c>
      <c r="K26" s="18" t="s">
        <v>316</v>
      </c>
      <c r="L26" s="18" t="s">
        <v>317</v>
      </c>
      <c r="M26" s="18">
        <v>9435613795</v>
      </c>
      <c r="N26" s="18" t="s">
        <v>318</v>
      </c>
      <c r="O26" s="18">
        <v>9402549057</v>
      </c>
      <c r="P26" s="24" t="s">
        <v>321</v>
      </c>
      <c r="Q26" s="18" t="s">
        <v>123</v>
      </c>
      <c r="R26" s="18">
        <v>15</v>
      </c>
      <c r="S26" s="18" t="s">
        <v>311</v>
      </c>
      <c r="T26" s="48"/>
    </row>
    <row r="27" spans="1:20" x14ac:dyDescent="0.3">
      <c r="A27" s="4">
        <v>23</v>
      </c>
      <c r="B27" s="17" t="s">
        <v>63</v>
      </c>
      <c r="C27" s="18" t="s">
        <v>294</v>
      </c>
      <c r="D27" s="18" t="s">
        <v>23</v>
      </c>
      <c r="E27" s="19">
        <v>18200504914</v>
      </c>
      <c r="F27" s="18" t="s">
        <v>113</v>
      </c>
      <c r="G27" s="19">
        <v>152</v>
      </c>
      <c r="H27" s="19">
        <v>184</v>
      </c>
      <c r="I27" s="60">
        <f t="shared" si="0"/>
        <v>336</v>
      </c>
      <c r="J27" s="18">
        <v>9935596310</v>
      </c>
      <c r="K27" s="18" t="s">
        <v>261</v>
      </c>
      <c r="L27" s="18" t="s">
        <v>322</v>
      </c>
      <c r="M27" s="18">
        <v>9954332539</v>
      </c>
      <c r="N27" s="18" t="s">
        <v>323</v>
      </c>
      <c r="O27" s="18">
        <v>8471942012</v>
      </c>
      <c r="P27" s="24" t="s">
        <v>324</v>
      </c>
      <c r="Q27" s="18" t="s">
        <v>116</v>
      </c>
      <c r="R27" s="18">
        <v>4</v>
      </c>
      <c r="S27" s="18" t="s">
        <v>311</v>
      </c>
      <c r="T27" s="48"/>
    </row>
    <row r="28" spans="1:20" x14ac:dyDescent="0.3">
      <c r="A28" s="4">
        <v>24</v>
      </c>
      <c r="B28" s="17" t="s">
        <v>63</v>
      </c>
      <c r="C28" s="18" t="s">
        <v>295</v>
      </c>
      <c r="D28" s="18" t="s">
        <v>23</v>
      </c>
      <c r="E28" s="19">
        <v>18200507301</v>
      </c>
      <c r="F28" s="18" t="s">
        <v>243</v>
      </c>
      <c r="G28" s="19">
        <v>84</v>
      </c>
      <c r="H28" s="19">
        <v>98</v>
      </c>
      <c r="I28" s="60">
        <f t="shared" si="0"/>
        <v>182</v>
      </c>
      <c r="J28" s="18">
        <v>9401502325</v>
      </c>
      <c r="K28" s="18" t="s">
        <v>261</v>
      </c>
      <c r="L28" s="18" t="s">
        <v>322</v>
      </c>
      <c r="M28" s="18">
        <v>9954332539</v>
      </c>
      <c r="N28" s="18" t="s">
        <v>323</v>
      </c>
      <c r="O28" s="18">
        <v>8471942012</v>
      </c>
      <c r="P28" s="24" t="s">
        <v>325</v>
      </c>
      <c r="Q28" s="18" t="s">
        <v>120</v>
      </c>
      <c r="R28" s="18">
        <v>7</v>
      </c>
      <c r="S28" s="18" t="s">
        <v>311</v>
      </c>
      <c r="T28" s="48"/>
    </row>
    <row r="29" spans="1:20" x14ac:dyDescent="0.3">
      <c r="A29" s="4">
        <v>25</v>
      </c>
      <c r="B29" s="17" t="s">
        <v>63</v>
      </c>
      <c r="C29" s="18" t="s">
        <v>296</v>
      </c>
      <c r="D29" s="18" t="s">
        <v>23</v>
      </c>
      <c r="E29" s="19">
        <v>182005011501</v>
      </c>
      <c r="F29" s="18" t="s">
        <v>94</v>
      </c>
      <c r="G29" s="19">
        <v>66</v>
      </c>
      <c r="H29" s="19">
        <v>70</v>
      </c>
      <c r="I29" s="60">
        <f t="shared" si="0"/>
        <v>136</v>
      </c>
      <c r="J29" s="18">
        <v>9435176114</v>
      </c>
      <c r="K29" s="18" t="s">
        <v>261</v>
      </c>
      <c r="L29" s="18" t="s">
        <v>322</v>
      </c>
      <c r="M29" s="18">
        <v>9954332539</v>
      </c>
      <c r="N29" s="18" t="s">
        <v>323</v>
      </c>
      <c r="O29" s="18">
        <v>8471942012</v>
      </c>
      <c r="P29" s="24" t="s">
        <v>326</v>
      </c>
      <c r="Q29" s="18" t="s">
        <v>190</v>
      </c>
      <c r="R29" s="18">
        <v>4</v>
      </c>
      <c r="S29" s="18" t="s">
        <v>311</v>
      </c>
      <c r="T29" s="48"/>
    </row>
    <row r="30" spans="1:20" x14ac:dyDescent="0.3">
      <c r="A30" s="4">
        <v>26</v>
      </c>
      <c r="B30" s="17" t="s">
        <v>63</v>
      </c>
      <c r="C30" s="18" t="s">
        <v>297</v>
      </c>
      <c r="D30" s="18" t="s">
        <v>23</v>
      </c>
      <c r="E30" s="19">
        <v>502701</v>
      </c>
      <c r="F30" s="18" t="s">
        <v>94</v>
      </c>
      <c r="G30" s="19">
        <v>14</v>
      </c>
      <c r="H30" s="19">
        <v>12</v>
      </c>
      <c r="I30" s="60">
        <f t="shared" si="0"/>
        <v>26</v>
      </c>
      <c r="J30" s="18">
        <v>7035943020</v>
      </c>
      <c r="K30" s="18" t="s">
        <v>261</v>
      </c>
      <c r="L30" s="48" t="s">
        <v>327</v>
      </c>
      <c r="M30" s="48">
        <v>9401683001</v>
      </c>
      <c r="N30" s="48" t="s">
        <v>328</v>
      </c>
      <c r="O30" s="48">
        <v>8135040625</v>
      </c>
      <c r="P30" s="24" t="s">
        <v>329</v>
      </c>
      <c r="Q30" s="18" t="s">
        <v>123</v>
      </c>
      <c r="R30" s="18">
        <v>17</v>
      </c>
      <c r="S30" s="18" t="s">
        <v>311</v>
      </c>
      <c r="T30" s="48"/>
    </row>
    <row r="31" spans="1:20" x14ac:dyDescent="0.3">
      <c r="A31" s="4">
        <v>27</v>
      </c>
      <c r="B31" s="17" t="s">
        <v>63</v>
      </c>
      <c r="C31" s="18" t="s">
        <v>298</v>
      </c>
      <c r="D31" s="18" t="s">
        <v>23</v>
      </c>
      <c r="E31" s="19">
        <v>18200108202</v>
      </c>
      <c r="F31" s="18" t="s">
        <v>94</v>
      </c>
      <c r="G31" s="19">
        <v>17</v>
      </c>
      <c r="H31" s="19">
        <v>19</v>
      </c>
      <c r="I31" s="60">
        <f t="shared" si="0"/>
        <v>36</v>
      </c>
      <c r="J31" s="18">
        <v>7399773033</v>
      </c>
      <c r="K31" s="18" t="s">
        <v>307</v>
      </c>
      <c r="L31" s="18" t="s">
        <v>308</v>
      </c>
      <c r="M31" s="18">
        <v>9435306024</v>
      </c>
      <c r="N31" s="18" t="s">
        <v>330</v>
      </c>
      <c r="O31" s="18">
        <v>9435187628</v>
      </c>
      <c r="P31" s="24" t="s">
        <v>331</v>
      </c>
      <c r="Q31" s="18" t="s">
        <v>116</v>
      </c>
      <c r="R31" s="18">
        <v>40</v>
      </c>
      <c r="S31" s="18" t="s">
        <v>311</v>
      </c>
      <c r="T31" s="48"/>
    </row>
    <row r="32" spans="1:20" x14ac:dyDescent="0.3">
      <c r="A32" s="4">
        <v>28</v>
      </c>
      <c r="B32" s="17" t="s">
        <v>63</v>
      </c>
      <c r="C32" s="18" t="s">
        <v>298</v>
      </c>
      <c r="D32" s="18" t="s">
        <v>23</v>
      </c>
      <c r="E32" s="19">
        <v>18200108201</v>
      </c>
      <c r="F32" s="18" t="s">
        <v>243</v>
      </c>
      <c r="G32" s="19">
        <v>17</v>
      </c>
      <c r="H32" s="19">
        <v>18</v>
      </c>
      <c r="I32" s="60">
        <f t="shared" si="0"/>
        <v>35</v>
      </c>
      <c r="J32" s="18">
        <v>9127370060</v>
      </c>
      <c r="K32" s="18" t="s">
        <v>307</v>
      </c>
      <c r="L32" s="18" t="s">
        <v>308</v>
      </c>
      <c r="M32" s="18">
        <v>9435306024</v>
      </c>
      <c r="N32" s="18" t="s">
        <v>330</v>
      </c>
      <c r="O32" s="18">
        <v>9435187628</v>
      </c>
      <c r="P32" s="24" t="s">
        <v>331</v>
      </c>
      <c r="Q32" s="18" t="s">
        <v>116</v>
      </c>
      <c r="R32" s="18">
        <v>40</v>
      </c>
      <c r="S32" s="18" t="s">
        <v>311</v>
      </c>
      <c r="T32" s="48"/>
    </row>
    <row r="33" spans="1:20" x14ac:dyDescent="0.3">
      <c r="A33" s="4">
        <v>29</v>
      </c>
      <c r="B33" s="17" t="s">
        <v>63</v>
      </c>
      <c r="C33" s="18" t="s">
        <v>299</v>
      </c>
      <c r="D33" s="18" t="s">
        <v>23</v>
      </c>
      <c r="E33" s="19">
        <v>18200507302</v>
      </c>
      <c r="F33" s="18" t="s">
        <v>94</v>
      </c>
      <c r="G33" s="19">
        <v>10</v>
      </c>
      <c r="H33" s="19">
        <v>8</v>
      </c>
      <c r="I33" s="60">
        <f t="shared" si="0"/>
        <v>18</v>
      </c>
      <c r="J33" s="18">
        <v>9401020624</v>
      </c>
      <c r="K33" s="18" t="s">
        <v>261</v>
      </c>
      <c r="L33" s="48" t="s">
        <v>327</v>
      </c>
      <c r="M33" s="48">
        <v>9401683001</v>
      </c>
      <c r="N33" s="18" t="s">
        <v>332</v>
      </c>
      <c r="O33" s="18">
        <v>9435176267</v>
      </c>
      <c r="P33" s="24" t="s">
        <v>333</v>
      </c>
      <c r="Q33" s="18" t="s">
        <v>120</v>
      </c>
      <c r="R33" s="18">
        <v>8</v>
      </c>
      <c r="S33" s="18" t="s">
        <v>311</v>
      </c>
      <c r="T33" s="48"/>
    </row>
    <row r="34" spans="1:20" x14ac:dyDescent="0.3">
      <c r="A34" s="4">
        <v>30</v>
      </c>
      <c r="B34" s="17" t="s">
        <v>63</v>
      </c>
      <c r="C34" s="18" t="s">
        <v>299</v>
      </c>
      <c r="D34" s="18" t="s">
        <v>25</v>
      </c>
      <c r="E34" s="19">
        <v>62</v>
      </c>
      <c r="F34" s="18"/>
      <c r="G34" s="19">
        <v>15</v>
      </c>
      <c r="H34" s="19">
        <v>17</v>
      </c>
      <c r="I34" s="60">
        <f t="shared" si="0"/>
        <v>32</v>
      </c>
      <c r="J34" s="18">
        <v>9476980118</v>
      </c>
      <c r="K34" s="18" t="s">
        <v>261</v>
      </c>
      <c r="L34" s="48" t="s">
        <v>327</v>
      </c>
      <c r="M34" s="48">
        <v>9401683001</v>
      </c>
      <c r="N34" s="18" t="s">
        <v>332</v>
      </c>
      <c r="O34" s="18">
        <v>9435176267</v>
      </c>
      <c r="P34" s="24" t="s">
        <v>333</v>
      </c>
      <c r="Q34" s="18" t="s">
        <v>120</v>
      </c>
      <c r="R34" s="18">
        <v>8</v>
      </c>
      <c r="S34" s="18" t="s">
        <v>311</v>
      </c>
      <c r="T34" s="48"/>
    </row>
    <row r="35" spans="1:20" x14ac:dyDescent="0.3">
      <c r="A35" s="4">
        <v>31</v>
      </c>
      <c r="B35" s="17" t="s">
        <v>63</v>
      </c>
      <c r="C35" s="18" t="s">
        <v>299</v>
      </c>
      <c r="D35" s="18" t="s">
        <v>25</v>
      </c>
      <c r="E35" s="19">
        <v>26</v>
      </c>
      <c r="F35" s="18"/>
      <c r="G35" s="19">
        <v>17</v>
      </c>
      <c r="H35" s="19">
        <v>9</v>
      </c>
      <c r="I35" s="60">
        <f t="shared" si="0"/>
        <v>26</v>
      </c>
      <c r="J35" s="18">
        <v>7636863321</v>
      </c>
      <c r="K35" s="18" t="s">
        <v>261</v>
      </c>
      <c r="L35" s="48" t="s">
        <v>327</v>
      </c>
      <c r="M35" s="48">
        <v>9401683001</v>
      </c>
      <c r="N35" s="18" t="s">
        <v>332</v>
      </c>
      <c r="O35" s="18">
        <v>9435176267</v>
      </c>
      <c r="P35" s="24" t="s">
        <v>333</v>
      </c>
      <c r="Q35" s="18" t="s">
        <v>120</v>
      </c>
      <c r="R35" s="18">
        <v>8</v>
      </c>
      <c r="S35" s="18" t="s">
        <v>311</v>
      </c>
      <c r="T35" s="48"/>
    </row>
    <row r="36" spans="1:20" x14ac:dyDescent="0.3">
      <c r="A36" s="4">
        <v>32</v>
      </c>
      <c r="B36" s="17" t="s">
        <v>63</v>
      </c>
      <c r="C36" s="18" t="s">
        <v>300</v>
      </c>
      <c r="D36" s="18" t="s">
        <v>23</v>
      </c>
      <c r="E36" s="19">
        <v>182000507336</v>
      </c>
      <c r="F36" s="18" t="s">
        <v>94</v>
      </c>
      <c r="G36" s="19">
        <v>12</v>
      </c>
      <c r="H36" s="19">
        <v>16</v>
      </c>
      <c r="I36" s="60">
        <f t="shared" si="0"/>
        <v>28</v>
      </c>
      <c r="J36" s="18">
        <v>9401682963</v>
      </c>
      <c r="K36" s="18" t="s">
        <v>307</v>
      </c>
      <c r="L36" s="18" t="s">
        <v>308</v>
      </c>
      <c r="M36" s="18">
        <v>9435306024</v>
      </c>
      <c r="N36" s="18" t="s">
        <v>334</v>
      </c>
      <c r="O36" s="18">
        <v>9435187628</v>
      </c>
      <c r="P36" s="24" t="s">
        <v>335</v>
      </c>
      <c r="Q36" s="18" t="s">
        <v>190</v>
      </c>
      <c r="R36" s="18">
        <v>20</v>
      </c>
      <c r="S36" s="18" t="s">
        <v>311</v>
      </c>
      <c r="T36" s="48"/>
    </row>
    <row r="37" spans="1:20" x14ac:dyDescent="0.3">
      <c r="A37" s="4">
        <v>33</v>
      </c>
      <c r="B37" s="17" t="s">
        <v>63</v>
      </c>
      <c r="C37" s="18" t="s">
        <v>300</v>
      </c>
      <c r="D37" s="18" t="s">
        <v>25</v>
      </c>
      <c r="E37" s="19">
        <v>71</v>
      </c>
      <c r="F37" s="18"/>
      <c r="G37" s="19">
        <v>13</v>
      </c>
      <c r="H37" s="19">
        <v>11</v>
      </c>
      <c r="I37" s="60">
        <f t="shared" si="0"/>
        <v>24</v>
      </c>
      <c r="J37" s="18"/>
      <c r="K37" s="18" t="s">
        <v>307</v>
      </c>
      <c r="L37" s="18" t="s">
        <v>308</v>
      </c>
      <c r="M37" s="18">
        <v>9435306024</v>
      </c>
      <c r="N37" s="18" t="s">
        <v>334</v>
      </c>
      <c r="O37" s="18">
        <v>9435187628</v>
      </c>
      <c r="P37" s="24" t="s">
        <v>335</v>
      </c>
      <c r="Q37" s="18" t="s">
        <v>190</v>
      </c>
      <c r="R37" s="18" t="s">
        <v>336</v>
      </c>
      <c r="S37" s="18" t="s">
        <v>311</v>
      </c>
      <c r="T37" s="48"/>
    </row>
    <row r="38" spans="1:20" x14ac:dyDescent="0.3">
      <c r="A38" s="4">
        <v>34</v>
      </c>
      <c r="B38" s="17" t="s">
        <v>63</v>
      </c>
      <c r="C38" s="18" t="s">
        <v>301</v>
      </c>
      <c r="D38" s="18" t="s">
        <v>23</v>
      </c>
      <c r="E38" s="19">
        <v>18200504917</v>
      </c>
      <c r="F38" s="18" t="s">
        <v>113</v>
      </c>
      <c r="G38" s="19">
        <v>112</v>
      </c>
      <c r="H38" s="19">
        <v>107</v>
      </c>
      <c r="I38" s="60">
        <f t="shared" si="0"/>
        <v>219</v>
      </c>
      <c r="J38" s="18">
        <v>8474869405</v>
      </c>
      <c r="K38" s="18" t="s">
        <v>261</v>
      </c>
      <c r="L38" s="18" t="s">
        <v>322</v>
      </c>
      <c r="M38" s="18">
        <v>9954332539</v>
      </c>
      <c r="N38" s="18" t="s">
        <v>309</v>
      </c>
      <c r="O38" s="18">
        <v>9957061528</v>
      </c>
      <c r="P38" s="24" t="s">
        <v>337</v>
      </c>
      <c r="Q38" s="18" t="s">
        <v>123</v>
      </c>
      <c r="R38" s="18">
        <v>12</v>
      </c>
      <c r="S38" s="18" t="s">
        <v>311</v>
      </c>
      <c r="T38" s="48"/>
    </row>
    <row r="39" spans="1:20" x14ac:dyDescent="0.3">
      <c r="A39" s="4">
        <v>35</v>
      </c>
      <c r="B39" s="17" t="s">
        <v>63</v>
      </c>
      <c r="C39" s="18" t="s">
        <v>302</v>
      </c>
      <c r="D39" s="18" t="s">
        <v>23</v>
      </c>
      <c r="E39" s="19">
        <v>506503</v>
      </c>
      <c r="F39" s="18" t="s">
        <v>94</v>
      </c>
      <c r="G39" s="19">
        <v>35</v>
      </c>
      <c r="H39" s="19">
        <v>40</v>
      </c>
      <c r="I39" s="60">
        <f t="shared" si="0"/>
        <v>75</v>
      </c>
      <c r="J39" s="18">
        <v>9435577714</v>
      </c>
      <c r="K39" s="18" t="s">
        <v>307</v>
      </c>
      <c r="L39" s="18" t="s">
        <v>308</v>
      </c>
      <c r="M39" s="18">
        <v>9435306024</v>
      </c>
      <c r="N39" s="18" t="s">
        <v>309</v>
      </c>
      <c r="O39" s="18">
        <v>9957061528</v>
      </c>
      <c r="P39" s="24" t="s">
        <v>338</v>
      </c>
      <c r="Q39" s="18" t="s">
        <v>116</v>
      </c>
      <c r="R39" s="18">
        <v>14</v>
      </c>
      <c r="S39" s="18" t="s">
        <v>311</v>
      </c>
      <c r="T39" s="48"/>
    </row>
    <row r="40" spans="1:20" x14ac:dyDescent="0.3">
      <c r="A40" s="4">
        <v>36</v>
      </c>
      <c r="B40" s="17" t="s">
        <v>63</v>
      </c>
      <c r="C40" s="18" t="s">
        <v>302</v>
      </c>
      <c r="D40" s="18" t="s">
        <v>25</v>
      </c>
      <c r="E40" s="19">
        <v>39</v>
      </c>
      <c r="F40" s="18"/>
      <c r="G40" s="19">
        <v>21</v>
      </c>
      <c r="H40" s="19">
        <v>19</v>
      </c>
      <c r="I40" s="60">
        <f t="shared" si="0"/>
        <v>40</v>
      </c>
      <c r="J40" s="18">
        <v>8011749755</v>
      </c>
      <c r="K40" s="18" t="s">
        <v>307</v>
      </c>
      <c r="L40" s="18" t="s">
        <v>308</v>
      </c>
      <c r="M40" s="18">
        <v>9435306024</v>
      </c>
      <c r="N40" s="18" t="s">
        <v>309</v>
      </c>
      <c r="O40" s="18">
        <v>9957061528</v>
      </c>
      <c r="P40" s="24" t="s">
        <v>338</v>
      </c>
      <c r="Q40" s="18" t="s">
        <v>116</v>
      </c>
      <c r="R40" s="18">
        <v>14</v>
      </c>
      <c r="S40" s="18" t="s">
        <v>311</v>
      </c>
      <c r="T40" s="48"/>
    </row>
    <row r="41" spans="1:20" x14ac:dyDescent="0.3">
      <c r="A41" s="4">
        <v>37</v>
      </c>
      <c r="B41" s="17" t="s">
        <v>63</v>
      </c>
      <c r="C41" s="18" t="s">
        <v>303</v>
      </c>
      <c r="D41" s="18" t="s">
        <v>25</v>
      </c>
      <c r="E41" s="19">
        <v>9</v>
      </c>
      <c r="F41" s="18"/>
      <c r="G41" s="19">
        <v>20</v>
      </c>
      <c r="H41" s="19">
        <v>15</v>
      </c>
      <c r="I41" s="60">
        <f t="shared" si="0"/>
        <v>35</v>
      </c>
      <c r="J41" s="18">
        <v>9531017833</v>
      </c>
      <c r="K41" s="18" t="s">
        <v>339</v>
      </c>
      <c r="L41" s="18" t="s">
        <v>340</v>
      </c>
      <c r="M41" s="18">
        <v>9401624137</v>
      </c>
      <c r="N41" s="18" t="s">
        <v>341</v>
      </c>
      <c r="O41" s="18">
        <v>9435184904</v>
      </c>
      <c r="P41" s="24" t="s">
        <v>342</v>
      </c>
      <c r="Q41" s="18" t="s">
        <v>120</v>
      </c>
      <c r="R41" s="18">
        <v>61</v>
      </c>
      <c r="S41" s="18" t="s">
        <v>311</v>
      </c>
      <c r="T41" s="48"/>
    </row>
    <row r="42" spans="1:20" x14ac:dyDescent="0.3">
      <c r="A42" s="4">
        <v>38</v>
      </c>
      <c r="B42" s="17" t="s">
        <v>63</v>
      </c>
      <c r="C42" s="18" t="s">
        <v>303</v>
      </c>
      <c r="D42" s="18" t="s">
        <v>23</v>
      </c>
      <c r="E42" s="19">
        <v>505101</v>
      </c>
      <c r="F42" s="18" t="s">
        <v>94</v>
      </c>
      <c r="G42" s="19">
        <v>14</v>
      </c>
      <c r="H42" s="19">
        <v>15</v>
      </c>
      <c r="I42" s="60">
        <f t="shared" si="0"/>
        <v>29</v>
      </c>
      <c r="J42" s="18">
        <v>9402318040</v>
      </c>
      <c r="K42" s="18" t="s">
        <v>339</v>
      </c>
      <c r="L42" s="18" t="s">
        <v>340</v>
      </c>
      <c r="M42" s="18">
        <v>9401624137</v>
      </c>
      <c r="N42" s="18" t="s">
        <v>341</v>
      </c>
      <c r="O42" s="18">
        <v>9435184904</v>
      </c>
      <c r="P42" s="24" t="s">
        <v>342</v>
      </c>
      <c r="Q42" s="18" t="s">
        <v>120</v>
      </c>
      <c r="R42" s="18">
        <v>62</v>
      </c>
      <c r="S42" s="18" t="s">
        <v>311</v>
      </c>
      <c r="T42" s="48"/>
    </row>
    <row r="43" spans="1:20" x14ac:dyDescent="0.3">
      <c r="A43" s="4">
        <v>39</v>
      </c>
      <c r="B43" s="17" t="s">
        <v>63</v>
      </c>
      <c r="C43" s="18" t="s">
        <v>304</v>
      </c>
      <c r="D43" s="18" t="s">
        <v>23</v>
      </c>
      <c r="E43" s="19">
        <v>1820004715</v>
      </c>
      <c r="F43" s="18" t="s">
        <v>94</v>
      </c>
      <c r="G43" s="19">
        <v>12</v>
      </c>
      <c r="H43" s="19">
        <v>16</v>
      </c>
      <c r="I43" s="60">
        <f t="shared" si="0"/>
        <v>28</v>
      </c>
      <c r="J43" s="18">
        <v>9476633556</v>
      </c>
      <c r="K43" s="18" t="s">
        <v>264</v>
      </c>
      <c r="L43" s="48" t="s">
        <v>312</v>
      </c>
      <c r="M43" s="48">
        <v>9401436610</v>
      </c>
      <c r="N43" s="18" t="s">
        <v>313</v>
      </c>
      <c r="O43" s="18">
        <v>9954335936</v>
      </c>
      <c r="P43" s="24" t="s">
        <v>343</v>
      </c>
      <c r="Q43" s="18" t="s">
        <v>190</v>
      </c>
      <c r="R43" s="18">
        <v>6</v>
      </c>
      <c r="S43" s="18" t="s">
        <v>311</v>
      </c>
      <c r="T43" s="48"/>
    </row>
    <row r="44" spans="1:20" x14ac:dyDescent="0.3">
      <c r="A44" s="4">
        <v>40</v>
      </c>
      <c r="B44" s="17" t="s">
        <v>63</v>
      </c>
      <c r="C44" s="18" t="s">
        <v>305</v>
      </c>
      <c r="D44" s="18" t="s">
        <v>25</v>
      </c>
      <c r="E44" s="19">
        <v>69</v>
      </c>
      <c r="F44" s="18"/>
      <c r="G44" s="19">
        <v>24</v>
      </c>
      <c r="H44" s="19">
        <v>26</v>
      </c>
      <c r="I44" s="60">
        <f t="shared" si="0"/>
        <v>50</v>
      </c>
      <c r="J44" s="18">
        <v>9401231345</v>
      </c>
      <c r="K44" s="18" t="s">
        <v>264</v>
      </c>
      <c r="L44" s="48" t="s">
        <v>312</v>
      </c>
      <c r="M44" s="48">
        <v>9401436610</v>
      </c>
      <c r="N44" s="18" t="s">
        <v>313</v>
      </c>
      <c r="O44" s="18">
        <v>9954335936</v>
      </c>
      <c r="P44" s="24" t="s">
        <v>343</v>
      </c>
      <c r="Q44" s="18" t="s">
        <v>190</v>
      </c>
      <c r="R44" s="18">
        <v>6</v>
      </c>
      <c r="S44" s="18" t="s">
        <v>311</v>
      </c>
      <c r="T44" s="48"/>
    </row>
    <row r="45" spans="1:20" x14ac:dyDescent="0.3">
      <c r="A45" s="4">
        <v>41</v>
      </c>
      <c r="B45" s="17" t="s">
        <v>63</v>
      </c>
      <c r="C45" s="18" t="s">
        <v>306</v>
      </c>
      <c r="D45" s="18" t="s">
        <v>23</v>
      </c>
      <c r="E45" s="19">
        <v>500403</v>
      </c>
      <c r="F45" s="18" t="s">
        <v>94</v>
      </c>
      <c r="G45" s="19">
        <v>15</v>
      </c>
      <c r="H45" s="19">
        <v>14</v>
      </c>
      <c r="I45" s="60">
        <f t="shared" si="0"/>
        <v>29</v>
      </c>
      <c r="J45" s="152">
        <v>94013304028</v>
      </c>
      <c r="K45" s="18" t="s">
        <v>344</v>
      </c>
      <c r="L45" s="18" t="s">
        <v>345</v>
      </c>
      <c r="M45" s="18">
        <v>9957712580</v>
      </c>
      <c r="N45" s="18" t="s">
        <v>346</v>
      </c>
      <c r="O45" s="18">
        <v>9954283063</v>
      </c>
      <c r="P45" s="49">
        <v>43613</v>
      </c>
      <c r="Q45" s="48" t="s">
        <v>123</v>
      </c>
      <c r="R45" s="48">
        <v>62</v>
      </c>
      <c r="S45" s="18" t="s">
        <v>311</v>
      </c>
      <c r="T45" s="48"/>
    </row>
    <row r="46" spans="1:20" x14ac:dyDescent="0.3">
      <c r="A46" s="4">
        <v>42</v>
      </c>
      <c r="B46" s="17"/>
      <c r="C46" s="18"/>
      <c r="D46" s="18"/>
      <c r="E46" s="19"/>
      <c r="F46" s="18"/>
      <c r="G46" s="19"/>
      <c r="H46" s="19"/>
      <c r="I46" s="60">
        <f t="shared" si="0"/>
        <v>0</v>
      </c>
      <c r="J46" s="18"/>
      <c r="K46" s="18"/>
      <c r="L46" s="18"/>
      <c r="M46" s="18"/>
      <c r="N46" s="18"/>
      <c r="O46" s="18"/>
      <c r="P46" s="24"/>
      <c r="Q46" s="18"/>
      <c r="R46" s="18"/>
      <c r="S46" s="18"/>
      <c r="T46" s="18"/>
    </row>
    <row r="47" spans="1:20" x14ac:dyDescent="0.3">
      <c r="A47" s="4">
        <v>43</v>
      </c>
      <c r="B47" s="17"/>
      <c r="C47" s="18"/>
      <c r="D47" s="18"/>
      <c r="E47" s="19"/>
      <c r="F47" s="18"/>
      <c r="G47" s="19"/>
      <c r="H47" s="19"/>
      <c r="I47" s="60">
        <f t="shared" si="0"/>
        <v>0</v>
      </c>
      <c r="J47" s="18"/>
      <c r="K47" s="18"/>
      <c r="L47" s="18"/>
      <c r="M47" s="18"/>
      <c r="N47" s="18"/>
      <c r="O47" s="18"/>
      <c r="P47" s="24"/>
      <c r="Q47" s="18"/>
      <c r="R47" s="18"/>
      <c r="S47" s="18"/>
      <c r="T47" s="18"/>
    </row>
    <row r="48" spans="1:20" x14ac:dyDescent="0.3">
      <c r="A48" s="4">
        <v>44</v>
      </c>
      <c r="B48" s="17"/>
      <c r="C48" s="18"/>
      <c r="D48" s="18"/>
      <c r="E48" s="19"/>
      <c r="F48" s="18"/>
      <c r="G48" s="19"/>
      <c r="H48" s="19"/>
      <c r="I48" s="60">
        <f t="shared" si="0"/>
        <v>0</v>
      </c>
      <c r="J48" s="18"/>
      <c r="K48" s="18"/>
      <c r="L48" s="18"/>
      <c r="M48" s="18"/>
      <c r="N48" s="18"/>
      <c r="O48" s="18"/>
      <c r="P48" s="24"/>
      <c r="Q48" s="18"/>
      <c r="R48" s="18"/>
      <c r="S48" s="18"/>
      <c r="T48" s="18"/>
    </row>
    <row r="49" spans="1:20" x14ac:dyDescent="0.3">
      <c r="A49" s="4">
        <v>45</v>
      </c>
      <c r="B49" s="17"/>
      <c r="C49" s="18"/>
      <c r="D49" s="18"/>
      <c r="E49" s="19"/>
      <c r="F49" s="18"/>
      <c r="G49" s="19"/>
      <c r="H49" s="19"/>
      <c r="I49" s="60">
        <f t="shared" si="0"/>
        <v>0</v>
      </c>
      <c r="J49" s="18"/>
      <c r="K49" s="18"/>
      <c r="L49" s="18"/>
      <c r="M49" s="18"/>
      <c r="N49" s="18"/>
      <c r="O49" s="18"/>
      <c r="P49" s="24"/>
      <c r="Q49" s="18"/>
      <c r="R49" s="18"/>
      <c r="S49" s="18"/>
      <c r="T49" s="18"/>
    </row>
    <row r="50" spans="1:20" x14ac:dyDescent="0.3">
      <c r="A50" s="4">
        <v>46</v>
      </c>
      <c r="B50" s="17"/>
      <c r="C50" s="18"/>
      <c r="D50" s="18"/>
      <c r="E50" s="19"/>
      <c r="F50" s="18"/>
      <c r="G50" s="19"/>
      <c r="H50" s="19"/>
      <c r="I50" s="60">
        <f t="shared" si="0"/>
        <v>0</v>
      </c>
      <c r="J50" s="18"/>
      <c r="K50" s="18"/>
      <c r="L50" s="18"/>
      <c r="M50" s="18"/>
      <c r="N50" s="18"/>
      <c r="O50" s="18"/>
      <c r="P50" s="24"/>
      <c r="Q50" s="18"/>
      <c r="R50" s="18"/>
      <c r="S50" s="18"/>
      <c r="T50" s="18"/>
    </row>
    <row r="51" spans="1:20" x14ac:dyDescent="0.3">
      <c r="A51" s="4">
        <v>47</v>
      </c>
      <c r="B51" s="17"/>
      <c r="C51" s="18"/>
      <c r="D51" s="18"/>
      <c r="E51" s="19"/>
      <c r="F51" s="18"/>
      <c r="G51" s="19"/>
      <c r="H51" s="19"/>
      <c r="I51" s="60">
        <f t="shared" si="0"/>
        <v>0</v>
      </c>
      <c r="J51" s="18"/>
      <c r="K51" s="18"/>
      <c r="L51" s="18"/>
      <c r="M51" s="18"/>
      <c r="N51" s="18"/>
      <c r="O51" s="18"/>
      <c r="P51" s="24"/>
      <c r="Q51" s="18"/>
      <c r="R51" s="18"/>
      <c r="S51" s="18"/>
      <c r="T51" s="18"/>
    </row>
    <row r="52" spans="1:20" x14ac:dyDescent="0.3">
      <c r="A52" s="4">
        <v>48</v>
      </c>
      <c r="B52" s="17"/>
      <c r="C52" s="18"/>
      <c r="D52" s="18"/>
      <c r="E52" s="19"/>
      <c r="F52" s="18"/>
      <c r="G52" s="19"/>
      <c r="H52" s="19"/>
      <c r="I52" s="60">
        <f t="shared" si="0"/>
        <v>0</v>
      </c>
      <c r="J52" s="18"/>
      <c r="K52" s="18"/>
      <c r="L52" s="18"/>
      <c r="M52" s="18"/>
      <c r="N52" s="18"/>
      <c r="O52" s="18"/>
      <c r="P52" s="24"/>
      <c r="Q52" s="18"/>
      <c r="R52" s="18"/>
      <c r="S52" s="18"/>
      <c r="T52" s="18"/>
    </row>
    <row r="53" spans="1:20" x14ac:dyDescent="0.3">
      <c r="A53" s="4">
        <v>49</v>
      </c>
      <c r="B53" s="17"/>
      <c r="C53" s="18"/>
      <c r="D53" s="18"/>
      <c r="E53" s="19"/>
      <c r="F53" s="18"/>
      <c r="G53" s="19"/>
      <c r="H53" s="19"/>
      <c r="I53" s="60">
        <f t="shared" si="0"/>
        <v>0</v>
      </c>
      <c r="J53" s="18"/>
      <c r="K53" s="18"/>
      <c r="L53" s="18"/>
      <c r="M53" s="18"/>
      <c r="N53" s="18"/>
      <c r="O53" s="18"/>
      <c r="P53" s="24"/>
      <c r="Q53" s="18"/>
      <c r="R53" s="18"/>
      <c r="S53" s="18"/>
      <c r="T53" s="18"/>
    </row>
    <row r="54" spans="1:20" x14ac:dyDescent="0.3">
      <c r="A54" s="4">
        <v>50</v>
      </c>
      <c r="B54" s="17"/>
      <c r="C54" s="58"/>
      <c r="D54" s="58"/>
      <c r="E54" s="17"/>
      <c r="F54" s="58"/>
      <c r="G54" s="17"/>
      <c r="H54" s="17"/>
      <c r="I54" s="60">
        <f t="shared" si="0"/>
        <v>0</v>
      </c>
      <c r="J54" s="58"/>
      <c r="K54" s="58"/>
      <c r="L54" s="58"/>
      <c r="M54" s="58"/>
      <c r="N54" s="58"/>
      <c r="O54" s="58"/>
      <c r="P54" s="24"/>
      <c r="Q54" s="18"/>
      <c r="R54" s="18"/>
      <c r="S54" s="18"/>
      <c r="T54" s="18"/>
    </row>
    <row r="55" spans="1:20" x14ac:dyDescent="0.3">
      <c r="A55" s="4">
        <v>51</v>
      </c>
      <c r="B55" s="17"/>
      <c r="C55" s="18"/>
      <c r="D55" s="18"/>
      <c r="E55" s="19"/>
      <c r="F55" s="18"/>
      <c r="G55" s="19"/>
      <c r="H55" s="19"/>
      <c r="I55" s="60">
        <f t="shared" si="0"/>
        <v>0</v>
      </c>
      <c r="J55" s="18"/>
      <c r="K55" s="18"/>
      <c r="L55" s="18"/>
      <c r="M55" s="18"/>
      <c r="N55" s="18"/>
      <c r="O55" s="18"/>
      <c r="P55" s="24"/>
      <c r="Q55" s="18"/>
      <c r="R55" s="18"/>
      <c r="S55" s="18"/>
      <c r="T55" s="18"/>
    </row>
    <row r="56" spans="1:20" x14ac:dyDescent="0.3">
      <c r="A56" s="4">
        <v>52</v>
      </c>
      <c r="B56" s="17"/>
      <c r="C56" s="18"/>
      <c r="D56" s="18"/>
      <c r="E56" s="19"/>
      <c r="F56" s="18"/>
      <c r="G56" s="19"/>
      <c r="H56" s="19"/>
      <c r="I56" s="60">
        <f t="shared" si="0"/>
        <v>0</v>
      </c>
      <c r="J56" s="18"/>
      <c r="K56" s="18"/>
      <c r="L56" s="18"/>
      <c r="M56" s="18"/>
      <c r="N56" s="18"/>
      <c r="O56" s="18"/>
      <c r="P56" s="24"/>
      <c r="Q56" s="18"/>
      <c r="R56" s="18"/>
      <c r="S56" s="18"/>
      <c r="T56" s="18"/>
    </row>
    <row r="57" spans="1:20" x14ac:dyDescent="0.3">
      <c r="A57" s="4">
        <v>53</v>
      </c>
      <c r="B57" s="17"/>
      <c r="C57" s="18"/>
      <c r="D57" s="18"/>
      <c r="E57" s="19"/>
      <c r="F57" s="18"/>
      <c r="G57" s="19"/>
      <c r="H57" s="19"/>
      <c r="I57" s="60">
        <f t="shared" si="0"/>
        <v>0</v>
      </c>
      <c r="J57" s="18"/>
      <c r="K57" s="18"/>
      <c r="L57" s="18"/>
      <c r="M57" s="18"/>
      <c r="N57" s="18"/>
      <c r="O57" s="18"/>
      <c r="P57" s="24"/>
      <c r="Q57" s="18"/>
      <c r="R57" s="18"/>
      <c r="S57" s="18"/>
      <c r="T57" s="18"/>
    </row>
    <row r="58" spans="1:20" x14ac:dyDescent="0.3">
      <c r="A58" s="4">
        <v>54</v>
      </c>
      <c r="B58" s="17"/>
      <c r="C58" s="18"/>
      <c r="D58" s="18"/>
      <c r="E58" s="19"/>
      <c r="F58" s="18"/>
      <c r="G58" s="19"/>
      <c r="H58" s="19"/>
      <c r="I58" s="60">
        <f t="shared" si="0"/>
        <v>0</v>
      </c>
      <c r="J58" s="18"/>
      <c r="K58" s="18"/>
      <c r="L58" s="18"/>
      <c r="M58" s="18"/>
      <c r="N58" s="18"/>
      <c r="O58" s="18"/>
      <c r="P58" s="24"/>
      <c r="Q58" s="18"/>
      <c r="R58" s="18"/>
      <c r="S58" s="18"/>
      <c r="T58" s="18"/>
    </row>
    <row r="59" spans="1:20" x14ac:dyDescent="0.3">
      <c r="A59" s="4">
        <v>55</v>
      </c>
      <c r="B59" s="17"/>
      <c r="C59" s="18"/>
      <c r="D59" s="18"/>
      <c r="E59" s="19"/>
      <c r="F59" s="18"/>
      <c r="G59" s="19"/>
      <c r="H59" s="19"/>
      <c r="I59" s="60">
        <f t="shared" si="0"/>
        <v>0</v>
      </c>
      <c r="J59" s="18"/>
      <c r="K59" s="18"/>
      <c r="L59" s="18"/>
      <c r="M59" s="18"/>
      <c r="N59" s="18"/>
      <c r="O59" s="18"/>
      <c r="P59" s="24"/>
      <c r="Q59" s="18"/>
      <c r="R59" s="18"/>
      <c r="S59" s="18"/>
      <c r="T59" s="18"/>
    </row>
    <row r="60" spans="1:20" x14ac:dyDescent="0.3">
      <c r="A60" s="4">
        <v>56</v>
      </c>
      <c r="B60" s="17"/>
      <c r="C60" s="18"/>
      <c r="D60" s="18"/>
      <c r="E60" s="19"/>
      <c r="F60" s="18"/>
      <c r="G60" s="19"/>
      <c r="H60" s="19"/>
      <c r="I60" s="60">
        <f t="shared" si="0"/>
        <v>0</v>
      </c>
      <c r="J60" s="18"/>
      <c r="K60" s="18"/>
      <c r="L60" s="18"/>
      <c r="M60" s="18"/>
      <c r="N60" s="18"/>
      <c r="O60" s="18"/>
      <c r="P60" s="24"/>
      <c r="Q60" s="18"/>
      <c r="R60" s="18"/>
      <c r="S60" s="18"/>
      <c r="T60" s="18"/>
    </row>
    <row r="61" spans="1:20" x14ac:dyDescent="0.3">
      <c r="A61" s="4">
        <v>57</v>
      </c>
      <c r="B61" s="17"/>
      <c r="C61" s="58"/>
      <c r="D61" s="58"/>
      <c r="E61" s="17"/>
      <c r="F61" s="58"/>
      <c r="G61" s="17"/>
      <c r="H61" s="17"/>
      <c r="I61" s="60">
        <f t="shared" si="0"/>
        <v>0</v>
      </c>
      <c r="J61" s="58"/>
      <c r="K61" s="58"/>
      <c r="L61" s="58"/>
      <c r="M61" s="58"/>
      <c r="N61" s="58"/>
      <c r="O61" s="58"/>
      <c r="P61" s="24"/>
      <c r="Q61" s="18"/>
      <c r="R61" s="18"/>
      <c r="S61" s="18"/>
      <c r="T61" s="18"/>
    </row>
    <row r="62" spans="1:20" x14ac:dyDescent="0.3">
      <c r="A62" s="4">
        <v>58</v>
      </c>
      <c r="B62" s="17"/>
      <c r="C62" s="18"/>
      <c r="D62" s="18"/>
      <c r="E62" s="19"/>
      <c r="F62" s="18"/>
      <c r="G62" s="19"/>
      <c r="H62" s="19"/>
      <c r="I62" s="60">
        <f t="shared" si="0"/>
        <v>0</v>
      </c>
      <c r="J62" s="18"/>
      <c r="K62" s="18"/>
      <c r="L62" s="18"/>
      <c r="M62" s="18"/>
      <c r="N62" s="18"/>
      <c r="O62" s="18"/>
      <c r="P62" s="24"/>
      <c r="Q62" s="18"/>
      <c r="R62" s="18"/>
      <c r="S62" s="18"/>
      <c r="T62" s="18"/>
    </row>
    <row r="63" spans="1:20" x14ac:dyDescent="0.3">
      <c r="A63" s="4">
        <v>59</v>
      </c>
      <c r="B63" s="17"/>
      <c r="C63" s="18"/>
      <c r="D63" s="18"/>
      <c r="E63" s="19"/>
      <c r="F63" s="18"/>
      <c r="G63" s="19"/>
      <c r="H63" s="19"/>
      <c r="I63" s="60">
        <f t="shared" si="0"/>
        <v>0</v>
      </c>
      <c r="J63" s="18"/>
      <c r="K63" s="18"/>
      <c r="L63" s="18"/>
      <c r="M63" s="18"/>
      <c r="N63" s="18"/>
      <c r="O63" s="18"/>
      <c r="P63" s="24"/>
      <c r="Q63" s="18"/>
      <c r="R63" s="18"/>
      <c r="S63" s="18"/>
      <c r="T63" s="18"/>
    </row>
    <row r="64" spans="1:20" x14ac:dyDescent="0.3">
      <c r="A64" s="4">
        <v>60</v>
      </c>
      <c r="B64" s="17"/>
      <c r="C64" s="18"/>
      <c r="D64" s="18"/>
      <c r="E64" s="19"/>
      <c r="F64" s="18"/>
      <c r="G64" s="19"/>
      <c r="H64" s="19"/>
      <c r="I64" s="60">
        <f t="shared" si="0"/>
        <v>0</v>
      </c>
      <c r="J64" s="18"/>
      <c r="K64" s="18"/>
      <c r="L64" s="18"/>
      <c r="M64" s="18"/>
      <c r="N64" s="18"/>
      <c r="O64" s="18"/>
      <c r="P64" s="24"/>
      <c r="Q64" s="18"/>
      <c r="R64" s="18"/>
      <c r="S64" s="18"/>
      <c r="T64" s="18"/>
    </row>
    <row r="65" spans="1:20" x14ac:dyDescent="0.3">
      <c r="A65" s="4">
        <v>61</v>
      </c>
      <c r="B65" s="17"/>
      <c r="C65" s="18"/>
      <c r="D65" s="18"/>
      <c r="E65" s="19"/>
      <c r="F65" s="18"/>
      <c r="G65" s="19"/>
      <c r="H65" s="19"/>
      <c r="I65" s="60">
        <f t="shared" si="0"/>
        <v>0</v>
      </c>
      <c r="J65" s="18"/>
      <c r="K65" s="18"/>
      <c r="L65" s="18"/>
      <c r="M65" s="18"/>
      <c r="N65" s="18"/>
      <c r="O65" s="18"/>
      <c r="P65" s="24"/>
      <c r="Q65" s="18"/>
      <c r="R65" s="18"/>
      <c r="S65" s="18"/>
      <c r="T65" s="18"/>
    </row>
    <row r="66" spans="1:20" x14ac:dyDescent="0.3">
      <c r="A66" s="4">
        <v>62</v>
      </c>
      <c r="B66" s="17"/>
      <c r="C66" s="18"/>
      <c r="D66" s="18"/>
      <c r="E66" s="19"/>
      <c r="F66" s="18"/>
      <c r="G66" s="19"/>
      <c r="H66" s="19"/>
      <c r="I66" s="60">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60">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0">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41</v>
      </c>
      <c r="D165" s="21"/>
      <c r="E165" s="13"/>
      <c r="F165" s="21"/>
      <c r="G165" s="61">
        <f>SUM(G5:G164)</f>
        <v>1099</v>
      </c>
      <c r="H165" s="61">
        <f>SUM(H5:H164)</f>
        <v>1120</v>
      </c>
      <c r="I165" s="61">
        <f>SUM(I5:I164)</f>
        <v>2219</v>
      </c>
      <c r="J165" s="21"/>
      <c r="K165" s="21"/>
      <c r="L165" s="21"/>
      <c r="M165" s="21"/>
      <c r="N165" s="21"/>
      <c r="O165" s="21"/>
      <c r="P165" s="14"/>
      <c r="Q165" s="21"/>
      <c r="R165" s="21"/>
      <c r="S165" s="21"/>
      <c r="T165" s="12"/>
    </row>
    <row r="166" spans="1:20" x14ac:dyDescent="0.3">
      <c r="A166" s="44" t="s">
        <v>62</v>
      </c>
      <c r="B166" s="10">
        <f>COUNTIF(B$5:B$164,"Team 1")</f>
        <v>17</v>
      </c>
      <c r="C166" s="44" t="s">
        <v>25</v>
      </c>
      <c r="D166" s="10">
        <f>COUNTIF(D5:D164,"Anganwadi")</f>
        <v>11</v>
      </c>
    </row>
    <row r="167" spans="1:20" x14ac:dyDescent="0.3">
      <c r="A167" s="44" t="s">
        <v>63</v>
      </c>
      <c r="B167" s="10">
        <f>COUNTIF(B$6:B$164,"Team 2")</f>
        <v>24</v>
      </c>
      <c r="C167" s="44" t="s">
        <v>23</v>
      </c>
      <c r="D167" s="10">
        <f>COUNTIF(D5:D164,"School")</f>
        <v>30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70" zoomScaleNormal="70" workbookViewId="0">
      <pane xSplit="3" ySplit="4" topLeftCell="F38" activePane="bottomRight" state="frozen"/>
      <selection pane="topRight" activeCell="C1" sqref="C1"/>
      <selection pane="bottomLeft" activeCell="A5" sqref="A5"/>
      <selection pane="bottomRight" activeCell="B23" sqref="B23:B42"/>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128" t="s">
        <v>70</v>
      </c>
      <c r="B1" s="128"/>
      <c r="C1" s="128"/>
      <c r="D1" s="56"/>
      <c r="E1" s="56"/>
      <c r="F1" s="56"/>
      <c r="G1" s="56"/>
      <c r="H1" s="56"/>
      <c r="I1" s="56"/>
      <c r="J1" s="56"/>
      <c r="K1" s="56"/>
      <c r="L1" s="56"/>
      <c r="M1" s="129"/>
      <c r="N1" s="129"/>
      <c r="O1" s="129"/>
      <c r="P1" s="129"/>
      <c r="Q1" s="129"/>
      <c r="R1" s="129"/>
      <c r="S1" s="129"/>
      <c r="T1" s="129"/>
    </row>
    <row r="2" spans="1:20" x14ac:dyDescent="0.3">
      <c r="A2" s="122" t="s">
        <v>59</v>
      </c>
      <c r="B2" s="123"/>
      <c r="C2" s="123"/>
      <c r="D2" s="25">
        <v>43617</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23" t="s">
        <v>9</v>
      </c>
      <c r="H4" s="23" t="s">
        <v>10</v>
      </c>
      <c r="I4" s="23" t="s">
        <v>11</v>
      </c>
      <c r="J4" s="125"/>
      <c r="K4" s="121"/>
      <c r="L4" s="121"/>
      <c r="M4" s="121"/>
      <c r="N4" s="121"/>
      <c r="O4" s="121"/>
      <c r="P4" s="124"/>
      <c r="Q4" s="124"/>
      <c r="R4" s="125"/>
      <c r="S4" s="125"/>
      <c r="T4" s="125"/>
    </row>
    <row r="5" spans="1:20" ht="18.75" x14ac:dyDescent="0.3">
      <c r="A5" s="4">
        <v>1</v>
      </c>
      <c r="B5" s="17" t="s">
        <v>62</v>
      </c>
      <c r="C5" s="66" t="s">
        <v>140</v>
      </c>
      <c r="D5" s="48" t="s">
        <v>23</v>
      </c>
      <c r="E5" s="19"/>
      <c r="F5" s="66" t="s">
        <v>96</v>
      </c>
      <c r="G5" s="19">
        <v>9</v>
      </c>
      <c r="H5" s="19">
        <v>9</v>
      </c>
      <c r="I5" s="60">
        <f>SUM(G5:H5)</f>
        <v>18</v>
      </c>
      <c r="J5" s="48">
        <v>9954928667</v>
      </c>
      <c r="K5" s="66" t="s">
        <v>150</v>
      </c>
      <c r="L5" s="66" t="s">
        <v>152</v>
      </c>
      <c r="M5" s="48">
        <v>7896420652</v>
      </c>
      <c r="N5" s="48" t="s">
        <v>200</v>
      </c>
      <c r="O5" s="48">
        <v>6000391889</v>
      </c>
      <c r="P5" s="24">
        <v>43620</v>
      </c>
      <c r="Q5" s="18" t="s">
        <v>207</v>
      </c>
      <c r="R5" s="48"/>
      <c r="S5" s="18" t="s">
        <v>117</v>
      </c>
      <c r="T5" s="18"/>
    </row>
    <row r="6" spans="1:20" ht="18.75" x14ac:dyDescent="0.3">
      <c r="A6" s="4">
        <v>2</v>
      </c>
      <c r="B6" s="17" t="s">
        <v>62</v>
      </c>
      <c r="C6" s="66" t="s">
        <v>140</v>
      </c>
      <c r="D6" s="58" t="s">
        <v>23</v>
      </c>
      <c r="E6" s="17"/>
      <c r="F6" s="66" t="s">
        <v>94</v>
      </c>
      <c r="G6" s="17">
        <v>21</v>
      </c>
      <c r="H6" s="17">
        <v>16</v>
      </c>
      <c r="I6" s="60">
        <f t="shared" ref="I6:I69" si="0">SUM(G6:H6)</f>
        <v>37</v>
      </c>
      <c r="J6" s="58">
        <v>8470268483</v>
      </c>
      <c r="K6" s="66" t="s">
        <v>150</v>
      </c>
      <c r="L6" s="66" t="s">
        <v>152</v>
      </c>
      <c r="M6" s="48">
        <v>7896420652</v>
      </c>
      <c r="N6" s="48" t="s">
        <v>200</v>
      </c>
      <c r="O6" s="48">
        <v>6000391890</v>
      </c>
      <c r="P6" s="24">
        <v>43620</v>
      </c>
      <c r="Q6" s="18" t="s">
        <v>207</v>
      </c>
      <c r="R6" s="48"/>
      <c r="S6" s="18" t="s">
        <v>117</v>
      </c>
      <c r="T6" s="18"/>
    </row>
    <row r="7" spans="1:20" ht="18.75" x14ac:dyDescent="0.3">
      <c r="A7" s="4">
        <v>3</v>
      </c>
      <c r="B7" s="17" t="s">
        <v>62</v>
      </c>
      <c r="C7" s="66" t="s">
        <v>210</v>
      </c>
      <c r="D7" s="48" t="s">
        <v>23</v>
      </c>
      <c r="E7" s="19"/>
      <c r="F7" s="66" t="s">
        <v>94</v>
      </c>
      <c r="G7" s="19">
        <v>41</v>
      </c>
      <c r="H7" s="19">
        <v>34</v>
      </c>
      <c r="I7" s="60">
        <f t="shared" si="0"/>
        <v>75</v>
      </c>
      <c r="J7" s="48">
        <v>7399444968</v>
      </c>
      <c r="K7" s="66" t="s">
        <v>150</v>
      </c>
      <c r="L7" s="66" t="s">
        <v>152</v>
      </c>
      <c r="M7" s="48">
        <v>7896420653</v>
      </c>
      <c r="N7" s="48" t="s">
        <v>200</v>
      </c>
      <c r="O7" s="48">
        <v>6000391891</v>
      </c>
      <c r="P7" s="24">
        <v>43621</v>
      </c>
      <c r="Q7" s="18" t="s">
        <v>208</v>
      </c>
      <c r="R7" s="48"/>
      <c r="S7" s="18" t="s">
        <v>117</v>
      </c>
      <c r="T7" s="18"/>
    </row>
    <row r="8" spans="1:20" ht="18.75" x14ac:dyDescent="0.3">
      <c r="A8" s="4">
        <v>4</v>
      </c>
      <c r="B8" s="17" t="s">
        <v>62</v>
      </c>
      <c r="C8" s="66" t="s">
        <v>142</v>
      </c>
      <c r="D8" s="48" t="s">
        <v>23</v>
      </c>
      <c r="E8" s="19"/>
      <c r="F8" s="66" t="s">
        <v>94</v>
      </c>
      <c r="G8" s="19">
        <v>12</v>
      </c>
      <c r="H8" s="19">
        <v>9</v>
      </c>
      <c r="I8" s="60">
        <f t="shared" si="0"/>
        <v>21</v>
      </c>
      <c r="J8" s="48">
        <v>9954602077</v>
      </c>
      <c r="K8" s="66" t="s">
        <v>102</v>
      </c>
      <c r="L8" s="66" t="s">
        <v>110</v>
      </c>
      <c r="M8" s="48">
        <v>9101965535</v>
      </c>
      <c r="N8" s="48" t="s">
        <v>202</v>
      </c>
      <c r="O8" s="48">
        <v>8011679596</v>
      </c>
      <c r="P8" s="24">
        <v>43623</v>
      </c>
      <c r="Q8" s="18" t="s">
        <v>205</v>
      </c>
      <c r="R8" s="48"/>
      <c r="S8" s="18" t="s">
        <v>117</v>
      </c>
      <c r="T8" s="18"/>
    </row>
    <row r="9" spans="1:20" ht="18.75" x14ac:dyDescent="0.3">
      <c r="A9" s="4">
        <v>5</v>
      </c>
      <c r="B9" s="17" t="s">
        <v>62</v>
      </c>
      <c r="C9" s="66" t="s">
        <v>143</v>
      </c>
      <c r="D9" s="58" t="s">
        <v>23</v>
      </c>
      <c r="E9" s="19"/>
      <c r="F9" s="66" t="s">
        <v>94</v>
      </c>
      <c r="G9" s="19">
        <v>12</v>
      </c>
      <c r="H9" s="19">
        <v>8</v>
      </c>
      <c r="I9" s="60">
        <f t="shared" si="0"/>
        <v>20</v>
      </c>
      <c r="J9" s="48">
        <v>8470903438</v>
      </c>
      <c r="K9" s="66" t="s">
        <v>102</v>
      </c>
      <c r="L9" s="66" t="s">
        <v>110</v>
      </c>
      <c r="M9" s="48">
        <v>9101965535</v>
      </c>
      <c r="N9" s="48" t="s">
        <v>202</v>
      </c>
      <c r="O9" s="48">
        <v>8011679596</v>
      </c>
      <c r="P9" s="24">
        <v>43623</v>
      </c>
      <c r="Q9" s="18" t="s">
        <v>205</v>
      </c>
      <c r="R9" s="48"/>
      <c r="S9" s="18" t="s">
        <v>117</v>
      </c>
      <c r="T9" s="18"/>
    </row>
    <row r="10" spans="1:20" ht="18.75" x14ac:dyDescent="0.3">
      <c r="A10" s="4">
        <v>6</v>
      </c>
      <c r="B10" s="17" t="s">
        <v>62</v>
      </c>
      <c r="C10" s="66" t="s">
        <v>144</v>
      </c>
      <c r="D10" s="48" t="s">
        <v>23</v>
      </c>
      <c r="E10" s="19"/>
      <c r="F10" s="66" t="s">
        <v>94</v>
      </c>
      <c r="G10" s="19">
        <v>14</v>
      </c>
      <c r="H10" s="19">
        <v>22</v>
      </c>
      <c r="I10" s="60">
        <f t="shared" si="0"/>
        <v>36</v>
      </c>
      <c r="J10" s="48">
        <v>8011993173</v>
      </c>
      <c r="K10" s="66" t="s">
        <v>151</v>
      </c>
      <c r="L10" s="66" t="s">
        <v>153</v>
      </c>
      <c r="M10" s="48">
        <v>8761951444</v>
      </c>
      <c r="N10" s="48" t="s">
        <v>203</v>
      </c>
      <c r="O10" s="48">
        <v>9957672926</v>
      </c>
      <c r="P10" s="24">
        <v>43627</v>
      </c>
      <c r="Q10" s="18" t="s">
        <v>207</v>
      </c>
      <c r="R10" s="48"/>
      <c r="S10" s="18" t="s">
        <v>117</v>
      </c>
      <c r="T10" s="18"/>
    </row>
    <row r="11" spans="1:20" ht="18.75" x14ac:dyDescent="0.3">
      <c r="A11" s="4">
        <v>7</v>
      </c>
      <c r="B11" s="17" t="s">
        <v>62</v>
      </c>
      <c r="C11" s="66" t="s">
        <v>144</v>
      </c>
      <c r="D11" s="48" t="s">
        <v>25</v>
      </c>
      <c r="E11" s="19"/>
      <c r="F11" s="66" t="s">
        <v>95</v>
      </c>
      <c r="G11" s="19">
        <v>19</v>
      </c>
      <c r="H11" s="19">
        <v>28</v>
      </c>
      <c r="I11" s="60">
        <f t="shared" si="0"/>
        <v>47</v>
      </c>
      <c r="J11" s="48"/>
      <c r="K11" s="66" t="s">
        <v>151</v>
      </c>
      <c r="L11" s="66" t="s">
        <v>153</v>
      </c>
      <c r="M11" s="48">
        <v>8761951444</v>
      </c>
      <c r="N11" s="48" t="s">
        <v>203</v>
      </c>
      <c r="O11" s="48">
        <v>9957672926</v>
      </c>
      <c r="P11" s="24">
        <v>43627</v>
      </c>
      <c r="Q11" s="18" t="s">
        <v>207</v>
      </c>
      <c r="R11" s="48"/>
      <c r="S11" s="18" t="s">
        <v>117</v>
      </c>
      <c r="T11" s="18"/>
    </row>
    <row r="12" spans="1:20" ht="18.75" x14ac:dyDescent="0.3">
      <c r="A12" s="4">
        <v>8</v>
      </c>
      <c r="B12" s="17" t="s">
        <v>62</v>
      </c>
      <c r="C12" s="66" t="s">
        <v>146</v>
      </c>
      <c r="D12" s="58" t="s">
        <v>23</v>
      </c>
      <c r="E12" s="19"/>
      <c r="F12" s="66" t="s">
        <v>134</v>
      </c>
      <c r="G12" s="19">
        <v>57</v>
      </c>
      <c r="H12" s="19">
        <v>52</v>
      </c>
      <c r="I12" s="60">
        <f t="shared" si="0"/>
        <v>109</v>
      </c>
      <c r="J12" s="48">
        <v>7896805139</v>
      </c>
      <c r="K12" s="66" t="s">
        <v>102</v>
      </c>
      <c r="L12" s="66" t="s">
        <v>154</v>
      </c>
      <c r="M12" s="48">
        <v>7637865015</v>
      </c>
      <c r="N12" s="48" t="s">
        <v>198</v>
      </c>
      <c r="O12" s="48">
        <v>8812958577</v>
      </c>
      <c r="P12" s="24">
        <v>43628</v>
      </c>
      <c r="Q12" s="18" t="s">
        <v>211</v>
      </c>
      <c r="R12" s="48"/>
      <c r="S12" s="18" t="s">
        <v>117</v>
      </c>
      <c r="T12" s="18"/>
    </row>
    <row r="13" spans="1:20" ht="18.75" x14ac:dyDescent="0.3">
      <c r="A13" s="4">
        <v>9</v>
      </c>
      <c r="B13" s="17" t="s">
        <v>62</v>
      </c>
      <c r="C13" s="66" t="s">
        <v>147</v>
      </c>
      <c r="D13" s="48" t="s">
        <v>23</v>
      </c>
      <c r="E13" s="17"/>
      <c r="F13" s="66" t="s">
        <v>94</v>
      </c>
      <c r="G13" s="17">
        <v>14</v>
      </c>
      <c r="H13" s="17">
        <v>11</v>
      </c>
      <c r="I13" s="60">
        <f t="shared" si="0"/>
        <v>25</v>
      </c>
      <c r="J13" s="58">
        <v>910153524</v>
      </c>
      <c r="K13" s="66" t="s">
        <v>100</v>
      </c>
      <c r="L13" s="66" t="s">
        <v>155</v>
      </c>
      <c r="M13" s="58">
        <v>8011504106</v>
      </c>
      <c r="N13" s="58" t="s">
        <v>187</v>
      </c>
      <c r="O13" s="58">
        <v>768882684</v>
      </c>
      <c r="P13" s="24">
        <v>43630</v>
      </c>
      <c r="Q13" s="18" t="s">
        <v>205</v>
      </c>
      <c r="R13" s="48"/>
      <c r="S13" s="18" t="s">
        <v>117</v>
      </c>
      <c r="T13" s="18"/>
    </row>
    <row r="14" spans="1:20" ht="18.75" x14ac:dyDescent="0.3">
      <c r="A14" s="4">
        <v>10</v>
      </c>
      <c r="B14" s="17" t="s">
        <v>62</v>
      </c>
      <c r="C14" s="66" t="s">
        <v>148</v>
      </c>
      <c r="D14" s="48" t="s">
        <v>23</v>
      </c>
      <c r="E14" s="19"/>
      <c r="F14" s="66" t="s">
        <v>94</v>
      </c>
      <c r="G14" s="19">
        <v>7</v>
      </c>
      <c r="H14" s="19">
        <v>11</v>
      </c>
      <c r="I14" s="60">
        <f t="shared" si="0"/>
        <v>18</v>
      </c>
      <c r="J14" s="48">
        <v>9957671221</v>
      </c>
      <c r="K14" s="66" t="s">
        <v>100</v>
      </c>
      <c r="L14" s="66" t="s">
        <v>155</v>
      </c>
      <c r="M14" s="58">
        <v>8011504106</v>
      </c>
      <c r="N14" s="58" t="s">
        <v>187</v>
      </c>
      <c r="O14" s="58">
        <v>768882685</v>
      </c>
      <c r="P14" s="24">
        <v>43630</v>
      </c>
      <c r="Q14" s="18" t="s">
        <v>205</v>
      </c>
      <c r="R14" s="48"/>
      <c r="S14" s="18" t="s">
        <v>117</v>
      </c>
      <c r="T14" s="18"/>
    </row>
    <row r="15" spans="1:20" ht="18.75" x14ac:dyDescent="0.3">
      <c r="A15" s="4">
        <v>11</v>
      </c>
      <c r="B15" s="17" t="s">
        <v>62</v>
      </c>
      <c r="C15" s="66" t="s">
        <v>149</v>
      </c>
      <c r="D15" s="58" t="s">
        <v>23</v>
      </c>
      <c r="E15" s="19"/>
      <c r="F15" s="66" t="s">
        <v>94</v>
      </c>
      <c r="G15" s="19">
        <v>11</v>
      </c>
      <c r="H15" s="19">
        <v>17</v>
      </c>
      <c r="I15" s="60">
        <f t="shared" si="0"/>
        <v>28</v>
      </c>
      <c r="J15" s="48"/>
      <c r="K15" s="66" t="s">
        <v>100</v>
      </c>
      <c r="L15" s="66" t="s">
        <v>155</v>
      </c>
      <c r="M15" s="58">
        <v>8011504106</v>
      </c>
      <c r="N15" s="58" t="s">
        <v>187</v>
      </c>
      <c r="O15" s="58">
        <v>768882686</v>
      </c>
      <c r="P15" s="24">
        <v>43631</v>
      </c>
      <c r="Q15" s="18" t="s">
        <v>206</v>
      </c>
      <c r="R15" s="48"/>
      <c r="S15" s="18" t="s">
        <v>117</v>
      </c>
      <c r="T15" s="18"/>
    </row>
    <row r="16" spans="1:20" ht="18.75" x14ac:dyDescent="0.3">
      <c r="A16" s="4">
        <v>12</v>
      </c>
      <c r="B16" s="17" t="s">
        <v>62</v>
      </c>
      <c r="C16" s="66" t="s">
        <v>149</v>
      </c>
      <c r="D16" s="48" t="s">
        <v>25</v>
      </c>
      <c r="E16" s="19"/>
      <c r="F16" s="66" t="s">
        <v>95</v>
      </c>
      <c r="G16" s="19">
        <v>13</v>
      </c>
      <c r="H16" s="19">
        <v>17</v>
      </c>
      <c r="I16" s="60">
        <f t="shared" si="0"/>
        <v>30</v>
      </c>
      <c r="J16" s="48"/>
      <c r="K16" s="66" t="s">
        <v>100</v>
      </c>
      <c r="L16" s="66" t="s">
        <v>155</v>
      </c>
      <c r="M16" s="58">
        <v>8011504106</v>
      </c>
      <c r="N16" s="58" t="s">
        <v>187</v>
      </c>
      <c r="O16" s="58">
        <v>768882687</v>
      </c>
      <c r="P16" s="24">
        <v>43631</v>
      </c>
      <c r="Q16" s="18" t="s">
        <v>206</v>
      </c>
      <c r="R16" s="48"/>
      <c r="S16" s="18" t="s">
        <v>117</v>
      </c>
      <c r="T16" s="18"/>
    </row>
    <row r="17" spans="1:20" ht="18.75" x14ac:dyDescent="0.3">
      <c r="A17" s="4">
        <v>13</v>
      </c>
      <c r="B17" s="17" t="s">
        <v>62</v>
      </c>
      <c r="C17" s="66" t="s">
        <v>145</v>
      </c>
      <c r="D17" s="48" t="s">
        <v>23</v>
      </c>
      <c r="E17" s="19"/>
      <c r="F17" s="48" t="s">
        <v>96</v>
      </c>
      <c r="G17" s="19">
        <v>13</v>
      </c>
      <c r="H17" s="19">
        <v>11</v>
      </c>
      <c r="I17" s="60">
        <f t="shared" si="0"/>
        <v>24</v>
      </c>
      <c r="J17" s="48">
        <v>8011993173</v>
      </c>
      <c r="K17" s="66" t="s">
        <v>151</v>
      </c>
      <c r="L17" s="66" t="s">
        <v>153</v>
      </c>
      <c r="M17" s="48">
        <v>8761951444</v>
      </c>
      <c r="N17" s="48" t="s">
        <v>203</v>
      </c>
      <c r="O17" s="48">
        <v>9957672926</v>
      </c>
      <c r="P17" s="24">
        <v>43634</v>
      </c>
      <c r="Q17" s="18" t="s">
        <v>207</v>
      </c>
      <c r="R17" s="48"/>
      <c r="S17" s="18" t="s">
        <v>117</v>
      </c>
      <c r="T17" s="18"/>
    </row>
    <row r="18" spans="1:20" ht="18.75" x14ac:dyDescent="0.3">
      <c r="A18" s="4">
        <v>14</v>
      </c>
      <c r="B18" s="17" t="s">
        <v>62</v>
      </c>
      <c r="C18" s="48" t="s">
        <v>199</v>
      </c>
      <c r="D18" s="48" t="s">
        <v>23</v>
      </c>
      <c r="E18" s="19"/>
      <c r="F18" s="48" t="s">
        <v>94</v>
      </c>
      <c r="G18" s="19">
        <v>9</v>
      </c>
      <c r="H18" s="19">
        <v>12</v>
      </c>
      <c r="I18" s="60">
        <f t="shared" si="0"/>
        <v>21</v>
      </c>
      <c r="J18" s="48"/>
      <c r="K18" s="66" t="s">
        <v>150</v>
      </c>
      <c r="L18" s="66" t="s">
        <v>152</v>
      </c>
      <c r="M18" s="48">
        <v>7896420652</v>
      </c>
      <c r="N18" s="48" t="s">
        <v>200</v>
      </c>
      <c r="O18" s="48">
        <v>6000391889</v>
      </c>
      <c r="P18" s="24">
        <v>43635</v>
      </c>
      <c r="Q18" s="18" t="s">
        <v>208</v>
      </c>
      <c r="R18" s="48"/>
      <c r="S18" s="18" t="s">
        <v>117</v>
      </c>
      <c r="T18" s="18"/>
    </row>
    <row r="19" spans="1:20" ht="18.75" x14ac:dyDescent="0.3">
      <c r="A19" s="4">
        <v>15</v>
      </c>
      <c r="B19" s="17" t="s">
        <v>62</v>
      </c>
      <c r="C19" s="48" t="s">
        <v>199</v>
      </c>
      <c r="D19" s="48" t="s">
        <v>25</v>
      </c>
      <c r="E19" s="19"/>
      <c r="F19" s="48" t="s">
        <v>95</v>
      </c>
      <c r="G19" s="19">
        <v>12</v>
      </c>
      <c r="H19" s="19">
        <v>15</v>
      </c>
      <c r="I19" s="60">
        <f t="shared" si="0"/>
        <v>27</v>
      </c>
      <c r="J19" s="48"/>
      <c r="K19" s="66" t="s">
        <v>150</v>
      </c>
      <c r="L19" s="66" t="s">
        <v>152</v>
      </c>
      <c r="M19" s="48">
        <v>7896420653</v>
      </c>
      <c r="N19" s="48" t="s">
        <v>200</v>
      </c>
      <c r="O19" s="48">
        <v>6000391889</v>
      </c>
      <c r="P19" s="24">
        <v>43635</v>
      </c>
      <c r="Q19" s="18" t="s">
        <v>208</v>
      </c>
      <c r="R19" s="48"/>
      <c r="S19" s="18" t="s">
        <v>117</v>
      </c>
      <c r="T19" s="18"/>
    </row>
    <row r="20" spans="1:20" ht="18.75" x14ac:dyDescent="0.3">
      <c r="A20" s="4">
        <v>16</v>
      </c>
      <c r="B20" s="17" t="s">
        <v>62</v>
      </c>
      <c r="C20" s="48" t="s">
        <v>201</v>
      </c>
      <c r="D20" s="48" t="s">
        <v>23</v>
      </c>
      <c r="E20" s="19"/>
      <c r="F20" s="48" t="s">
        <v>94</v>
      </c>
      <c r="G20" s="19">
        <v>9</v>
      </c>
      <c r="H20" s="19">
        <v>13</v>
      </c>
      <c r="I20" s="60">
        <f t="shared" si="0"/>
        <v>22</v>
      </c>
      <c r="J20" s="48"/>
      <c r="K20" s="66" t="s">
        <v>150</v>
      </c>
      <c r="L20" s="66" t="s">
        <v>152</v>
      </c>
      <c r="M20" s="48">
        <v>7896420654</v>
      </c>
      <c r="N20" s="48" t="s">
        <v>200</v>
      </c>
      <c r="O20" s="48">
        <v>6000391889</v>
      </c>
      <c r="P20" s="24">
        <v>43637</v>
      </c>
      <c r="Q20" s="18" t="s">
        <v>205</v>
      </c>
      <c r="R20" s="48"/>
      <c r="S20" s="18" t="s">
        <v>117</v>
      </c>
      <c r="T20" s="18"/>
    </row>
    <row r="21" spans="1:20" ht="18.75" x14ac:dyDescent="0.3">
      <c r="A21" s="4">
        <v>17</v>
      </c>
      <c r="B21" s="17" t="s">
        <v>62</v>
      </c>
      <c r="C21" s="48" t="s">
        <v>201</v>
      </c>
      <c r="D21" s="48" t="s">
        <v>25</v>
      </c>
      <c r="E21" s="19"/>
      <c r="F21" s="48" t="s">
        <v>95</v>
      </c>
      <c r="G21" s="19">
        <v>17</v>
      </c>
      <c r="H21" s="19">
        <v>21</v>
      </c>
      <c r="I21" s="60">
        <f t="shared" si="0"/>
        <v>38</v>
      </c>
      <c r="J21" s="48"/>
      <c r="K21" s="66" t="s">
        <v>150</v>
      </c>
      <c r="L21" s="66" t="s">
        <v>152</v>
      </c>
      <c r="M21" s="48">
        <v>7896420655</v>
      </c>
      <c r="N21" s="48" t="s">
        <v>200</v>
      </c>
      <c r="O21" s="48">
        <v>6000391889</v>
      </c>
      <c r="P21" s="24">
        <v>43637</v>
      </c>
      <c r="Q21" s="18" t="s">
        <v>205</v>
      </c>
      <c r="R21" s="48"/>
      <c r="S21" s="18" t="s">
        <v>117</v>
      </c>
      <c r="T21" s="18"/>
    </row>
    <row r="22" spans="1:20" x14ac:dyDescent="0.3">
      <c r="A22" s="4">
        <v>18</v>
      </c>
      <c r="B22" s="17" t="s">
        <v>62</v>
      </c>
      <c r="C22" s="48" t="s">
        <v>172</v>
      </c>
      <c r="D22" s="48" t="s">
        <v>23</v>
      </c>
      <c r="E22" s="19"/>
      <c r="F22" s="48" t="s">
        <v>96</v>
      </c>
      <c r="G22" s="19">
        <v>13</v>
      </c>
      <c r="H22" s="19">
        <v>15</v>
      </c>
      <c r="I22" s="60">
        <f t="shared" si="0"/>
        <v>28</v>
      </c>
      <c r="J22" s="48">
        <v>9957130247</v>
      </c>
      <c r="K22" s="48" t="s">
        <v>166</v>
      </c>
      <c r="L22" s="48" t="s">
        <v>183</v>
      </c>
      <c r="M22" s="48"/>
      <c r="N22" s="48"/>
      <c r="O22" s="48"/>
      <c r="P22" s="24">
        <v>43641</v>
      </c>
      <c r="Q22" s="18" t="s">
        <v>123</v>
      </c>
      <c r="R22" s="48"/>
      <c r="S22" s="18"/>
      <c r="T22" s="18"/>
    </row>
    <row r="23" spans="1:20" x14ac:dyDescent="0.3">
      <c r="A23" s="4">
        <v>19</v>
      </c>
      <c r="B23" s="17" t="s">
        <v>63</v>
      </c>
      <c r="C23" s="18" t="s">
        <v>347</v>
      </c>
      <c r="D23" s="18" t="s">
        <v>23</v>
      </c>
      <c r="E23" s="19">
        <v>18200115301</v>
      </c>
      <c r="F23" s="18" t="s">
        <v>179</v>
      </c>
      <c r="G23" s="19">
        <v>42</v>
      </c>
      <c r="H23" s="19">
        <v>63</v>
      </c>
      <c r="I23" s="60">
        <f t="shared" si="0"/>
        <v>105</v>
      </c>
      <c r="J23" s="18">
        <v>7002029729</v>
      </c>
      <c r="K23" s="18" t="s">
        <v>362</v>
      </c>
      <c r="L23" s="18" t="s">
        <v>363</v>
      </c>
      <c r="M23" s="18">
        <v>8133042690</v>
      </c>
      <c r="N23" s="18" t="s">
        <v>364</v>
      </c>
      <c r="O23" s="18">
        <v>9401781991</v>
      </c>
      <c r="P23" s="24">
        <v>43619</v>
      </c>
      <c r="Q23" s="18" t="s">
        <v>190</v>
      </c>
      <c r="R23" s="18">
        <v>105</v>
      </c>
      <c r="S23" s="18" t="s">
        <v>311</v>
      </c>
      <c r="T23" s="18"/>
    </row>
    <row r="24" spans="1:20" x14ac:dyDescent="0.3">
      <c r="A24" s="4">
        <v>20</v>
      </c>
      <c r="B24" s="17" t="s">
        <v>63</v>
      </c>
      <c r="C24" s="18" t="s">
        <v>348</v>
      </c>
      <c r="D24" s="18" t="s">
        <v>23</v>
      </c>
      <c r="E24" s="19">
        <v>18200503701</v>
      </c>
      <c r="F24" s="18" t="s">
        <v>94</v>
      </c>
      <c r="G24" s="19">
        <v>79</v>
      </c>
      <c r="H24" s="19">
        <v>83</v>
      </c>
      <c r="I24" s="60">
        <f t="shared" si="0"/>
        <v>162</v>
      </c>
      <c r="J24" s="18">
        <v>9401020937</v>
      </c>
      <c r="K24" s="18" t="s">
        <v>365</v>
      </c>
      <c r="L24" s="18" t="s">
        <v>366</v>
      </c>
      <c r="M24" s="18">
        <v>9401156656</v>
      </c>
      <c r="N24" s="18" t="s">
        <v>285</v>
      </c>
      <c r="O24" s="18">
        <v>9401958359</v>
      </c>
      <c r="P24" s="24">
        <v>43620</v>
      </c>
      <c r="Q24" s="18" t="s">
        <v>123</v>
      </c>
      <c r="R24" s="18">
        <v>105</v>
      </c>
      <c r="S24" s="18" t="s">
        <v>311</v>
      </c>
      <c r="T24" s="18"/>
    </row>
    <row r="25" spans="1:20" x14ac:dyDescent="0.3">
      <c r="A25" s="4">
        <v>21</v>
      </c>
      <c r="B25" s="17" t="s">
        <v>63</v>
      </c>
      <c r="C25" s="18" t="s">
        <v>349</v>
      </c>
      <c r="D25" s="18" t="s">
        <v>23</v>
      </c>
      <c r="E25" s="19">
        <v>18200509301</v>
      </c>
      <c r="F25" s="18" t="s">
        <v>94</v>
      </c>
      <c r="G25" s="19">
        <v>11</v>
      </c>
      <c r="H25" s="19">
        <v>16</v>
      </c>
      <c r="I25" s="60">
        <f t="shared" si="0"/>
        <v>27</v>
      </c>
      <c r="J25" s="18">
        <v>9401433266</v>
      </c>
      <c r="K25" s="18" t="s">
        <v>367</v>
      </c>
      <c r="L25" s="18" t="s">
        <v>368</v>
      </c>
      <c r="M25" s="18">
        <v>9954332539</v>
      </c>
      <c r="N25" s="18" t="s">
        <v>369</v>
      </c>
      <c r="O25" s="18">
        <v>9435176267</v>
      </c>
      <c r="P25" s="24">
        <v>43621</v>
      </c>
      <c r="Q25" s="18" t="s">
        <v>116</v>
      </c>
      <c r="R25" s="18">
        <v>108</v>
      </c>
      <c r="S25" s="18" t="s">
        <v>311</v>
      </c>
      <c r="T25" s="18"/>
    </row>
    <row r="26" spans="1:20" x14ac:dyDescent="0.3">
      <c r="A26" s="4">
        <v>22</v>
      </c>
      <c r="B26" s="17" t="s">
        <v>63</v>
      </c>
      <c r="C26" s="18" t="s">
        <v>349</v>
      </c>
      <c r="D26" s="18" t="s">
        <v>25</v>
      </c>
      <c r="E26" s="19">
        <v>27</v>
      </c>
      <c r="F26" s="18"/>
      <c r="G26" s="19">
        <v>20</v>
      </c>
      <c r="H26" s="19">
        <v>22</v>
      </c>
      <c r="I26" s="60">
        <f t="shared" si="0"/>
        <v>42</v>
      </c>
      <c r="J26" s="152">
        <v>9476612572</v>
      </c>
      <c r="K26" s="18" t="s">
        <v>367</v>
      </c>
      <c r="L26" s="18" t="s">
        <v>368</v>
      </c>
      <c r="M26" s="18">
        <v>9954332539</v>
      </c>
      <c r="N26" s="18" t="s">
        <v>369</v>
      </c>
      <c r="O26" s="18">
        <v>9435176267</v>
      </c>
      <c r="P26" s="24">
        <v>43621</v>
      </c>
      <c r="Q26" s="18" t="s">
        <v>116</v>
      </c>
      <c r="R26" s="18">
        <v>108</v>
      </c>
      <c r="S26" s="18" t="s">
        <v>311</v>
      </c>
      <c r="T26" s="18"/>
    </row>
    <row r="27" spans="1:20" x14ac:dyDescent="0.3">
      <c r="A27" s="4">
        <v>23</v>
      </c>
      <c r="B27" s="17" t="s">
        <v>63</v>
      </c>
      <c r="C27" s="18" t="s">
        <v>350</v>
      </c>
      <c r="D27" s="18" t="s">
        <v>23</v>
      </c>
      <c r="E27" s="19">
        <v>18200503604</v>
      </c>
      <c r="F27" s="18" t="s">
        <v>243</v>
      </c>
      <c r="G27" s="19">
        <v>108</v>
      </c>
      <c r="H27" s="19">
        <v>93</v>
      </c>
      <c r="I27" s="60">
        <f t="shared" si="0"/>
        <v>201</v>
      </c>
      <c r="J27" s="18">
        <v>8472965393</v>
      </c>
      <c r="K27" s="18" t="s">
        <v>365</v>
      </c>
      <c r="L27" s="18" t="s">
        <v>370</v>
      </c>
      <c r="M27" s="18">
        <v>9401156656</v>
      </c>
      <c r="N27" s="18" t="s">
        <v>285</v>
      </c>
      <c r="O27" s="18">
        <v>9954793736</v>
      </c>
      <c r="P27" s="24">
        <v>43623</v>
      </c>
      <c r="Q27" s="18" t="s">
        <v>371</v>
      </c>
      <c r="R27" s="18">
        <v>110</v>
      </c>
      <c r="S27" s="18" t="s">
        <v>311</v>
      </c>
      <c r="T27" s="18"/>
    </row>
    <row r="28" spans="1:20" x14ac:dyDescent="0.3">
      <c r="A28" s="4">
        <v>24</v>
      </c>
      <c r="B28" s="17" t="s">
        <v>63</v>
      </c>
      <c r="C28" s="18" t="s">
        <v>351</v>
      </c>
      <c r="D28" s="18" t="s">
        <v>23</v>
      </c>
      <c r="E28" s="19">
        <v>504902</v>
      </c>
      <c r="F28" s="18" t="s">
        <v>94</v>
      </c>
      <c r="G28" s="19">
        <v>21</v>
      </c>
      <c r="H28" s="19">
        <v>18</v>
      </c>
      <c r="I28" s="60">
        <f t="shared" si="0"/>
        <v>39</v>
      </c>
      <c r="J28" s="18">
        <v>9435103477</v>
      </c>
      <c r="K28" s="18" t="s">
        <v>365</v>
      </c>
      <c r="L28" s="18" t="s">
        <v>370</v>
      </c>
      <c r="M28" s="18">
        <v>9401156656</v>
      </c>
      <c r="N28" s="18" t="s">
        <v>285</v>
      </c>
      <c r="O28" s="18">
        <v>9954793736</v>
      </c>
      <c r="P28" s="24">
        <v>43626</v>
      </c>
      <c r="Q28" s="18" t="s">
        <v>190</v>
      </c>
      <c r="R28" s="18">
        <v>110</v>
      </c>
      <c r="S28" s="18" t="s">
        <v>311</v>
      </c>
      <c r="T28" s="18"/>
    </row>
    <row r="29" spans="1:20" x14ac:dyDescent="0.3">
      <c r="A29" s="4">
        <v>25</v>
      </c>
      <c r="B29" s="17" t="s">
        <v>63</v>
      </c>
      <c r="C29" s="18" t="s">
        <v>352</v>
      </c>
      <c r="D29" s="18" t="s">
        <v>25</v>
      </c>
      <c r="E29" s="19">
        <v>28</v>
      </c>
      <c r="F29" s="18"/>
      <c r="G29" s="19">
        <v>18</v>
      </c>
      <c r="H29" s="19">
        <v>20</v>
      </c>
      <c r="I29" s="60">
        <f t="shared" si="0"/>
        <v>38</v>
      </c>
      <c r="J29" s="18">
        <v>7086369067</v>
      </c>
      <c r="K29" s="18" t="s">
        <v>367</v>
      </c>
      <c r="L29" s="18" t="s">
        <v>368</v>
      </c>
      <c r="M29" s="18">
        <v>9954332539</v>
      </c>
      <c r="N29" s="18" t="s">
        <v>372</v>
      </c>
      <c r="O29" s="18">
        <v>9476765025</v>
      </c>
      <c r="P29" s="24">
        <v>43627</v>
      </c>
      <c r="Q29" s="18" t="s">
        <v>123</v>
      </c>
      <c r="R29" s="18">
        <v>92</v>
      </c>
      <c r="S29" s="18" t="s">
        <v>311</v>
      </c>
      <c r="T29" s="18"/>
    </row>
    <row r="30" spans="1:20" x14ac:dyDescent="0.3">
      <c r="A30" s="4">
        <v>26</v>
      </c>
      <c r="B30" s="17" t="s">
        <v>63</v>
      </c>
      <c r="C30" s="18" t="s">
        <v>352</v>
      </c>
      <c r="D30" s="18" t="s">
        <v>23</v>
      </c>
      <c r="E30" s="19">
        <v>18200509401</v>
      </c>
      <c r="F30" s="18" t="s">
        <v>94</v>
      </c>
      <c r="G30" s="19">
        <v>18</v>
      </c>
      <c r="H30" s="19">
        <v>16</v>
      </c>
      <c r="I30" s="60">
        <f t="shared" si="0"/>
        <v>34</v>
      </c>
      <c r="J30" s="18">
        <v>8011675897</v>
      </c>
      <c r="K30" s="18" t="s">
        <v>373</v>
      </c>
      <c r="L30" s="18" t="s">
        <v>368</v>
      </c>
      <c r="M30" s="18">
        <v>9954332539</v>
      </c>
      <c r="N30" s="18" t="s">
        <v>372</v>
      </c>
      <c r="O30" s="18">
        <v>9476765025</v>
      </c>
      <c r="P30" s="24">
        <v>43627</v>
      </c>
      <c r="Q30" s="18" t="s">
        <v>123</v>
      </c>
      <c r="R30" s="18">
        <v>92</v>
      </c>
      <c r="S30" s="18" t="s">
        <v>311</v>
      </c>
      <c r="T30" s="18"/>
    </row>
    <row r="31" spans="1:20" x14ac:dyDescent="0.3">
      <c r="A31" s="4">
        <v>27</v>
      </c>
      <c r="B31" s="17" t="s">
        <v>63</v>
      </c>
      <c r="C31" s="18" t="s">
        <v>353</v>
      </c>
      <c r="D31" s="18" t="s">
        <v>23</v>
      </c>
      <c r="E31" s="19">
        <v>18200504914</v>
      </c>
      <c r="F31" s="18" t="s">
        <v>179</v>
      </c>
      <c r="G31" s="19">
        <v>152</v>
      </c>
      <c r="H31" s="19">
        <v>184</v>
      </c>
      <c r="I31" s="60">
        <f t="shared" si="0"/>
        <v>336</v>
      </c>
      <c r="J31" s="18">
        <v>9935596310</v>
      </c>
      <c r="K31" s="18" t="s">
        <v>367</v>
      </c>
      <c r="L31" s="18" t="s">
        <v>368</v>
      </c>
      <c r="M31" s="18">
        <v>9954332539</v>
      </c>
      <c r="N31" s="18" t="s">
        <v>374</v>
      </c>
      <c r="O31" s="18">
        <v>8471942012</v>
      </c>
      <c r="P31" s="24">
        <v>43628</v>
      </c>
      <c r="Q31" s="18" t="s">
        <v>116</v>
      </c>
      <c r="R31" s="18">
        <v>6</v>
      </c>
      <c r="S31" s="18" t="s">
        <v>311</v>
      </c>
      <c r="T31" s="18"/>
    </row>
    <row r="32" spans="1:20" x14ac:dyDescent="0.3">
      <c r="A32" s="4">
        <v>28</v>
      </c>
      <c r="B32" s="17" t="s">
        <v>63</v>
      </c>
      <c r="C32" s="18" t="s">
        <v>354</v>
      </c>
      <c r="D32" s="18" t="s">
        <v>23</v>
      </c>
      <c r="E32" s="19">
        <v>18200503501</v>
      </c>
      <c r="F32" s="18" t="s">
        <v>94</v>
      </c>
      <c r="G32" s="19">
        <v>28</v>
      </c>
      <c r="H32" s="19">
        <v>25</v>
      </c>
      <c r="I32" s="60">
        <f t="shared" si="0"/>
        <v>53</v>
      </c>
      <c r="J32" s="18">
        <v>9435256634</v>
      </c>
      <c r="K32" s="18" t="s">
        <v>367</v>
      </c>
      <c r="L32" s="18" t="s">
        <v>368</v>
      </c>
      <c r="M32" s="18">
        <v>9954332539</v>
      </c>
      <c r="N32" s="18" t="s">
        <v>375</v>
      </c>
      <c r="O32" s="18">
        <v>9401941411</v>
      </c>
      <c r="P32" s="24">
        <v>43630</v>
      </c>
      <c r="Q32" s="18" t="s">
        <v>371</v>
      </c>
      <c r="R32" s="18">
        <v>115</v>
      </c>
      <c r="S32" s="18" t="s">
        <v>311</v>
      </c>
      <c r="T32" s="18"/>
    </row>
    <row r="33" spans="1:20" x14ac:dyDescent="0.3">
      <c r="A33" s="4">
        <v>29</v>
      </c>
      <c r="B33" s="17" t="s">
        <v>63</v>
      </c>
      <c r="C33" s="18" t="s">
        <v>355</v>
      </c>
      <c r="D33" s="18" t="s">
        <v>25</v>
      </c>
      <c r="E33" s="19">
        <v>43</v>
      </c>
      <c r="F33" s="18"/>
      <c r="G33" s="19">
        <v>17</v>
      </c>
      <c r="H33" s="19">
        <v>18</v>
      </c>
      <c r="I33" s="60">
        <f t="shared" si="0"/>
        <v>35</v>
      </c>
      <c r="J33" s="18">
        <v>8011722367</v>
      </c>
      <c r="K33" s="18" t="s">
        <v>365</v>
      </c>
      <c r="L33" s="18" t="s">
        <v>370</v>
      </c>
      <c r="M33" s="18">
        <v>9401156656</v>
      </c>
      <c r="N33" s="18" t="s">
        <v>376</v>
      </c>
      <c r="O33" s="18">
        <v>9435881398</v>
      </c>
      <c r="P33" s="24">
        <v>43633</v>
      </c>
      <c r="Q33" s="18" t="s">
        <v>190</v>
      </c>
      <c r="R33" s="18">
        <v>115</v>
      </c>
      <c r="S33" s="18" t="s">
        <v>311</v>
      </c>
      <c r="T33" s="18"/>
    </row>
    <row r="34" spans="1:20" x14ac:dyDescent="0.3">
      <c r="A34" s="4">
        <v>30</v>
      </c>
      <c r="B34" s="17" t="s">
        <v>63</v>
      </c>
      <c r="C34" s="18" t="s">
        <v>355</v>
      </c>
      <c r="D34" s="18" t="s">
        <v>23</v>
      </c>
      <c r="E34" s="19">
        <v>504501</v>
      </c>
      <c r="F34" s="18" t="s">
        <v>94</v>
      </c>
      <c r="G34" s="19">
        <v>5</v>
      </c>
      <c r="H34" s="19">
        <v>8</v>
      </c>
      <c r="I34" s="60">
        <f t="shared" si="0"/>
        <v>13</v>
      </c>
      <c r="J34" s="18">
        <v>7399345100</v>
      </c>
      <c r="K34" s="18" t="s">
        <v>365</v>
      </c>
      <c r="L34" s="18" t="s">
        <v>370</v>
      </c>
      <c r="M34" s="18">
        <v>9401156656</v>
      </c>
      <c r="N34" s="18" t="s">
        <v>376</v>
      </c>
      <c r="O34" s="18">
        <v>9435881398</v>
      </c>
      <c r="P34" s="24">
        <v>43633</v>
      </c>
      <c r="Q34" s="18" t="s">
        <v>190</v>
      </c>
      <c r="R34" s="18">
        <v>115</v>
      </c>
      <c r="S34" s="18" t="s">
        <v>311</v>
      </c>
      <c r="T34" s="18"/>
    </row>
    <row r="35" spans="1:20" x14ac:dyDescent="0.3">
      <c r="A35" s="4">
        <v>31</v>
      </c>
      <c r="B35" s="17" t="s">
        <v>63</v>
      </c>
      <c r="C35" s="18" t="s">
        <v>356</v>
      </c>
      <c r="D35" s="18" t="s">
        <v>25</v>
      </c>
      <c r="E35" s="19">
        <v>44</v>
      </c>
      <c r="F35" s="18" t="s">
        <v>94</v>
      </c>
      <c r="G35" s="19">
        <v>15</v>
      </c>
      <c r="H35" s="19">
        <v>17</v>
      </c>
      <c r="I35" s="60">
        <f t="shared" si="0"/>
        <v>32</v>
      </c>
      <c r="J35" s="18">
        <v>9435369615</v>
      </c>
      <c r="K35" s="18" t="s">
        <v>365</v>
      </c>
      <c r="L35" s="18" t="s">
        <v>377</v>
      </c>
      <c r="M35" s="18">
        <v>9401156656</v>
      </c>
      <c r="N35" s="18" t="s">
        <v>376</v>
      </c>
      <c r="O35" s="18">
        <v>9435881398</v>
      </c>
      <c r="P35" s="24">
        <v>43634</v>
      </c>
      <c r="Q35" s="18" t="s">
        <v>123</v>
      </c>
      <c r="R35" s="18">
        <v>115</v>
      </c>
      <c r="S35" s="18" t="s">
        <v>311</v>
      </c>
      <c r="T35" s="18"/>
    </row>
    <row r="36" spans="1:20" x14ac:dyDescent="0.3">
      <c r="A36" s="4">
        <v>32</v>
      </c>
      <c r="B36" s="17" t="s">
        <v>63</v>
      </c>
      <c r="C36" s="18" t="s">
        <v>356</v>
      </c>
      <c r="D36" s="18" t="s">
        <v>23</v>
      </c>
      <c r="E36" s="19">
        <v>508701</v>
      </c>
      <c r="F36" s="18" t="s">
        <v>94</v>
      </c>
      <c r="G36" s="19">
        <v>4</v>
      </c>
      <c r="H36" s="19">
        <v>5</v>
      </c>
      <c r="I36" s="60">
        <f t="shared" si="0"/>
        <v>9</v>
      </c>
      <c r="J36" s="18">
        <v>9435317647</v>
      </c>
      <c r="K36" s="18" t="s">
        <v>365</v>
      </c>
      <c r="L36" s="18" t="s">
        <v>377</v>
      </c>
      <c r="M36" s="18">
        <v>9401156656</v>
      </c>
      <c r="N36" s="18" t="s">
        <v>376</v>
      </c>
      <c r="O36" s="18">
        <v>9435881398</v>
      </c>
      <c r="P36" s="24">
        <v>43634</v>
      </c>
      <c r="Q36" s="18" t="s">
        <v>123</v>
      </c>
      <c r="R36" s="18">
        <v>115</v>
      </c>
      <c r="S36" s="18" t="s">
        <v>311</v>
      </c>
      <c r="T36" s="18"/>
    </row>
    <row r="37" spans="1:20" x14ac:dyDescent="0.3">
      <c r="A37" s="4">
        <v>33</v>
      </c>
      <c r="B37" s="17" t="s">
        <v>63</v>
      </c>
      <c r="C37" s="18" t="s">
        <v>357</v>
      </c>
      <c r="D37" s="18" t="s">
        <v>25</v>
      </c>
      <c r="E37" s="19">
        <v>45</v>
      </c>
      <c r="F37" s="18"/>
      <c r="G37" s="19">
        <v>13</v>
      </c>
      <c r="H37" s="19">
        <v>19</v>
      </c>
      <c r="I37" s="60">
        <f t="shared" si="0"/>
        <v>32</v>
      </c>
      <c r="J37" s="18">
        <v>9085167850</v>
      </c>
      <c r="K37" s="18" t="s">
        <v>367</v>
      </c>
      <c r="L37" s="18" t="s">
        <v>368</v>
      </c>
      <c r="M37" s="18">
        <v>9954332539</v>
      </c>
      <c r="N37" s="18" t="s">
        <v>262</v>
      </c>
      <c r="O37" s="18">
        <v>8471942012</v>
      </c>
      <c r="P37" s="24">
        <v>43635</v>
      </c>
      <c r="Q37" s="18" t="s">
        <v>116</v>
      </c>
      <c r="R37" s="18">
        <v>112</v>
      </c>
      <c r="S37" s="18" t="s">
        <v>311</v>
      </c>
      <c r="T37" s="18"/>
    </row>
    <row r="38" spans="1:20" x14ac:dyDescent="0.3">
      <c r="A38" s="4">
        <v>34</v>
      </c>
      <c r="B38" s="17" t="s">
        <v>63</v>
      </c>
      <c r="C38" s="18" t="s">
        <v>357</v>
      </c>
      <c r="D38" s="18" t="s">
        <v>23</v>
      </c>
      <c r="E38" s="19">
        <v>503602</v>
      </c>
      <c r="F38" s="18" t="s">
        <v>94</v>
      </c>
      <c r="G38" s="19">
        <v>30</v>
      </c>
      <c r="H38" s="19">
        <v>32</v>
      </c>
      <c r="I38" s="60">
        <f t="shared" si="0"/>
        <v>62</v>
      </c>
      <c r="J38" s="18">
        <v>8753968073</v>
      </c>
      <c r="K38" s="18" t="s">
        <v>367</v>
      </c>
      <c r="L38" s="18" t="s">
        <v>368</v>
      </c>
      <c r="M38" s="18">
        <v>9954332539</v>
      </c>
      <c r="N38" s="18" t="s">
        <v>262</v>
      </c>
      <c r="O38" s="18">
        <v>8471942012</v>
      </c>
      <c r="P38" s="24">
        <v>43635</v>
      </c>
      <c r="Q38" s="18" t="s">
        <v>116</v>
      </c>
      <c r="R38" s="18">
        <v>112</v>
      </c>
      <c r="S38" s="18" t="s">
        <v>311</v>
      </c>
      <c r="T38" s="18"/>
    </row>
    <row r="39" spans="1:20" x14ac:dyDescent="0.3">
      <c r="A39" s="4">
        <v>35</v>
      </c>
      <c r="B39" s="17" t="s">
        <v>63</v>
      </c>
      <c r="C39" s="18" t="s">
        <v>358</v>
      </c>
      <c r="D39" s="18" t="s">
        <v>23</v>
      </c>
      <c r="E39" s="19">
        <v>18200507301</v>
      </c>
      <c r="F39" s="18" t="s">
        <v>243</v>
      </c>
      <c r="G39" s="19">
        <v>84</v>
      </c>
      <c r="H39" s="19">
        <v>98</v>
      </c>
      <c r="I39" s="60">
        <f t="shared" si="0"/>
        <v>182</v>
      </c>
      <c r="J39" s="18">
        <v>9401502325</v>
      </c>
      <c r="K39" s="18" t="s">
        <v>367</v>
      </c>
      <c r="L39" s="18" t="s">
        <v>368</v>
      </c>
      <c r="M39" s="18">
        <v>9954332539</v>
      </c>
      <c r="N39" s="18" t="s">
        <v>375</v>
      </c>
      <c r="O39" s="18">
        <v>9401941411</v>
      </c>
      <c r="P39" s="24">
        <v>43637</v>
      </c>
      <c r="Q39" s="18" t="s">
        <v>371</v>
      </c>
      <c r="R39" s="18">
        <v>125</v>
      </c>
      <c r="S39" s="18" t="s">
        <v>311</v>
      </c>
      <c r="T39" s="18"/>
    </row>
    <row r="40" spans="1:20" x14ac:dyDescent="0.3">
      <c r="A40" s="4">
        <v>36</v>
      </c>
      <c r="B40" s="17" t="s">
        <v>63</v>
      </c>
      <c r="C40" s="18" t="s">
        <v>351</v>
      </c>
      <c r="D40" s="18" t="s">
        <v>23</v>
      </c>
      <c r="E40" s="19">
        <v>504902</v>
      </c>
      <c r="F40" s="18" t="s">
        <v>94</v>
      </c>
      <c r="G40" s="19">
        <v>21</v>
      </c>
      <c r="H40" s="19">
        <v>18</v>
      </c>
      <c r="I40" s="60">
        <f t="shared" si="0"/>
        <v>39</v>
      </c>
      <c r="J40" s="18">
        <v>9435103477</v>
      </c>
      <c r="K40" s="18" t="s">
        <v>365</v>
      </c>
      <c r="L40" s="18" t="s">
        <v>370</v>
      </c>
      <c r="M40" s="18">
        <v>9401156656</v>
      </c>
      <c r="N40" s="18" t="s">
        <v>285</v>
      </c>
      <c r="O40" s="18">
        <v>9401958359</v>
      </c>
      <c r="P40" s="24">
        <v>43640</v>
      </c>
      <c r="Q40" s="18" t="s">
        <v>190</v>
      </c>
      <c r="R40" s="18">
        <v>110</v>
      </c>
      <c r="S40" s="18" t="s">
        <v>311</v>
      </c>
      <c r="T40" s="18"/>
    </row>
    <row r="41" spans="1:20" x14ac:dyDescent="0.3">
      <c r="A41" s="4">
        <v>37</v>
      </c>
      <c r="B41" s="17" t="s">
        <v>63</v>
      </c>
      <c r="C41" s="18" t="s">
        <v>359</v>
      </c>
      <c r="D41" s="18" t="s">
        <v>23</v>
      </c>
      <c r="E41" s="19">
        <v>18200504915</v>
      </c>
      <c r="F41" s="18" t="s">
        <v>113</v>
      </c>
      <c r="G41" s="19">
        <v>5</v>
      </c>
      <c r="H41" s="19">
        <v>6</v>
      </c>
      <c r="I41" s="60">
        <f t="shared" si="0"/>
        <v>11</v>
      </c>
      <c r="J41" s="18">
        <v>9678993988</v>
      </c>
      <c r="K41" s="18" t="s">
        <v>264</v>
      </c>
      <c r="L41" s="18" t="s">
        <v>265</v>
      </c>
      <c r="M41" s="18">
        <v>9954332539</v>
      </c>
      <c r="N41" s="18" t="s">
        <v>378</v>
      </c>
      <c r="O41" s="18">
        <v>8471942012</v>
      </c>
      <c r="P41" s="24">
        <v>43641</v>
      </c>
      <c r="Q41" s="18" t="s">
        <v>123</v>
      </c>
      <c r="R41" s="48">
        <v>4</v>
      </c>
      <c r="S41" s="18" t="s">
        <v>311</v>
      </c>
      <c r="T41" s="18"/>
    </row>
    <row r="42" spans="1:20" x14ac:dyDescent="0.3">
      <c r="A42" s="4">
        <v>38</v>
      </c>
      <c r="B42" s="17" t="s">
        <v>63</v>
      </c>
      <c r="C42" s="18" t="s">
        <v>360</v>
      </c>
      <c r="D42" s="18" t="s">
        <v>23</v>
      </c>
      <c r="E42" s="19">
        <v>18200504906</v>
      </c>
      <c r="F42" s="18" t="s">
        <v>361</v>
      </c>
      <c r="G42" s="19">
        <v>10</v>
      </c>
      <c r="H42" s="19">
        <v>12</v>
      </c>
      <c r="I42" s="60">
        <f t="shared" si="0"/>
        <v>22</v>
      </c>
      <c r="J42" s="18">
        <v>9678993988</v>
      </c>
      <c r="K42" s="18" t="s">
        <v>264</v>
      </c>
      <c r="L42" s="18" t="s">
        <v>265</v>
      </c>
      <c r="M42" s="18">
        <v>9954332539</v>
      </c>
      <c r="N42" s="18" t="s">
        <v>262</v>
      </c>
      <c r="O42" s="18">
        <v>8471942012</v>
      </c>
      <c r="P42" s="24">
        <v>43641</v>
      </c>
      <c r="Q42" s="18" t="s">
        <v>123</v>
      </c>
      <c r="R42" s="48">
        <v>4</v>
      </c>
      <c r="S42" s="18" t="s">
        <v>311</v>
      </c>
      <c r="T42" s="18"/>
    </row>
    <row r="43" spans="1:20" x14ac:dyDescent="0.3">
      <c r="A43" s="4">
        <v>39</v>
      </c>
      <c r="B43" s="17"/>
      <c r="C43" s="58"/>
      <c r="D43" s="58"/>
      <c r="E43" s="17"/>
      <c r="F43" s="58"/>
      <c r="G43" s="17"/>
      <c r="H43" s="17"/>
      <c r="I43" s="60">
        <f t="shared" si="0"/>
        <v>0</v>
      </c>
      <c r="J43" s="58"/>
      <c r="K43" s="58"/>
      <c r="L43" s="58"/>
      <c r="M43" s="58"/>
      <c r="N43" s="58"/>
      <c r="O43" s="58"/>
      <c r="P43" s="24"/>
      <c r="Q43" s="18"/>
      <c r="R43" s="18"/>
      <c r="S43" s="18"/>
      <c r="T43" s="18"/>
    </row>
    <row r="44" spans="1:20" x14ac:dyDescent="0.3">
      <c r="A44" s="4">
        <v>40</v>
      </c>
      <c r="B44" s="17"/>
      <c r="C44" s="18"/>
      <c r="D44" s="18"/>
      <c r="E44" s="19"/>
      <c r="F44" s="18"/>
      <c r="G44" s="19"/>
      <c r="H44" s="19"/>
      <c r="I44" s="60">
        <f t="shared" si="0"/>
        <v>0</v>
      </c>
      <c r="J44" s="18"/>
      <c r="K44" s="18"/>
      <c r="L44" s="18"/>
      <c r="M44" s="18"/>
      <c r="N44" s="18"/>
      <c r="O44" s="18"/>
      <c r="P44" s="24"/>
      <c r="Q44" s="18"/>
      <c r="R44" s="18"/>
      <c r="S44" s="18"/>
      <c r="T44" s="18"/>
    </row>
    <row r="45" spans="1:20" x14ac:dyDescent="0.3">
      <c r="A45" s="4">
        <v>41</v>
      </c>
      <c r="B45" s="17"/>
      <c r="C45" s="18"/>
      <c r="D45" s="18"/>
      <c r="E45" s="19"/>
      <c r="F45" s="18"/>
      <c r="G45" s="19"/>
      <c r="H45" s="19"/>
      <c r="I45" s="60">
        <f t="shared" si="0"/>
        <v>0</v>
      </c>
      <c r="J45" s="18"/>
      <c r="K45" s="18"/>
      <c r="L45" s="18"/>
      <c r="M45" s="18"/>
      <c r="N45" s="18"/>
      <c r="O45" s="18"/>
      <c r="P45" s="24"/>
      <c r="Q45" s="18"/>
      <c r="R45" s="18"/>
      <c r="S45" s="18"/>
      <c r="T45" s="18"/>
    </row>
    <row r="46" spans="1:20" x14ac:dyDescent="0.3">
      <c r="A46" s="4">
        <v>42</v>
      </c>
      <c r="B46" s="17"/>
      <c r="C46" s="18"/>
      <c r="D46" s="18"/>
      <c r="E46" s="19"/>
      <c r="F46" s="18"/>
      <c r="G46" s="19"/>
      <c r="H46" s="19"/>
      <c r="I46" s="60">
        <f t="shared" si="0"/>
        <v>0</v>
      </c>
      <c r="J46" s="18"/>
      <c r="K46" s="18"/>
      <c r="L46" s="18"/>
      <c r="M46" s="18"/>
      <c r="N46" s="18"/>
      <c r="O46" s="18"/>
      <c r="P46" s="24"/>
      <c r="Q46" s="18"/>
      <c r="R46" s="18"/>
      <c r="S46" s="18"/>
      <c r="T46" s="18"/>
    </row>
    <row r="47" spans="1:20" x14ac:dyDescent="0.3">
      <c r="A47" s="4">
        <v>43</v>
      </c>
      <c r="B47" s="17"/>
      <c r="C47" s="18"/>
      <c r="D47" s="18"/>
      <c r="E47" s="19"/>
      <c r="F47" s="18"/>
      <c r="G47" s="19"/>
      <c r="H47" s="19"/>
      <c r="I47" s="60">
        <f t="shared" si="0"/>
        <v>0</v>
      </c>
      <c r="J47" s="18"/>
      <c r="K47" s="18"/>
      <c r="L47" s="18"/>
      <c r="M47" s="18"/>
      <c r="N47" s="18"/>
      <c r="O47" s="18"/>
      <c r="P47" s="24"/>
      <c r="Q47" s="18"/>
      <c r="R47" s="18"/>
      <c r="S47" s="18"/>
      <c r="T47" s="18"/>
    </row>
    <row r="48" spans="1:20" x14ac:dyDescent="0.3">
      <c r="A48" s="4">
        <v>44</v>
      </c>
      <c r="B48" s="17"/>
      <c r="C48" s="18"/>
      <c r="D48" s="18"/>
      <c r="E48" s="19"/>
      <c r="F48" s="18"/>
      <c r="G48" s="19"/>
      <c r="H48" s="19"/>
      <c r="I48" s="60">
        <f t="shared" si="0"/>
        <v>0</v>
      </c>
      <c r="J48" s="18"/>
      <c r="K48" s="18"/>
      <c r="L48" s="18"/>
      <c r="M48" s="18"/>
      <c r="N48" s="18"/>
      <c r="O48" s="18"/>
      <c r="P48" s="24"/>
      <c r="Q48" s="18"/>
      <c r="R48" s="18"/>
      <c r="S48" s="18"/>
      <c r="T48" s="18"/>
    </row>
    <row r="49" spans="1:20" x14ac:dyDescent="0.3">
      <c r="A49" s="4">
        <v>45</v>
      </c>
      <c r="B49" s="17"/>
      <c r="C49" s="18"/>
      <c r="D49" s="18"/>
      <c r="E49" s="19"/>
      <c r="F49" s="18"/>
      <c r="G49" s="19"/>
      <c r="H49" s="19"/>
      <c r="I49" s="60">
        <f t="shared" si="0"/>
        <v>0</v>
      </c>
      <c r="J49" s="18"/>
      <c r="K49" s="18"/>
      <c r="L49" s="18"/>
      <c r="M49" s="18"/>
      <c r="N49" s="18"/>
      <c r="O49" s="18"/>
      <c r="P49" s="24"/>
      <c r="Q49" s="18"/>
      <c r="R49" s="18"/>
      <c r="S49" s="18"/>
      <c r="T49" s="18"/>
    </row>
    <row r="50" spans="1:20" x14ac:dyDescent="0.3">
      <c r="A50" s="4">
        <v>46</v>
      </c>
      <c r="B50" s="17"/>
      <c r="C50" s="58"/>
      <c r="D50" s="58"/>
      <c r="E50" s="17"/>
      <c r="F50" s="58"/>
      <c r="G50" s="17"/>
      <c r="H50" s="17"/>
      <c r="I50" s="60">
        <f t="shared" si="0"/>
        <v>0</v>
      </c>
      <c r="J50" s="58"/>
      <c r="K50" s="58"/>
      <c r="L50" s="58"/>
      <c r="M50" s="58"/>
      <c r="N50" s="58"/>
      <c r="O50" s="58"/>
      <c r="P50" s="24"/>
      <c r="Q50" s="18"/>
      <c r="R50" s="18"/>
      <c r="S50" s="18"/>
      <c r="T50" s="18"/>
    </row>
    <row r="51" spans="1:20" x14ac:dyDescent="0.3">
      <c r="A51" s="4">
        <v>47</v>
      </c>
      <c r="B51" s="17"/>
      <c r="C51" s="18"/>
      <c r="D51" s="18"/>
      <c r="E51" s="19"/>
      <c r="F51" s="18"/>
      <c r="G51" s="19"/>
      <c r="H51" s="19"/>
      <c r="I51" s="60">
        <f t="shared" si="0"/>
        <v>0</v>
      </c>
      <c r="J51" s="18"/>
      <c r="K51" s="18"/>
      <c r="L51" s="18"/>
      <c r="M51" s="18"/>
      <c r="N51" s="18"/>
      <c r="O51" s="18"/>
      <c r="P51" s="24"/>
      <c r="Q51" s="18"/>
      <c r="R51" s="18"/>
      <c r="S51" s="18"/>
      <c r="T51" s="18"/>
    </row>
    <row r="52" spans="1:20" x14ac:dyDescent="0.3">
      <c r="A52" s="4">
        <v>48</v>
      </c>
      <c r="B52" s="17"/>
      <c r="C52" s="18"/>
      <c r="D52" s="18"/>
      <c r="E52" s="19"/>
      <c r="F52" s="18"/>
      <c r="G52" s="19"/>
      <c r="H52" s="19"/>
      <c r="I52" s="60">
        <f t="shared" si="0"/>
        <v>0</v>
      </c>
      <c r="J52" s="18"/>
      <c r="K52" s="18"/>
      <c r="L52" s="18"/>
      <c r="M52" s="18"/>
      <c r="N52" s="18"/>
      <c r="O52" s="18"/>
      <c r="P52" s="24"/>
      <c r="Q52" s="18"/>
      <c r="R52" s="18"/>
      <c r="S52" s="18"/>
      <c r="T52" s="18"/>
    </row>
    <row r="53" spans="1:20" x14ac:dyDescent="0.3">
      <c r="A53" s="4">
        <v>49</v>
      </c>
      <c r="B53" s="17"/>
      <c r="C53" s="18"/>
      <c r="D53" s="18"/>
      <c r="E53" s="19"/>
      <c r="F53" s="18"/>
      <c r="G53" s="19"/>
      <c r="H53" s="19"/>
      <c r="I53" s="60">
        <f t="shared" si="0"/>
        <v>0</v>
      </c>
      <c r="J53" s="18"/>
      <c r="K53" s="18"/>
      <c r="L53" s="18"/>
      <c r="M53" s="18"/>
      <c r="N53" s="18"/>
      <c r="O53" s="18"/>
      <c r="P53" s="24"/>
      <c r="Q53" s="18"/>
      <c r="R53" s="18"/>
      <c r="S53" s="18"/>
      <c r="T53" s="18"/>
    </row>
    <row r="54" spans="1:20" x14ac:dyDescent="0.3">
      <c r="A54" s="4">
        <v>50</v>
      </c>
      <c r="B54" s="17"/>
      <c r="C54" s="18"/>
      <c r="D54" s="18"/>
      <c r="E54" s="19"/>
      <c r="F54" s="18"/>
      <c r="G54" s="19"/>
      <c r="H54" s="19"/>
      <c r="I54" s="60">
        <f t="shared" si="0"/>
        <v>0</v>
      </c>
      <c r="J54" s="18"/>
      <c r="K54" s="18"/>
      <c r="L54" s="18"/>
      <c r="M54" s="18"/>
      <c r="N54" s="18"/>
      <c r="O54" s="18"/>
      <c r="P54" s="24"/>
      <c r="Q54" s="18"/>
      <c r="R54" s="18"/>
      <c r="S54" s="18"/>
      <c r="T54" s="18"/>
    </row>
    <row r="55" spans="1:20" x14ac:dyDescent="0.3">
      <c r="A55" s="4">
        <v>51</v>
      </c>
      <c r="B55" s="17"/>
      <c r="C55" s="18"/>
      <c r="D55" s="18"/>
      <c r="E55" s="19"/>
      <c r="F55" s="18"/>
      <c r="G55" s="19"/>
      <c r="H55" s="19"/>
      <c r="I55" s="60">
        <f t="shared" si="0"/>
        <v>0</v>
      </c>
      <c r="J55" s="18"/>
      <c r="K55" s="18"/>
      <c r="L55" s="18"/>
      <c r="M55" s="18"/>
      <c r="N55" s="18"/>
      <c r="O55" s="18"/>
      <c r="P55" s="24"/>
      <c r="Q55" s="18"/>
      <c r="R55" s="18"/>
      <c r="S55" s="18"/>
      <c r="T55" s="18"/>
    </row>
    <row r="56" spans="1:20" x14ac:dyDescent="0.3">
      <c r="A56" s="4">
        <v>52</v>
      </c>
      <c r="B56" s="17"/>
      <c r="C56" s="18"/>
      <c r="D56" s="18"/>
      <c r="E56" s="19"/>
      <c r="F56" s="18"/>
      <c r="G56" s="19"/>
      <c r="H56" s="19"/>
      <c r="I56" s="60">
        <f t="shared" si="0"/>
        <v>0</v>
      </c>
      <c r="J56" s="18"/>
      <c r="K56" s="18"/>
      <c r="L56" s="18"/>
      <c r="M56" s="18"/>
      <c r="N56" s="18"/>
      <c r="O56" s="18"/>
      <c r="P56" s="24"/>
      <c r="Q56" s="18"/>
      <c r="R56" s="18"/>
      <c r="S56" s="18"/>
      <c r="T56" s="18"/>
    </row>
    <row r="57" spans="1:20" x14ac:dyDescent="0.3">
      <c r="A57" s="4">
        <v>53</v>
      </c>
      <c r="B57" s="17"/>
      <c r="C57" s="58"/>
      <c r="D57" s="58"/>
      <c r="E57" s="17"/>
      <c r="F57" s="58"/>
      <c r="G57" s="17"/>
      <c r="H57" s="17"/>
      <c r="I57" s="60">
        <f t="shared" si="0"/>
        <v>0</v>
      </c>
      <c r="J57" s="58"/>
      <c r="K57" s="58"/>
      <c r="L57" s="58"/>
      <c r="M57" s="58"/>
      <c r="N57" s="58"/>
      <c r="O57" s="58"/>
      <c r="P57" s="24"/>
      <c r="Q57" s="18"/>
      <c r="R57" s="18"/>
      <c r="S57" s="18"/>
      <c r="T57" s="18"/>
    </row>
    <row r="58" spans="1:20" x14ac:dyDescent="0.3">
      <c r="A58" s="4">
        <v>54</v>
      </c>
      <c r="B58" s="17"/>
      <c r="C58" s="18"/>
      <c r="D58" s="18"/>
      <c r="E58" s="19"/>
      <c r="F58" s="18"/>
      <c r="G58" s="19"/>
      <c r="H58" s="19"/>
      <c r="I58" s="60">
        <f t="shared" si="0"/>
        <v>0</v>
      </c>
      <c r="J58" s="18"/>
      <c r="K58" s="18"/>
      <c r="L58" s="18"/>
      <c r="M58" s="18"/>
      <c r="N58" s="18"/>
      <c r="O58" s="18"/>
      <c r="P58" s="24"/>
      <c r="Q58" s="18"/>
      <c r="R58" s="18"/>
      <c r="S58" s="18"/>
      <c r="T58" s="18"/>
    </row>
    <row r="59" spans="1:20" x14ac:dyDescent="0.3">
      <c r="A59" s="4">
        <v>55</v>
      </c>
      <c r="B59" s="17"/>
      <c r="C59" s="18"/>
      <c r="D59" s="18"/>
      <c r="E59" s="19"/>
      <c r="F59" s="18"/>
      <c r="G59" s="19"/>
      <c r="H59" s="19"/>
      <c r="I59" s="60">
        <f t="shared" si="0"/>
        <v>0</v>
      </c>
      <c r="J59" s="18"/>
      <c r="K59" s="18"/>
      <c r="L59" s="18"/>
      <c r="M59" s="18"/>
      <c r="N59" s="18"/>
      <c r="O59" s="18"/>
      <c r="P59" s="24"/>
      <c r="Q59" s="18"/>
      <c r="R59" s="18"/>
      <c r="S59" s="18"/>
      <c r="T59" s="18"/>
    </row>
    <row r="60" spans="1:20" x14ac:dyDescent="0.3">
      <c r="A60" s="4">
        <v>56</v>
      </c>
      <c r="B60" s="17"/>
      <c r="C60" s="18"/>
      <c r="D60" s="18"/>
      <c r="E60" s="19"/>
      <c r="F60" s="18"/>
      <c r="G60" s="19"/>
      <c r="H60" s="19"/>
      <c r="I60" s="60">
        <f t="shared" si="0"/>
        <v>0</v>
      </c>
      <c r="J60" s="18"/>
      <c r="K60" s="18"/>
      <c r="L60" s="18"/>
      <c r="M60" s="18"/>
      <c r="N60" s="18"/>
      <c r="O60" s="18"/>
      <c r="P60" s="24"/>
      <c r="Q60" s="18"/>
      <c r="R60" s="18"/>
      <c r="S60" s="18"/>
      <c r="T60" s="18"/>
    </row>
    <row r="61" spans="1:20" x14ac:dyDescent="0.3">
      <c r="A61" s="4">
        <v>57</v>
      </c>
      <c r="B61" s="17"/>
      <c r="C61" s="18"/>
      <c r="D61" s="18"/>
      <c r="E61" s="19"/>
      <c r="F61" s="18"/>
      <c r="G61" s="19"/>
      <c r="H61" s="19"/>
      <c r="I61" s="60">
        <f t="shared" si="0"/>
        <v>0</v>
      </c>
      <c r="J61" s="18"/>
      <c r="K61" s="18"/>
      <c r="L61" s="18"/>
      <c r="M61" s="18"/>
      <c r="N61" s="18"/>
      <c r="O61" s="18"/>
      <c r="P61" s="24"/>
      <c r="Q61" s="18"/>
      <c r="R61" s="18"/>
      <c r="S61" s="18"/>
      <c r="T61" s="18"/>
    </row>
    <row r="62" spans="1:20" x14ac:dyDescent="0.3">
      <c r="A62" s="4">
        <v>58</v>
      </c>
      <c r="B62" s="17"/>
      <c r="C62" s="18"/>
      <c r="D62" s="18"/>
      <c r="E62" s="19"/>
      <c r="F62" s="18"/>
      <c r="G62" s="19"/>
      <c r="H62" s="19"/>
      <c r="I62" s="60">
        <f t="shared" si="0"/>
        <v>0</v>
      </c>
      <c r="J62" s="18"/>
      <c r="K62" s="18"/>
      <c r="L62" s="18"/>
      <c r="M62" s="18"/>
      <c r="N62" s="18"/>
      <c r="O62" s="18"/>
      <c r="P62" s="24"/>
      <c r="Q62" s="18"/>
      <c r="R62" s="18"/>
      <c r="S62" s="18"/>
      <c r="T62" s="18"/>
    </row>
    <row r="63" spans="1:20" x14ac:dyDescent="0.3">
      <c r="A63" s="4">
        <v>59</v>
      </c>
      <c r="B63" s="17"/>
      <c r="C63" s="18"/>
      <c r="D63" s="18"/>
      <c r="E63" s="19"/>
      <c r="F63" s="18"/>
      <c r="G63" s="19"/>
      <c r="H63" s="19"/>
      <c r="I63" s="60">
        <f t="shared" si="0"/>
        <v>0</v>
      </c>
      <c r="J63" s="18"/>
      <c r="K63" s="18"/>
      <c r="L63" s="18"/>
      <c r="M63" s="18"/>
      <c r="N63" s="18"/>
      <c r="O63" s="18"/>
      <c r="P63" s="24"/>
      <c r="Q63" s="18"/>
      <c r="R63" s="18"/>
      <c r="S63" s="18"/>
      <c r="T63" s="18"/>
    </row>
    <row r="64" spans="1:20" x14ac:dyDescent="0.3">
      <c r="A64" s="4">
        <v>60</v>
      </c>
      <c r="B64" s="17"/>
      <c r="C64" s="18"/>
      <c r="D64" s="18"/>
      <c r="E64" s="19"/>
      <c r="F64" s="18"/>
      <c r="G64" s="19"/>
      <c r="H64" s="19"/>
      <c r="I64" s="60">
        <f t="shared" si="0"/>
        <v>0</v>
      </c>
      <c r="J64" s="18"/>
      <c r="K64" s="18"/>
      <c r="L64" s="18"/>
      <c r="M64" s="18"/>
      <c r="N64" s="18"/>
      <c r="O64" s="18"/>
      <c r="P64" s="24"/>
      <c r="Q64" s="18"/>
      <c r="R64" s="18"/>
      <c r="S64" s="18"/>
      <c r="T64" s="18"/>
    </row>
    <row r="65" spans="1:20" x14ac:dyDescent="0.3">
      <c r="A65" s="4">
        <v>61</v>
      </c>
      <c r="B65" s="17"/>
      <c r="C65" s="18"/>
      <c r="D65" s="18"/>
      <c r="E65" s="19"/>
      <c r="F65" s="18"/>
      <c r="G65" s="19"/>
      <c r="H65" s="19"/>
      <c r="I65" s="60">
        <f t="shared" si="0"/>
        <v>0</v>
      </c>
      <c r="J65" s="18"/>
      <c r="K65" s="18"/>
      <c r="L65" s="18"/>
      <c r="M65" s="18"/>
      <c r="N65" s="18"/>
      <c r="O65" s="18"/>
      <c r="P65" s="24"/>
      <c r="Q65" s="18"/>
      <c r="R65" s="18"/>
      <c r="S65" s="18"/>
      <c r="T65" s="18"/>
    </row>
    <row r="66" spans="1:20" x14ac:dyDescent="0.3">
      <c r="A66" s="4">
        <v>62</v>
      </c>
      <c r="B66" s="17"/>
      <c r="C66" s="18"/>
      <c r="D66" s="18"/>
      <c r="E66" s="19"/>
      <c r="F66" s="18"/>
      <c r="G66" s="19"/>
      <c r="H66" s="19"/>
      <c r="I66" s="60">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60">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0">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38</v>
      </c>
      <c r="D165" s="21"/>
      <c r="E165" s="13"/>
      <c r="F165" s="21"/>
      <c r="G165" s="61">
        <f>SUM(G5:G164)</f>
        <v>1004</v>
      </c>
      <c r="H165" s="61">
        <f>SUM(H5:H164)</f>
        <v>1094</v>
      </c>
      <c r="I165" s="61">
        <f>SUM(I5:I164)</f>
        <v>2098</v>
      </c>
      <c r="J165" s="21"/>
      <c r="K165" s="21"/>
      <c r="L165" s="21"/>
      <c r="M165" s="21"/>
      <c r="N165" s="21"/>
      <c r="O165" s="21"/>
      <c r="P165" s="14"/>
      <c r="Q165" s="21"/>
      <c r="R165" s="21"/>
      <c r="S165" s="21"/>
      <c r="T165" s="12"/>
    </row>
    <row r="166" spans="1:20" x14ac:dyDescent="0.3">
      <c r="A166" s="44" t="s">
        <v>62</v>
      </c>
      <c r="B166" s="10">
        <f>COUNTIF(B$5:B$164,"Team 1")</f>
        <v>18</v>
      </c>
      <c r="C166" s="44" t="s">
        <v>25</v>
      </c>
      <c r="D166" s="10">
        <f>COUNTIF(D5:D164,"Anganwadi")</f>
        <v>9</v>
      </c>
    </row>
    <row r="167" spans="1:20" x14ac:dyDescent="0.3">
      <c r="A167" s="44" t="s">
        <v>63</v>
      </c>
      <c r="B167" s="10">
        <f>COUNTIF(B$6:B$164,"Team 2")</f>
        <v>20</v>
      </c>
      <c r="C167" s="44" t="s">
        <v>23</v>
      </c>
      <c r="D167" s="10">
        <f>COUNTIF(D5:D164,"School")</f>
        <v>29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tabSelected="1" zoomScale="60" zoomScaleNormal="60" workbookViewId="0">
      <pane xSplit="3" ySplit="4" topLeftCell="D5" activePane="bottomRight" state="frozen"/>
      <selection pane="topRight" activeCell="C1" sqref="C1"/>
      <selection pane="bottomLeft" activeCell="A5" sqref="A5"/>
      <selection pane="bottomRight" activeCell="B30" sqref="B30:B63"/>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128" t="s">
        <v>70</v>
      </c>
      <c r="B1" s="128"/>
      <c r="C1" s="128"/>
      <c r="D1" s="56"/>
      <c r="E1" s="56"/>
      <c r="F1" s="56"/>
      <c r="G1" s="56"/>
      <c r="H1" s="56"/>
      <c r="I1" s="56"/>
      <c r="J1" s="56"/>
      <c r="K1" s="56"/>
      <c r="L1" s="56"/>
      <c r="M1" s="130"/>
      <c r="N1" s="130"/>
      <c r="O1" s="130"/>
      <c r="P1" s="130"/>
      <c r="Q1" s="130"/>
      <c r="R1" s="130"/>
      <c r="S1" s="130"/>
      <c r="T1" s="130"/>
    </row>
    <row r="2" spans="1:20" x14ac:dyDescent="0.3">
      <c r="A2" s="122" t="s">
        <v>59</v>
      </c>
      <c r="B2" s="123"/>
      <c r="C2" s="123"/>
      <c r="D2" s="25">
        <v>43647</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23" t="s">
        <v>9</v>
      </c>
      <c r="H4" s="23" t="s">
        <v>10</v>
      </c>
      <c r="I4" s="23" t="s">
        <v>11</v>
      </c>
      <c r="J4" s="125"/>
      <c r="K4" s="121"/>
      <c r="L4" s="121"/>
      <c r="M4" s="121"/>
      <c r="N4" s="121"/>
      <c r="O4" s="121"/>
      <c r="P4" s="124"/>
      <c r="Q4" s="124"/>
      <c r="R4" s="125"/>
      <c r="S4" s="125"/>
      <c r="T4" s="125"/>
    </row>
    <row r="5" spans="1:20" x14ac:dyDescent="0.3">
      <c r="A5" s="4">
        <v>1</v>
      </c>
      <c r="B5" s="17" t="s">
        <v>62</v>
      </c>
      <c r="C5" s="67" t="s">
        <v>86</v>
      </c>
      <c r="D5" s="48" t="s">
        <v>25</v>
      </c>
      <c r="E5" s="19"/>
      <c r="F5" s="67" t="s">
        <v>25</v>
      </c>
      <c r="G5" s="19">
        <v>4</v>
      </c>
      <c r="H5" s="19">
        <v>9</v>
      </c>
      <c r="I5" s="60">
        <f>SUM(G5:H5)</f>
        <v>13</v>
      </c>
      <c r="J5" s="48"/>
      <c r="K5" s="67" t="s">
        <v>98</v>
      </c>
      <c r="L5" s="67" t="s">
        <v>106</v>
      </c>
      <c r="M5" s="48">
        <v>9101226258</v>
      </c>
      <c r="N5" s="48" t="s">
        <v>186</v>
      </c>
      <c r="O5" s="48">
        <v>7086855809</v>
      </c>
      <c r="P5" s="49">
        <v>43648</v>
      </c>
      <c r="Q5" s="48" t="s">
        <v>123</v>
      </c>
      <c r="R5" s="48">
        <v>73</v>
      </c>
      <c r="S5" s="18" t="s">
        <v>117</v>
      </c>
      <c r="T5" s="18"/>
    </row>
    <row r="6" spans="1:20" x14ac:dyDescent="0.3">
      <c r="A6" s="4">
        <v>2</v>
      </c>
      <c r="B6" s="17" t="s">
        <v>62</v>
      </c>
      <c r="C6" s="67" t="s">
        <v>83</v>
      </c>
      <c r="D6" s="48" t="s">
        <v>25</v>
      </c>
      <c r="E6" s="19"/>
      <c r="F6" s="67" t="s">
        <v>25</v>
      </c>
      <c r="G6" s="19">
        <v>12</v>
      </c>
      <c r="H6" s="19">
        <v>9</v>
      </c>
      <c r="I6" s="60">
        <f t="shared" ref="I6:I69" si="0">SUM(G6:H6)</f>
        <v>21</v>
      </c>
      <c r="J6" s="48"/>
      <c r="K6" s="67" t="s">
        <v>98</v>
      </c>
      <c r="L6" s="67" t="s">
        <v>106</v>
      </c>
      <c r="M6" s="48">
        <v>9101226258</v>
      </c>
      <c r="N6" s="48" t="s">
        <v>184</v>
      </c>
      <c r="O6" s="48"/>
      <c r="P6" s="49">
        <v>43648</v>
      </c>
      <c r="Q6" s="48" t="s">
        <v>123</v>
      </c>
      <c r="R6" s="48">
        <v>78</v>
      </c>
      <c r="S6" s="18" t="s">
        <v>117</v>
      </c>
      <c r="T6" s="18"/>
    </row>
    <row r="7" spans="1:20" x14ac:dyDescent="0.3">
      <c r="A7" s="4">
        <v>3</v>
      </c>
      <c r="B7" s="17" t="s">
        <v>62</v>
      </c>
      <c r="C7" s="67" t="s">
        <v>126</v>
      </c>
      <c r="D7" s="48" t="s">
        <v>25</v>
      </c>
      <c r="E7" s="19"/>
      <c r="F7" s="67" t="s">
        <v>25</v>
      </c>
      <c r="G7" s="19">
        <v>15</v>
      </c>
      <c r="H7" s="19">
        <v>17</v>
      </c>
      <c r="I7" s="60">
        <f t="shared" si="0"/>
        <v>32</v>
      </c>
      <c r="J7" s="48"/>
      <c r="K7" s="67" t="s">
        <v>100</v>
      </c>
      <c r="L7" s="67" t="s">
        <v>107</v>
      </c>
      <c r="M7" s="48">
        <v>6000059615</v>
      </c>
      <c r="N7" s="48" t="s">
        <v>194</v>
      </c>
      <c r="O7" s="48">
        <v>7086472468</v>
      </c>
      <c r="P7" s="49">
        <v>43649</v>
      </c>
      <c r="Q7" s="48" t="s">
        <v>116</v>
      </c>
      <c r="R7" s="48">
        <v>8</v>
      </c>
      <c r="S7" s="18" t="s">
        <v>117</v>
      </c>
      <c r="T7" s="18"/>
    </row>
    <row r="8" spans="1:20" x14ac:dyDescent="0.3">
      <c r="A8" s="4">
        <v>4</v>
      </c>
      <c r="B8" s="17" t="s">
        <v>62</v>
      </c>
      <c r="C8" s="67" t="s">
        <v>156</v>
      </c>
      <c r="D8" s="48" t="s">
        <v>25</v>
      </c>
      <c r="E8" s="19"/>
      <c r="F8" s="67" t="s">
        <v>25</v>
      </c>
      <c r="G8" s="19">
        <v>6</v>
      </c>
      <c r="H8" s="19">
        <v>13</v>
      </c>
      <c r="I8" s="60">
        <f t="shared" si="0"/>
        <v>19</v>
      </c>
      <c r="J8" s="17"/>
      <c r="K8" s="67" t="s">
        <v>100</v>
      </c>
      <c r="L8" s="67" t="s">
        <v>107</v>
      </c>
      <c r="M8" s="48">
        <v>6000059615</v>
      </c>
      <c r="N8" s="48" t="s">
        <v>194</v>
      </c>
      <c r="O8" s="48">
        <v>7086472468</v>
      </c>
      <c r="P8" s="49">
        <v>43649</v>
      </c>
      <c r="Q8" s="48" t="s">
        <v>116</v>
      </c>
      <c r="R8" s="48">
        <v>11</v>
      </c>
      <c r="S8" s="18" t="s">
        <v>117</v>
      </c>
      <c r="T8" s="18"/>
    </row>
    <row r="9" spans="1:20" x14ac:dyDescent="0.3">
      <c r="A9" s="4">
        <v>5</v>
      </c>
      <c r="B9" s="17" t="s">
        <v>62</v>
      </c>
      <c r="C9" s="67" t="s">
        <v>90</v>
      </c>
      <c r="D9" s="48" t="s">
        <v>25</v>
      </c>
      <c r="E9" s="19"/>
      <c r="F9" s="67" t="s">
        <v>25</v>
      </c>
      <c r="G9" s="19">
        <v>14</v>
      </c>
      <c r="H9" s="19">
        <v>7</v>
      </c>
      <c r="I9" s="60">
        <f t="shared" si="0"/>
        <v>21</v>
      </c>
      <c r="J9" s="48"/>
      <c r="K9" s="67" t="s">
        <v>102</v>
      </c>
      <c r="L9" s="67" t="s">
        <v>110</v>
      </c>
      <c r="M9" s="48">
        <v>9101965535</v>
      </c>
      <c r="N9" s="48" t="s">
        <v>214</v>
      </c>
      <c r="O9" s="48">
        <v>8011679596</v>
      </c>
      <c r="P9" s="49">
        <v>43651</v>
      </c>
      <c r="Q9" s="48" t="s">
        <v>120</v>
      </c>
      <c r="R9" s="48">
        <v>7</v>
      </c>
      <c r="S9" s="18" t="s">
        <v>117</v>
      </c>
      <c r="T9" s="18"/>
    </row>
    <row r="10" spans="1:20" x14ac:dyDescent="0.3">
      <c r="A10" s="4">
        <v>6</v>
      </c>
      <c r="B10" s="17" t="s">
        <v>62</v>
      </c>
      <c r="C10" s="67" t="s">
        <v>91</v>
      </c>
      <c r="D10" s="48" t="s">
        <v>25</v>
      </c>
      <c r="E10" s="19"/>
      <c r="F10" s="67" t="s">
        <v>25</v>
      </c>
      <c r="G10" s="19">
        <v>0</v>
      </c>
      <c r="H10" s="19">
        <v>0</v>
      </c>
      <c r="I10" s="60">
        <f t="shared" si="0"/>
        <v>0</v>
      </c>
      <c r="J10" s="48"/>
      <c r="K10" s="67" t="s">
        <v>102</v>
      </c>
      <c r="L10" s="67" t="s">
        <v>110</v>
      </c>
      <c r="M10" s="48">
        <v>9101965535</v>
      </c>
      <c r="N10" s="48" t="s">
        <v>214</v>
      </c>
      <c r="O10" s="48">
        <v>8011679596</v>
      </c>
      <c r="P10" s="49">
        <v>43651</v>
      </c>
      <c r="Q10" s="48" t="s">
        <v>120</v>
      </c>
      <c r="R10" s="48">
        <v>9</v>
      </c>
      <c r="S10" s="18" t="s">
        <v>117</v>
      </c>
      <c r="T10" s="18"/>
    </row>
    <row r="11" spans="1:20" x14ac:dyDescent="0.3">
      <c r="A11" s="4">
        <v>7</v>
      </c>
      <c r="B11" s="17" t="s">
        <v>62</v>
      </c>
      <c r="C11" s="67" t="s">
        <v>112</v>
      </c>
      <c r="D11" s="48" t="s">
        <v>25</v>
      </c>
      <c r="E11" s="17"/>
      <c r="F11" s="67" t="s">
        <v>25</v>
      </c>
      <c r="G11" s="17">
        <v>8</v>
      </c>
      <c r="H11" s="17">
        <v>9</v>
      </c>
      <c r="I11" s="60">
        <f t="shared" si="0"/>
        <v>17</v>
      </c>
      <c r="J11" s="58"/>
      <c r="K11" s="67" t="s">
        <v>100</v>
      </c>
      <c r="L11" s="67" t="s">
        <v>107</v>
      </c>
      <c r="M11" s="58">
        <v>6000059615</v>
      </c>
      <c r="N11" s="58" t="s">
        <v>187</v>
      </c>
      <c r="O11" s="58"/>
      <c r="P11" s="49">
        <v>43655</v>
      </c>
      <c r="Q11" s="48" t="s">
        <v>123</v>
      </c>
      <c r="R11" s="48">
        <v>10</v>
      </c>
      <c r="S11" s="18" t="s">
        <v>117</v>
      </c>
      <c r="T11" s="18"/>
    </row>
    <row r="12" spans="1:20" x14ac:dyDescent="0.3">
      <c r="A12" s="4">
        <v>8</v>
      </c>
      <c r="B12" s="17" t="s">
        <v>62</v>
      </c>
      <c r="C12" s="67" t="s">
        <v>112</v>
      </c>
      <c r="D12" s="48" t="s">
        <v>25</v>
      </c>
      <c r="E12" s="19"/>
      <c r="F12" s="67" t="s">
        <v>25</v>
      </c>
      <c r="G12" s="19">
        <v>6</v>
      </c>
      <c r="H12" s="19">
        <v>11</v>
      </c>
      <c r="I12" s="60">
        <f t="shared" si="0"/>
        <v>17</v>
      </c>
      <c r="J12" s="48"/>
      <c r="K12" s="67" t="s">
        <v>100</v>
      </c>
      <c r="L12" s="67" t="s">
        <v>107</v>
      </c>
      <c r="M12" s="58">
        <v>6000059615</v>
      </c>
      <c r="N12" s="48" t="s">
        <v>187</v>
      </c>
      <c r="O12" s="48"/>
      <c r="P12" s="49">
        <v>43655</v>
      </c>
      <c r="Q12" s="48" t="s">
        <v>123</v>
      </c>
      <c r="R12" s="48">
        <v>10</v>
      </c>
      <c r="S12" s="18" t="s">
        <v>117</v>
      </c>
      <c r="T12" s="18"/>
    </row>
    <row r="13" spans="1:20" x14ac:dyDescent="0.3">
      <c r="A13" s="4">
        <v>9</v>
      </c>
      <c r="B13" s="17" t="s">
        <v>62</v>
      </c>
      <c r="C13" s="67" t="s">
        <v>141</v>
      </c>
      <c r="D13" s="48" t="s">
        <v>25</v>
      </c>
      <c r="E13" s="19"/>
      <c r="F13" s="67" t="s">
        <v>25</v>
      </c>
      <c r="G13" s="19">
        <v>5</v>
      </c>
      <c r="H13" s="19">
        <v>7</v>
      </c>
      <c r="I13" s="60">
        <f t="shared" si="0"/>
        <v>12</v>
      </c>
      <c r="J13" s="48"/>
      <c r="K13" s="67" t="s">
        <v>102</v>
      </c>
      <c r="L13" s="67" t="s">
        <v>110</v>
      </c>
      <c r="M13" s="48">
        <v>9101965535</v>
      </c>
      <c r="N13" s="48" t="s">
        <v>214</v>
      </c>
      <c r="O13" s="48">
        <v>8011679596</v>
      </c>
      <c r="P13" s="49">
        <v>43656</v>
      </c>
      <c r="Q13" s="48" t="s">
        <v>212</v>
      </c>
      <c r="R13" s="48">
        <v>17</v>
      </c>
      <c r="S13" s="18" t="s">
        <v>117</v>
      </c>
      <c r="T13" s="18"/>
    </row>
    <row r="14" spans="1:20" x14ac:dyDescent="0.3">
      <c r="A14" s="4">
        <v>10</v>
      </c>
      <c r="B14" s="17" t="s">
        <v>62</v>
      </c>
      <c r="C14" s="67" t="s">
        <v>141</v>
      </c>
      <c r="D14" s="48" t="s">
        <v>25</v>
      </c>
      <c r="E14" s="19"/>
      <c r="F14" s="67" t="s">
        <v>25</v>
      </c>
      <c r="G14" s="19">
        <v>7</v>
      </c>
      <c r="H14" s="19">
        <v>8</v>
      </c>
      <c r="I14" s="60">
        <f t="shared" si="0"/>
        <v>15</v>
      </c>
      <c r="J14" s="48"/>
      <c r="K14" s="67" t="s">
        <v>102</v>
      </c>
      <c r="L14" s="67" t="s">
        <v>110</v>
      </c>
      <c r="M14" s="48">
        <v>9101965535</v>
      </c>
      <c r="N14" s="48" t="s">
        <v>214</v>
      </c>
      <c r="O14" s="48">
        <v>8011679596</v>
      </c>
      <c r="P14" s="49">
        <v>43656</v>
      </c>
      <c r="Q14" s="48" t="s">
        <v>212</v>
      </c>
      <c r="R14" s="48">
        <v>17</v>
      </c>
      <c r="S14" s="18" t="s">
        <v>117</v>
      </c>
      <c r="T14" s="18"/>
    </row>
    <row r="15" spans="1:20" x14ac:dyDescent="0.3">
      <c r="A15" s="4">
        <v>11</v>
      </c>
      <c r="B15" s="17" t="s">
        <v>62</v>
      </c>
      <c r="C15" s="67" t="s">
        <v>148</v>
      </c>
      <c r="D15" s="48" t="s">
        <v>25</v>
      </c>
      <c r="E15" s="19"/>
      <c r="F15" s="67" t="s">
        <v>25</v>
      </c>
      <c r="G15" s="19">
        <v>8</v>
      </c>
      <c r="H15" s="19">
        <v>6</v>
      </c>
      <c r="I15" s="60">
        <f t="shared" si="0"/>
        <v>14</v>
      </c>
      <c r="J15" s="48"/>
      <c r="K15" s="67" t="s">
        <v>100</v>
      </c>
      <c r="L15" s="67" t="s">
        <v>155</v>
      </c>
      <c r="M15" s="48">
        <v>8011504106</v>
      </c>
      <c r="N15" s="58" t="s">
        <v>187</v>
      </c>
      <c r="O15" s="58"/>
      <c r="P15" s="49">
        <v>43658</v>
      </c>
      <c r="Q15" s="48" t="s">
        <v>217</v>
      </c>
      <c r="R15" s="48">
        <v>23</v>
      </c>
      <c r="S15" s="18" t="s">
        <v>117</v>
      </c>
      <c r="T15" s="18"/>
    </row>
    <row r="16" spans="1:20" x14ac:dyDescent="0.3">
      <c r="A16" s="4">
        <v>12</v>
      </c>
      <c r="B16" s="17" t="s">
        <v>62</v>
      </c>
      <c r="C16" s="67" t="s">
        <v>147</v>
      </c>
      <c r="D16" s="48" t="s">
        <v>25</v>
      </c>
      <c r="E16" s="19"/>
      <c r="F16" s="67" t="s">
        <v>25</v>
      </c>
      <c r="G16" s="19">
        <v>8</v>
      </c>
      <c r="H16" s="19">
        <v>10</v>
      </c>
      <c r="I16" s="60">
        <f t="shared" si="0"/>
        <v>18</v>
      </c>
      <c r="J16" s="48"/>
      <c r="K16" s="67" t="s">
        <v>100</v>
      </c>
      <c r="L16" s="67" t="s">
        <v>155</v>
      </c>
      <c r="M16" s="48">
        <v>8011504106</v>
      </c>
      <c r="N16" s="58" t="s">
        <v>187</v>
      </c>
      <c r="O16" s="58"/>
      <c r="P16" s="49">
        <v>43658</v>
      </c>
      <c r="Q16" s="48" t="s">
        <v>217</v>
      </c>
      <c r="R16" s="48">
        <v>22</v>
      </c>
      <c r="S16" s="18" t="s">
        <v>117</v>
      </c>
      <c r="T16" s="18"/>
    </row>
    <row r="17" spans="1:20" x14ac:dyDescent="0.3">
      <c r="A17" s="4">
        <v>13</v>
      </c>
      <c r="B17" s="17" t="s">
        <v>62</v>
      </c>
      <c r="C17" s="67" t="s">
        <v>77</v>
      </c>
      <c r="D17" s="48" t="s">
        <v>25</v>
      </c>
      <c r="E17" s="19"/>
      <c r="F17" s="67" t="s">
        <v>25</v>
      </c>
      <c r="G17" s="19">
        <v>24</v>
      </c>
      <c r="H17" s="19">
        <v>34</v>
      </c>
      <c r="I17" s="60">
        <f t="shared" si="0"/>
        <v>58</v>
      </c>
      <c r="J17" s="48"/>
      <c r="K17" s="67" t="s">
        <v>102</v>
      </c>
      <c r="L17" s="67" t="s">
        <v>154</v>
      </c>
      <c r="M17" s="48">
        <v>7637865015</v>
      </c>
      <c r="N17" s="48" t="s">
        <v>198</v>
      </c>
      <c r="O17" s="48"/>
      <c r="P17" s="49">
        <v>43662</v>
      </c>
      <c r="Q17" s="48" t="s">
        <v>123</v>
      </c>
      <c r="R17" s="48">
        <v>1</v>
      </c>
      <c r="S17" s="18" t="s">
        <v>117</v>
      </c>
      <c r="T17" s="18"/>
    </row>
    <row r="18" spans="1:20" x14ac:dyDescent="0.3">
      <c r="A18" s="4">
        <v>14</v>
      </c>
      <c r="B18" s="17" t="s">
        <v>62</v>
      </c>
      <c r="C18" s="67" t="s">
        <v>77</v>
      </c>
      <c r="D18" s="48" t="s">
        <v>25</v>
      </c>
      <c r="E18" s="17"/>
      <c r="F18" s="67" t="s">
        <v>25</v>
      </c>
      <c r="G18" s="17">
        <v>32</v>
      </c>
      <c r="H18" s="17">
        <v>35</v>
      </c>
      <c r="I18" s="60">
        <f t="shared" si="0"/>
        <v>67</v>
      </c>
      <c r="J18" s="58"/>
      <c r="K18" s="67" t="s">
        <v>102</v>
      </c>
      <c r="L18" s="67" t="s">
        <v>154</v>
      </c>
      <c r="M18" s="48">
        <v>7637865015</v>
      </c>
      <c r="N18" s="48" t="s">
        <v>198</v>
      </c>
      <c r="O18" s="48"/>
      <c r="P18" s="49">
        <v>43662</v>
      </c>
      <c r="Q18" s="48" t="s">
        <v>123</v>
      </c>
      <c r="R18" s="48">
        <v>1</v>
      </c>
      <c r="S18" s="18" t="s">
        <v>117</v>
      </c>
      <c r="T18" s="18"/>
    </row>
    <row r="19" spans="1:20" x14ac:dyDescent="0.3">
      <c r="A19" s="4">
        <v>15</v>
      </c>
      <c r="B19" s="17" t="s">
        <v>62</v>
      </c>
      <c r="C19" s="67" t="s">
        <v>125</v>
      </c>
      <c r="D19" s="48" t="s">
        <v>25</v>
      </c>
      <c r="E19" s="19"/>
      <c r="F19" s="67" t="s">
        <v>25</v>
      </c>
      <c r="G19" s="19">
        <v>0</v>
      </c>
      <c r="H19" s="19">
        <v>0</v>
      </c>
      <c r="I19" s="60">
        <f t="shared" si="0"/>
        <v>0</v>
      </c>
      <c r="J19" s="48"/>
      <c r="K19" s="67" t="s">
        <v>100</v>
      </c>
      <c r="L19" s="67" t="s">
        <v>107</v>
      </c>
      <c r="M19" s="48">
        <v>6000059615</v>
      </c>
      <c r="N19" s="48" t="s">
        <v>194</v>
      </c>
      <c r="O19" s="48">
        <v>7086472468</v>
      </c>
      <c r="P19" s="49">
        <v>43663</v>
      </c>
      <c r="Q19" s="48" t="s">
        <v>212</v>
      </c>
      <c r="R19" s="48">
        <v>7</v>
      </c>
      <c r="S19" s="18" t="s">
        <v>117</v>
      </c>
      <c r="T19" s="18"/>
    </row>
    <row r="20" spans="1:20" x14ac:dyDescent="0.3">
      <c r="A20" s="4">
        <v>16</v>
      </c>
      <c r="B20" s="17" t="s">
        <v>62</v>
      </c>
      <c r="C20" s="67" t="s">
        <v>125</v>
      </c>
      <c r="D20" s="48" t="s">
        <v>25</v>
      </c>
      <c r="E20" s="19"/>
      <c r="F20" s="67" t="s">
        <v>25</v>
      </c>
      <c r="G20" s="19">
        <v>0</v>
      </c>
      <c r="H20" s="19">
        <v>0</v>
      </c>
      <c r="I20" s="60">
        <f t="shared" si="0"/>
        <v>0</v>
      </c>
      <c r="J20" s="48"/>
      <c r="K20" s="67" t="s">
        <v>100</v>
      </c>
      <c r="L20" s="67" t="s">
        <v>107</v>
      </c>
      <c r="M20" s="48">
        <v>6000059615</v>
      </c>
      <c r="N20" s="48" t="s">
        <v>194</v>
      </c>
      <c r="O20" s="48">
        <v>7086472468</v>
      </c>
      <c r="P20" s="49">
        <v>43663</v>
      </c>
      <c r="Q20" s="48" t="s">
        <v>212</v>
      </c>
      <c r="R20" s="48">
        <v>7</v>
      </c>
      <c r="S20" s="18" t="s">
        <v>117</v>
      </c>
      <c r="T20" s="18"/>
    </row>
    <row r="21" spans="1:20" x14ac:dyDescent="0.3">
      <c r="A21" s="4">
        <v>17</v>
      </c>
      <c r="B21" s="17" t="s">
        <v>62</v>
      </c>
      <c r="C21" s="67" t="s">
        <v>157</v>
      </c>
      <c r="D21" s="48" t="s">
        <v>25</v>
      </c>
      <c r="E21" s="19"/>
      <c r="F21" s="67" t="s">
        <v>25</v>
      </c>
      <c r="G21" s="19">
        <v>14</v>
      </c>
      <c r="H21" s="19">
        <v>21</v>
      </c>
      <c r="I21" s="60">
        <f t="shared" si="0"/>
        <v>35</v>
      </c>
      <c r="J21" s="48"/>
      <c r="K21" s="67" t="s">
        <v>100</v>
      </c>
      <c r="L21" s="67" t="s">
        <v>107</v>
      </c>
      <c r="M21" s="48">
        <v>6000059615</v>
      </c>
      <c r="N21" s="48" t="s">
        <v>194</v>
      </c>
      <c r="O21" s="48">
        <v>7086472468</v>
      </c>
      <c r="P21" s="49">
        <v>43663</v>
      </c>
      <c r="Q21" s="48" t="s">
        <v>212</v>
      </c>
      <c r="R21" s="48">
        <v>13</v>
      </c>
      <c r="S21" s="18" t="s">
        <v>117</v>
      </c>
      <c r="T21" s="18"/>
    </row>
    <row r="22" spans="1:20" x14ac:dyDescent="0.3">
      <c r="A22" s="4">
        <v>18</v>
      </c>
      <c r="B22" s="17" t="s">
        <v>62</v>
      </c>
      <c r="C22" s="67" t="s">
        <v>143</v>
      </c>
      <c r="D22" s="48" t="s">
        <v>25</v>
      </c>
      <c r="E22" s="19"/>
      <c r="F22" s="67" t="s">
        <v>25</v>
      </c>
      <c r="G22" s="19">
        <v>8</v>
      </c>
      <c r="H22" s="19">
        <v>13</v>
      </c>
      <c r="I22" s="60">
        <f t="shared" si="0"/>
        <v>21</v>
      </c>
      <c r="J22" s="48"/>
      <c r="K22" s="67" t="s">
        <v>102</v>
      </c>
      <c r="L22" s="67" t="s">
        <v>110</v>
      </c>
      <c r="M22" s="48">
        <v>9101965535</v>
      </c>
      <c r="N22" s="48" t="s">
        <v>214</v>
      </c>
      <c r="O22" s="48">
        <v>8011679596</v>
      </c>
      <c r="P22" s="49">
        <v>43664</v>
      </c>
      <c r="Q22" s="48" t="s">
        <v>119</v>
      </c>
      <c r="R22" s="48">
        <v>5</v>
      </c>
      <c r="S22" s="18" t="s">
        <v>117</v>
      </c>
      <c r="T22" s="18"/>
    </row>
    <row r="23" spans="1:20" x14ac:dyDescent="0.3">
      <c r="A23" s="4">
        <v>19</v>
      </c>
      <c r="B23" s="17" t="s">
        <v>62</v>
      </c>
      <c r="C23" s="67" t="s">
        <v>142</v>
      </c>
      <c r="D23" s="48" t="s">
        <v>25</v>
      </c>
      <c r="E23" s="19"/>
      <c r="F23" s="67" t="s">
        <v>25</v>
      </c>
      <c r="G23" s="19">
        <v>5</v>
      </c>
      <c r="H23" s="19">
        <v>11</v>
      </c>
      <c r="I23" s="60">
        <f t="shared" si="0"/>
        <v>16</v>
      </c>
      <c r="J23" s="48"/>
      <c r="K23" s="67" t="s">
        <v>102</v>
      </c>
      <c r="L23" s="67" t="s">
        <v>110</v>
      </c>
      <c r="M23" s="48">
        <v>9101965535</v>
      </c>
      <c r="N23" s="48" t="s">
        <v>214</v>
      </c>
      <c r="O23" s="48">
        <v>8011679596</v>
      </c>
      <c r="P23" s="49">
        <v>43664</v>
      </c>
      <c r="Q23" s="48" t="s">
        <v>119</v>
      </c>
      <c r="R23" s="48">
        <v>5</v>
      </c>
      <c r="S23" s="18" t="s">
        <v>117</v>
      </c>
      <c r="T23" s="18"/>
    </row>
    <row r="24" spans="1:20" x14ac:dyDescent="0.3">
      <c r="A24" s="4">
        <v>20</v>
      </c>
      <c r="B24" s="17" t="s">
        <v>62</v>
      </c>
      <c r="C24" s="67" t="s">
        <v>213</v>
      </c>
      <c r="D24" s="48" t="s">
        <v>25</v>
      </c>
      <c r="E24" s="19"/>
      <c r="F24" s="67" t="s">
        <v>25</v>
      </c>
      <c r="G24" s="19">
        <v>19</v>
      </c>
      <c r="H24" s="19">
        <v>8</v>
      </c>
      <c r="I24" s="60">
        <f t="shared" si="0"/>
        <v>27</v>
      </c>
      <c r="J24" s="48"/>
      <c r="K24" s="67" t="s">
        <v>213</v>
      </c>
      <c r="L24" s="67" t="s">
        <v>107</v>
      </c>
      <c r="M24" s="58">
        <v>6000059615</v>
      </c>
      <c r="N24" s="48" t="s">
        <v>218</v>
      </c>
      <c r="O24" s="48">
        <v>9476614729</v>
      </c>
      <c r="P24" s="49">
        <v>43665</v>
      </c>
      <c r="Q24" s="48" t="s">
        <v>120</v>
      </c>
      <c r="R24" s="48">
        <v>17</v>
      </c>
      <c r="S24" s="18" t="s">
        <v>117</v>
      </c>
      <c r="T24" s="18"/>
    </row>
    <row r="25" spans="1:20" x14ac:dyDescent="0.3">
      <c r="A25" s="4">
        <v>21</v>
      </c>
      <c r="B25" s="17" t="s">
        <v>62</v>
      </c>
      <c r="C25" s="67" t="s">
        <v>213</v>
      </c>
      <c r="D25" s="48" t="s">
        <v>25</v>
      </c>
      <c r="E25" s="17"/>
      <c r="F25" s="67" t="s">
        <v>25</v>
      </c>
      <c r="G25" s="17">
        <v>7</v>
      </c>
      <c r="H25" s="17">
        <v>9</v>
      </c>
      <c r="I25" s="60">
        <f t="shared" si="0"/>
        <v>16</v>
      </c>
      <c r="J25" s="58"/>
      <c r="K25" s="67" t="s">
        <v>213</v>
      </c>
      <c r="L25" s="67" t="s">
        <v>107</v>
      </c>
      <c r="M25" s="58">
        <v>6000059615</v>
      </c>
      <c r="N25" s="48" t="s">
        <v>218</v>
      </c>
      <c r="O25" s="48">
        <v>9476614729</v>
      </c>
      <c r="P25" s="49">
        <v>43665</v>
      </c>
      <c r="Q25" s="48" t="s">
        <v>120</v>
      </c>
      <c r="R25" s="48">
        <v>17</v>
      </c>
      <c r="S25" s="18" t="s">
        <v>117</v>
      </c>
      <c r="T25" s="18"/>
    </row>
    <row r="26" spans="1:20" x14ac:dyDescent="0.3">
      <c r="A26" s="4">
        <v>22</v>
      </c>
      <c r="B26" s="17" t="s">
        <v>62</v>
      </c>
      <c r="C26" s="48" t="s">
        <v>132</v>
      </c>
      <c r="D26" s="48" t="s">
        <v>25</v>
      </c>
      <c r="E26" s="19"/>
      <c r="F26" s="48" t="s">
        <v>25</v>
      </c>
      <c r="G26" s="19">
        <v>15</v>
      </c>
      <c r="H26" s="19">
        <v>12</v>
      </c>
      <c r="I26" s="60">
        <f t="shared" si="0"/>
        <v>27</v>
      </c>
      <c r="J26" s="48"/>
      <c r="K26" s="48" t="s">
        <v>215</v>
      </c>
      <c r="L26" s="48" t="s">
        <v>111</v>
      </c>
      <c r="M26" s="48">
        <v>9954883780</v>
      </c>
      <c r="N26" s="48" t="s">
        <v>118</v>
      </c>
      <c r="O26" s="48">
        <v>8811909469</v>
      </c>
      <c r="P26" s="49">
        <v>43669</v>
      </c>
      <c r="Q26" s="48" t="s">
        <v>123</v>
      </c>
      <c r="R26" s="48">
        <v>23</v>
      </c>
      <c r="S26" s="18" t="s">
        <v>117</v>
      </c>
      <c r="T26" s="18"/>
    </row>
    <row r="27" spans="1:20" x14ac:dyDescent="0.3">
      <c r="A27" s="4">
        <v>23</v>
      </c>
      <c r="B27" s="17" t="s">
        <v>62</v>
      </c>
      <c r="C27" s="48" t="s">
        <v>132</v>
      </c>
      <c r="D27" s="48" t="s">
        <v>25</v>
      </c>
      <c r="E27" s="19"/>
      <c r="F27" s="48" t="s">
        <v>25</v>
      </c>
      <c r="G27" s="19">
        <v>10</v>
      </c>
      <c r="H27" s="19">
        <v>6</v>
      </c>
      <c r="I27" s="60">
        <f t="shared" si="0"/>
        <v>16</v>
      </c>
      <c r="J27" s="48"/>
      <c r="K27" s="48" t="s">
        <v>216</v>
      </c>
      <c r="L27" s="48" t="s">
        <v>111</v>
      </c>
      <c r="M27" s="48">
        <v>9954883780</v>
      </c>
      <c r="N27" s="48" t="s">
        <v>118</v>
      </c>
      <c r="O27" s="48">
        <v>8811909469</v>
      </c>
      <c r="P27" s="49">
        <v>43669</v>
      </c>
      <c r="Q27" s="48" t="s">
        <v>123</v>
      </c>
      <c r="R27" s="48">
        <v>23</v>
      </c>
      <c r="S27" s="18" t="s">
        <v>117</v>
      </c>
      <c r="T27" s="18"/>
    </row>
    <row r="28" spans="1:20" x14ac:dyDescent="0.3">
      <c r="A28" s="4">
        <v>24</v>
      </c>
      <c r="B28" s="17" t="s">
        <v>62</v>
      </c>
      <c r="C28" s="48" t="s">
        <v>172</v>
      </c>
      <c r="D28" s="48" t="s">
        <v>25</v>
      </c>
      <c r="E28" s="19"/>
      <c r="F28" s="48" t="s">
        <v>25</v>
      </c>
      <c r="G28" s="19">
        <v>0</v>
      </c>
      <c r="H28" s="19">
        <v>0</v>
      </c>
      <c r="I28" s="60">
        <f t="shared" si="0"/>
        <v>0</v>
      </c>
      <c r="J28" s="48"/>
      <c r="K28" s="48" t="s">
        <v>166</v>
      </c>
      <c r="L28" s="48" t="s">
        <v>183</v>
      </c>
      <c r="M28" s="48"/>
      <c r="N28" s="48"/>
      <c r="O28" s="48"/>
      <c r="P28" s="49">
        <v>43670</v>
      </c>
      <c r="Q28" s="48" t="s">
        <v>116</v>
      </c>
      <c r="R28" s="48">
        <v>78</v>
      </c>
      <c r="S28" s="18" t="s">
        <v>117</v>
      </c>
      <c r="T28" s="18"/>
    </row>
    <row r="29" spans="1:20" x14ac:dyDescent="0.3">
      <c r="A29" s="4">
        <v>25</v>
      </c>
      <c r="B29" s="17" t="s">
        <v>62</v>
      </c>
      <c r="C29" s="48" t="s">
        <v>219</v>
      </c>
      <c r="D29" s="48" t="s">
        <v>25</v>
      </c>
      <c r="E29" s="19"/>
      <c r="F29" s="48" t="s">
        <v>25</v>
      </c>
      <c r="G29" s="19">
        <v>0</v>
      </c>
      <c r="H29" s="19">
        <v>0</v>
      </c>
      <c r="I29" s="60">
        <f t="shared" si="0"/>
        <v>0</v>
      </c>
      <c r="J29" s="48"/>
      <c r="K29" s="48" t="s">
        <v>166</v>
      </c>
      <c r="L29" s="48" t="s">
        <v>183</v>
      </c>
      <c r="M29" s="48"/>
      <c r="N29" s="48"/>
      <c r="O29" s="48"/>
      <c r="P29" s="49">
        <v>43676</v>
      </c>
      <c r="Q29" s="48" t="s">
        <v>123</v>
      </c>
      <c r="R29" s="48">
        <v>88</v>
      </c>
      <c r="S29" s="18" t="s">
        <v>117</v>
      </c>
      <c r="T29" s="18"/>
    </row>
    <row r="30" spans="1:20" x14ac:dyDescent="0.3">
      <c r="A30" s="4">
        <v>26</v>
      </c>
      <c r="B30" s="17" t="s">
        <v>63</v>
      </c>
      <c r="C30" s="18" t="s">
        <v>379</v>
      </c>
      <c r="D30" s="48" t="s">
        <v>25</v>
      </c>
      <c r="E30" s="19">
        <v>84</v>
      </c>
      <c r="F30" s="48"/>
      <c r="G30" s="19">
        <v>10</v>
      </c>
      <c r="H30" s="19">
        <v>13</v>
      </c>
      <c r="I30" s="60">
        <f t="shared" si="0"/>
        <v>23</v>
      </c>
      <c r="J30" s="48">
        <v>9531118438</v>
      </c>
      <c r="K30" s="48" t="s">
        <v>287</v>
      </c>
      <c r="L30" s="48" t="s">
        <v>271</v>
      </c>
      <c r="M30" s="18">
        <v>7002486250</v>
      </c>
      <c r="N30" s="18" t="s">
        <v>400</v>
      </c>
      <c r="O30" s="18">
        <v>8011747873</v>
      </c>
      <c r="P30" s="49">
        <v>43648</v>
      </c>
      <c r="Q30" s="48" t="s">
        <v>123</v>
      </c>
      <c r="R30" s="48">
        <v>20</v>
      </c>
      <c r="S30" s="18" t="s">
        <v>260</v>
      </c>
      <c r="T30" s="18"/>
    </row>
    <row r="31" spans="1:20" x14ac:dyDescent="0.3">
      <c r="A31" s="4">
        <v>27</v>
      </c>
      <c r="B31" s="17" t="s">
        <v>63</v>
      </c>
      <c r="C31" s="18" t="s">
        <v>380</v>
      </c>
      <c r="D31" s="48" t="s">
        <v>25</v>
      </c>
      <c r="E31" s="19">
        <v>71</v>
      </c>
      <c r="F31" s="48"/>
      <c r="G31" s="19">
        <v>11</v>
      </c>
      <c r="H31" s="19">
        <v>10</v>
      </c>
      <c r="I31" s="60">
        <f t="shared" si="0"/>
        <v>21</v>
      </c>
      <c r="J31" s="48"/>
      <c r="K31" s="48" t="s">
        <v>287</v>
      </c>
      <c r="L31" s="48" t="s">
        <v>401</v>
      </c>
      <c r="M31" s="18">
        <v>7002486250</v>
      </c>
      <c r="N31" s="18" t="s">
        <v>272</v>
      </c>
      <c r="O31" s="18">
        <v>8011747873</v>
      </c>
      <c r="P31" s="49">
        <v>43648</v>
      </c>
      <c r="Q31" s="48" t="s">
        <v>123</v>
      </c>
      <c r="R31" s="48">
        <v>20</v>
      </c>
      <c r="S31" s="18" t="s">
        <v>260</v>
      </c>
      <c r="T31" s="18"/>
    </row>
    <row r="32" spans="1:20" x14ac:dyDescent="0.3">
      <c r="A32" s="4">
        <v>28</v>
      </c>
      <c r="B32" s="17" t="s">
        <v>63</v>
      </c>
      <c r="C32" s="18" t="s">
        <v>380</v>
      </c>
      <c r="D32" s="48" t="s">
        <v>25</v>
      </c>
      <c r="E32" s="19">
        <v>22</v>
      </c>
      <c r="F32" s="48"/>
      <c r="G32" s="19">
        <v>14</v>
      </c>
      <c r="H32" s="19">
        <v>15</v>
      </c>
      <c r="I32" s="60">
        <f t="shared" si="0"/>
        <v>29</v>
      </c>
      <c r="J32" s="48">
        <v>9531275271</v>
      </c>
      <c r="K32" s="48" t="s">
        <v>287</v>
      </c>
      <c r="L32" s="48" t="s">
        <v>401</v>
      </c>
      <c r="M32" s="18">
        <v>7002486250</v>
      </c>
      <c r="N32" s="18" t="s">
        <v>400</v>
      </c>
      <c r="O32" s="18">
        <v>8011747873</v>
      </c>
      <c r="P32" s="49">
        <v>43648</v>
      </c>
      <c r="Q32" s="48" t="s">
        <v>123</v>
      </c>
      <c r="R32" s="48">
        <v>20</v>
      </c>
      <c r="S32" s="18" t="s">
        <v>260</v>
      </c>
      <c r="T32" s="18"/>
    </row>
    <row r="33" spans="1:20" x14ac:dyDescent="0.3">
      <c r="A33" s="4">
        <v>29</v>
      </c>
      <c r="B33" s="17" t="s">
        <v>63</v>
      </c>
      <c r="C33" s="18" t="s">
        <v>244</v>
      </c>
      <c r="D33" s="18" t="s">
        <v>25</v>
      </c>
      <c r="E33" s="19">
        <v>70</v>
      </c>
      <c r="F33" s="18"/>
      <c r="G33" s="19">
        <v>18</v>
      </c>
      <c r="H33" s="19">
        <v>22</v>
      </c>
      <c r="I33" s="60">
        <f t="shared" si="0"/>
        <v>40</v>
      </c>
      <c r="J33" s="18">
        <v>9435955230</v>
      </c>
      <c r="K33" s="18" t="s">
        <v>287</v>
      </c>
      <c r="L33" s="18" t="s">
        <v>401</v>
      </c>
      <c r="M33" s="18">
        <v>7002486250</v>
      </c>
      <c r="N33" s="18" t="s">
        <v>272</v>
      </c>
      <c r="O33" s="18">
        <v>9401020527</v>
      </c>
      <c r="P33" s="49">
        <v>43649</v>
      </c>
      <c r="Q33" s="48" t="s">
        <v>116</v>
      </c>
      <c r="R33" s="48">
        <v>22</v>
      </c>
      <c r="S33" s="18" t="s">
        <v>260</v>
      </c>
      <c r="T33" s="18"/>
    </row>
    <row r="34" spans="1:20" x14ac:dyDescent="0.3">
      <c r="A34" s="4">
        <v>30</v>
      </c>
      <c r="B34" s="17" t="s">
        <v>63</v>
      </c>
      <c r="C34" s="18" t="s">
        <v>244</v>
      </c>
      <c r="D34" s="18" t="s">
        <v>25</v>
      </c>
      <c r="E34" s="19">
        <v>81</v>
      </c>
      <c r="F34" s="18"/>
      <c r="G34" s="19">
        <v>14</v>
      </c>
      <c r="H34" s="19">
        <v>16</v>
      </c>
      <c r="I34" s="60">
        <f t="shared" si="0"/>
        <v>30</v>
      </c>
      <c r="J34" s="18">
        <v>9401404107</v>
      </c>
      <c r="K34" s="18" t="s">
        <v>287</v>
      </c>
      <c r="L34" s="18" t="s">
        <v>271</v>
      </c>
      <c r="M34" s="18">
        <v>7002486250</v>
      </c>
      <c r="N34" s="18" t="s">
        <v>272</v>
      </c>
      <c r="O34" s="18">
        <v>9401020527</v>
      </c>
      <c r="P34" s="49">
        <v>43649</v>
      </c>
      <c r="Q34" s="48" t="s">
        <v>116</v>
      </c>
      <c r="R34" s="48">
        <v>22</v>
      </c>
      <c r="S34" s="18" t="s">
        <v>260</v>
      </c>
      <c r="T34" s="18"/>
    </row>
    <row r="35" spans="1:20" x14ac:dyDescent="0.3">
      <c r="A35" s="4">
        <v>31</v>
      </c>
      <c r="B35" s="17" t="s">
        <v>63</v>
      </c>
      <c r="C35" s="18" t="s">
        <v>381</v>
      </c>
      <c r="D35" s="18" t="s">
        <v>25</v>
      </c>
      <c r="E35" s="19">
        <v>86</v>
      </c>
      <c r="F35" s="18"/>
      <c r="G35" s="19">
        <v>8</v>
      </c>
      <c r="H35" s="19">
        <v>15</v>
      </c>
      <c r="I35" s="60">
        <f t="shared" si="0"/>
        <v>23</v>
      </c>
      <c r="J35" s="18">
        <v>9435712753</v>
      </c>
      <c r="K35" s="18" t="s">
        <v>367</v>
      </c>
      <c r="L35" s="18" t="s">
        <v>368</v>
      </c>
      <c r="M35" s="18">
        <v>9954332539</v>
      </c>
      <c r="N35" s="18" t="s">
        <v>402</v>
      </c>
      <c r="O35" s="18">
        <v>9954036715</v>
      </c>
      <c r="P35" s="49">
        <v>43651</v>
      </c>
      <c r="Q35" s="48" t="s">
        <v>120</v>
      </c>
      <c r="R35" s="48">
        <v>18</v>
      </c>
      <c r="S35" s="18" t="s">
        <v>260</v>
      </c>
      <c r="T35" s="18"/>
    </row>
    <row r="36" spans="1:20" x14ac:dyDescent="0.3">
      <c r="A36" s="4">
        <v>32</v>
      </c>
      <c r="B36" s="17" t="s">
        <v>63</v>
      </c>
      <c r="C36" s="18" t="s">
        <v>382</v>
      </c>
      <c r="D36" s="18" t="s">
        <v>25</v>
      </c>
      <c r="E36" s="19">
        <v>87</v>
      </c>
      <c r="F36" s="18"/>
      <c r="G36" s="19">
        <v>30</v>
      </c>
      <c r="H36" s="19">
        <v>34</v>
      </c>
      <c r="I36" s="60">
        <f t="shared" si="0"/>
        <v>64</v>
      </c>
      <c r="J36" s="18">
        <v>7896992832</v>
      </c>
      <c r="K36" s="18" t="s">
        <v>367</v>
      </c>
      <c r="L36" s="18" t="s">
        <v>368</v>
      </c>
      <c r="M36" s="18">
        <v>9954332539</v>
      </c>
      <c r="N36" s="18" t="s">
        <v>402</v>
      </c>
      <c r="O36" s="18">
        <v>9954036715</v>
      </c>
      <c r="P36" s="49">
        <v>43651</v>
      </c>
      <c r="Q36" s="48" t="s">
        <v>120</v>
      </c>
      <c r="R36" s="48">
        <v>18</v>
      </c>
      <c r="S36" s="18" t="s">
        <v>260</v>
      </c>
      <c r="T36" s="18"/>
    </row>
    <row r="37" spans="1:20" x14ac:dyDescent="0.3">
      <c r="A37" s="4">
        <v>33</v>
      </c>
      <c r="B37" s="17" t="s">
        <v>63</v>
      </c>
      <c r="C37" s="18" t="s">
        <v>381</v>
      </c>
      <c r="D37" s="18" t="s">
        <v>25</v>
      </c>
      <c r="E37" s="19">
        <v>88</v>
      </c>
      <c r="F37" s="18"/>
      <c r="G37" s="19">
        <v>17</v>
      </c>
      <c r="H37" s="19">
        <v>18</v>
      </c>
      <c r="I37" s="60">
        <f t="shared" si="0"/>
        <v>35</v>
      </c>
      <c r="J37" s="18">
        <v>9401758402</v>
      </c>
      <c r="K37" s="18" t="s">
        <v>367</v>
      </c>
      <c r="L37" s="18" t="s">
        <v>368</v>
      </c>
      <c r="M37" s="18">
        <v>9954332539</v>
      </c>
      <c r="N37" s="18" t="s">
        <v>402</v>
      </c>
      <c r="O37" s="18">
        <v>9954036715</v>
      </c>
      <c r="P37" s="49">
        <v>43651</v>
      </c>
      <c r="Q37" s="48" t="s">
        <v>120</v>
      </c>
      <c r="R37" s="48">
        <v>18</v>
      </c>
      <c r="S37" s="18" t="s">
        <v>260</v>
      </c>
      <c r="T37" s="18"/>
    </row>
    <row r="38" spans="1:20" x14ac:dyDescent="0.3">
      <c r="A38" s="4">
        <v>34</v>
      </c>
      <c r="B38" s="17" t="s">
        <v>63</v>
      </c>
      <c r="C38" s="18" t="s">
        <v>383</v>
      </c>
      <c r="D38" s="18" t="s">
        <v>25</v>
      </c>
      <c r="E38" s="19">
        <v>65</v>
      </c>
      <c r="F38" s="18"/>
      <c r="G38" s="19">
        <v>18</v>
      </c>
      <c r="H38" s="19">
        <v>22</v>
      </c>
      <c r="I38" s="60">
        <f t="shared" si="0"/>
        <v>40</v>
      </c>
      <c r="J38" s="18">
        <v>9401291182</v>
      </c>
      <c r="K38" s="48" t="s">
        <v>403</v>
      </c>
      <c r="L38" s="48" t="s">
        <v>404</v>
      </c>
      <c r="M38" s="48">
        <v>9101829915</v>
      </c>
      <c r="N38" s="48" t="s">
        <v>405</v>
      </c>
      <c r="O38" s="48">
        <v>8011724279</v>
      </c>
      <c r="P38" s="49">
        <v>43654</v>
      </c>
      <c r="Q38" s="48" t="s">
        <v>190</v>
      </c>
      <c r="R38" s="48">
        <v>91</v>
      </c>
      <c r="S38" s="18" t="s">
        <v>260</v>
      </c>
      <c r="T38" s="18"/>
    </row>
    <row r="39" spans="1:20" x14ac:dyDescent="0.3">
      <c r="A39" s="4">
        <v>35</v>
      </c>
      <c r="B39" s="17" t="s">
        <v>63</v>
      </c>
      <c r="C39" s="18" t="s">
        <v>383</v>
      </c>
      <c r="D39" s="18" t="s">
        <v>25</v>
      </c>
      <c r="E39" s="19">
        <v>97</v>
      </c>
      <c r="F39" s="18"/>
      <c r="G39" s="19">
        <v>9</v>
      </c>
      <c r="H39" s="19">
        <v>13</v>
      </c>
      <c r="I39" s="60">
        <f t="shared" si="0"/>
        <v>22</v>
      </c>
      <c r="J39" s="18">
        <v>9401681951</v>
      </c>
      <c r="K39" s="48" t="s">
        <v>403</v>
      </c>
      <c r="L39" s="48" t="s">
        <v>404</v>
      </c>
      <c r="M39" s="48">
        <v>9101829915</v>
      </c>
      <c r="N39" s="48" t="s">
        <v>405</v>
      </c>
      <c r="O39" s="48">
        <v>8011724279</v>
      </c>
      <c r="P39" s="49">
        <v>43654</v>
      </c>
      <c r="Q39" s="48" t="s">
        <v>190</v>
      </c>
      <c r="R39" s="48">
        <v>91</v>
      </c>
      <c r="S39" s="18" t="s">
        <v>260</v>
      </c>
      <c r="T39" s="18"/>
    </row>
    <row r="40" spans="1:20" x14ac:dyDescent="0.3">
      <c r="A40" s="4">
        <v>36</v>
      </c>
      <c r="B40" s="17" t="s">
        <v>63</v>
      </c>
      <c r="C40" s="18" t="s">
        <v>384</v>
      </c>
      <c r="D40" s="18" t="s">
        <v>25</v>
      </c>
      <c r="E40" s="19">
        <v>72</v>
      </c>
      <c r="F40" s="18"/>
      <c r="G40" s="19">
        <v>16</v>
      </c>
      <c r="H40" s="19">
        <v>11</v>
      </c>
      <c r="I40" s="60">
        <f t="shared" si="0"/>
        <v>27</v>
      </c>
      <c r="J40" s="18">
        <v>7896391101</v>
      </c>
      <c r="K40" s="18" t="s">
        <v>367</v>
      </c>
      <c r="L40" s="18" t="s">
        <v>368</v>
      </c>
      <c r="M40" s="18">
        <v>9954332539</v>
      </c>
      <c r="N40" s="18" t="s">
        <v>406</v>
      </c>
      <c r="O40" s="18">
        <v>8011127948</v>
      </c>
      <c r="P40" s="49">
        <v>43655</v>
      </c>
      <c r="Q40" s="48" t="s">
        <v>123</v>
      </c>
      <c r="R40" s="48">
        <v>14</v>
      </c>
      <c r="S40" s="18" t="s">
        <v>260</v>
      </c>
      <c r="T40" s="18"/>
    </row>
    <row r="41" spans="1:20" x14ac:dyDescent="0.3">
      <c r="A41" s="4">
        <v>37</v>
      </c>
      <c r="B41" s="17" t="s">
        <v>63</v>
      </c>
      <c r="C41" s="18" t="s">
        <v>385</v>
      </c>
      <c r="D41" s="18" t="s">
        <v>25</v>
      </c>
      <c r="E41" s="19">
        <v>79</v>
      </c>
      <c r="F41" s="18"/>
      <c r="G41" s="19">
        <v>19</v>
      </c>
      <c r="H41" s="19">
        <v>15</v>
      </c>
      <c r="I41" s="60">
        <f t="shared" si="0"/>
        <v>34</v>
      </c>
      <c r="J41" s="18">
        <v>9401005732</v>
      </c>
      <c r="K41" s="18" t="s">
        <v>367</v>
      </c>
      <c r="L41" s="18" t="s">
        <v>368</v>
      </c>
      <c r="M41" s="18">
        <v>9954332539</v>
      </c>
      <c r="N41" s="18" t="s">
        <v>406</v>
      </c>
      <c r="O41" s="18">
        <v>8011127948</v>
      </c>
      <c r="P41" s="49">
        <v>43655</v>
      </c>
      <c r="Q41" s="48" t="s">
        <v>123</v>
      </c>
      <c r="R41" s="48">
        <v>15</v>
      </c>
      <c r="S41" s="18" t="s">
        <v>260</v>
      </c>
      <c r="T41" s="18"/>
    </row>
    <row r="42" spans="1:20" x14ac:dyDescent="0.3">
      <c r="A42" s="4">
        <v>38</v>
      </c>
      <c r="B42" s="17" t="s">
        <v>63</v>
      </c>
      <c r="C42" s="18" t="s">
        <v>386</v>
      </c>
      <c r="D42" s="18" t="s">
        <v>25</v>
      </c>
      <c r="E42" s="19">
        <v>82</v>
      </c>
      <c r="F42" s="18"/>
      <c r="G42" s="19">
        <v>11</v>
      </c>
      <c r="H42" s="19">
        <v>13</v>
      </c>
      <c r="I42" s="60">
        <f t="shared" si="0"/>
        <v>24</v>
      </c>
      <c r="J42" s="18">
        <v>9531030511</v>
      </c>
      <c r="K42" s="18" t="s">
        <v>373</v>
      </c>
      <c r="L42" s="18" t="s">
        <v>368</v>
      </c>
      <c r="M42" s="18">
        <v>9954332539</v>
      </c>
      <c r="N42" s="18" t="s">
        <v>407</v>
      </c>
      <c r="O42" s="18">
        <v>8812914799</v>
      </c>
      <c r="P42" s="49">
        <v>43656</v>
      </c>
      <c r="Q42" s="48" t="s">
        <v>116</v>
      </c>
      <c r="R42" s="48">
        <v>10</v>
      </c>
      <c r="S42" s="18" t="s">
        <v>260</v>
      </c>
      <c r="T42" s="18"/>
    </row>
    <row r="43" spans="1:20" x14ac:dyDescent="0.3">
      <c r="A43" s="4">
        <v>39</v>
      </c>
      <c r="B43" s="17" t="s">
        <v>63</v>
      </c>
      <c r="C43" s="18" t="s">
        <v>387</v>
      </c>
      <c r="D43" s="18" t="s">
        <v>25</v>
      </c>
      <c r="E43" s="19">
        <v>83</v>
      </c>
      <c r="F43" s="18"/>
      <c r="G43" s="19">
        <v>10</v>
      </c>
      <c r="H43" s="19">
        <v>13</v>
      </c>
      <c r="I43" s="60">
        <f t="shared" si="0"/>
        <v>23</v>
      </c>
      <c r="J43" s="18">
        <v>9435604057</v>
      </c>
      <c r="K43" s="18" t="s">
        <v>367</v>
      </c>
      <c r="L43" s="18" t="s">
        <v>368</v>
      </c>
      <c r="M43" s="18">
        <v>9954332539</v>
      </c>
      <c r="N43" s="18" t="s">
        <v>407</v>
      </c>
      <c r="O43" s="18">
        <v>8812914799</v>
      </c>
      <c r="P43" s="49">
        <v>43656</v>
      </c>
      <c r="Q43" s="48" t="s">
        <v>116</v>
      </c>
      <c r="R43" s="48">
        <v>3</v>
      </c>
      <c r="S43" s="18" t="s">
        <v>260</v>
      </c>
      <c r="T43" s="18"/>
    </row>
    <row r="44" spans="1:20" x14ac:dyDescent="0.3">
      <c r="A44" s="4">
        <v>40</v>
      </c>
      <c r="B44" s="17" t="s">
        <v>63</v>
      </c>
      <c r="C44" s="18" t="s">
        <v>239</v>
      </c>
      <c r="D44" s="18" t="s">
        <v>25</v>
      </c>
      <c r="E44" s="19">
        <v>84</v>
      </c>
      <c r="F44" s="18"/>
      <c r="G44" s="19">
        <v>13</v>
      </c>
      <c r="H44" s="19">
        <v>11</v>
      </c>
      <c r="I44" s="60">
        <f t="shared" si="0"/>
        <v>24</v>
      </c>
      <c r="J44" s="18">
        <v>9435177511</v>
      </c>
      <c r="K44" s="18" t="s">
        <v>367</v>
      </c>
      <c r="L44" s="18" t="s">
        <v>368</v>
      </c>
      <c r="M44" s="18">
        <v>9954332539</v>
      </c>
      <c r="N44" s="18" t="s">
        <v>407</v>
      </c>
      <c r="O44" s="18">
        <v>8812914799</v>
      </c>
      <c r="P44" s="49">
        <v>43656</v>
      </c>
      <c r="Q44" s="48" t="s">
        <v>116</v>
      </c>
      <c r="R44" s="48">
        <v>9</v>
      </c>
      <c r="S44" s="18" t="s">
        <v>260</v>
      </c>
      <c r="T44" s="18"/>
    </row>
    <row r="45" spans="1:20" x14ac:dyDescent="0.3">
      <c r="A45" s="4">
        <v>41</v>
      </c>
      <c r="B45" s="17" t="s">
        <v>63</v>
      </c>
      <c r="C45" s="18" t="s">
        <v>388</v>
      </c>
      <c r="D45" s="18" t="s">
        <v>25</v>
      </c>
      <c r="E45" s="19">
        <v>65</v>
      </c>
      <c r="F45" s="18"/>
      <c r="G45" s="19">
        <v>10</v>
      </c>
      <c r="H45" s="19">
        <v>8</v>
      </c>
      <c r="I45" s="60">
        <f t="shared" si="0"/>
        <v>18</v>
      </c>
      <c r="J45" s="18">
        <v>9435612978</v>
      </c>
      <c r="K45" s="18" t="s">
        <v>283</v>
      </c>
      <c r="L45" s="18" t="s">
        <v>370</v>
      </c>
      <c r="M45" s="18">
        <v>9401156656</v>
      </c>
      <c r="N45" s="18" t="s">
        <v>285</v>
      </c>
      <c r="O45" s="18">
        <v>9954793736</v>
      </c>
      <c r="P45" s="49">
        <v>43656</v>
      </c>
      <c r="Q45" s="48" t="s">
        <v>116</v>
      </c>
      <c r="R45" s="48">
        <v>36</v>
      </c>
      <c r="S45" s="18" t="s">
        <v>260</v>
      </c>
      <c r="T45" s="18"/>
    </row>
    <row r="46" spans="1:20" x14ac:dyDescent="0.3">
      <c r="A46" s="4">
        <v>42</v>
      </c>
      <c r="B46" s="17" t="s">
        <v>63</v>
      </c>
      <c r="C46" s="48" t="s">
        <v>389</v>
      </c>
      <c r="D46" s="48" t="s">
        <v>25</v>
      </c>
      <c r="E46" s="19">
        <v>21</v>
      </c>
      <c r="F46" s="48"/>
      <c r="G46" s="19">
        <v>20</v>
      </c>
      <c r="H46" s="19">
        <v>19</v>
      </c>
      <c r="I46" s="60">
        <f t="shared" si="0"/>
        <v>39</v>
      </c>
      <c r="J46" s="48">
        <v>8749886189</v>
      </c>
      <c r="K46" s="48" t="s">
        <v>367</v>
      </c>
      <c r="L46" s="48" t="s">
        <v>368</v>
      </c>
      <c r="M46" s="18">
        <v>9954332539</v>
      </c>
      <c r="N46" s="18" t="s">
        <v>309</v>
      </c>
      <c r="O46" s="18">
        <v>9957061528</v>
      </c>
      <c r="P46" s="49">
        <v>43658</v>
      </c>
      <c r="Q46" s="48" t="s">
        <v>120</v>
      </c>
      <c r="R46" s="48">
        <v>13</v>
      </c>
      <c r="S46" s="18" t="s">
        <v>260</v>
      </c>
      <c r="T46" s="18"/>
    </row>
    <row r="47" spans="1:20" x14ac:dyDescent="0.3">
      <c r="A47" s="4">
        <v>43</v>
      </c>
      <c r="B47" s="17" t="s">
        <v>63</v>
      </c>
      <c r="C47" s="48" t="s">
        <v>389</v>
      </c>
      <c r="D47" s="48" t="s">
        <v>25</v>
      </c>
      <c r="E47" s="19">
        <v>49</v>
      </c>
      <c r="F47" s="48"/>
      <c r="G47" s="19">
        <v>16</v>
      </c>
      <c r="H47" s="19">
        <v>20</v>
      </c>
      <c r="I47" s="60">
        <f t="shared" si="0"/>
        <v>36</v>
      </c>
      <c r="J47" s="48">
        <v>9957464720</v>
      </c>
      <c r="K47" s="48" t="s">
        <v>367</v>
      </c>
      <c r="L47" s="48" t="s">
        <v>368</v>
      </c>
      <c r="M47" s="18">
        <v>9954332539</v>
      </c>
      <c r="N47" s="18" t="s">
        <v>309</v>
      </c>
      <c r="O47" s="18">
        <v>9957061528</v>
      </c>
      <c r="P47" s="49">
        <v>43658</v>
      </c>
      <c r="Q47" s="48" t="s">
        <v>120</v>
      </c>
      <c r="R47" s="48">
        <v>13</v>
      </c>
      <c r="S47" s="18" t="s">
        <v>260</v>
      </c>
      <c r="T47" s="18"/>
    </row>
    <row r="48" spans="1:20" x14ac:dyDescent="0.3">
      <c r="A48" s="4">
        <v>44</v>
      </c>
      <c r="B48" s="17" t="s">
        <v>63</v>
      </c>
      <c r="C48" s="48" t="s">
        <v>297</v>
      </c>
      <c r="D48" s="48" t="s">
        <v>25</v>
      </c>
      <c r="E48" s="19">
        <v>35</v>
      </c>
      <c r="F48" s="48"/>
      <c r="G48" s="19">
        <v>23</v>
      </c>
      <c r="H48" s="19">
        <v>30</v>
      </c>
      <c r="I48" s="60">
        <f t="shared" si="0"/>
        <v>53</v>
      </c>
      <c r="J48" s="48">
        <v>8473916072</v>
      </c>
      <c r="K48" s="48" t="s">
        <v>367</v>
      </c>
      <c r="L48" s="48" t="s">
        <v>327</v>
      </c>
      <c r="M48" s="48">
        <v>9401683001</v>
      </c>
      <c r="N48" s="48" t="s">
        <v>328</v>
      </c>
      <c r="O48" s="48">
        <v>8135040625</v>
      </c>
      <c r="P48" s="49">
        <v>43662</v>
      </c>
      <c r="Q48" s="48" t="s">
        <v>123</v>
      </c>
      <c r="R48" s="48">
        <v>17</v>
      </c>
      <c r="S48" s="18" t="s">
        <v>260</v>
      </c>
      <c r="T48" s="18"/>
    </row>
    <row r="49" spans="1:20" x14ac:dyDescent="0.3">
      <c r="A49" s="4">
        <v>45</v>
      </c>
      <c r="B49" s="17" t="s">
        <v>63</v>
      </c>
      <c r="C49" s="48" t="s">
        <v>297</v>
      </c>
      <c r="D49" s="48" t="s">
        <v>25</v>
      </c>
      <c r="E49" s="19">
        <v>59</v>
      </c>
      <c r="F49" s="48"/>
      <c r="G49" s="19">
        <v>11</v>
      </c>
      <c r="H49" s="19">
        <v>7</v>
      </c>
      <c r="I49" s="60">
        <f t="shared" si="0"/>
        <v>18</v>
      </c>
      <c r="J49" s="48">
        <v>8135040625</v>
      </c>
      <c r="K49" s="48" t="s">
        <v>367</v>
      </c>
      <c r="L49" s="48" t="s">
        <v>327</v>
      </c>
      <c r="M49" s="48">
        <v>9401683001</v>
      </c>
      <c r="N49" s="48" t="s">
        <v>328</v>
      </c>
      <c r="O49" s="48">
        <v>8135040625</v>
      </c>
      <c r="P49" s="49">
        <v>43662</v>
      </c>
      <c r="Q49" s="48" t="s">
        <v>123</v>
      </c>
      <c r="R49" s="48">
        <v>17</v>
      </c>
      <c r="S49" s="18" t="s">
        <v>260</v>
      </c>
      <c r="T49" s="18"/>
    </row>
    <row r="50" spans="1:20" x14ac:dyDescent="0.3">
      <c r="A50" s="4">
        <v>46</v>
      </c>
      <c r="B50" s="17" t="s">
        <v>63</v>
      </c>
      <c r="C50" s="58" t="s">
        <v>390</v>
      </c>
      <c r="D50" s="58" t="s">
        <v>25</v>
      </c>
      <c r="E50" s="17">
        <v>46</v>
      </c>
      <c r="F50" s="58"/>
      <c r="G50" s="17">
        <v>11</v>
      </c>
      <c r="H50" s="17">
        <v>12</v>
      </c>
      <c r="I50" s="60">
        <f t="shared" si="0"/>
        <v>23</v>
      </c>
      <c r="J50" s="58">
        <v>8011747873</v>
      </c>
      <c r="K50" s="58" t="s">
        <v>283</v>
      </c>
      <c r="L50" s="18" t="s">
        <v>370</v>
      </c>
      <c r="M50" s="18">
        <v>9401156656</v>
      </c>
      <c r="N50" s="18" t="s">
        <v>376</v>
      </c>
      <c r="O50" s="18">
        <v>9435881398</v>
      </c>
      <c r="P50" s="49">
        <v>43663</v>
      </c>
      <c r="Q50" s="48" t="s">
        <v>116</v>
      </c>
      <c r="R50" s="48">
        <v>46</v>
      </c>
      <c r="S50" s="18" t="s">
        <v>260</v>
      </c>
      <c r="T50" s="18"/>
    </row>
    <row r="51" spans="1:20" x14ac:dyDescent="0.3">
      <c r="A51" s="4">
        <v>47</v>
      </c>
      <c r="B51" s="17" t="s">
        <v>63</v>
      </c>
      <c r="C51" s="48" t="s">
        <v>391</v>
      </c>
      <c r="D51" s="48" t="s">
        <v>25</v>
      </c>
      <c r="E51" s="19">
        <v>48</v>
      </c>
      <c r="F51" s="48"/>
      <c r="G51" s="19">
        <v>30</v>
      </c>
      <c r="H51" s="19">
        <v>30</v>
      </c>
      <c r="I51" s="60">
        <f t="shared" si="0"/>
        <v>60</v>
      </c>
      <c r="J51" s="48">
        <v>9435429489</v>
      </c>
      <c r="K51" s="48" t="s">
        <v>283</v>
      </c>
      <c r="L51" s="18" t="s">
        <v>408</v>
      </c>
      <c r="M51" s="18">
        <v>9401156656</v>
      </c>
      <c r="N51" s="18" t="s">
        <v>409</v>
      </c>
      <c r="O51" s="18">
        <v>9401958359</v>
      </c>
      <c r="P51" s="49">
        <v>43663</v>
      </c>
      <c r="Q51" s="48" t="s">
        <v>116</v>
      </c>
      <c r="R51" s="48">
        <v>30</v>
      </c>
      <c r="S51" s="18" t="s">
        <v>260</v>
      </c>
      <c r="T51" s="18"/>
    </row>
    <row r="52" spans="1:20" ht="33" x14ac:dyDescent="0.3">
      <c r="A52" s="4">
        <v>48</v>
      </c>
      <c r="B52" s="17" t="s">
        <v>63</v>
      </c>
      <c r="C52" s="48" t="s">
        <v>392</v>
      </c>
      <c r="D52" s="48" t="s">
        <v>25</v>
      </c>
      <c r="E52" s="19">
        <v>65</v>
      </c>
      <c r="F52" s="48"/>
      <c r="G52" s="19">
        <v>28</v>
      </c>
      <c r="H52" s="19">
        <v>20</v>
      </c>
      <c r="I52" s="60">
        <f t="shared" si="0"/>
        <v>48</v>
      </c>
      <c r="J52" s="48">
        <v>9954036715</v>
      </c>
      <c r="K52" s="48" t="s">
        <v>410</v>
      </c>
      <c r="L52" s="48" t="s">
        <v>411</v>
      </c>
      <c r="M52" s="18">
        <v>9401624137</v>
      </c>
      <c r="N52" s="48" t="s">
        <v>412</v>
      </c>
      <c r="O52" s="48">
        <v>9401953163</v>
      </c>
      <c r="P52" s="49">
        <v>43665</v>
      </c>
      <c r="Q52" s="49" t="s">
        <v>120</v>
      </c>
      <c r="R52" s="48">
        <v>26</v>
      </c>
      <c r="S52" s="18" t="s">
        <v>260</v>
      </c>
      <c r="T52" s="18"/>
    </row>
    <row r="53" spans="1:20" x14ac:dyDescent="0.3">
      <c r="A53" s="4">
        <v>49</v>
      </c>
      <c r="B53" s="17" t="s">
        <v>63</v>
      </c>
      <c r="C53" s="48" t="s">
        <v>393</v>
      </c>
      <c r="D53" s="48" t="s">
        <v>25</v>
      </c>
      <c r="E53" s="19">
        <v>34</v>
      </c>
      <c r="F53" s="48"/>
      <c r="G53" s="19">
        <v>30</v>
      </c>
      <c r="H53" s="19">
        <v>44</v>
      </c>
      <c r="I53" s="60">
        <f t="shared" si="0"/>
        <v>74</v>
      </c>
      <c r="J53" s="48">
        <v>9476765005</v>
      </c>
      <c r="K53" s="48" t="s">
        <v>367</v>
      </c>
      <c r="L53" s="48" t="s">
        <v>327</v>
      </c>
      <c r="M53" s="48">
        <v>9401683001</v>
      </c>
      <c r="N53" s="48" t="s">
        <v>413</v>
      </c>
      <c r="O53" s="48">
        <v>9401953163</v>
      </c>
      <c r="P53" s="49">
        <v>43668</v>
      </c>
      <c r="Q53" s="48" t="s">
        <v>190</v>
      </c>
      <c r="R53" s="48">
        <v>18</v>
      </c>
      <c r="S53" s="18" t="s">
        <v>260</v>
      </c>
      <c r="T53" s="18"/>
    </row>
    <row r="54" spans="1:20" x14ac:dyDescent="0.3">
      <c r="A54" s="4">
        <v>50</v>
      </c>
      <c r="B54" s="17" t="s">
        <v>63</v>
      </c>
      <c r="C54" s="48" t="s">
        <v>393</v>
      </c>
      <c r="D54" s="48" t="s">
        <v>25</v>
      </c>
      <c r="E54" s="19">
        <v>61</v>
      </c>
      <c r="F54" s="48"/>
      <c r="G54" s="19">
        <v>23</v>
      </c>
      <c r="H54" s="19">
        <v>20</v>
      </c>
      <c r="I54" s="60">
        <f t="shared" si="0"/>
        <v>43</v>
      </c>
      <c r="J54" s="48">
        <v>9401953163</v>
      </c>
      <c r="K54" s="48" t="s">
        <v>367</v>
      </c>
      <c r="L54" s="48" t="s">
        <v>327</v>
      </c>
      <c r="M54" s="48">
        <v>9401683001</v>
      </c>
      <c r="N54" s="48" t="s">
        <v>414</v>
      </c>
      <c r="O54" s="48">
        <v>9401953163</v>
      </c>
      <c r="P54" s="49">
        <v>43668</v>
      </c>
      <c r="Q54" s="48" t="s">
        <v>190</v>
      </c>
      <c r="R54" s="48">
        <v>18</v>
      </c>
      <c r="S54" s="18" t="s">
        <v>260</v>
      </c>
      <c r="T54" s="18"/>
    </row>
    <row r="55" spans="1:20" x14ac:dyDescent="0.3">
      <c r="A55" s="4">
        <v>51</v>
      </c>
      <c r="B55" s="17" t="s">
        <v>63</v>
      </c>
      <c r="C55" s="48" t="s">
        <v>394</v>
      </c>
      <c r="D55" s="48" t="s">
        <v>25</v>
      </c>
      <c r="E55" s="19">
        <v>27</v>
      </c>
      <c r="F55" s="48"/>
      <c r="G55" s="19">
        <v>18</v>
      </c>
      <c r="H55" s="19">
        <v>12</v>
      </c>
      <c r="I55" s="60">
        <f t="shared" si="0"/>
        <v>30</v>
      </c>
      <c r="J55" s="48">
        <v>9401641502</v>
      </c>
      <c r="K55" s="48" t="s">
        <v>415</v>
      </c>
      <c r="L55" s="48" t="s">
        <v>416</v>
      </c>
      <c r="M55" s="48">
        <v>8133042690</v>
      </c>
      <c r="N55" s="18" t="s">
        <v>417</v>
      </c>
      <c r="O55" s="18">
        <v>9435114322</v>
      </c>
      <c r="P55" s="49">
        <v>43669</v>
      </c>
      <c r="Q55" s="48" t="s">
        <v>123</v>
      </c>
      <c r="R55" s="48">
        <v>60</v>
      </c>
      <c r="S55" s="18" t="s">
        <v>260</v>
      </c>
      <c r="T55" s="18"/>
    </row>
    <row r="56" spans="1:20" x14ac:dyDescent="0.3">
      <c r="A56" s="4">
        <v>52</v>
      </c>
      <c r="B56" s="17" t="s">
        <v>63</v>
      </c>
      <c r="C56" s="48" t="s">
        <v>395</v>
      </c>
      <c r="D56" s="48" t="s">
        <v>25</v>
      </c>
      <c r="E56" s="19">
        <v>28</v>
      </c>
      <c r="F56" s="48"/>
      <c r="G56" s="19">
        <v>18</v>
      </c>
      <c r="H56" s="19">
        <v>20</v>
      </c>
      <c r="I56" s="60">
        <f t="shared" si="0"/>
        <v>38</v>
      </c>
      <c r="J56" s="48">
        <v>9401641502</v>
      </c>
      <c r="K56" s="48" t="s">
        <v>415</v>
      </c>
      <c r="L56" s="48" t="s">
        <v>416</v>
      </c>
      <c r="M56" s="48">
        <v>8133042690</v>
      </c>
      <c r="N56" s="18" t="s">
        <v>417</v>
      </c>
      <c r="O56" s="18">
        <v>9435114322</v>
      </c>
      <c r="P56" s="49">
        <v>43669</v>
      </c>
      <c r="Q56" s="48" t="s">
        <v>123</v>
      </c>
      <c r="R56" s="48">
        <v>63</v>
      </c>
      <c r="S56" s="18" t="s">
        <v>260</v>
      </c>
      <c r="T56" s="18"/>
    </row>
    <row r="57" spans="1:20" x14ac:dyDescent="0.3">
      <c r="A57" s="4">
        <v>53</v>
      </c>
      <c r="B57" s="17" t="s">
        <v>63</v>
      </c>
      <c r="C57" s="58" t="s">
        <v>396</v>
      </c>
      <c r="D57" s="58" t="s">
        <v>25</v>
      </c>
      <c r="E57" s="17">
        <v>39</v>
      </c>
      <c r="F57" s="58"/>
      <c r="G57" s="17">
        <v>21</v>
      </c>
      <c r="H57" s="17">
        <v>19</v>
      </c>
      <c r="I57" s="60">
        <f t="shared" si="0"/>
        <v>40</v>
      </c>
      <c r="J57" s="58">
        <v>8011749755</v>
      </c>
      <c r="K57" s="58" t="s">
        <v>367</v>
      </c>
      <c r="L57" s="18" t="s">
        <v>368</v>
      </c>
      <c r="M57" s="18">
        <v>9954332539</v>
      </c>
      <c r="N57" s="58" t="s">
        <v>418</v>
      </c>
      <c r="O57" s="58">
        <v>9957061528</v>
      </c>
      <c r="P57" s="49">
        <v>43670</v>
      </c>
      <c r="Q57" s="48" t="s">
        <v>116</v>
      </c>
      <c r="R57" s="48">
        <v>7</v>
      </c>
      <c r="S57" s="18" t="s">
        <v>260</v>
      </c>
      <c r="T57" s="18"/>
    </row>
    <row r="58" spans="1:20" x14ac:dyDescent="0.3">
      <c r="A58" s="4">
        <v>54</v>
      </c>
      <c r="B58" s="17" t="s">
        <v>63</v>
      </c>
      <c r="C58" s="48" t="s">
        <v>397</v>
      </c>
      <c r="D58" s="48" t="s">
        <v>25</v>
      </c>
      <c r="E58" s="19">
        <v>109</v>
      </c>
      <c r="F58" s="48"/>
      <c r="G58" s="19">
        <v>34</v>
      </c>
      <c r="H58" s="19">
        <v>25</v>
      </c>
      <c r="I58" s="60">
        <f t="shared" si="0"/>
        <v>59</v>
      </c>
      <c r="J58" s="48">
        <v>9101434388</v>
      </c>
      <c r="K58" s="48" t="s">
        <v>403</v>
      </c>
      <c r="L58" s="48" t="s">
        <v>419</v>
      </c>
      <c r="M58" s="48">
        <v>9101829915</v>
      </c>
      <c r="N58" s="48" t="s">
        <v>420</v>
      </c>
      <c r="O58" s="48">
        <v>8011724279</v>
      </c>
      <c r="P58" s="49">
        <v>43672</v>
      </c>
      <c r="Q58" s="49" t="s">
        <v>120</v>
      </c>
      <c r="R58" s="48">
        <v>94</v>
      </c>
      <c r="S58" s="18" t="s">
        <v>260</v>
      </c>
      <c r="T58" s="18"/>
    </row>
    <row r="59" spans="1:20" x14ac:dyDescent="0.3">
      <c r="A59" s="4">
        <v>55</v>
      </c>
      <c r="B59" s="17" t="s">
        <v>63</v>
      </c>
      <c r="C59" s="48" t="s">
        <v>398</v>
      </c>
      <c r="D59" s="48" t="s">
        <v>25</v>
      </c>
      <c r="E59" s="19">
        <v>11</v>
      </c>
      <c r="F59" s="48"/>
      <c r="G59" s="19">
        <v>22</v>
      </c>
      <c r="H59" s="19">
        <v>20</v>
      </c>
      <c r="I59" s="60">
        <f t="shared" si="0"/>
        <v>42</v>
      </c>
      <c r="J59" s="48">
        <v>9531106183</v>
      </c>
      <c r="K59" s="48" t="s">
        <v>403</v>
      </c>
      <c r="L59" s="48" t="s">
        <v>419</v>
      </c>
      <c r="M59" s="48">
        <v>9101829915</v>
      </c>
      <c r="N59" s="48" t="s">
        <v>420</v>
      </c>
      <c r="O59" s="48">
        <v>8011724279</v>
      </c>
      <c r="P59" s="49">
        <v>43672</v>
      </c>
      <c r="Q59" s="49" t="s">
        <v>120</v>
      </c>
      <c r="R59" s="48">
        <v>94</v>
      </c>
      <c r="S59" s="18" t="s">
        <v>260</v>
      </c>
      <c r="T59" s="18"/>
    </row>
    <row r="60" spans="1:20" ht="33" x14ac:dyDescent="0.3">
      <c r="A60" s="4">
        <v>56</v>
      </c>
      <c r="B60" s="17" t="s">
        <v>63</v>
      </c>
      <c r="C60" s="48" t="s">
        <v>399</v>
      </c>
      <c r="D60" s="48" t="s">
        <v>25</v>
      </c>
      <c r="E60" s="19">
        <v>64</v>
      </c>
      <c r="F60" s="48"/>
      <c r="G60" s="19">
        <v>20</v>
      </c>
      <c r="H60" s="19">
        <v>36</v>
      </c>
      <c r="I60" s="60">
        <f t="shared" si="0"/>
        <v>56</v>
      </c>
      <c r="J60" s="48">
        <v>9476765989</v>
      </c>
      <c r="K60" s="48" t="s">
        <v>410</v>
      </c>
      <c r="L60" s="48" t="s">
        <v>411</v>
      </c>
      <c r="M60" s="18">
        <v>9401624137</v>
      </c>
      <c r="N60" s="48" t="s">
        <v>421</v>
      </c>
      <c r="O60" s="48">
        <v>9401305212</v>
      </c>
      <c r="P60" s="49">
        <v>43675</v>
      </c>
      <c r="Q60" s="48" t="s">
        <v>190</v>
      </c>
      <c r="R60" s="48">
        <v>40</v>
      </c>
      <c r="S60" s="18" t="s">
        <v>260</v>
      </c>
      <c r="T60" s="18"/>
    </row>
    <row r="61" spans="1:20" ht="33" x14ac:dyDescent="0.3">
      <c r="A61" s="4">
        <v>57</v>
      </c>
      <c r="B61" s="17" t="s">
        <v>63</v>
      </c>
      <c r="C61" s="48" t="s">
        <v>399</v>
      </c>
      <c r="D61" s="48" t="s">
        <v>25</v>
      </c>
      <c r="E61" s="19">
        <v>14</v>
      </c>
      <c r="F61" s="48"/>
      <c r="G61" s="19">
        <v>19</v>
      </c>
      <c r="H61" s="19">
        <v>20</v>
      </c>
      <c r="I61" s="60">
        <f t="shared" si="0"/>
        <v>39</v>
      </c>
      <c r="J61" s="48">
        <v>9476765989</v>
      </c>
      <c r="K61" s="48" t="s">
        <v>410</v>
      </c>
      <c r="L61" s="48" t="s">
        <v>411</v>
      </c>
      <c r="M61" s="18">
        <v>9401624137</v>
      </c>
      <c r="N61" s="48" t="s">
        <v>421</v>
      </c>
      <c r="O61" s="48">
        <v>9401305212</v>
      </c>
      <c r="P61" s="153">
        <v>43675</v>
      </c>
      <c r="Q61" s="49" t="s">
        <v>190</v>
      </c>
      <c r="R61" s="48">
        <v>40</v>
      </c>
      <c r="S61" s="18" t="s">
        <v>260</v>
      </c>
      <c r="T61" s="18"/>
    </row>
    <row r="62" spans="1:20" x14ac:dyDescent="0.3">
      <c r="A62" s="4">
        <v>58</v>
      </c>
      <c r="B62" s="17" t="s">
        <v>63</v>
      </c>
      <c r="C62" s="48" t="s">
        <v>299</v>
      </c>
      <c r="D62" s="48" t="s">
        <v>25</v>
      </c>
      <c r="E62" s="19">
        <v>26</v>
      </c>
      <c r="F62" s="48"/>
      <c r="G62" s="19">
        <v>15</v>
      </c>
      <c r="H62" s="19">
        <v>14</v>
      </c>
      <c r="I62" s="60">
        <f t="shared" si="0"/>
        <v>29</v>
      </c>
      <c r="J62" s="18">
        <v>9476980118</v>
      </c>
      <c r="K62" s="18" t="s">
        <v>261</v>
      </c>
      <c r="L62" s="48" t="s">
        <v>327</v>
      </c>
      <c r="M62" s="48">
        <v>9401683001</v>
      </c>
      <c r="N62" s="18" t="s">
        <v>332</v>
      </c>
      <c r="O62" s="18">
        <v>9435176267</v>
      </c>
      <c r="P62" s="153">
        <v>43676</v>
      </c>
      <c r="Q62" s="49" t="s">
        <v>123</v>
      </c>
      <c r="R62" s="48">
        <v>7</v>
      </c>
      <c r="S62" s="18" t="s">
        <v>260</v>
      </c>
      <c r="T62" s="18"/>
    </row>
    <row r="63" spans="1:20" x14ac:dyDescent="0.3">
      <c r="A63" s="4">
        <v>59</v>
      </c>
      <c r="B63" s="17" t="s">
        <v>63</v>
      </c>
      <c r="C63" s="48" t="s">
        <v>299</v>
      </c>
      <c r="D63" s="48" t="s">
        <v>25</v>
      </c>
      <c r="E63" s="19">
        <v>62</v>
      </c>
      <c r="F63" s="48"/>
      <c r="G63" s="19">
        <v>16</v>
      </c>
      <c r="H63" s="19">
        <v>10</v>
      </c>
      <c r="I63" s="60">
        <f t="shared" si="0"/>
        <v>26</v>
      </c>
      <c r="J63" s="18">
        <v>7636863321</v>
      </c>
      <c r="K63" s="18" t="s">
        <v>261</v>
      </c>
      <c r="L63" s="48" t="s">
        <v>327</v>
      </c>
      <c r="M63" s="48">
        <v>9401683001</v>
      </c>
      <c r="N63" s="18" t="s">
        <v>332</v>
      </c>
      <c r="O63" s="18">
        <v>9435176267</v>
      </c>
      <c r="P63" s="153">
        <v>43676</v>
      </c>
      <c r="Q63" s="49" t="s">
        <v>123</v>
      </c>
      <c r="R63" s="48">
        <v>7</v>
      </c>
      <c r="S63" s="18" t="s">
        <v>260</v>
      </c>
      <c r="T63" s="18"/>
    </row>
    <row r="64" spans="1:20" x14ac:dyDescent="0.3">
      <c r="A64" s="4">
        <v>60</v>
      </c>
      <c r="B64" s="17"/>
      <c r="C64" s="18"/>
      <c r="D64" s="18"/>
      <c r="E64" s="19"/>
      <c r="F64" s="18"/>
      <c r="G64" s="19"/>
      <c r="H64" s="19"/>
      <c r="I64" s="60">
        <f t="shared" si="0"/>
        <v>0</v>
      </c>
      <c r="J64" s="18"/>
      <c r="K64" s="18"/>
      <c r="L64" s="18"/>
      <c r="M64" s="18"/>
      <c r="N64" s="18"/>
      <c r="O64" s="18"/>
      <c r="P64" s="24"/>
      <c r="Q64" s="18"/>
      <c r="R64" s="18"/>
      <c r="S64" s="18"/>
      <c r="T64" s="18"/>
    </row>
    <row r="65" spans="1:20" x14ac:dyDescent="0.3">
      <c r="A65" s="4">
        <v>61</v>
      </c>
      <c r="B65" s="17"/>
      <c r="C65" s="18"/>
      <c r="D65" s="18"/>
      <c r="E65" s="19"/>
      <c r="F65" s="18"/>
      <c r="G65" s="19"/>
      <c r="H65" s="19"/>
      <c r="I65" s="60">
        <f t="shared" si="0"/>
        <v>0</v>
      </c>
      <c r="J65" s="18"/>
      <c r="K65" s="18"/>
      <c r="L65" s="18"/>
      <c r="M65" s="18"/>
      <c r="N65" s="18"/>
      <c r="O65" s="18"/>
      <c r="P65" s="24"/>
      <c r="Q65" s="18"/>
      <c r="R65" s="18"/>
      <c r="S65" s="18"/>
      <c r="T65" s="18"/>
    </row>
    <row r="66" spans="1:20" x14ac:dyDescent="0.3">
      <c r="A66" s="4">
        <v>62</v>
      </c>
      <c r="B66" s="17"/>
      <c r="C66" s="18"/>
      <c r="D66" s="18"/>
      <c r="E66" s="19"/>
      <c r="F66" s="18"/>
      <c r="G66" s="19"/>
      <c r="H66" s="19"/>
      <c r="I66" s="60">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60">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0">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59</v>
      </c>
      <c r="D165" s="21"/>
      <c r="E165" s="13"/>
      <c r="F165" s="21"/>
      <c r="G165" s="61">
        <f>SUM(G5:G164)</f>
        <v>830</v>
      </c>
      <c r="H165" s="61">
        <f>SUM(H5:H164)</f>
        <v>882</v>
      </c>
      <c r="I165" s="61">
        <f>SUM(I5:I164)</f>
        <v>1712</v>
      </c>
      <c r="J165" s="21"/>
      <c r="K165" s="21"/>
      <c r="L165" s="21"/>
      <c r="M165" s="21"/>
      <c r="N165" s="21"/>
      <c r="O165" s="21"/>
      <c r="P165" s="14"/>
      <c r="Q165" s="21"/>
      <c r="R165" s="21"/>
      <c r="S165" s="21"/>
      <c r="T165" s="12"/>
    </row>
    <row r="166" spans="1:20" x14ac:dyDescent="0.3">
      <c r="A166" s="44" t="s">
        <v>62</v>
      </c>
      <c r="B166" s="10">
        <f>COUNTIF(B$5:B$164,"Team 1")</f>
        <v>25</v>
      </c>
      <c r="C166" s="44" t="s">
        <v>25</v>
      </c>
      <c r="D166" s="10">
        <f>COUNTIF(D5:D164,"Anganwadi")</f>
        <v>59</v>
      </c>
    </row>
    <row r="167" spans="1:20" x14ac:dyDescent="0.3">
      <c r="A167" s="44" t="s">
        <v>63</v>
      </c>
      <c r="B167" s="10">
        <f>COUNTIF(B$6:B$164,"Team 2")</f>
        <v>34</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70" zoomScaleNormal="70" workbookViewId="0">
      <pane xSplit="3" ySplit="4" topLeftCell="D31" activePane="bottomRight" state="frozen"/>
      <selection pane="topRight" activeCell="C1" sqref="C1"/>
      <selection pane="bottomLeft" activeCell="A5" sqref="A5"/>
      <selection pane="bottomRight" activeCell="B19" sqref="B19:B39"/>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128" t="s">
        <v>70</v>
      </c>
      <c r="B1" s="128"/>
      <c r="C1" s="128"/>
      <c r="D1" s="56"/>
      <c r="E1" s="56"/>
      <c r="F1" s="56"/>
      <c r="G1" s="56"/>
      <c r="H1" s="56"/>
      <c r="I1" s="56"/>
      <c r="J1" s="56"/>
      <c r="K1" s="56"/>
      <c r="L1" s="56"/>
      <c r="M1" s="56"/>
      <c r="N1" s="56"/>
      <c r="O1" s="56"/>
      <c r="P1" s="56"/>
      <c r="Q1" s="56"/>
      <c r="R1" s="56"/>
      <c r="S1" s="56"/>
    </row>
    <row r="2" spans="1:20" x14ac:dyDescent="0.3">
      <c r="A2" s="122" t="s">
        <v>59</v>
      </c>
      <c r="B2" s="123"/>
      <c r="C2" s="123"/>
      <c r="D2" s="25">
        <v>43678</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23" t="s">
        <v>9</v>
      </c>
      <c r="H4" s="23" t="s">
        <v>10</v>
      </c>
      <c r="I4" s="23" t="s">
        <v>11</v>
      </c>
      <c r="J4" s="125"/>
      <c r="K4" s="121"/>
      <c r="L4" s="121"/>
      <c r="M4" s="121"/>
      <c r="N4" s="121"/>
      <c r="O4" s="121"/>
      <c r="P4" s="124"/>
      <c r="Q4" s="124"/>
      <c r="R4" s="125"/>
      <c r="S4" s="125"/>
      <c r="T4" s="125"/>
    </row>
    <row r="5" spans="1:20" ht="18.75" x14ac:dyDescent="0.3">
      <c r="A5" s="4">
        <v>1</v>
      </c>
      <c r="B5" s="17" t="s">
        <v>62</v>
      </c>
      <c r="C5" s="58" t="s">
        <v>169</v>
      </c>
      <c r="D5" s="48" t="s">
        <v>23</v>
      </c>
      <c r="E5" s="17"/>
      <c r="F5" s="66" t="s">
        <v>179</v>
      </c>
      <c r="G5" s="17">
        <v>126</v>
      </c>
      <c r="H5" s="17">
        <v>48</v>
      </c>
      <c r="I5" s="60">
        <f>SUM(G5:H5)</f>
        <v>174</v>
      </c>
      <c r="J5" s="48"/>
      <c r="K5" s="66" t="s">
        <v>165</v>
      </c>
      <c r="L5" s="66" t="s">
        <v>167</v>
      </c>
      <c r="M5" s="48">
        <v>9365034890</v>
      </c>
      <c r="N5" s="48"/>
      <c r="O5" s="48"/>
      <c r="P5" s="49">
        <v>43678</v>
      </c>
      <c r="Q5" s="48" t="s">
        <v>204</v>
      </c>
      <c r="R5" s="48">
        <v>97</v>
      </c>
      <c r="S5" s="18" t="s">
        <v>117</v>
      </c>
      <c r="T5" s="18"/>
    </row>
    <row r="6" spans="1:20" ht="18.75" x14ac:dyDescent="0.3">
      <c r="A6" s="4">
        <v>2</v>
      </c>
      <c r="B6" s="17" t="s">
        <v>62</v>
      </c>
      <c r="C6" s="48" t="s">
        <v>170</v>
      </c>
      <c r="D6" s="48" t="s">
        <v>23</v>
      </c>
      <c r="E6" s="19"/>
      <c r="F6" s="66" t="s">
        <v>94</v>
      </c>
      <c r="G6" s="19">
        <v>18</v>
      </c>
      <c r="H6" s="19">
        <v>13</v>
      </c>
      <c r="I6" s="60">
        <f t="shared" ref="I6:I69" si="0">SUM(G6:H6)</f>
        <v>31</v>
      </c>
      <c r="J6" s="48"/>
      <c r="K6" s="66" t="s">
        <v>165</v>
      </c>
      <c r="L6" s="66" t="s">
        <v>167</v>
      </c>
      <c r="M6" s="48">
        <v>9365034890</v>
      </c>
      <c r="N6" s="48" t="s">
        <v>223</v>
      </c>
      <c r="O6" s="48">
        <v>6900488312</v>
      </c>
      <c r="P6" s="49">
        <v>43679</v>
      </c>
      <c r="Q6" s="48" t="s">
        <v>205</v>
      </c>
      <c r="R6" s="48">
        <v>96</v>
      </c>
      <c r="S6" s="18" t="s">
        <v>117</v>
      </c>
      <c r="T6" s="18"/>
    </row>
    <row r="7" spans="1:20" ht="18.75" x14ac:dyDescent="0.3">
      <c r="A7" s="4">
        <v>3</v>
      </c>
      <c r="B7" s="17" t="s">
        <v>62</v>
      </c>
      <c r="C7" s="48" t="s">
        <v>171</v>
      </c>
      <c r="D7" s="48" t="s">
        <v>23</v>
      </c>
      <c r="E7" s="19"/>
      <c r="F7" s="66" t="s">
        <v>94</v>
      </c>
      <c r="G7" s="19">
        <v>21</v>
      </c>
      <c r="H7" s="19">
        <v>25</v>
      </c>
      <c r="I7" s="60">
        <f t="shared" si="0"/>
        <v>46</v>
      </c>
      <c r="J7" s="48"/>
      <c r="K7" s="66" t="s">
        <v>165</v>
      </c>
      <c r="L7" s="66" t="s">
        <v>167</v>
      </c>
      <c r="M7" s="48">
        <v>9365034890</v>
      </c>
      <c r="N7" s="48" t="s">
        <v>223</v>
      </c>
      <c r="O7" s="48">
        <v>6900488312</v>
      </c>
      <c r="P7" s="49">
        <v>43679</v>
      </c>
      <c r="Q7" s="48" t="s">
        <v>205</v>
      </c>
      <c r="R7" s="48">
        <v>98</v>
      </c>
      <c r="S7" s="18" t="s">
        <v>117</v>
      </c>
      <c r="T7" s="18"/>
    </row>
    <row r="8" spans="1:20" ht="18.75" x14ac:dyDescent="0.3">
      <c r="A8" s="4">
        <v>4</v>
      </c>
      <c r="B8" s="17" t="s">
        <v>62</v>
      </c>
      <c r="C8" s="48" t="s">
        <v>220</v>
      </c>
      <c r="D8" s="48" t="s">
        <v>23</v>
      </c>
      <c r="E8" s="19"/>
      <c r="F8" s="66" t="s">
        <v>96</v>
      </c>
      <c r="G8" s="19">
        <v>54</v>
      </c>
      <c r="H8" s="19">
        <v>0</v>
      </c>
      <c r="I8" s="60">
        <f t="shared" si="0"/>
        <v>54</v>
      </c>
      <c r="J8" s="58"/>
      <c r="K8" s="66" t="s">
        <v>150</v>
      </c>
      <c r="L8" s="66" t="s">
        <v>181</v>
      </c>
      <c r="M8" s="48">
        <v>7896420652</v>
      </c>
      <c r="N8" s="58"/>
      <c r="O8" s="58"/>
      <c r="P8" s="49">
        <v>43683</v>
      </c>
      <c r="Q8" s="48" t="s">
        <v>207</v>
      </c>
      <c r="R8" s="48">
        <v>85</v>
      </c>
      <c r="S8" s="18" t="s">
        <v>117</v>
      </c>
      <c r="T8" s="18"/>
    </row>
    <row r="9" spans="1:20" ht="18.75" x14ac:dyDescent="0.3">
      <c r="A9" s="4">
        <v>5</v>
      </c>
      <c r="B9" s="17" t="s">
        <v>62</v>
      </c>
      <c r="C9" s="48" t="s">
        <v>225</v>
      </c>
      <c r="D9" s="48" t="s">
        <v>23</v>
      </c>
      <c r="E9" s="19"/>
      <c r="F9" s="66" t="s">
        <v>94</v>
      </c>
      <c r="G9" s="19">
        <v>21</v>
      </c>
      <c r="H9" s="19">
        <v>55</v>
      </c>
      <c r="I9" s="60">
        <f t="shared" si="0"/>
        <v>76</v>
      </c>
      <c r="J9" s="17"/>
      <c r="K9" s="66" t="s">
        <v>150</v>
      </c>
      <c r="L9" s="66" t="s">
        <v>181</v>
      </c>
      <c r="M9" s="48">
        <v>7896420652</v>
      </c>
      <c r="N9" s="48" t="s">
        <v>226</v>
      </c>
      <c r="O9" s="48">
        <v>9954763736</v>
      </c>
      <c r="P9" s="49">
        <v>43684</v>
      </c>
      <c r="Q9" s="48" t="s">
        <v>208</v>
      </c>
      <c r="R9" s="48">
        <v>83</v>
      </c>
      <c r="S9" s="18" t="s">
        <v>117</v>
      </c>
      <c r="T9" s="18"/>
    </row>
    <row r="10" spans="1:20" ht="18.75" x14ac:dyDescent="0.3">
      <c r="A10" s="4">
        <v>6</v>
      </c>
      <c r="B10" s="17" t="s">
        <v>62</v>
      </c>
      <c r="C10" s="48" t="s">
        <v>173</v>
      </c>
      <c r="D10" s="48" t="s">
        <v>23</v>
      </c>
      <c r="E10" s="19"/>
      <c r="F10" s="66" t="s">
        <v>96</v>
      </c>
      <c r="G10" s="19">
        <v>0</v>
      </c>
      <c r="H10" s="19">
        <v>56</v>
      </c>
      <c r="I10" s="60">
        <f t="shared" si="0"/>
        <v>56</v>
      </c>
      <c r="J10" s="48"/>
      <c r="K10" s="66" t="s">
        <v>166</v>
      </c>
      <c r="L10" s="66" t="s">
        <v>183</v>
      </c>
      <c r="M10" s="48">
        <v>9678314432</v>
      </c>
      <c r="N10" s="48"/>
      <c r="O10" s="48"/>
      <c r="P10" s="49">
        <v>43685</v>
      </c>
      <c r="Q10" s="48" t="s">
        <v>204</v>
      </c>
      <c r="R10" s="48">
        <v>83</v>
      </c>
      <c r="S10" s="18" t="s">
        <v>117</v>
      </c>
      <c r="T10" s="18"/>
    </row>
    <row r="11" spans="1:20" ht="18.75" x14ac:dyDescent="0.3">
      <c r="A11" s="4">
        <v>7</v>
      </c>
      <c r="B11" s="17" t="s">
        <v>62</v>
      </c>
      <c r="C11" s="48" t="s">
        <v>174</v>
      </c>
      <c r="D11" s="48" t="s">
        <v>23</v>
      </c>
      <c r="E11" s="19"/>
      <c r="F11" s="66" t="s">
        <v>94</v>
      </c>
      <c r="G11" s="19">
        <v>5</v>
      </c>
      <c r="H11" s="19">
        <v>7</v>
      </c>
      <c r="I11" s="60">
        <f t="shared" si="0"/>
        <v>12</v>
      </c>
      <c r="J11" s="48"/>
      <c r="K11" s="66" t="s">
        <v>151</v>
      </c>
      <c r="L11" s="66" t="s">
        <v>138</v>
      </c>
      <c r="M11" s="48">
        <v>9101172384</v>
      </c>
      <c r="N11" s="48" t="s">
        <v>224</v>
      </c>
      <c r="O11" s="48">
        <v>9957366902</v>
      </c>
      <c r="P11" s="49">
        <v>43690</v>
      </c>
      <c r="Q11" s="48" t="s">
        <v>207</v>
      </c>
      <c r="R11" s="48">
        <v>84</v>
      </c>
      <c r="S11" s="18" t="s">
        <v>117</v>
      </c>
      <c r="T11" s="18"/>
    </row>
    <row r="12" spans="1:20" ht="18.75" x14ac:dyDescent="0.3">
      <c r="A12" s="4">
        <v>8</v>
      </c>
      <c r="B12" s="17" t="s">
        <v>62</v>
      </c>
      <c r="C12" s="58" t="s">
        <v>175</v>
      </c>
      <c r="D12" s="48" t="s">
        <v>23</v>
      </c>
      <c r="E12" s="19"/>
      <c r="F12" s="66" t="s">
        <v>94</v>
      </c>
      <c r="G12" s="17">
        <v>11</v>
      </c>
      <c r="H12" s="17">
        <v>15</v>
      </c>
      <c r="I12" s="60">
        <f t="shared" si="0"/>
        <v>26</v>
      </c>
      <c r="J12" s="48"/>
      <c r="K12" s="66" t="s">
        <v>151</v>
      </c>
      <c r="L12" s="66" t="s">
        <v>138</v>
      </c>
      <c r="M12" s="48">
        <v>9101172384</v>
      </c>
      <c r="N12" s="48" t="s">
        <v>224</v>
      </c>
      <c r="O12" s="48">
        <v>9957366902</v>
      </c>
      <c r="P12" s="49">
        <v>43690</v>
      </c>
      <c r="Q12" s="48" t="s">
        <v>207</v>
      </c>
      <c r="R12" s="48">
        <v>83</v>
      </c>
      <c r="S12" s="18" t="s">
        <v>117</v>
      </c>
      <c r="T12" s="18"/>
    </row>
    <row r="13" spans="1:20" ht="18.75" x14ac:dyDescent="0.3">
      <c r="A13" s="4">
        <v>9</v>
      </c>
      <c r="B13" s="17" t="s">
        <v>62</v>
      </c>
      <c r="C13" s="48" t="s">
        <v>176</v>
      </c>
      <c r="D13" s="48" t="s">
        <v>23</v>
      </c>
      <c r="E13" s="19"/>
      <c r="F13" s="66" t="s">
        <v>179</v>
      </c>
      <c r="G13" s="19">
        <v>94</v>
      </c>
      <c r="H13" s="19">
        <v>97</v>
      </c>
      <c r="I13" s="60">
        <f t="shared" si="0"/>
        <v>191</v>
      </c>
      <c r="J13" s="48"/>
      <c r="K13" s="66" t="s">
        <v>165</v>
      </c>
      <c r="L13" s="66" t="s">
        <v>167</v>
      </c>
      <c r="M13" s="48">
        <v>9365034890</v>
      </c>
      <c r="N13" s="48" t="s">
        <v>227</v>
      </c>
      <c r="O13" s="48">
        <v>936510940</v>
      </c>
      <c r="P13" s="49">
        <v>43691</v>
      </c>
      <c r="Q13" s="48" t="s">
        <v>208</v>
      </c>
      <c r="R13" s="48">
        <v>103</v>
      </c>
      <c r="S13" s="18" t="s">
        <v>117</v>
      </c>
      <c r="T13" s="18"/>
    </row>
    <row r="14" spans="1:20" ht="18.75" x14ac:dyDescent="0.3">
      <c r="A14" s="4">
        <v>10</v>
      </c>
      <c r="B14" s="17" t="s">
        <v>62</v>
      </c>
      <c r="C14" s="48" t="s">
        <v>157</v>
      </c>
      <c r="D14" s="48" t="s">
        <v>23</v>
      </c>
      <c r="E14" s="19"/>
      <c r="F14" s="66" t="s">
        <v>94</v>
      </c>
      <c r="G14" s="19">
        <v>16</v>
      </c>
      <c r="H14" s="19">
        <v>15</v>
      </c>
      <c r="I14" s="60">
        <f t="shared" si="0"/>
        <v>31</v>
      </c>
      <c r="J14" s="48"/>
      <c r="K14" s="66" t="s">
        <v>100</v>
      </c>
      <c r="L14" s="66" t="s">
        <v>155</v>
      </c>
      <c r="M14" s="48">
        <v>8011504106</v>
      </c>
      <c r="N14" s="48" t="s">
        <v>194</v>
      </c>
      <c r="O14" s="48">
        <v>7086472468</v>
      </c>
      <c r="P14" s="49">
        <v>43693</v>
      </c>
      <c r="Q14" s="48" t="s">
        <v>205</v>
      </c>
      <c r="R14" s="48">
        <v>11</v>
      </c>
      <c r="S14" s="18" t="s">
        <v>117</v>
      </c>
      <c r="T14" s="18"/>
    </row>
    <row r="15" spans="1:20" ht="18.75" x14ac:dyDescent="0.3">
      <c r="A15" s="4">
        <v>11</v>
      </c>
      <c r="B15" s="17" t="s">
        <v>62</v>
      </c>
      <c r="C15" s="48" t="s">
        <v>177</v>
      </c>
      <c r="D15" s="48" t="s">
        <v>23</v>
      </c>
      <c r="E15" s="17"/>
      <c r="F15" s="66" t="s">
        <v>94</v>
      </c>
      <c r="G15" s="19">
        <v>7</v>
      </c>
      <c r="H15" s="19">
        <v>11</v>
      </c>
      <c r="I15" s="60">
        <f t="shared" si="0"/>
        <v>18</v>
      </c>
      <c r="J15" s="58"/>
      <c r="K15" s="66" t="s">
        <v>100</v>
      </c>
      <c r="L15" s="66" t="s">
        <v>155</v>
      </c>
      <c r="M15" s="48">
        <v>8011504106</v>
      </c>
      <c r="N15" s="58" t="s">
        <v>228</v>
      </c>
      <c r="O15" s="58">
        <v>7086431797</v>
      </c>
      <c r="P15" s="49">
        <v>43693</v>
      </c>
      <c r="Q15" s="48" t="s">
        <v>205</v>
      </c>
      <c r="R15" s="48">
        <v>15</v>
      </c>
      <c r="S15" s="18" t="s">
        <v>117</v>
      </c>
      <c r="T15" s="18"/>
    </row>
    <row r="16" spans="1:20" ht="18.75" x14ac:dyDescent="0.3">
      <c r="A16" s="4">
        <v>12</v>
      </c>
      <c r="B16" s="17" t="s">
        <v>62</v>
      </c>
      <c r="C16" s="48" t="s">
        <v>178</v>
      </c>
      <c r="D16" s="48" t="s">
        <v>23</v>
      </c>
      <c r="E16" s="19"/>
      <c r="F16" s="66" t="s">
        <v>179</v>
      </c>
      <c r="G16" s="19">
        <v>29</v>
      </c>
      <c r="H16" s="19">
        <v>22</v>
      </c>
      <c r="I16" s="60">
        <f t="shared" si="0"/>
        <v>51</v>
      </c>
      <c r="J16" s="48"/>
      <c r="K16" s="66" t="s">
        <v>180</v>
      </c>
      <c r="L16" s="66" t="s">
        <v>182</v>
      </c>
      <c r="M16" s="48">
        <v>8471942191</v>
      </c>
      <c r="N16" s="48"/>
      <c r="O16" s="48"/>
      <c r="P16" s="49">
        <v>43697</v>
      </c>
      <c r="Q16" s="48" t="s">
        <v>207</v>
      </c>
      <c r="R16" s="48">
        <v>75</v>
      </c>
      <c r="S16" s="18" t="s">
        <v>117</v>
      </c>
      <c r="T16" s="18"/>
    </row>
    <row r="17" spans="1:20" x14ac:dyDescent="0.3">
      <c r="A17" s="4">
        <v>13</v>
      </c>
      <c r="B17" s="17" t="s">
        <v>62</v>
      </c>
      <c r="C17" s="48" t="s">
        <v>221</v>
      </c>
      <c r="D17" s="48" t="s">
        <v>23</v>
      </c>
      <c r="E17" s="19"/>
      <c r="F17" s="48" t="s">
        <v>94</v>
      </c>
      <c r="G17" s="19">
        <v>13</v>
      </c>
      <c r="H17" s="19">
        <v>15</v>
      </c>
      <c r="I17" s="60">
        <f t="shared" si="0"/>
        <v>28</v>
      </c>
      <c r="J17" s="48"/>
      <c r="K17" s="48" t="s">
        <v>151</v>
      </c>
      <c r="L17" s="48" t="s">
        <v>138</v>
      </c>
      <c r="M17" s="48">
        <v>9101172384</v>
      </c>
      <c r="N17" s="48" t="s">
        <v>229</v>
      </c>
      <c r="O17" s="48">
        <v>8011121168</v>
      </c>
      <c r="P17" s="49">
        <v>43700</v>
      </c>
      <c r="Q17" s="48" t="s">
        <v>205</v>
      </c>
      <c r="R17" s="48">
        <v>87</v>
      </c>
      <c r="S17" s="18" t="s">
        <v>117</v>
      </c>
      <c r="T17" s="18"/>
    </row>
    <row r="18" spans="1:20" x14ac:dyDescent="0.3">
      <c r="A18" s="4">
        <v>14</v>
      </c>
      <c r="B18" s="17" t="s">
        <v>62</v>
      </c>
      <c r="C18" s="48" t="s">
        <v>222</v>
      </c>
      <c r="D18" s="48" t="s">
        <v>23</v>
      </c>
      <c r="E18" s="19"/>
      <c r="F18" s="48" t="s">
        <v>179</v>
      </c>
      <c r="G18" s="19">
        <v>32</v>
      </c>
      <c r="H18" s="19">
        <v>18</v>
      </c>
      <c r="I18" s="60">
        <f t="shared" si="0"/>
        <v>50</v>
      </c>
      <c r="J18" s="48"/>
      <c r="K18" s="48"/>
      <c r="L18" s="48"/>
      <c r="M18" s="48"/>
      <c r="N18" s="48"/>
      <c r="O18" s="48"/>
      <c r="P18" s="49">
        <v>43700</v>
      </c>
      <c r="Q18" s="48" t="s">
        <v>205</v>
      </c>
      <c r="R18" s="48">
        <v>87</v>
      </c>
      <c r="S18" s="18" t="s">
        <v>117</v>
      </c>
      <c r="T18" s="18"/>
    </row>
    <row r="19" spans="1:20" x14ac:dyDescent="0.3">
      <c r="A19" s="4">
        <v>15</v>
      </c>
      <c r="B19" s="17" t="s">
        <v>63</v>
      </c>
      <c r="C19" s="18" t="s">
        <v>422</v>
      </c>
      <c r="D19" s="18" t="s">
        <v>23</v>
      </c>
      <c r="E19" s="19">
        <v>18200510901</v>
      </c>
      <c r="F19" s="18" t="s">
        <v>94</v>
      </c>
      <c r="G19" s="19">
        <v>18</v>
      </c>
      <c r="H19" s="19">
        <v>12</v>
      </c>
      <c r="I19" s="60">
        <f t="shared" si="0"/>
        <v>30</v>
      </c>
      <c r="J19" s="48">
        <v>7002190896</v>
      </c>
      <c r="K19" s="18" t="s">
        <v>283</v>
      </c>
      <c r="L19" s="18" t="s">
        <v>408</v>
      </c>
      <c r="M19" s="18">
        <v>9401156656</v>
      </c>
      <c r="N19" s="18" t="s">
        <v>409</v>
      </c>
      <c r="O19" s="18">
        <v>9401958359</v>
      </c>
      <c r="P19" s="49">
        <v>43682</v>
      </c>
      <c r="Q19" s="48" t="s">
        <v>190</v>
      </c>
      <c r="R19" s="48">
        <v>31</v>
      </c>
      <c r="S19" s="18" t="s">
        <v>260</v>
      </c>
      <c r="T19" s="18"/>
    </row>
    <row r="20" spans="1:20" x14ac:dyDescent="0.3">
      <c r="A20" s="4">
        <v>16</v>
      </c>
      <c r="B20" s="17" t="s">
        <v>63</v>
      </c>
      <c r="C20" s="18" t="s">
        <v>423</v>
      </c>
      <c r="D20" s="18" t="s">
        <v>25</v>
      </c>
      <c r="E20" s="19">
        <v>31</v>
      </c>
      <c r="F20" s="18"/>
      <c r="G20" s="19">
        <v>16</v>
      </c>
      <c r="H20" s="19">
        <v>14</v>
      </c>
      <c r="I20" s="60">
        <f t="shared" si="0"/>
        <v>30</v>
      </c>
      <c r="J20" s="18">
        <v>9854406680</v>
      </c>
      <c r="K20" s="18" t="s">
        <v>283</v>
      </c>
      <c r="L20" s="18" t="s">
        <v>408</v>
      </c>
      <c r="M20" s="18">
        <v>9401156656</v>
      </c>
      <c r="N20" s="18" t="s">
        <v>409</v>
      </c>
      <c r="O20" s="18">
        <v>9401958359</v>
      </c>
      <c r="P20" s="49">
        <v>43682</v>
      </c>
      <c r="Q20" s="48" t="s">
        <v>190</v>
      </c>
      <c r="R20" s="48">
        <v>31</v>
      </c>
      <c r="S20" s="18" t="s">
        <v>260</v>
      </c>
      <c r="T20" s="18"/>
    </row>
    <row r="21" spans="1:20" x14ac:dyDescent="0.3">
      <c r="A21" s="4">
        <v>17</v>
      </c>
      <c r="B21" s="17" t="s">
        <v>63</v>
      </c>
      <c r="C21" s="18" t="s">
        <v>424</v>
      </c>
      <c r="D21" s="18" t="s">
        <v>23</v>
      </c>
      <c r="E21" s="19">
        <v>18200502801</v>
      </c>
      <c r="F21" s="18" t="s">
        <v>94</v>
      </c>
      <c r="G21" s="19">
        <v>25</v>
      </c>
      <c r="H21" s="19">
        <v>22</v>
      </c>
      <c r="I21" s="60">
        <f t="shared" si="0"/>
        <v>47</v>
      </c>
      <c r="J21" s="18">
        <v>9435566558</v>
      </c>
      <c r="K21" s="18" t="s">
        <v>283</v>
      </c>
      <c r="L21" s="18" t="s">
        <v>408</v>
      </c>
      <c r="M21" s="18">
        <v>9401156656</v>
      </c>
      <c r="N21" s="18" t="s">
        <v>376</v>
      </c>
      <c r="O21" s="18">
        <v>9435881398</v>
      </c>
      <c r="P21" s="49">
        <v>43683</v>
      </c>
      <c r="Q21" s="48" t="s">
        <v>123</v>
      </c>
      <c r="R21" s="48">
        <v>43</v>
      </c>
      <c r="S21" s="18" t="s">
        <v>260</v>
      </c>
      <c r="T21" s="18"/>
    </row>
    <row r="22" spans="1:20" x14ac:dyDescent="0.3">
      <c r="A22" s="4">
        <v>18</v>
      </c>
      <c r="B22" s="17" t="s">
        <v>63</v>
      </c>
      <c r="C22" s="18" t="s">
        <v>425</v>
      </c>
      <c r="D22" s="18" t="s">
        <v>25</v>
      </c>
      <c r="E22" s="19">
        <v>10</v>
      </c>
      <c r="F22" s="18"/>
      <c r="G22" s="19">
        <v>16</v>
      </c>
      <c r="H22" s="19">
        <v>18</v>
      </c>
      <c r="I22" s="60">
        <f t="shared" si="0"/>
        <v>34</v>
      </c>
      <c r="J22" s="18">
        <v>7896447388</v>
      </c>
      <c r="K22" s="18" t="s">
        <v>283</v>
      </c>
      <c r="L22" s="18" t="s">
        <v>408</v>
      </c>
      <c r="M22" s="18">
        <v>9401156656</v>
      </c>
      <c r="N22" s="18" t="s">
        <v>376</v>
      </c>
      <c r="O22" s="18">
        <v>9435881398</v>
      </c>
      <c r="P22" s="49">
        <v>43683</v>
      </c>
      <c r="Q22" s="48" t="s">
        <v>123</v>
      </c>
      <c r="R22" s="48">
        <v>43</v>
      </c>
      <c r="S22" s="18" t="s">
        <v>260</v>
      </c>
      <c r="T22" s="18"/>
    </row>
    <row r="23" spans="1:20" x14ac:dyDescent="0.3">
      <c r="A23" s="4">
        <v>19</v>
      </c>
      <c r="B23" s="17" t="s">
        <v>63</v>
      </c>
      <c r="C23" s="18" t="s">
        <v>301</v>
      </c>
      <c r="D23" s="18" t="s">
        <v>23</v>
      </c>
      <c r="E23" s="19">
        <v>18200504917</v>
      </c>
      <c r="F23" s="18" t="s">
        <v>113</v>
      </c>
      <c r="G23" s="19">
        <v>112</v>
      </c>
      <c r="H23" s="19">
        <v>107</v>
      </c>
      <c r="I23" s="60">
        <f t="shared" si="0"/>
        <v>219</v>
      </c>
      <c r="J23" s="18">
        <v>8474869405</v>
      </c>
      <c r="K23" s="18" t="s">
        <v>261</v>
      </c>
      <c r="L23" s="18" t="s">
        <v>322</v>
      </c>
      <c r="M23" s="18">
        <v>9954332539</v>
      </c>
      <c r="N23" s="18" t="s">
        <v>309</v>
      </c>
      <c r="O23" s="18">
        <v>9957061528</v>
      </c>
      <c r="P23" s="49">
        <v>43684</v>
      </c>
      <c r="Q23" s="48" t="s">
        <v>116</v>
      </c>
      <c r="R23" s="48">
        <v>13</v>
      </c>
      <c r="S23" s="18" t="s">
        <v>260</v>
      </c>
      <c r="T23" s="18"/>
    </row>
    <row r="24" spans="1:20" x14ac:dyDescent="0.3">
      <c r="A24" s="4">
        <v>20</v>
      </c>
      <c r="B24" s="17" t="s">
        <v>63</v>
      </c>
      <c r="C24" s="58" t="s">
        <v>426</v>
      </c>
      <c r="D24" s="58" t="s">
        <v>23</v>
      </c>
      <c r="E24" s="17">
        <v>512601</v>
      </c>
      <c r="F24" s="58" t="s">
        <v>94</v>
      </c>
      <c r="G24" s="17">
        <v>6</v>
      </c>
      <c r="H24" s="17">
        <v>6</v>
      </c>
      <c r="I24" s="60">
        <f t="shared" si="0"/>
        <v>12</v>
      </c>
      <c r="J24" s="58">
        <v>8473805477</v>
      </c>
      <c r="K24" s="18" t="s">
        <v>362</v>
      </c>
      <c r="L24" s="18" t="s">
        <v>416</v>
      </c>
      <c r="M24" s="18">
        <v>8133042690</v>
      </c>
      <c r="N24" s="18" t="s">
        <v>417</v>
      </c>
      <c r="O24" s="18">
        <v>9435114322</v>
      </c>
      <c r="P24" s="49">
        <v>43686</v>
      </c>
      <c r="Q24" s="48" t="s">
        <v>120</v>
      </c>
      <c r="R24" s="48">
        <v>61</v>
      </c>
      <c r="S24" s="18" t="s">
        <v>260</v>
      </c>
      <c r="T24" s="18"/>
    </row>
    <row r="25" spans="1:20" x14ac:dyDescent="0.3">
      <c r="A25" s="4">
        <v>21</v>
      </c>
      <c r="B25" s="17" t="s">
        <v>63</v>
      </c>
      <c r="C25" s="18" t="s">
        <v>427</v>
      </c>
      <c r="D25" s="18" t="s">
        <v>23</v>
      </c>
      <c r="E25" s="19">
        <v>18200112901</v>
      </c>
      <c r="F25" s="18" t="s">
        <v>94</v>
      </c>
      <c r="G25" s="19">
        <v>7</v>
      </c>
      <c r="H25" s="19">
        <v>4</v>
      </c>
      <c r="I25" s="60">
        <f t="shared" si="0"/>
        <v>11</v>
      </c>
      <c r="J25" s="18">
        <v>9401671047</v>
      </c>
      <c r="K25" s="18" t="s">
        <v>307</v>
      </c>
      <c r="L25" s="18" t="s">
        <v>271</v>
      </c>
      <c r="M25" s="18">
        <v>7002486250</v>
      </c>
      <c r="N25" s="18" t="s">
        <v>440</v>
      </c>
      <c r="O25" s="18">
        <v>8011747873</v>
      </c>
      <c r="P25" s="49">
        <v>43686</v>
      </c>
      <c r="Q25" s="48" t="s">
        <v>120</v>
      </c>
      <c r="R25" s="48">
        <v>37</v>
      </c>
      <c r="S25" s="18" t="s">
        <v>260</v>
      </c>
      <c r="T25" s="18"/>
    </row>
    <row r="26" spans="1:20" x14ac:dyDescent="0.3">
      <c r="A26" s="4">
        <v>22</v>
      </c>
      <c r="B26" s="17" t="s">
        <v>63</v>
      </c>
      <c r="C26" s="18" t="s">
        <v>428</v>
      </c>
      <c r="D26" s="18" t="s">
        <v>25</v>
      </c>
      <c r="E26" s="19">
        <v>101</v>
      </c>
      <c r="F26" s="18"/>
      <c r="G26" s="19">
        <v>10</v>
      </c>
      <c r="H26" s="19">
        <v>14</v>
      </c>
      <c r="I26" s="60">
        <f t="shared" si="0"/>
        <v>24</v>
      </c>
      <c r="J26" s="18">
        <v>9401033004</v>
      </c>
      <c r="K26" s="18" t="s">
        <v>441</v>
      </c>
      <c r="L26" s="18" t="s">
        <v>401</v>
      </c>
      <c r="M26" s="18">
        <v>7002486250</v>
      </c>
      <c r="N26" s="18" t="s">
        <v>400</v>
      </c>
      <c r="O26" s="18">
        <v>8011747873</v>
      </c>
      <c r="P26" s="49">
        <v>43686</v>
      </c>
      <c r="Q26" s="48" t="s">
        <v>120</v>
      </c>
      <c r="R26" s="48">
        <v>38</v>
      </c>
      <c r="S26" s="18" t="s">
        <v>260</v>
      </c>
      <c r="T26" s="18"/>
    </row>
    <row r="27" spans="1:20" x14ac:dyDescent="0.3">
      <c r="A27" s="4">
        <v>23</v>
      </c>
      <c r="B27" s="17" t="s">
        <v>63</v>
      </c>
      <c r="C27" s="18" t="s">
        <v>429</v>
      </c>
      <c r="D27" s="18" t="s">
        <v>25</v>
      </c>
      <c r="E27" s="19">
        <v>64</v>
      </c>
      <c r="F27" s="18"/>
      <c r="G27" s="19">
        <v>20</v>
      </c>
      <c r="H27" s="19">
        <v>18</v>
      </c>
      <c r="I27" s="60">
        <f t="shared" si="0"/>
        <v>38</v>
      </c>
      <c r="J27" s="18">
        <v>940118256</v>
      </c>
      <c r="K27" s="18" t="s">
        <v>441</v>
      </c>
      <c r="L27" s="18" t="s">
        <v>271</v>
      </c>
      <c r="M27" s="18">
        <v>7002486250</v>
      </c>
      <c r="N27" s="18" t="s">
        <v>400</v>
      </c>
      <c r="O27" s="18">
        <v>8011747873</v>
      </c>
      <c r="P27" s="49" t="s">
        <v>442</v>
      </c>
      <c r="Q27" s="48" t="s">
        <v>123</v>
      </c>
      <c r="R27" s="48">
        <v>40</v>
      </c>
      <c r="S27" s="18" t="s">
        <v>260</v>
      </c>
      <c r="T27" s="18"/>
    </row>
    <row r="28" spans="1:20" x14ac:dyDescent="0.3">
      <c r="A28" s="4">
        <v>24</v>
      </c>
      <c r="B28" s="17" t="s">
        <v>63</v>
      </c>
      <c r="C28" s="18" t="s">
        <v>430</v>
      </c>
      <c r="D28" s="18" t="s">
        <v>25</v>
      </c>
      <c r="E28" s="19">
        <v>96</v>
      </c>
      <c r="F28" s="18"/>
      <c r="G28" s="19">
        <v>10</v>
      </c>
      <c r="H28" s="19">
        <v>12</v>
      </c>
      <c r="I28" s="60">
        <f t="shared" si="0"/>
        <v>22</v>
      </c>
      <c r="J28" s="18">
        <v>9401222208</v>
      </c>
      <c r="K28" s="18" t="s">
        <v>441</v>
      </c>
      <c r="L28" s="18" t="s">
        <v>271</v>
      </c>
      <c r="M28" s="18">
        <v>7002486250</v>
      </c>
      <c r="N28" s="18" t="s">
        <v>400</v>
      </c>
      <c r="O28" s="18">
        <v>8011747873</v>
      </c>
      <c r="P28" s="49">
        <v>43690</v>
      </c>
      <c r="Q28" s="48" t="s">
        <v>123</v>
      </c>
      <c r="R28" s="48">
        <v>41</v>
      </c>
      <c r="S28" s="18" t="s">
        <v>260</v>
      </c>
      <c r="T28" s="18"/>
    </row>
    <row r="29" spans="1:20" x14ac:dyDescent="0.3">
      <c r="A29" s="4">
        <v>25</v>
      </c>
      <c r="B29" s="17" t="s">
        <v>63</v>
      </c>
      <c r="C29" s="18" t="s">
        <v>431</v>
      </c>
      <c r="D29" s="18" t="s">
        <v>25</v>
      </c>
      <c r="E29" s="19">
        <v>99</v>
      </c>
      <c r="F29" s="18"/>
      <c r="G29" s="19">
        <v>26</v>
      </c>
      <c r="H29" s="19">
        <v>28</v>
      </c>
      <c r="I29" s="60">
        <f t="shared" si="0"/>
        <v>54</v>
      </c>
      <c r="J29" s="18">
        <v>8753004737</v>
      </c>
      <c r="K29" s="18" t="s">
        <v>441</v>
      </c>
      <c r="L29" s="18" t="s">
        <v>271</v>
      </c>
      <c r="M29" s="18">
        <v>7002486250</v>
      </c>
      <c r="N29" s="18" t="s">
        <v>364</v>
      </c>
      <c r="O29" s="18">
        <v>9401781991</v>
      </c>
      <c r="P29" s="49">
        <v>43691</v>
      </c>
      <c r="Q29" s="48" t="s">
        <v>116</v>
      </c>
      <c r="R29" s="48">
        <v>46</v>
      </c>
      <c r="S29" s="18" t="s">
        <v>260</v>
      </c>
      <c r="T29" s="18"/>
    </row>
    <row r="30" spans="1:20" x14ac:dyDescent="0.3">
      <c r="A30" s="4">
        <v>26</v>
      </c>
      <c r="B30" s="17" t="s">
        <v>63</v>
      </c>
      <c r="C30" s="18" t="s">
        <v>432</v>
      </c>
      <c r="D30" s="18" t="s">
        <v>23</v>
      </c>
      <c r="E30" s="19"/>
      <c r="F30" s="18" t="s">
        <v>94</v>
      </c>
      <c r="G30" s="19">
        <v>9</v>
      </c>
      <c r="H30" s="19">
        <v>12</v>
      </c>
      <c r="I30" s="60">
        <f t="shared" si="0"/>
        <v>21</v>
      </c>
      <c r="J30" s="18">
        <v>9678275264</v>
      </c>
      <c r="K30" s="18" t="s">
        <v>307</v>
      </c>
      <c r="L30" s="18" t="s">
        <v>443</v>
      </c>
      <c r="M30" s="18">
        <v>7002486250</v>
      </c>
      <c r="N30" s="18" t="s">
        <v>444</v>
      </c>
      <c r="O30" s="18">
        <v>9401781991</v>
      </c>
      <c r="P30" s="49">
        <v>43691</v>
      </c>
      <c r="Q30" s="48" t="s">
        <v>116</v>
      </c>
      <c r="R30" s="48">
        <v>46</v>
      </c>
      <c r="S30" s="18" t="s">
        <v>260</v>
      </c>
      <c r="T30" s="18"/>
    </row>
    <row r="31" spans="1:20" x14ac:dyDescent="0.3">
      <c r="A31" s="4">
        <v>27</v>
      </c>
      <c r="B31" s="17" t="s">
        <v>63</v>
      </c>
      <c r="C31" s="18" t="s">
        <v>433</v>
      </c>
      <c r="D31" s="18" t="s">
        <v>25</v>
      </c>
      <c r="E31" s="19">
        <v>107</v>
      </c>
      <c r="F31" s="18"/>
      <c r="G31" s="19">
        <v>20</v>
      </c>
      <c r="H31" s="19">
        <v>21</v>
      </c>
      <c r="I31" s="60">
        <f t="shared" si="0"/>
        <v>41</v>
      </c>
      <c r="J31" s="48">
        <v>8011441184</v>
      </c>
      <c r="K31" s="48" t="s">
        <v>445</v>
      </c>
      <c r="L31" s="48" t="s">
        <v>419</v>
      </c>
      <c r="M31" s="48">
        <v>9101829915</v>
      </c>
      <c r="N31" s="48" t="s">
        <v>420</v>
      </c>
      <c r="O31" s="48">
        <v>8011724279</v>
      </c>
      <c r="P31" s="49">
        <v>43693</v>
      </c>
      <c r="Q31" s="48" t="s">
        <v>120</v>
      </c>
      <c r="R31" s="48">
        <v>98</v>
      </c>
      <c r="S31" s="18" t="s">
        <v>260</v>
      </c>
      <c r="T31" s="18"/>
    </row>
    <row r="32" spans="1:20" x14ac:dyDescent="0.3">
      <c r="A32" s="4">
        <v>28</v>
      </c>
      <c r="B32" s="17" t="s">
        <v>63</v>
      </c>
      <c r="C32" s="18" t="s">
        <v>433</v>
      </c>
      <c r="D32" s="18" t="s">
        <v>23</v>
      </c>
      <c r="E32" s="19">
        <v>103701</v>
      </c>
      <c r="F32" s="18" t="s">
        <v>94</v>
      </c>
      <c r="G32" s="19">
        <v>19</v>
      </c>
      <c r="H32" s="19">
        <v>21</v>
      </c>
      <c r="I32" s="60">
        <f t="shared" si="0"/>
        <v>40</v>
      </c>
      <c r="J32" s="18">
        <v>9678686238</v>
      </c>
      <c r="K32" s="18" t="s">
        <v>445</v>
      </c>
      <c r="L32" s="48" t="s">
        <v>419</v>
      </c>
      <c r="M32" s="48">
        <v>9101829915</v>
      </c>
      <c r="N32" s="48" t="s">
        <v>420</v>
      </c>
      <c r="O32" s="48">
        <v>8011724279</v>
      </c>
      <c r="P32" s="153">
        <v>43693</v>
      </c>
      <c r="Q32" s="48" t="s">
        <v>120</v>
      </c>
      <c r="R32" s="48">
        <v>98</v>
      </c>
      <c r="S32" s="18" t="s">
        <v>260</v>
      </c>
      <c r="T32" s="18"/>
    </row>
    <row r="33" spans="1:20" x14ac:dyDescent="0.3">
      <c r="A33" s="4">
        <v>29</v>
      </c>
      <c r="B33" s="17" t="s">
        <v>63</v>
      </c>
      <c r="C33" s="18" t="s">
        <v>353</v>
      </c>
      <c r="D33" s="18" t="s">
        <v>23</v>
      </c>
      <c r="E33" s="19">
        <v>18200504914</v>
      </c>
      <c r="F33" s="18" t="s">
        <v>179</v>
      </c>
      <c r="G33" s="19">
        <v>152</v>
      </c>
      <c r="H33" s="19">
        <v>184</v>
      </c>
      <c r="I33" s="60">
        <f t="shared" si="0"/>
        <v>336</v>
      </c>
      <c r="J33" s="18">
        <v>9935596310</v>
      </c>
      <c r="K33" s="18" t="s">
        <v>367</v>
      </c>
      <c r="L33" s="18" t="s">
        <v>368</v>
      </c>
      <c r="M33" s="18">
        <v>9954332539</v>
      </c>
      <c r="N33" s="18" t="s">
        <v>374</v>
      </c>
      <c r="O33" s="18">
        <v>8471942012</v>
      </c>
      <c r="P33" s="49">
        <v>43696</v>
      </c>
      <c r="Q33" s="48" t="s">
        <v>190</v>
      </c>
      <c r="R33" s="48">
        <v>4</v>
      </c>
      <c r="S33" s="18" t="s">
        <v>260</v>
      </c>
      <c r="T33" s="18"/>
    </row>
    <row r="34" spans="1:20" x14ac:dyDescent="0.3">
      <c r="A34" s="4">
        <v>30</v>
      </c>
      <c r="B34" s="17" t="s">
        <v>63</v>
      </c>
      <c r="C34" s="48" t="s">
        <v>434</v>
      </c>
      <c r="D34" s="48" t="s">
        <v>23</v>
      </c>
      <c r="E34" s="19"/>
      <c r="F34" s="48" t="s">
        <v>94</v>
      </c>
      <c r="G34" s="19">
        <v>18</v>
      </c>
      <c r="H34" s="19">
        <v>18</v>
      </c>
      <c r="I34" s="60">
        <f t="shared" si="0"/>
        <v>36</v>
      </c>
      <c r="J34" s="48">
        <v>9954974702</v>
      </c>
      <c r="K34" s="18" t="s">
        <v>367</v>
      </c>
      <c r="L34" s="18" t="s">
        <v>368</v>
      </c>
      <c r="M34" s="18">
        <v>9954332539</v>
      </c>
      <c r="N34" s="18" t="s">
        <v>309</v>
      </c>
      <c r="O34" s="18">
        <v>9957061528</v>
      </c>
      <c r="P34" s="49">
        <v>43698</v>
      </c>
      <c r="Q34" s="48" t="s">
        <v>116</v>
      </c>
      <c r="R34" s="48">
        <v>17</v>
      </c>
      <c r="S34" s="18" t="s">
        <v>260</v>
      </c>
      <c r="T34" s="18"/>
    </row>
    <row r="35" spans="1:20" x14ac:dyDescent="0.3">
      <c r="A35" s="4">
        <v>31</v>
      </c>
      <c r="B35" s="17" t="s">
        <v>63</v>
      </c>
      <c r="C35" s="48" t="s">
        <v>435</v>
      </c>
      <c r="D35" s="48" t="s">
        <v>23</v>
      </c>
      <c r="E35" s="19">
        <v>18200503604</v>
      </c>
      <c r="F35" s="18" t="s">
        <v>243</v>
      </c>
      <c r="G35" s="19">
        <v>108</v>
      </c>
      <c r="H35" s="19">
        <v>93</v>
      </c>
      <c r="I35" s="60">
        <f t="shared" si="0"/>
        <v>201</v>
      </c>
      <c r="J35" s="18">
        <v>8472965393</v>
      </c>
      <c r="K35" s="18" t="s">
        <v>365</v>
      </c>
      <c r="L35" s="18" t="s">
        <v>370</v>
      </c>
      <c r="M35" s="18">
        <v>9401156656</v>
      </c>
      <c r="N35" s="18" t="s">
        <v>285</v>
      </c>
      <c r="O35" s="18">
        <v>9954793736</v>
      </c>
      <c r="P35" s="49">
        <v>43700</v>
      </c>
      <c r="Q35" s="48" t="s">
        <v>120</v>
      </c>
      <c r="R35" s="48">
        <v>31</v>
      </c>
      <c r="S35" s="18" t="s">
        <v>260</v>
      </c>
      <c r="T35" s="18"/>
    </row>
    <row r="36" spans="1:20" x14ac:dyDescent="0.3">
      <c r="A36" s="4">
        <v>32</v>
      </c>
      <c r="B36" s="17" t="s">
        <v>63</v>
      </c>
      <c r="C36" s="58" t="s">
        <v>436</v>
      </c>
      <c r="D36" s="58" t="s">
        <v>23</v>
      </c>
      <c r="E36" s="17">
        <v>18200513101</v>
      </c>
      <c r="F36" s="58" t="s">
        <v>94</v>
      </c>
      <c r="G36" s="17">
        <v>14</v>
      </c>
      <c r="H36" s="17">
        <v>15</v>
      </c>
      <c r="I36" s="60">
        <f t="shared" si="0"/>
        <v>29</v>
      </c>
      <c r="J36" s="58">
        <v>9101861035</v>
      </c>
      <c r="K36" s="18" t="s">
        <v>367</v>
      </c>
      <c r="L36" s="18" t="s">
        <v>368</v>
      </c>
      <c r="M36" s="18">
        <v>9954332539</v>
      </c>
      <c r="N36" s="18" t="s">
        <v>374</v>
      </c>
      <c r="O36" s="18">
        <v>8471942012</v>
      </c>
      <c r="P36" s="49">
        <v>43703</v>
      </c>
      <c r="Q36" s="48" t="s">
        <v>190</v>
      </c>
      <c r="R36" s="48">
        <v>8</v>
      </c>
      <c r="S36" s="18" t="s">
        <v>260</v>
      </c>
      <c r="T36" s="18"/>
    </row>
    <row r="37" spans="1:20" x14ac:dyDescent="0.3">
      <c r="A37" s="4">
        <v>33</v>
      </c>
      <c r="B37" s="17" t="s">
        <v>63</v>
      </c>
      <c r="C37" s="48" t="s">
        <v>437</v>
      </c>
      <c r="D37" s="48" t="s">
        <v>23</v>
      </c>
      <c r="E37" s="19">
        <v>18200503701</v>
      </c>
      <c r="F37" s="18" t="s">
        <v>94</v>
      </c>
      <c r="G37" s="19">
        <v>79</v>
      </c>
      <c r="H37" s="19">
        <v>83</v>
      </c>
      <c r="I37" s="60">
        <f t="shared" si="0"/>
        <v>162</v>
      </c>
      <c r="J37" s="18">
        <v>9401020937</v>
      </c>
      <c r="K37" s="18" t="s">
        <v>283</v>
      </c>
      <c r="L37" s="18" t="s">
        <v>408</v>
      </c>
      <c r="M37" s="18">
        <v>9401156656</v>
      </c>
      <c r="N37" s="18" t="s">
        <v>409</v>
      </c>
      <c r="O37" s="18">
        <v>9401958359</v>
      </c>
      <c r="P37" s="49">
        <v>43704</v>
      </c>
      <c r="Q37" s="48" t="s">
        <v>123</v>
      </c>
      <c r="R37" s="48">
        <v>30</v>
      </c>
      <c r="S37" s="18" t="s">
        <v>260</v>
      </c>
      <c r="T37" s="18"/>
    </row>
    <row r="38" spans="1:20" x14ac:dyDescent="0.3">
      <c r="A38" s="4">
        <v>34</v>
      </c>
      <c r="B38" s="17" t="s">
        <v>63</v>
      </c>
      <c r="C38" s="18" t="s">
        <v>438</v>
      </c>
      <c r="D38" s="18" t="s">
        <v>23</v>
      </c>
      <c r="E38" s="19"/>
      <c r="F38" s="18" t="s">
        <v>94</v>
      </c>
      <c r="G38" s="19">
        <v>14</v>
      </c>
      <c r="H38" s="19">
        <v>16</v>
      </c>
      <c r="I38" s="60">
        <f t="shared" si="0"/>
        <v>30</v>
      </c>
      <c r="J38" s="58"/>
      <c r="K38" s="48" t="s">
        <v>446</v>
      </c>
      <c r="L38" s="48" t="s">
        <v>447</v>
      </c>
      <c r="M38" s="48">
        <v>8133041699</v>
      </c>
      <c r="N38" s="48" t="s">
        <v>448</v>
      </c>
      <c r="O38" s="48">
        <v>6001614924</v>
      </c>
      <c r="P38" s="24">
        <v>43705</v>
      </c>
      <c r="Q38" s="18" t="s">
        <v>116</v>
      </c>
      <c r="R38" s="18">
        <v>32</v>
      </c>
      <c r="S38" s="18" t="s">
        <v>260</v>
      </c>
      <c r="T38" s="18"/>
    </row>
    <row r="39" spans="1:20" x14ac:dyDescent="0.3">
      <c r="A39" s="4">
        <v>35</v>
      </c>
      <c r="B39" s="17" t="s">
        <v>63</v>
      </c>
      <c r="C39" s="18" t="s">
        <v>439</v>
      </c>
      <c r="D39" s="18" t="s">
        <v>23</v>
      </c>
      <c r="E39" s="19">
        <v>502602</v>
      </c>
      <c r="F39" s="18" t="s">
        <v>243</v>
      </c>
      <c r="G39" s="19">
        <v>11</v>
      </c>
      <c r="H39" s="19">
        <v>21</v>
      </c>
      <c r="I39" s="60">
        <f t="shared" si="0"/>
        <v>32</v>
      </c>
      <c r="J39" s="18">
        <v>9435792215</v>
      </c>
      <c r="K39" s="48" t="s">
        <v>446</v>
      </c>
      <c r="L39" s="48" t="s">
        <v>447</v>
      </c>
      <c r="M39" s="48">
        <v>8133041699</v>
      </c>
      <c r="N39" s="48" t="s">
        <v>448</v>
      </c>
      <c r="O39" s="48">
        <v>6001614924</v>
      </c>
      <c r="P39" s="24">
        <v>43705</v>
      </c>
      <c r="Q39" s="18" t="s">
        <v>116</v>
      </c>
      <c r="R39" s="18">
        <v>33</v>
      </c>
      <c r="S39" s="18" t="s">
        <v>260</v>
      </c>
      <c r="T39" s="18"/>
    </row>
    <row r="40" spans="1:20" x14ac:dyDescent="0.3">
      <c r="A40" s="4">
        <v>36</v>
      </c>
      <c r="B40" s="17"/>
      <c r="C40" s="18"/>
      <c r="D40" s="18"/>
      <c r="E40" s="19"/>
      <c r="F40" s="18"/>
      <c r="G40" s="19"/>
      <c r="H40" s="19"/>
      <c r="I40" s="60">
        <f t="shared" si="0"/>
        <v>0</v>
      </c>
      <c r="J40" s="18"/>
      <c r="K40" s="18"/>
      <c r="L40" s="18"/>
      <c r="M40" s="18"/>
      <c r="N40" s="18"/>
      <c r="O40" s="18"/>
      <c r="P40" s="24"/>
      <c r="Q40" s="18"/>
      <c r="R40" s="18"/>
      <c r="S40" s="18"/>
      <c r="T40" s="18"/>
    </row>
    <row r="41" spans="1:20" x14ac:dyDescent="0.3">
      <c r="A41" s="4">
        <v>37</v>
      </c>
      <c r="B41" s="17"/>
      <c r="C41" s="18"/>
      <c r="D41" s="18"/>
      <c r="E41" s="19"/>
      <c r="F41" s="18"/>
      <c r="G41" s="19"/>
      <c r="H41" s="19"/>
      <c r="I41" s="60">
        <f t="shared" si="0"/>
        <v>0</v>
      </c>
      <c r="J41" s="18"/>
      <c r="K41" s="18"/>
      <c r="L41" s="18"/>
      <c r="M41" s="18"/>
      <c r="N41" s="18"/>
      <c r="O41" s="18"/>
      <c r="P41" s="24"/>
      <c r="Q41" s="18"/>
      <c r="R41" s="18"/>
      <c r="S41" s="18"/>
      <c r="T41" s="18"/>
    </row>
    <row r="42" spans="1:20" x14ac:dyDescent="0.3">
      <c r="A42" s="4">
        <v>38</v>
      </c>
      <c r="B42" s="17"/>
      <c r="C42" s="18"/>
      <c r="D42" s="18"/>
      <c r="E42" s="19"/>
      <c r="F42" s="18"/>
      <c r="G42" s="19"/>
      <c r="H42" s="19"/>
      <c r="I42" s="60">
        <f t="shared" si="0"/>
        <v>0</v>
      </c>
      <c r="J42" s="18"/>
      <c r="K42" s="18"/>
      <c r="L42" s="18"/>
      <c r="M42" s="18"/>
      <c r="N42" s="18"/>
      <c r="O42" s="18"/>
      <c r="P42" s="24"/>
      <c r="Q42" s="18"/>
      <c r="R42" s="18"/>
      <c r="S42" s="18"/>
      <c r="T42" s="18"/>
    </row>
    <row r="43" spans="1:20" x14ac:dyDescent="0.3">
      <c r="A43" s="4">
        <v>39</v>
      </c>
      <c r="B43" s="17"/>
      <c r="C43" s="18"/>
      <c r="D43" s="18"/>
      <c r="E43" s="19"/>
      <c r="F43" s="18"/>
      <c r="G43" s="19"/>
      <c r="H43" s="19"/>
      <c r="I43" s="60">
        <f t="shared" si="0"/>
        <v>0</v>
      </c>
      <c r="J43" s="18"/>
      <c r="K43" s="18"/>
      <c r="L43" s="18"/>
      <c r="M43" s="18"/>
      <c r="N43" s="18"/>
      <c r="O43" s="18"/>
      <c r="P43" s="24"/>
      <c r="Q43" s="18"/>
      <c r="R43" s="18"/>
      <c r="S43" s="18"/>
      <c r="T43" s="18"/>
    </row>
    <row r="44" spans="1:20" x14ac:dyDescent="0.3">
      <c r="A44" s="4">
        <v>40</v>
      </c>
      <c r="B44" s="17"/>
      <c r="C44" s="18"/>
      <c r="D44" s="18"/>
      <c r="E44" s="19"/>
      <c r="F44" s="18"/>
      <c r="G44" s="19"/>
      <c r="H44" s="19"/>
      <c r="I44" s="60">
        <f t="shared" si="0"/>
        <v>0</v>
      </c>
      <c r="J44" s="18"/>
      <c r="K44" s="18"/>
      <c r="L44" s="18"/>
      <c r="M44" s="18"/>
      <c r="N44" s="18"/>
      <c r="O44" s="18"/>
      <c r="P44" s="24"/>
      <c r="Q44" s="18"/>
      <c r="R44" s="18"/>
      <c r="S44" s="18"/>
      <c r="T44" s="18"/>
    </row>
    <row r="45" spans="1:20" x14ac:dyDescent="0.3">
      <c r="A45" s="4">
        <v>41</v>
      </c>
      <c r="B45" s="17"/>
      <c r="C45" s="18"/>
      <c r="D45" s="18"/>
      <c r="E45" s="19"/>
      <c r="F45" s="18"/>
      <c r="G45" s="19"/>
      <c r="H45" s="19"/>
      <c r="I45" s="60">
        <f t="shared" si="0"/>
        <v>0</v>
      </c>
      <c r="J45" s="18"/>
      <c r="K45" s="18"/>
      <c r="L45" s="18"/>
      <c r="M45" s="18"/>
      <c r="N45" s="18"/>
      <c r="O45" s="18"/>
      <c r="P45" s="24"/>
      <c r="Q45" s="18"/>
      <c r="R45" s="18"/>
      <c r="S45" s="18"/>
      <c r="T45" s="18"/>
    </row>
    <row r="46" spans="1:20" x14ac:dyDescent="0.3">
      <c r="A46" s="4">
        <v>42</v>
      </c>
      <c r="B46" s="17"/>
      <c r="C46" s="18"/>
      <c r="D46" s="18"/>
      <c r="E46" s="19"/>
      <c r="F46" s="18"/>
      <c r="G46" s="19"/>
      <c r="H46" s="19"/>
      <c r="I46" s="60">
        <f t="shared" si="0"/>
        <v>0</v>
      </c>
      <c r="J46" s="18"/>
      <c r="K46" s="18"/>
      <c r="L46" s="18"/>
      <c r="M46" s="18"/>
      <c r="N46" s="18"/>
      <c r="O46" s="18"/>
      <c r="P46" s="24"/>
      <c r="Q46" s="18"/>
      <c r="R46" s="18"/>
      <c r="S46" s="18"/>
      <c r="T46" s="18"/>
    </row>
    <row r="47" spans="1:20" x14ac:dyDescent="0.3">
      <c r="A47" s="4">
        <v>43</v>
      </c>
      <c r="B47" s="17"/>
      <c r="C47" s="18"/>
      <c r="D47" s="18"/>
      <c r="E47" s="19"/>
      <c r="F47" s="18"/>
      <c r="G47" s="19"/>
      <c r="H47" s="19"/>
      <c r="I47" s="60">
        <f t="shared" si="0"/>
        <v>0</v>
      </c>
      <c r="J47" s="18"/>
      <c r="K47" s="18"/>
      <c r="L47" s="18"/>
      <c r="M47" s="18"/>
      <c r="N47" s="18"/>
      <c r="O47" s="18"/>
      <c r="P47" s="24"/>
      <c r="Q47" s="18"/>
      <c r="R47" s="18"/>
      <c r="S47" s="18"/>
      <c r="T47" s="18"/>
    </row>
    <row r="48" spans="1:20" x14ac:dyDescent="0.3">
      <c r="A48" s="4">
        <v>44</v>
      </c>
      <c r="B48" s="17"/>
      <c r="C48" s="18"/>
      <c r="D48" s="18"/>
      <c r="E48" s="19"/>
      <c r="F48" s="18"/>
      <c r="G48" s="19"/>
      <c r="H48" s="19"/>
      <c r="I48" s="60">
        <f t="shared" si="0"/>
        <v>0</v>
      </c>
      <c r="J48" s="18"/>
      <c r="K48" s="18"/>
      <c r="L48" s="18"/>
      <c r="M48" s="18"/>
      <c r="N48" s="18"/>
      <c r="O48" s="18"/>
      <c r="P48" s="24"/>
      <c r="Q48" s="18"/>
      <c r="R48" s="18"/>
      <c r="S48" s="18"/>
      <c r="T48" s="18"/>
    </row>
    <row r="49" spans="1:20" x14ac:dyDescent="0.3">
      <c r="A49" s="4">
        <v>45</v>
      </c>
      <c r="B49" s="17"/>
      <c r="C49" s="18"/>
      <c r="D49" s="18"/>
      <c r="E49" s="19"/>
      <c r="F49" s="18"/>
      <c r="G49" s="19"/>
      <c r="H49" s="19"/>
      <c r="I49" s="60">
        <f t="shared" si="0"/>
        <v>0</v>
      </c>
      <c r="J49" s="18"/>
      <c r="K49" s="18"/>
      <c r="L49" s="18"/>
      <c r="M49" s="18"/>
      <c r="N49" s="18"/>
      <c r="O49" s="18"/>
      <c r="P49" s="24"/>
      <c r="Q49" s="18"/>
      <c r="R49" s="18"/>
      <c r="S49" s="18"/>
      <c r="T49" s="18"/>
    </row>
    <row r="50" spans="1:20" x14ac:dyDescent="0.3">
      <c r="A50" s="4">
        <v>46</v>
      </c>
      <c r="B50" s="17"/>
      <c r="C50" s="18"/>
      <c r="D50" s="18"/>
      <c r="E50" s="19"/>
      <c r="F50" s="18"/>
      <c r="G50" s="19"/>
      <c r="H50" s="19"/>
      <c r="I50" s="60">
        <f t="shared" si="0"/>
        <v>0</v>
      </c>
      <c r="J50" s="18"/>
      <c r="K50" s="18"/>
      <c r="L50" s="18"/>
      <c r="M50" s="18"/>
      <c r="N50" s="18"/>
      <c r="O50" s="18"/>
      <c r="P50" s="24"/>
      <c r="Q50" s="18"/>
      <c r="R50" s="18"/>
      <c r="S50" s="18"/>
      <c r="T50" s="18"/>
    </row>
    <row r="51" spans="1:20" x14ac:dyDescent="0.3">
      <c r="A51" s="4">
        <v>47</v>
      </c>
      <c r="B51" s="17"/>
      <c r="C51" s="18"/>
      <c r="D51" s="18"/>
      <c r="E51" s="19"/>
      <c r="F51" s="18"/>
      <c r="G51" s="19"/>
      <c r="H51" s="19"/>
      <c r="I51" s="60">
        <f t="shared" si="0"/>
        <v>0</v>
      </c>
      <c r="J51" s="18"/>
      <c r="K51" s="18"/>
      <c r="L51" s="18"/>
      <c r="M51" s="18"/>
      <c r="N51" s="18"/>
      <c r="O51" s="18"/>
      <c r="P51" s="24"/>
      <c r="Q51" s="18"/>
      <c r="R51" s="18"/>
      <c r="S51" s="18"/>
      <c r="T51" s="18"/>
    </row>
    <row r="52" spans="1:20" x14ac:dyDescent="0.3">
      <c r="A52" s="4">
        <v>48</v>
      </c>
      <c r="B52" s="17"/>
      <c r="C52" s="18"/>
      <c r="D52" s="18"/>
      <c r="E52" s="19"/>
      <c r="F52" s="18"/>
      <c r="G52" s="19"/>
      <c r="H52" s="19"/>
      <c r="I52" s="60">
        <f t="shared" si="0"/>
        <v>0</v>
      </c>
      <c r="J52" s="18"/>
      <c r="K52" s="18"/>
      <c r="L52" s="18"/>
      <c r="M52" s="18"/>
      <c r="N52" s="18"/>
      <c r="O52" s="18"/>
      <c r="P52" s="24"/>
      <c r="Q52" s="18"/>
      <c r="R52" s="18"/>
      <c r="S52" s="18"/>
      <c r="T52" s="18"/>
    </row>
    <row r="53" spans="1:20" x14ac:dyDescent="0.3">
      <c r="A53" s="4">
        <v>49</v>
      </c>
      <c r="B53" s="17"/>
      <c r="C53" s="58"/>
      <c r="D53" s="58"/>
      <c r="E53" s="17"/>
      <c r="F53" s="58"/>
      <c r="G53" s="17"/>
      <c r="H53" s="17"/>
      <c r="I53" s="60">
        <f t="shared" si="0"/>
        <v>0</v>
      </c>
      <c r="J53" s="58"/>
      <c r="K53" s="58"/>
      <c r="L53" s="58"/>
      <c r="M53" s="58"/>
      <c r="N53" s="58"/>
      <c r="O53" s="58"/>
      <c r="P53" s="24"/>
      <c r="Q53" s="18"/>
      <c r="R53" s="18"/>
      <c r="S53" s="18"/>
      <c r="T53" s="18"/>
    </row>
    <row r="54" spans="1:20" x14ac:dyDescent="0.3">
      <c r="A54" s="4">
        <v>50</v>
      </c>
      <c r="B54" s="17"/>
      <c r="C54" s="18"/>
      <c r="D54" s="18"/>
      <c r="E54" s="19"/>
      <c r="F54" s="18"/>
      <c r="G54" s="19"/>
      <c r="H54" s="19"/>
      <c r="I54" s="60">
        <f t="shared" si="0"/>
        <v>0</v>
      </c>
      <c r="J54" s="18"/>
      <c r="K54" s="18"/>
      <c r="L54" s="18"/>
      <c r="M54" s="18"/>
      <c r="N54" s="18"/>
      <c r="O54" s="18"/>
      <c r="P54" s="24"/>
      <c r="Q54" s="18"/>
      <c r="R54" s="18"/>
      <c r="S54" s="18"/>
      <c r="T54" s="18"/>
    </row>
    <row r="55" spans="1:20" x14ac:dyDescent="0.3">
      <c r="A55" s="4">
        <v>51</v>
      </c>
      <c r="B55" s="17"/>
      <c r="C55" s="18"/>
      <c r="D55" s="18"/>
      <c r="E55" s="19"/>
      <c r="F55" s="18"/>
      <c r="G55" s="19"/>
      <c r="H55" s="19"/>
      <c r="I55" s="60">
        <f t="shared" si="0"/>
        <v>0</v>
      </c>
      <c r="J55" s="18"/>
      <c r="K55" s="18"/>
      <c r="L55" s="18"/>
      <c r="M55" s="18"/>
      <c r="N55" s="18"/>
      <c r="O55" s="18"/>
      <c r="P55" s="24"/>
      <c r="Q55" s="18"/>
      <c r="R55" s="18"/>
      <c r="S55" s="18"/>
      <c r="T55" s="18"/>
    </row>
    <row r="56" spans="1:20" x14ac:dyDescent="0.3">
      <c r="A56" s="4">
        <v>52</v>
      </c>
      <c r="B56" s="17"/>
      <c r="C56" s="18"/>
      <c r="D56" s="18"/>
      <c r="E56" s="19"/>
      <c r="F56" s="18"/>
      <c r="G56" s="19"/>
      <c r="H56" s="19"/>
      <c r="I56" s="60">
        <f t="shared" si="0"/>
        <v>0</v>
      </c>
      <c r="J56" s="18"/>
      <c r="K56" s="18"/>
      <c r="L56" s="18"/>
      <c r="M56" s="18"/>
      <c r="N56" s="18"/>
      <c r="O56" s="18"/>
      <c r="P56" s="24"/>
      <c r="Q56" s="18"/>
      <c r="R56" s="18"/>
      <c r="S56" s="18"/>
      <c r="T56" s="18"/>
    </row>
    <row r="57" spans="1:20" x14ac:dyDescent="0.3">
      <c r="A57" s="4">
        <v>53</v>
      </c>
      <c r="B57" s="17"/>
      <c r="C57" s="18"/>
      <c r="D57" s="18"/>
      <c r="E57" s="19"/>
      <c r="F57" s="18"/>
      <c r="G57" s="19"/>
      <c r="H57" s="19"/>
      <c r="I57" s="60">
        <f t="shared" si="0"/>
        <v>0</v>
      </c>
      <c r="J57" s="18"/>
      <c r="K57" s="18"/>
      <c r="L57" s="18"/>
      <c r="M57" s="18"/>
      <c r="N57" s="18"/>
      <c r="O57" s="18"/>
      <c r="P57" s="24"/>
      <c r="Q57" s="18"/>
      <c r="R57" s="18"/>
      <c r="S57" s="18"/>
      <c r="T57" s="18"/>
    </row>
    <row r="58" spans="1:20" x14ac:dyDescent="0.3">
      <c r="A58" s="4">
        <v>54</v>
      </c>
      <c r="B58" s="17"/>
      <c r="C58" s="18"/>
      <c r="D58" s="18"/>
      <c r="E58" s="19"/>
      <c r="F58" s="18"/>
      <c r="G58" s="19"/>
      <c r="H58" s="19"/>
      <c r="I58" s="60">
        <f t="shared" si="0"/>
        <v>0</v>
      </c>
      <c r="J58" s="18"/>
      <c r="K58" s="18"/>
      <c r="L58" s="18"/>
      <c r="M58" s="18"/>
      <c r="N58" s="18"/>
      <c r="O58" s="18"/>
      <c r="P58" s="24"/>
      <c r="Q58" s="18"/>
      <c r="R58" s="18"/>
      <c r="S58" s="18"/>
      <c r="T58" s="18"/>
    </row>
    <row r="59" spans="1:20" x14ac:dyDescent="0.3">
      <c r="A59" s="4">
        <v>55</v>
      </c>
      <c r="B59" s="17"/>
      <c r="C59" s="18"/>
      <c r="D59" s="18"/>
      <c r="E59" s="19"/>
      <c r="F59" s="18"/>
      <c r="G59" s="19"/>
      <c r="H59" s="19"/>
      <c r="I59" s="60">
        <f t="shared" si="0"/>
        <v>0</v>
      </c>
      <c r="J59" s="18"/>
      <c r="K59" s="18"/>
      <c r="L59" s="18"/>
      <c r="M59" s="18"/>
      <c r="N59" s="18"/>
      <c r="O59" s="18"/>
      <c r="P59" s="24"/>
      <c r="Q59" s="18"/>
      <c r="R59" s="18"/>
      <c r="S59" s="18"/>
      <c r="T59" s="18"/>
    </row>
    <row r="60" spans="1:20" x14ac:dyDescent="0.3">
      <c r="A60" s="4">
        <v>56</v>
      </c>
      <c r="B60" s="17"/>
      <c r="C60" s="18"/>
      <c r="D60" s="18"/>
      <c r="E60" s="19"/>
      <c r="F60" s="18"/>
      <c r="G60" s="19"/>
      <c r="H60" s="19"/>
      <c r="I60" s="60">
        <f t="shared" si="0"/>
        <v>0</v>
      </c>
      <c r="J60" s="18"/>
      <c r="K60" s="18"/>
      <c r="L60" s="18"/>
      <c r="M60" s="18"/>
      <c r="N60" s="18"/>
      <c r="O60" s="18"/>
      <c r="P60" s="24"/>
      <c r="Q60" s="18"/>
      <c r="R60" s="18"/>
      <c r="S60" s="18"/>
      <c r="T60" s="18"/>
    </row>
    <row r="61" spans="1:20" x14ac:dyDescent="0.3">
      <c r="A61" s="4">
        <v>57</v>
      </c>
      <c r="B61" s="17"/>
      <c r="C61" s="18"/>
      <c r="D61" s="18"/>
      <c r="E61" s="19"/>
      <c r="F61" s="18"/>
      <c r="G61" s="19"/>
      <c r="H61" s="19"/>
      <c r="I61" s="60">
        <f t="shared" si="0"/>
        <v>0</v>
      </c>
      <c r="J61" s="18"/>
      <c r="K61" s="18"/>
      <c r="L61" s="18"/>
      <c r="M61" s="18"/>
      <c r="N61" s="18"/>
      <c r="O61" s="18"/>
      <c r="P61" s="24"/>
      <c r="Q61" s="18"/>
      <c r="R61" s="18"/>
      <c r="S61" s="18"/>
      <c r="T61" s="18"/>
    </row>
    <row r="62" spans="1:20" x14ac:dyDescent="0.3">
      <c r="A62" s="4">
        <v>58</v>
      </c>
      <c r="B62" s="17"/>
      <c r="C62" s="18"/>
      <c r="D62" s="18"/>
      <c r="E62" s="19"/>
      <c r="F62" s="18"/>
      <c r="G62" s="19"/>
      <c r="H62" s="19"/>
      <c r="I62" s="60">
        <f t="shared" si="0"/>
        <v>0</v>
      </c>
      <c r="J62" s="18"/>
      <c r="K62" s="18"/>
      <c r="L62" s="18"/>
      <c r="M62" s="18"/>
      <c r="N62" s="18"/>
      <c r="O62" s="18"/>
      <c r="P62" s="24"/>
      <c r="Q62" s="18"/>
      <c r="R62" s="18"/>
      <c r="S62" s="18"/>
      <c r="T62" s="18"/>
    </row>
    <row r="63" spans="1:20" x14ac:dyDescent="0.3">
      <c r="A63" s="4">
        <v>59</v>
      </c>
      <c r="B63" s="17"/>
      <c r="C63" s="18"/>
      <c r="D63" s="18"/>
      <c r="E63" s="19"/>
      <c r="F63" s="18"/>
      <c r="G63" s="19"/>
      <c r="H63" s="19"/>
      <c r="I63" s="60">
        <f t="shared" si="0"/>
        <v>0</v>
      </c>
      <c r="J63" s="18"/>
      <c r="K63" s="18"/>
      <c r="L63" s="18"/>
      <c r="M63" s="18"/>
      <c r="N63" s="18"/>
      <c r="O63" s="18"/>
      <c r="P63" s="24"/>
      <c r="Q63" s="18"/>
      <c r="R63" s="18"/>
      <c r="S63" s="18"/>
      <c r="T63" s="18"/>
    </row>
    <row r="64" spans="1:20" x14ac:dyDescent="0.3">
      <c r="A64" s="4">
        <v>60</v>
      </c>
      <c r="B64" s="17"/>
      <c r="C64" s="18"/>
      <c r="D64" s="18"/>
      <c r="E64" s="19"/>
      <c r="F64" s="18"/>
      <c r="G64" s="19"/>
      <c r="H64" s="19"/>
      <c r="I64" s="60">
        <f t="shared" si="0"/>
        <v>0</v>
      </c>
      <c r="J64" s="18"/>
      <c r="K64" s="18"/>
      <c r="L64" s="18"/>
      <c r="M64" s="18"/>
      <c r="N64" s="18"/>
      <c r="O64" s="18"/>
      <c r="P64" s="24"/>
      <c r="Q64" s="18"/>
      <c r="R64" s="18"/>
      <c r="S64" s="18"/>
      <c r="T64" s="18"/>
    </row>
    <row r="65" spans="1:20" x14ac:dyDescent="0.3">
      <c r="A65" s="4">
        <v>61</v>
      </c>
      <c r="B65" s="17"/>
      <c r="C65" s="18"/>
      <c r="D65" s="18"/>
      <c r="E65" s="19"/>
      <c r="F65" s="18"/>
      <c r="G65" s="19"/>
      <c r="H65" s="19"/>
      <c r="I65" s="60">
        <f t="shared" si="0"/>
        <v>0</v>
      </c>
      <c r="J65" s="18"/>
      <c r="K65" s="18"/>
      <c r="L65" s="18"/>
      <c r="M65" s="18"/>
      <c r="N65" s="18"/>
      <c r="O65" s="18"/>
      <c r="P65" s="24"/>
      <c r="Q65" s="18"/>
      <c r="R65" s="18"/>
      <c r="S65" s="18"/>
      <c r="T65" s="18"/>
    </row>
    <row r="66" spans="1:20" x14ac:dyDescent="0.3">
      <c r="A66" s="4">
        <v>62</v>
      </c>
      <c r="B66" s="17"/>
      <c r="C66" s="18"/>
      <c r="D66" s="18"/>
      <c r="E66" s="19"/>
      <c r="F66" s="18"/>
      <c r="G66" s="19"/>
      <c r="H66" s="19"/>
      <c r="I66" s="60">
        <f t="shared" si="0"/>
        <v>0</v>
      </c>
      <c r="J66" s="18"/>
      <c r="K66" s="18"/>
      <c r="L66" s="18"/>
      <c r="M66" s="18"/>
      <c r="N66" s="18"/>
      <c r="O66" s="18"/>
      <c r="P66" s="24"/>
      <c r="Q66" s="18"/>
      <c r="R66" s="18"/>
      <c r="S66" s="18"/>
      <c r="T66" s="18"/>
    </row>
    <row r="67" spans="1:20" x14ac:dyDescent="0.3">
      <c r="A67" s="4">
        <v>63</v>
      </c>
      <c r="B67" s="17"/>
      <c r="C67" s="18"/>
      <c r="D67" s="18"/>
      <c r="E67" s="19"/>
      <c r="F67" s="18"/>
      <c r="G67" s="19"/>
      <c r="H67" s="19"/>
      <c r="I67" s="60">
        <f t="shared" si="0"/>
        <v>0</v>
      </c>
      <c r="J67" s="18"/>
      <c r="K67" s="18"/>
      <c r="L67" s="18"/>
      <c r="M67" s="18"/>
      <c r="N67" s="18"/>
      <c r="O67" s="18"/>
      <c r="P67" s="24"/>
      <c r="Q67" s="18"/>
      <c r="R67" s="18"/>
      <c r="S67" s="18"/>
      <c r="T67" s="18"/>
    </row>
    <row r="68" spans="1:20" x14ac:dyDescent="0.3">
      <c r="A68" s="4">
        <v>64</v>
      </c>
      <c r="B68" s="17"/>
      <c r="C68" s="18"/>
      <c r="D68" s="18"/>
      <c r="E68" s="19"/>
      <c r="F68" s="18"/>
      <c r="G68" s="19"/>
      <c r="H68" s="19"/>
      <c r="I68" s="60">
        <f t="shared" si="0"/>
        <v>0</v>
      </c>
      <c r="J68" s="18"/>
      <c r="K68" s="18"/>
      <c r="L68" s="18"/>
      <c r="M68" s="18"/>
      <c r="N68" s="18"/>
      <c r="O68" s="18"/>
      <c r="P68" s="24"/>
      <c r="Q68" s="18"/>
      <c r="R68" s="18"/>
      <c r="S68" s="18"/>
      <c r="T68" s="18"/>
    </row>
    <row r="69" spans="1:20" x14ac:dyDescent="0.3">
      <c r="A69" s="4">
        <v>65</v>
      </c>
      <c r="B69" s="17"/>
      <c r="C69" s="18"/>
      <c r="D69" s="18"/>
      <c r="E69" s="19"/>
      <c r="F69" s="18"/>
      <c r="G69" s="19"/>
      <c r="H69" s="19"/>
      <c r="I69" s="60">
        <f t="shared" si="0"/>
        <v>0</v>
      </c>
      <c r="J69" s="18"/>
      <c r="K69" s="18"/>
      <c r="L69" s="18"/>
      <c r="M69" s="18"/>
      <c r="N69" s="18"/>
      <c r="O69" s="18"/>
      <c r="P69" s="24"/>
      <c r="Q69" s="18"/>
      <c r="R69" s="18"/>
      <c r="S69" s="18"/>
      <c r="T69" s="18"/>
    </row>
    <row r="70" spans="1:20" x14ac:dyDescent="0.3">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x14ac:dyDescent="0.3">
      <c r="A71" s="4">
        <v>67</v>
      </c>
      <c r="B71" s="17"/>
      <c r="C71" s="18"/>
      <c r="D71" s="18"/>
      <c r="E71" s="19"/>
      <c r="F71" s="18"/>
      <c r="G71" s="19"/>
      <c r="H71" s="19"/>
      <c r="I71" s="60">
        <f t="shared" si="1"/>
        <v>0</v>
      </c>
      <c r="J71" s="18"/>
      <c r="K71" s="18"/>
      <c r="L71" s="18"/>
      <c r="M71" s="18"/>
      <c r="N71" s="18"/>
      <c r="O71" s="18"/>
      <c r="P71" s="24"/>
      <c r="Q71" s="18"/>
      <c r="R71" s="18"/>
      <c r="S71" s="18"/>
      <c r="T71" s="18"/>
    </row>
    <row r="72" spans="1:20" x14ac:dyDescent="0.3">
      <c r="A72" s="4">
        <v>68</v>
      </c>
      <c r="B72" s="17"/>
      <c r="C72" s="18"/>
      <c r="D72" s="18"/>
      <c r="E72" s="19"/>
      <c r="F72" s="18"/>
      <c r="G72" s="19"/>
      <c r="H72" s="19"/>
      <c r="I72" s="60">
        <f t="shared" si="1"/>
        <v>0</v>
      </c>
      <c r="J72" s="18"/>
      <c r="K72" s="18"/>
      <c r="L72" s="18"/>
      <c r="M72" s="18"/>
      <c r="N72" s="18"/>
      <c r="O72" s="18"/>
      <c r="P72" s="24"/>
      <c r="Q72" s="18"/>
      <c r="R72" s="18"/>
      <c r="S72" s="18"/>
      <c r="T72" s="18"/>
    </row>
    <row r="73" spans="1:20" x14ac:dyDescent="0.3">
      <c r="A73" s="4">
        <v>69</v>
      </c>
      <c r="B73" s="17"/>
      <c r="C73" s="18"/>
      <c r="D73" s="18"/>
      <c r="E73" s="19"/>
      <c r="F73" s="18"/>
      <c r="G73" s="19"/>
      <c r="H73" s="19"/>
      <c r="I73" s="60">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0">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0">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0">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0">
        <f t="shared" si="1"/>
        <v>0</v>
      </c>
      <c r="J77" s="18"/>
      <c r="K77" s="18"/>
      <c r="L77" s="18"/>
      <c r="M77" s="18"/>
      <c r="N77" s="18"/>
      <c r="O77" s="18"/>
      <c r="P77" s="24"/>
      <c r="Q77" s="18"/>
      <c r="R77" s="18"/>
      <c r="S77" s="18"/>
      <c r="T77" s="18"/>
    </row>
    <row r="78" spans="1:20" x14ac:dyDescent="0.3">
      <c r="A78" s="4">
        <v>74</v>
      </c>
      <c r="B78" s="17"/>
      <c r="C78" s="48"/>
      <c r="D78" s="48"/>
      <c r="E78" s="19"/>
      <c r="F78" s="48"/>
      <c r="G78" s="19"/>
      <c r="H78" s="19"/>
      <c r="I78" s="60">
        <f t="shared" si="1"/>
        <v>0</v>
      </c>
      <c r="J78" s="48"/>
      <c r="K78" s="48"/>
      <c r="L78" s="48"/>
      <c r="M78" s="48"/>
      <c r="N78" s="48"/>
      <c r="O78" s="48"/>
      <c r="P78" s="24"/>
      <c r="Q78" s="18"/>
      <c r="R78" s="18"/>
      <c r="S78" s="18"/>
      <c r="T78" s="18"/>
    </row>
    <row r="79" spans="1:20" x14ac:dyDescent="0.3">
      <c r="A79" s="4">
        <v>75</v>
      </c>
      <c r="B79" s="17"/>
      <c r="C79" s="18"/>
      <c r="D79" s="18"/>
      <c r="E79" s="19"/>
      <c r="F79" s="18"/>
      <c r="G79" s="19"/>
      <c r="H79" s="19"/>
      <c r="I79" s="60">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0">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0">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0">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35</v>
      </c>
      <c r="D165" s="21"/>
      <c r="E165" s="13"/>
      <c r="F165" s="21"/>
      <c r="G165" s="61">
        <f>SUM(G5:G164)</f>
        <v>1157</v>
      </c>
      <c r="H165" s="61">
        <f>SUM(H5:H164)</f>
        <v>1136</v>
      </c>
      <c r="I165" s="61">
        <f>SUM(I5:I164)</f>
        <v>2293</v>
      </c>
      <c r="J165" s="21"/>
      <c r="K165" s="21"/>
      <c r="L165" s="21"/>
      <c r="M165" s="21"/>
      <c r="N165" s="21"/>
      <c r="O165" s="21"/>
      <c r="P165" s="14"/>
      <c r="Q165" s="21"/>
      <c r="R165" s="21"/>
      <c r="S165" s="21"/>
      <c r="T165" s="12"/>
    </row>
    <row r="166" spans="1:20" x14ac:dyDescent="0.3">
      <c r="A166" s="44" t="s">
        <v>62</v>
      </c>
      <c r="B166" s="10">
        <f>COUNTIF(B$5:B$164,"Team 1")</f>
        <v>14</v>
      </c>
      <c r="C166" s="44" t="s">
        <v>25</v>
      </c>
      <c r="D166" s="10">
        <f>COUNTIF(D5:D164,"Anganwadi")</f>
        <v>7</v>
      </c>
    </row>
    <row r="167" spans="1:20" x14ac:dyDescent="0.3">
      <c r="A167" s="44" t="s">
        <v>63</v>
      </c>
      <c r="B167" s="10">
        <f>COUNTIF(B$6:B$164,"Team 2")</f>
        <v>21</v>
      </c>
      <c r="C167" s="44" t="s">
        <v>23</v>
      </c>
      <c r="D167" s="10">
        <f>COUNTIF(D5:D164,"School")</f>
        <v>28</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80" zoomScaleNormal="80" workbookViewId="0">
      <pane xSplit="3" ySplit="4" topLeftCell="D5" activePane="bottomRight" state="frozen"/>
      <selection pane="topRight" activeCell="C1" sqref="C1"/>
      <selection pane="bottomLeft" activeCell="A5" sqref="A5"/>
      <selection pane="bottomRight" activeCell="S17" sqref="S17"/>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128" t="s">
        <v>70</v>
      </c>
      <c r="B1" s="128"/>
      <c r="C1" s="128"/>
      <c r="D1" s="56"/>
      <c r="E1" s="56"/>
      <c r="F1" s="56"/>
      <c r="G1" s="56"/>
      <c r="H1" s="56"/>
      <c r="I1" s="56"/>
      <c r="J1" s="56"/>
      <c r="K1" s="56"/>
      <c r="L1" s="56"/>
      <c r="M1" s="130"/>
      <c r="N1" s="130"/>
      <c r="O1" s="130"/>
      <c r="P1" s="130"/>
      <c r="Q1" s="130"/>
      <c r="R1" s="130"/>
      <c r="S1" s="130"/>
      <c r="T1" s="130"/>
    </row>
    <row r="2" spans="1:20" x14ac:dyDescent="0.3">
      <c r="A2" s="122" t="s">
        <v>59</v>
      </c>
      <c r="B2" s="123"/>
      <c r="C2" s="123"/>
      <c r="D2" s="25">
        <v>43709</v>
      </c>
      <c r="E2" s="22"/>
      <c r="F2" s="22"/>
      <c r="G2" s="22"/>
      <c r="H2" s="22"/>
      <c r="I2" s="22"/>
      <c r="J2" s="22"/>
      <c r="K2" s="22"/>
      <c r="L2" s="22"/>
      <c r="M2" s="22"/>
      <c r="N2" s="22"/>
      <c r="O2" s="22"/>
      <c r="P2" s="22"/>
      <c r="Q2" s="22"/>
      <c r="R2" s="22"/>
      <c r="S2" s="22"/>
    </row>
    <row r="3" spans="1:20" ht="24" customHeight="1" x14ac:dyDescent="0.3">
      <c r="A3" s="124" t="s">
        <v>14</v>
      </c>
      <c r="B3" s="120" t="s">
        <v>61</v>
      </c>
      <c r="C3" s="125" t="s">
        <v>7</v>
      </c>
      <c r="D3" s="125" t="s">
        <v>55</v>
      </c>
      <c r="E3" s="125" t="s">
        <v>16</v>
      </c>
      <c r="F3" s="126" t="s">
        <v>17</v>
      </c>
      <c r="G3" s="125" t="s">
        <v>8</v>
      </c>
      <c r="H3" s="125"/>
      <c r="I3" s="125"/>
      <c r="J3" s="125" t="s">
        <v>31</v>
      </c>
      <c r="K3" s="120" t="s">
        <v>33</v>
      </c>
      <c r="L3" s="120" t="s">
        <v>50</v>
      </c>
      <c r="M3" s="120" t="s">
        <v>51</v>
      </c>
      <c r="N3" s="120" t="s">
        <v>34</v>
      </c>
      <c r="O3" s="120" t="s">
        <v>35</v>
      </c>
      <c r="P3" s="124" t="s">
        <v>54</v>
      </c>
      <c r="Q3" s="125" t="s">
        <v>52</v>
      </c>
      <c r="R3" s="125" t="s">
        <v>32</v>
      </c>
      <c r="S3" s="125" t="s">
        <v>53</v>
      </c>
      <c r="T3" s="125" t="s">
        <v>13</v>
      </c>
    </row>
    <row r="4" spans="1:20" ht="25.5" customHeight="1" x14ac:dyDescent="0.3">
      <c r="A4" s="124"/>
      <c r="B4" s="127"/>
      <c r="C4" s="125"/>
      <c r="D4" s="125"/>
      <c r="E4" s="125"/>
      <c r="F4" s="126"/>
      <c r="G4" s="23" t="s">
        <v>9</v>
      </c>
      <c r="H4" s="23" t="s">
        <v>10</v>
      </c>
      <c r="I4" s="23" t="s">
        <v>11</v>
      </c>
      <c r="J4" s="125"/>
      <c r="K4" s="121"/>
      <c r="L4" s="121"/>
      <c r="M4" s="121"/>
      <c r="N4" s="121"/>
      <c r="O4" s="121"/>
      <c r="P4" s="124"/>
      <c r="Q4" s="124"/>
      <c r="R4" s="125"/>
      <c r="S4" s="125"/>
      <c r="T4" s="125"/>
    </row>
    <row r="5" spans="1:20" ht="18.75" x14ac:dyDescent="0.3">
      <c r="A5" s="4">
        <v>1</v>
      </c>
      <c r="B5" s="17" t="s">
        <v>62</v>
      </c>
      <c r="C5" s="66" t="s">
        <v>158</v>
      </c>
      <c r="D5" s="48" t="s">
        <v>23</v>
      </c>
      <c r="E5" s="17"/>
      <c r="F5" s="66" t="s">
        <v>96</v>
      </c>
      <c r="G5" s="17">
        <v>12</v>
      </c>
      <c r="H5" s="17">
        <v>9</v>
      </c>
      <c r="I5" s="62">
        <f>SUM(G5:H5)</f>
        <v>21</v>
      </c>
      <c r="J5" s="58"/>
      <c r="K5" s="66" t="s">
        <v>165</v>
      </c>
      <c r="L5" s="66" t="s">
        <v>167</v>
      </c>
      <c r="M5" s="48">
        <v>9365034890</v>
      </c>
      <c r="N5" s="58" t="s">
        <v>230</v>
      </c>
      <c r="O5" s="58"/>
      <c r="P5" s="49">
        <v>43711</v>
      </c>
      <c r="Q5" s="48" t="s">
        <v>207</v>
      </c>
      <c r="R5" s="48">
        <v>127</v>
      </c>
      <c r="S5" s="18" t="s">
        <v>117</v>
      </c>
      <c r="T5" s="18"/>
    </row>
    <row r="6" spans="1:20" ht="18.75" x14ac:dyDescent="0.3">
      <c r="A6" s="4">
        <v>2</v>
      </c>
      <c r="B6" s="17" t="s">
        <v>62</v>
      </c>
      <c r="C6" s="66" t="s">
        <v>158</v>
      </c>
      <c r="D6" s="48" t="s">
        <v>23</v>
      </c>
      <c r="E6" s="19"/>
      <c r="F6" s="66" t="s">
        <v>94</v>
      </c>
      <c r="G6" s="19">
        <v>15</v>
      </c>
      <c r="H6" s="19">
        <v>13</v>
      </c>
      <c r="I6" s="62">
        <f t="shared" ref="I6:I69" si="0">SUM(G6:H6)</f>
        <v>28</v>
      </c>
      <c r="J6" s="48"/>
      <c r="K6" s="66" t="s">
        <v>165</v>
      </c>
      <c r="L6" s="66" t="s">
        <v>167</v>
      </c>
      <c r="M6" s="48">
        <v>9365034890</v>
      </c>
      <c r="N6" s="58" t="s">
        <v>230</v>
      </c>
      <c r="O6" s="48"/>
      <c r="P6" s="49">
        <v>43711</v>
      </c>
      <c r="Q6" s="48" t="s">
        <v>207</v>
      </c>
      <c r="R6" s="48">
        <v>127</v>
      </c>
      <c r="S6" s="18" t="s">
        <v>117</v>
      </c>
      <c r="T6" s="18"/>
    </row>
    <row r="7" spans="1:20" ht="18.75" x14ac:dyDescent="0.3">
      <c r="A7" s="4">
        <v>3</v>
      </c>
      <c r="B7" s="17" t="s">
        <v>62</v>
      </c>
      <c r="C7" s="66" t="s">
        <v>158</v>
      </c>
      <c r="D7" s="48" t="s">
        <v>25</v>
      </c>
      <c r="E7" s="19"/>
      <c r="F7" s="66" t="s">
        <v>95</v>
      </c>
      <c r="G7" s="19">
        <v>0</v>
      </c>
      <c r="H7" s="19">
        <v>0</v>
      </c>
      <c r="I7" s="62">
        <f t="shared" si="0"/>
        <v>0</v>
      </c>
      <c r="J7" s="48"/>
      <c r="K7" s="66" t="s">
        <v>165</v>
      </c>
      <c r="L7" s="66" t="s">
        <v>167</v>
      </c>
      <c r="M7" s="48">
        <v>9365034890</v>
      </c>
      <c r="N7" s="58" t="s">
        <v>230</v>
      </c>
      <c r="O7" s="48"/>
      <c r="P7" s="49">
        <v>43711</v>
      </c>
      <c r="Q7" s="48" t="s">
        <v>207</v>
      </c>
      <c r="R7" s="48">
        <v>127</v>
      </c>
      <c r="S7" s="18" t="s">
        <v>117</v>
      </c>
      <c r="T7" s="18"/>
    </row>
    <row r="8" spans="1:20" ht="18.75" x14ac:dyDescent="0.3">
      <c r="A8" s="4">
        <v>4</v>
      </c>
      <c r="B8" s="17" t="s">
        <v>62</v>
      </c>
      <c r="C8" s="66" t="s">
        <v>159</v>
      </c>
      <c r="D8" s="48" t="s">
        <v>23</v>
      </c>
      <c r="E8" s="19"/>
      <c r="F8" s="66" t="s">
        <v>96</v>
      </c>
      <c r="G8" s="19">
        <v>19</v>
      </c>
      <c r="H8" s="19">
        <v>13</v>
      </c>
      <c r="I8" s="62">
        <f t="shared" si="0"/>
        <v>32</v>
      </c>
      <c r="J8" s="17"/>
      <c r="K8" s="66" t="s">
        <v>165</v>
      </c>
      <c r="L8" s="66" t="s">
        <v>168</v>
      </c>
      <c r="M8" s="58">
        <v>9954062075</v>
      </c>
      <c r="N8" s="48" t="s">
        <v>227</v>
      </c>
      <c r="O8" s="48">
        <v>936510940</v>
      </c>
      <c r="P8" s="49">
        <v>43712</v>
      </c>
      <c r="Q8" s="48" t="s">
        <v>208</v>
      </c>
      <c r="R8" s="48">
        <v>124</v>
      </c>
      <c r="S8" s="18" t="s">
        <v>117</v>
      </c>
      <c r="T8" s="18"/>
    </row>
    <row r="9" spans="1:20" ht="18.75" x14ac:dyDescent="0.3">
      <c r="A9" s="4">
        <v>5</v>
      </c>
      <c r="B9" s="17" t="s">
        <v>62</v>
      </c>
      <c r="C9" s="66" t="s">
        <v>159</v>
      </c>
      <c r="D9" s="48" t="s">
        <v>23</v>
      </c>
      <c r="E9" s="19"/>
      <c r="F9" s="66" t="s">
        <v>94</v>
      </c>
      <c r="G9" s="19">
        <v>20</v>
      </c>
      <c r="H9" s="19">
        <v>27</v>
      </c>
      <c r="I9" s="62">
        <f t="shared" si="0"/>
        <v>47</v>
      </c>
      <c r="J9" s="48"/>
      <c r="K9" s="66" t="s">
        <v>165</v>
      </c>
      <c r="L9" s="66" t="s">
        <v>168</v>
      </c>
      <c r="M9" s="58">
        <v>9954062075</v>
      </c>
      <c r="N9" s="48" t="s">
        <v>227</v>
      </c>
      <c r="O9" s="48">
        <v>936510940</v>
      </c>
      <c r="P9" s="49">
        <v>43712</v>
      </c>
      <c r="Q9" s="48" t="s">
        <v>208</v>
      </c>
      <c r="R9" s="48">
        <v>124</v>
      </c>
      <c r="S9" s="18" t="s">
        <v>117</v>
      </c>
      <c r="T9" s="18"/>
    </row>
    <row r="10" spans="1:20" ht="18.75" x14ac:dyDescent="0.3">
      <c r="A10" s="4">
        <v>6</v>
      </c>
      <c r="B10" s="17" t="s">
        <v>62</v>
      </c>
      <c r="C10" s="66" t="s">
        <v>159</v>
      </c>
      <c r="D10" s="48" t="s">
        <v>25</v>
      </c>
      <c r="E10" s="19"/>
      <c r="F10" s="66" t="s">
        <v>95</v>
      </c>
      <c r="G10" s="19">
        <v>31</v>
      </c>
      <c r="H10" s="19">
        <v>20</v>
      </c>
      <c r="I10" s="62">
        <f t="shared" si="0"/>
        <v>51</v>
      </c>
      <c r="J10" s="48"/>
      <c r="K10" s="66" t="s">
        <v>165</v>
      </c>
      <c r="L10" s="66" t="s">
        <v>168</v>
      </c>
      <c r="M10" s="58">
        <v>9954062075</v>
      </c>
      <c r="N10" s="48" t="s">
        <v>227</v>
      </c>
      <c r="O10" s="48">
        <v>936510940</v>
      </c>
      <c r="P10" s="49">
        <v>43712</v>
      </c>
      <c r="Q10" s="48" t="s">
        <v>208</v>
      </c>
      <c r="R10" s="48">
        <v>124</v>
      </c>
      <c r="S10" s="18" t="s">
        <v>117</v>
      </c>
      <c r="T10" s="18"/>
    </row>
    <row r="11" spans="1:20" ht="18.75" x14ac:dyDescent="0.3">
      <c r="A11" s="4">
        <v>7</v>
      </c>
      <c r="B11" s="17" t="s">
        <v>62</v>
      </c>
      <c r="C11" s="66" t="s">
        <v>159</v>
      </c>
      <c r="D11" s="48" t="s">
        <v>25</v>
      </c>
      <c r="E11" s="19"/>
      <c r="F11" s="66" t="s">
        <v>95</v>
      </c>
      <c r="G11" s="19">
        <v>16</v>
      </c>
      <c r="H11" s="19">
        <v>18</v>
      </c>
      <c r="I11" s="62">
        <f t="shared" si="0"/>
        <v>34</v>
      </c>
      <c r="J11" s="48"/>
      <c r="K11" s="66" t="s">
        <v>165</v>
      </c>
      <c r="L11" s="66" t="s">
        <v>168</v>
      </c>
      <c r="M11" s="58">
        <v>9954062075</v>
      </c>
      <c r="N11" s="48" t="s">
        <v>227</v>
      </c>
      <c r="O11" s="48">
        <v>936510940</v>
      </c>
      <c r="P11" s="49">
        <v>43713</v>
      </c>
      <c r="Q11" s="48" t="s">
        <v>204</v>
      </c>
      <c r="R11" s="48">
        <v>124</v>
      </c>
      <c r="S11" s="18" t="s">
        <v>117</v>
      </c>
      <c r="T11" s="18"/>
    </row>
    <row r="12" spans="1:20" ht="18.75" x14ac:dyDescent="0.3">
      <c r="A12" s="4">
        <v>8</v>
      </c>
      <c r="B12" s="17" t="s">
        <v>62</v>
      </c>
      <c r="C12" s="66" t="s">
        <v>160</v>
      </c>
      <c r="D12" s="48" t="s">
        <v>23</v>
      </c>
      <c r="E12" s="19"/>
      <c r="F12" s="66" t="s">
        <v>94</v>
      </c>
      <c r="G12" s="19">
        <v>20</v>
      </c>
      <c r="H12" s="19">
        <v>14</v>
      </c>
      <c r="I12" s="62">
        <f t="shared" si="0"/>
        <v>34</v>
      </c>
      <c r="J12" s="58"/>
      <c r="K12" s="66" t="s">
        <v>165</v>
      </c>
      <c r="L12" s="66" t="s">
        <v>168</v>
      </c>
      <c r="M12" s="58">
        <v>9954062075</v>
      </c>
      <c r="N12" s="58" t="s">
        <v>231</v>
      </c>
      <c r="O12" s="58">
        <v>8011042013</v>
      </c>
      <c r="P12" s="49">
        <v>43713</v>
      </c>
      <c r="Q12" s="48" t="s">
        <v>204</v>
      </c>
      <c r="R12" s="48">
        <v>123</v>
      </c>
      <c r="S12" s="18" t="s">
        <v>117</v>
      </c>
      <c r="T12" s="18"/>
    </row>
    <row r="13" spans="1:20" ht="18.75" x14ac:dyDescent="0.3">
      <c r="A13" s="4">
        <v>9</v>
      </c>
      <c r="B13" s="17" t="s">
        <v>62</v>
      </c>
      <c r="C13" s="66" t="s">
        <v>161</v>
      </c>
      <c r="D13" s="48" t="s">
        <v>23</v>
      </c>
      <c r="E13" s="19"/>
      <c r="F13" s="66" t="s">
        <v>96</v>
      </c>
      <c r="G13" s="19">
        <v>12</v>
      </c>
      <c r="H13" s="19">
        <v>14</v>
      </c>
      <c r="I13" s="62">
        <f t="shared" si="0"/>
        <v>26</v>
      </c>
      <c r="J13" s="48"/>
      <c r="K13" s="66" t="s">
        <v>166</v>
      </c>
      <c r="L13" s="66" t="s">
        <v>183</v>
      </c>
      <c r="M13" s="48">
        <v>9678314432</v>
      </c>
      <c r="N13" s="48" t="s">
        <v>232</v>
      </c>
      <c r="O13" s="48">
        <v>9957800438</v>
      </c>
      <c r="P13" s="49">
        <v>43714</v>
      </c>
      <c r="Q13" s="48" t="s">
        <v>205</v>
      </c>
      <c r="R13" s="48">
        <v>84</v>
      </c>
      <c r="S13" s="18" t="s">
        <v>117</v>
      </c>
      <c r="T13" s="18"/>
    </row>
    <row r="14" spans="1:20" ht="18.75" x14ac:dyDescent="0.3">
      <c r="A14" s="4">
        <v>10</v>
      </c>
      <c r="B14" s="17" t="s">
        <v>62</v>
      </c>
      <c r="C14" s="66" t="s">
        <v>161</v>
      </c>
      <c r="D14" s="48" t="s">
        <v>23</v>
      </c>
      <c r="E14" s="19"/>
      <c r="F14" s="66" t="s">
        <v>94</v>
      </c>
      <c r="G14" s="19">
        <v>22</v>
      </c>
      <c r="H14" s="19">
        <v>29</v>
      </c>
      <c r="I14" s="62">
        <f t="shared" si="0"/>
        <v>51</v>
      </c>
      <c r="J14" s="48"/>
      <c r="K14" s="66" t="s">
        <v>166</v>
      </c>
      <c r="L14" s="66" t="s">
        <v>183</v>
      </c>
      <c r="M14" s="48">
        <v>9678314432</v>
      </c>
      <c r="N14" s="48" t="s">
        <v>232</v>
      </c>
      <c r="O14" s="48">
        <v>9957800438</v>
      </c>
      <c r="P14" s="49">
        <v>43714</v>
      </c>
      <c r="Q14" s="48" t="s">
        <v>205</v>
      </c>
      <c r="R14" s="48">
        <v>84</v>
      </c>
      <c r="S14" s="18" t="s">
        <v>117</v>
      </c>
      <c r="T14" s="18"/>
    </row>
    <row r="15" spans="1:20" ht="18.75" x14ac:dyDescent="0.3">
      <c r="A15" s="4">
        <v>11</v>
      </c>
      <c r="B15" s="17" t="s">
        <v>62</v>
      </c>
      <c r="C15" s="66" t="s">
        <v>161</v>
      </c>
      <c r="D15" s="58" t="s">
        <v>25</v>
      </c>
      <c r="E15" s="17"/>
      <c r="F15" s="66" t="s">
        <v>95</v>
      </c>
      <c r="G15" s="17">
        <v>10</v>
      </c>
      <c r="H15" s="17">
        <v>14</v>
      </c>
      <c r="I15" s="62">
        <f t="shared" si="0"/>
        <v>24</v>
      </c>
      <c r="J15" s="48"/>
      <c r="K15" s="66" t="s">
        <v>166</v>
      </c>
      <c r="L15" s="66" t="s">
        <v>183</v>
      </c>
      <c r="M15" s="48">
        <v>9678314432</v>
      </c>
      <c r="N15" s="48" t="s">
        <v>232</v>
      </c>
      <c r="O15" s="48">
        <v>9957800438</v>
      </c>
      <c r="P15" s="49">
        <v>43714</v>
      </c>
      <c r="Q15" s="48" t="s">
        <v>205</v>
      </c>
      <c r="R15" s="48">
        <v>84</v>
      </c>
      <c r="S15" s="18" t="s">
        <v>117</v>
      </c>
      <c r="T15" s="18"/>
    </row>
    <row r="16" spans="1:20" ht="18.75" x14ac:dyDescent="0.3">
      <c r="A16" s="4">
        <v>12</v>
      </c>
      <c r="B16" s="17" t="s">
        <v>62</v>
      </c>
      <c r="C16" s="66" t="s">
        <v>162</v>
      </c>
      <c r="D16" s="48" t="s">
        <v>23</v>
      </c>
      <c r="E16" s="19"/>
      <c r="F16" s="66" t="s">
        <v>94</v>
      </c>
      <c r="G16" s="19">
        <v>22</v>
      </c>
      <c r="H16" s="19">
        <v>13</v>
      </c>
      <c r="I16" s="62">
        <f t="shared" si="0"/>
        <v>35</v>
      </c>
      <c r="J16" s="48"/>
      <c r="K16" s="66" t="s">
        <v>166</v>
      </c>
      <c r="L16" s="66" t="s">
        <v>183</v>
      </c>
      <c r="M16" s="48">
        <v>9678314432</v>
      </c>
      <c r="N16" s="48" t="s">
        <v>233</v>
      </c>
      <c r="O16" s="48">
        <v>8811951668</v>
      </c>
      <c r="P16" s="49">
        <v>43718</v>
      </c>
      <c r="Q16" s="48" t="s">
        <v>207</v>
      </c>
      <c r="R16" s="48">
        <v>83</v>
      </c>
      <c r="S16" s="18" t="s">
        <v>117</v>
      </c>
      <c r="T16" s="18"/>
    </row>
    <row r="17" spans="1:20" ht="18.75" x14ac:dyDescent="0.3">
      <c r="A17" s="4">
        <v>13</v>
      </c>
      <c r="B17" s="17" t="s">
        <v>62</v>
      </c>
      <c r="C17" s="66" t="s">
        <v>163</v>
      </c>
      <c r="D17" s="48" t="s">
        <v>23</v>
      </c>
      <c r="E17" s="19"/>
      <c r="F17" s="66" t="s">
        <v>94</v>
      </c>
      <c r="G17" s="19">
        <v>7</v>
      </c>
      <c r="H17" s="19">
        <v>5</v>
      </c>
      <c r="I17" s="62">
        <f t="shared" si="0"/>
        <v>12</v>
      </c>
      <c r="J17" s="48"/>
      <c r="K17" s="66" t="s">
        <v>103</v>
      </c>
      <c r="L17" s="66" t="s">
        <v>111</v>
      </c>
      <c r="M17" s="48">
        <v>9954883780</v>
      </c>
      <c r="N17" s="48" t="s">
        <v>234</v>
      </c>
      <c r="O17" s="48">
        <v>7086431797</v>
      </c>
      <c r="P17" s="49">
        <v>43720</v>
      </c>
      <c r="Q17" s="48" t="s">
        <v>204</v>
      </c>
      <c r="R17" s="48">
        <v>23</v>
      </c>
      <c r="S17" s="18" t="s">
        <v>117</v>
      </c>
      <c r="T17" s="18"/>
    </row>
    <row r="18" spans="1:20" ht="18.75" x14ac:dyDescent="0.3">
      <c r="A18" s="4">
        <v>14</v>
      </c>
      <c r="B18" s="17" t="s">
        <v>62</v>
      </c>
      <c r="C18" s="66" t="s">
        <v>163</v>
      </c>
      <c r="D18" s="48" t="s">
        <v>25</v>
      </c>
      <c r="E18" s="19"/>
      <c r="F18" s="66" t="s">
        <v>95</v>
      </c>
      <c r="G18" s="19">
        <v>17</v>
      </c>
      <c r="H18" s="19">
        <v>21</v>
      </c>
      <c r="I18" s="62">
        <f t="shared" si="0"/>
        <v>38</v>
      </c>
      <c r="J18" s="48"/>
      <c r="K18" s="66" t="s">
        <v>103</v>
      </c>
      <c r="L18" s="66" t="s">
        <v>111</v>
      </c>
      <c r="M18" s="48">
        <v>9954883780</v>
      </c>
      <c r="N18" s="48" t="s">
        <v>234</v>
      </c>
      <c r="O18" s="48">
        <v>7086431797</v>
      </c>
      <c r="P18" s="49">
        <v>43720</v>
      </c>
      <c r="Q18" s="48" t="s">
        <v>204</v>
      </c>
      <c r="R18" s="48">
        <v>23</v>
      </c>
      <c r="S18" s="18" t="s">
        <v>117</v>
      </c>
      <c r="T18" s="18"/>
    </row>
    <row r="19" spans="1:20" ht="18.75" x14ac:dyDescent="0.3">
      <c r="A19" s="4">
        <v>15</v>
      </c>
      <c r="B19" s="17" t="s">
        <v>62</v>
      </c>
      <c r="C19" s="66" t="s">
        <v>149</v>
      </c>
      <c r="D19" s="48" t="s">
        <v>23</v>
      </c>
      <c r="E19" s="19"/>
      <c r="F19" s="66" t="s">
        <v>94</v>
      </c>
      <c r="G19" s="19">
        <v>9</v>
      </c>
      <c r="H19" s="19">
        <v>13</v>
      </c>
      <c r="I19" s="62">
        <f t="shared" si="0"/>
        <v>22</v>
      </c>
      <c r="J19" s="48"/>
      <c r="K19" s="66" t="s">
        <v>100</v>
      </c>
      <c r="L19" s="66" t="s">
        <v>107</v>
      </c>
      <c r="M19" s="48">
        <v>6000059615</v>
      </c>
      <c r="N19" s="48" t="s">
        <v>187</v>
      </c>
      <c r="O19" s="48">
        <v>768882684</v>
      </c>
      <c r="P19" s="49">
        <v>43721</v>
      </c>
      <c r="Q19" s="48" t="s">
        <v>205</v>
      </c>
      <c r="R19" s="48">
        <v>16</v>
      </c>
      <c r="S19" s="18" t="s">
        <v>117</v>
      </c>
      <c r="T19" s="18"/>
    </row>
    <row r="20" spans="1:20" ht="18.75" x14ac:dyDescent="0.3">
      <c r="A20" s="4">
        <v>16</v>
      </c>
      <c r="B20" s="17" t="s">
        <v>62</v>
      </c>
      <c r="C20" s="66" t="s">
        <v>164</v>
      </c>
      <c r="D20" s="48" t="s">
        <v>23</v>
      </c>
      <c r="E20" s="19"/>
      <c r="F20" s="66" t="s">
        <v>94</v>
      </c>
      <c r="G20" s="19">
        <v>5</v>
      </c>
      <c r="H20" s="19">
        <v>9</v>
      </c>
      <c r="I20" s="62">
        <f t="shared" si="0"/>
        <v>14</v>
      </c>
      <c r="J20" s="48"/>
      <c r="K20" s="66" t="s">
        <v>100</v>
      </c>
      <c r="L20" s="66" t="s">
        <v>107</v>
      </c>
      <c r="M20" s="48">
        <v>6000059615</v>
      </c>
      <c r="N20" s="48" t="s">
        <v>187</v>
      </c>
      <c r="O20" s="48">
        <v>768882684</v>
      </c>
      <c r="P20" s="49">
        <v>43721</v>
      </c>
      <c r="Q20" s="48" t="s">
        <v>205</v>
      </c>
      <c r="R20" s="48">
        <v>19</v>
      </c>
      <c r="S20" s="18" t="s">
        <v>117</v>
      </c>
      <c r="T20" s="18"/>
    </row>
    <row r="21" spans="1:20" x14ac:dyDescent="0.3">
      <c r="A21" s="4">
        <v>17</v>
      </c>
      <c r="B21" s="17" t="s">
        <v>63</v>
      </c>
      <c r="C21" s="48" t="s">
        <v>449</v>
      </c>
      <c r="D21" s="48" t="s">
        <v>23</v>
      </c>
      <c r="E21" s="19">
        <v>18200502702</v>
      </c>
      <c r="F21" s="48" t="s">
        <v>113</v>
      </c>
      <c r="G21" s="19">
        <v>135</v>
      </c>
      <c r="H21" s="19">
        <v>115</v>
      </c>
      <c r="I21" s="62">
        <f t="shared" si="0"/>
        <v>250</v>
      </c>
      <c r="J21" s="48">
        <v>9901672213</v>
      </c>
      <c r="K21" s="48" t="s">
        <v>261</v>
      </c>
      <c r="L21" s="48" t="s">
        <v>327</v>
      </c>
      <c r="M21" s="48">
        <v>9401683001</v>
      </c>
      <c r="N21" s="48" t="s">
        <v>413</v>
      </c>
      <c r="O21" s="48">
        <v>9401953163</v>
      </c>
      <c r="P21" s="49">
        <v>43711</v>
      </c>
      <c r="Q21" s="48" t="s">
        <v>123</v>
      </c>
      <c r="R21" s="48">
        <v>14</v>
      </c>
      <c r="S21" s="18" t="s">
        <v>311</v>
      </c>
      <c r="T21" s="18"/>
    </row>
    <row r="22" spans="1:20" x14ac:dyDescent="0.3">
      <c r="A22" s="4">
        <v>18</v>
      </c>
      <c r="B22" s="17" t="s">
        <v>63</v>
      </c>
      <c r="C22" s="48" t="s">
        <v>389</v>
      </c>
      <c r="D22" s="48" t="s">
        <v>23</v>
      </c>
      <c r="E22" s="19">
        <v>503401</v>
      </c>
      <c r="F22" s="48" t="s">
        <v>94</v>
      </c>
      <c r="G22" s="19">
        <v>13</v>
      </c>
      <c r="H22" s="19">
        <v>17</v>
      </c>
      <c r="I22" s="62">
        <f t="shared" si="0"/>
        <v>30</v>
      </c>
      <c r="J22" s="48">
        <v>9934792211</v>
      </c>
      <c r="K22" s="48" t="s">
        <v>261</v>
      </c>
      <c r="L22" s="48" t="s">
        <v>465</v>
      </c>
      <c r="M22" s="48">
        <v>9954332539</v>
      </c>
      <c r="N22" s="48" t="s">
        <v>309</v>
      </c>
      <c r="O22" s="48">
        <v>9957061528</v>
      </c>
      <c r="P22" s="49">
        <v>43712</v>
      </c>
      <c r="Q22" s="48" t="s">
        <v>116</v>
      </c>
      <c r="R22" s="48">
        <v>13</v>
      </c>
      <c r="S22" s="18" t="s">
        <v>311</v>
      </c>
      <c r="T22" s="18"/>
    </row>
    <row r="23" spans="1:20" x14ac:dyDescent="0.3">
      <c r="A23" s="4">
        <v>19</v>
      </c>
      <c r="B23" s="17" t="s">
        <v>63</v>
      </c>
      <c r="C23" s="48" t="s">
        <v>450</v>
      </c>
      <c r="D23" s="48" t="s">
        <v>25</v>
      </c>
      <c r="E23" s="19">
        <v>25</v>
      </c>
      <c r="F23" s="48"/>
      <c r="G23" s="19">
        <v>12</v>
      </c>
      <c r="H23" s="19">
        <v>18</v>
      </c>
      <c r="I23" s="62">
        <f t="shared" si="0"/>
        <v>30</v>
      </c>
      <c r="J23" s="48">
        <v>9401100624</v>
      </c>
      <c r="K23" s="48" t="s">
        <v>415</v>
      </c>
      <c r="L23" s="48" t="s">
        <v>416</v>
      </c>
      <c r="M23" s="48">
        <v>8133042690</v>
      </c>
      <c r="N23" s="48" t="s">
        <v>417</v>
      </c>
      <c r="O23" s="48">
        <v>9435114322</v>
      </c>
      <c r="P23" s="49">
        <v>43714</v>
      </c>
      <c r="Q23" s="48" t="s">
        <v>120</v>
      </c>
      <c r="R23" s="48">
        <v>54</v>
      </c>
      <c r="S23" s="18" t="s">
        <v>311</v>
      </c>
      <c r="T23" s="18"/>
    </row>
    <row r="24" spans="1:20" x14ac:dyDescent="0.3">
      <c r="A24" s="4">
        <v>20</v>
      </c>
      <c r="B24" s="17" t="s">
        <v>63</v>
      </c>
      <c r="C24" s="48" t="s">
        <v>450</v>
      </c>
      <c r="D24" s="48" t="s">
        <v>23</v>
      </c>
      <c r="E24" s="19">
        <v>18200103401</v>
      </c>
      <c r="F24" s="48" t="s">
        <v>94</v>
      </c>
      <c r="G24" s="19">
        <v>17</v>
      </c>
      <c r="H24" s="19">
        <v>10</v>
      </c>
      <c r="I24" s="62">
        <f t="shared" si="0"/>
        <v>27</v>
      </c>
      <c r="J24" s="48">
        <v>9435234880</v>
      </c>
      <c r="K24" s="48" t="s">
        <v>415</v>
      </c>
      <c r="L24" s="48" t="s">
        <v>416</v>
      </c>
      <c r="M24" s="48">
        <v>8133042690</v>
      </c>
      <c r="N24" s="48" t="s">
        <v>417</v>
      </c>
      <c r="O24" s="48">
        <v>9435114322</v>
      </c>
      <c r="P24" s="49">
        <v>43714</v>
      </c>
      <c r="Q24" s="48" t="s">
        <v>120</v>
      </c>
      <c r="R24" s="48">
        <v>54</v>
      </c>
      <c r="S24" s="18" t="s">
        <v>311</v>
      </c>
      <c r="T24" s="18"/>
    </row>
    <row r="25" spans="1:20" x14ac:dyDescent="0.3">
      <c r="A25" s="4">
        <v>21</v>
      </c>
      <c r="B25" s="17" t="s">
        <v>63</v>
      </c>
      <c r="C25" s="48" t="s">
        <v>451</v>
      </c>
      <c r="D25" s="48" t="s">
        <v>23</v>
      </c>
      <c r="E25" s="19">
        <v>18200108001</v>
      </c>
      <c r="F25" s="48" t="s">
        <v>94</v>
      </c>
      <c r="G25" s="19">
        <v>6</v>
      </c>
      <c r="H25" s="19">
        <v>0</v>
      </c>
      <c r="I25" s="62">
        <f t="shared" si="0"/>
        <v>6</v>
      </c>
      <c r="J25" s="48">
        <v>9476521366</v>
      </c>
      <c r="K25" s="48" t="s">
        <v>415</v>
      </c>
      <c r="L25" s="48" t="s">
        <v>416</v>
      </c>
      <c r="M25" s="48">
        <v>8133042690</v>
      </c>
      <c r="N25" s="48" t="s">
        <v>364</v>
      </c>
      <c r="O25" s="48">
        <v>9401781991</v>
      </c>
      <c r="P25" s="49">
        <v>43717</v>
      </c>
      <c r="Q25" s="48" t="s">
        <v>190</v>
      </c>
      <c r="R25" s="48">
        <v>77</v>
      </c>
      <c r="S25" s="18" t="s">
        <v>311</v>
      </c>
      <c r="T25" s="18"/>
    </row>
    <row r="26" spans="1:20" x14ac:dyDescent="0.3">
      <c r="A26" s="4">
        <v>22</v>
      </c>
      <c r="B26" s="17" t="s">
        <v>63</v>
      </c>
      <c r="C26" s="58" t="s">
        <v>451</v>
      </c>
      <c r="D26" s="58" t="s">
        <v>25</v>
      </c>
      <c r="E26" s="17">
        <v>30</v>
      </c>
      <c r="F26" s="58"/>
      <c r="G26" s="17">
        <v>15</v>
      </c>
      <c r="H26" s="17">
        <v>15</v>
      </c>
      <c r="I26" s="62">
        <f t="shared" si="0"/>
        <v>30</v>
      </c>
      <c r="J26" s="58">
        <v>9435341129</v>
      </c>
      <c r="K26" s="58" t="s">
        <v>415</v>
      </c>
      <c r="L26" s="58" t="s">
        <v>416</v>
      </c>
      <c r="M26" s="58">
        <v>8133042690</v>
      </c>
      <c r="N26" s="58" t="s">
        <v>364</v>
      </c>
      <c r="O26" s="58">
        <v>9401781991</v>
      </c>
      <c r="P26" s="49">
        <v>43717</v>
      </c>
      <c r="Q26" s="48" t="s">
        <v>190</v>
      </c>
      <c r="R26" s="48">
        <v>77</v>
      </c>
      <c r="S26" s="18" t="s">
        <v>311</v>
      </c>
      <c r="T26" s="18"/>
    </row>
    <row r="27" spans="1:20" x14ac:dyDescent="0.3">
      <c r="A27" s="4">
        <v>23</v>
      </c>
      <c r="B27" s="17" t="s">
        <v>63</v>
      </c>
      <c r="C27" s="48" t="s">
        <v>451</v>
      </c>
      <c r="D27" s="48" t="s">
        <v>25</v>
      </c>
      <c r="E27" s="19">
        <v>94</v>
      </c>
      <c r="F27" s="48"/>
      <c r="G27" s="19">
        <v>7</v>
      </c>
      <c r="H27" s="19">
        <v>4</v>
      </c>
      <c r="I27" s="62">
        <f t="shared" si="0"/>
        <v>11</v>
      </c>
      <c r="J27" s="48">
        <v>9401310449</v>
      </c>
      <c r="K27" s="48" t="s">
        <v>415</v>
      </c>
      <c r="L27" s="48" t="s">
        <v>416</v>
      </c>
      <c r="M27" s="48">
        <v>8133042690</v>
      </c>
      <c r="N27" s="48" t="s">
        <v>364</v>
      </c>
      <c r="O27" s="48">
        <v>9401781991</v>
      </c>
      <c r="P27" s="49">
        <v>43717</v>
      </c>
      <c r="Q27" s="48" t="s">
        <v>190</v>
      </c>
      <c r="R27" s="48">
        <v>77</v>
      </c>
      <c r="S27" s="18" t="s">
        <v>311</v>
      </c>
      <c r="T27" s="18"/>
    </row>
    <row r="28" spans="1:20" x14ac:dyDescent="0.3">
      <c r="A28" s="4">
        <v>24</v>
      </c>
      <c r="B28" s="17" t="s">
        <v>63</v>
      </c>
      <c r="C28" s="48" t="s">
        <v>452</v>
      </c>
      <c r="D28" s="48" t="s">
        <v>23</v>
      </c>
      <c r="E28" s="19"/>
      <c r="F28" s="48" t="s">
        <v>94</v>
      </c>
      <c r="G28" s="19">
        <v>6</v>
      </c>
      <c r="H28" s="19">
        <v>6</v>
      </c>
      <c r="I28" s="62">
        <f t="shared" si="0"/>
        <v>12</v>
      </c>
      <c r="J28" s="48">
        <v>7896472026</v>
      </c>
      <c r="K28" s="48" t="s">
        <v>261</v>
      </c>
      <c r="L28" s="48" t="s">
        <v>312</v>
      </c>
      <c r="M28" s="48">
        <v>9401436610</v>
      </c>
      <c r="N28" s="48" t="s">
        <v>466</v>
      </c>
      <c r="O28" s="48">
        <v>8812914799</v>
      </c>
      <c r="P28" s="49">
        <v>43718</v>
      </c>
      <c r="Q28" s="48" t="s">
        <v>123</v>
      </c>
      <c r="R28" s="48">
        <v>7</v>
      </c>
      <c r="S28" s="18" t="s">
        <v>311</v>
      </c>
      <c r="T28" s="18"/>
    </row>
    <row r="29" spans="1:20" x14ac:dyDescent="0.3">
      <c r="A29" s="4">
        <v>25</v>
      </c>
      <c r="B29" s="17" t="s">
        <v>63</v>
      </c>
      <c r="C29" s="48" t="s">
        <v>453</v>
      </c>
      <c r="D29" s="48" t="s">
        <v>25</v>
      </c>
      <c r="E29" s="19">
        <v>73</v>
      </c>
      <c r="F29" s="48"/>
      <c r="G29" s="19">
        <v>18</v>
      </c>
      <c r="H29" s="19">
        <v>12</v>
      </c>
      <c r="I29" s="62">
        <f t="shared" si="0"/>
        <v>30</v>
      </c>
      <c r="J29" s="48">
        <v>9401115026</v>
      </c>
      <c r="K29" s="48" t="s">
        <v>283</v>
      </c>
      <c r="L29" s="48" t="s">
        <v>284</v>
      </c>
      <c r="M29" s="48">
        <v>9435613795</v>
      </c>
      <c r="N29" s="48" t="s">
        <v>285</v>
      </c>
      <c r="O29" s="48">
        <v>9401958359</v>
      </c>
      <c r="P29" s="49">
        <v>43719</v>
      </c>
      <c r="Q29" s="48" t="s">
        <v>116</v>
      </c>
      <c r="R29" s="48">
        <v>32</v>
      </c>
      <c r="S29" s="18" t="s">
        <v>311</v>
      </c>
      <c r="T29" s="18"/>
    </row>
    <row r="30" spans="1:20" ht="33" x14ac:dyDescent="0.3">
      <c r="A30" s="4">
        <v>26</v>
      </c>
      <c r="B30" s="17" t="s">
        <v>63</v>
      </c>
      <c r="C30" s="48" t="s">
        <v>454</v>
      </c>
      <c r="D30" s="48" t="s">
        <v>23</v>
      </c>
      <c r="E30" s="19">
        <v>18200503617</v>
      </c>
      <c r="F30" s="48" t="s">
        <v>113</v>
      </c>
      <c r="G30" s="19">
        <v>65</v>
      </c>
      <c r="H30" s="19">
        <v>71</v>
      </c>
      <c r="I30" s="62">
        <f t="shared" si="0"/>
        <v>136</v>
      </c>
      <c r="J30" s="48">
        <v>6000632902</v>
      </c>
      <c r="K30" s="48" t="s">
        <v>283</v>
      </c>
      <c r="L30" s="48" t="s">
        <v>284</v>
      </c>
      <c r="M30" s="48">
        <v>9435613795</v>
      </c>
      <c r="N30" s="48" t="s">
        <v>285</v>
      </c>
      <c r="O30" s="48">
        <v>9401958359</v>
      </c>
      <c r="P30" s="49">
        <v>43721</v>
      </c>
      <c r="Q30" s="48" t="s">
        <v>120</v>
      </c>
      <c r="R30" s="48">
        <v>30</v>
      </c>
      <c r="S30" s="18" t="s">
        <v>311</v>
      </c>
      <c r="T30" s="18"/>
    </row>
    <row r="31" spans="1:20" x14ac:dyDescent="0.3">
      <c r="A31" s="4">
        <v>27</v>
      </c>
      <c r="B31" s="17" t="s">
        <v>63</v>
      </c>
      <c r="C31" s="48" t="s">
        <v>455</v>
      </c>
      <c r="D31" s="48" t="s">
        <v>23</v>
      </c>
      <c r="E31" s="19">
        <v>18200506214</v>
      </c>
      <c r="F31" s="48" t="s">
        <v>113</v>
      </c>
      <c r="G31" s="19">
        <v>64</v>
      </c>
      <c r="H31" s="19">
        <v>69</v>
      </c>
      <c r="I31" s="62">
        <f t="shared" si="0"/>
        <v>133</v>
      </c>
      <c r="J31" s="48">
        <v>6001362421</v>
      </c>
      <c r="K31" s="48" t="s">
        <v>467</v>
      </c>
      <c r="L31" s="48" t="s">
        <v>411</v>
      </c>
      <c r="M31" s="48">
        <v>9401624137</v>
      </c>
      <c r="N31" s="48" t="s">
        <v>421</v>
      </c>
      <c r="O31" s="48">
        <v>9401305212</v>
      </c>
      <c r="P31" s="49">
        <v>43724</v>
      </c>
      <c r="Q31" s="48" t="s">
        <v>190</v>
      </c>
      <c r="R31" s="48">
        <v>40</v>
      </c>
      <c r="S31" s="18" t="s">
        <v>311</v>
      </c>
      <c r="T31" s="18"/>
    </row>
    <row r="32" spans="1:20" x14ac:dyDescent="0.3">
      <c r="A32" s="4">
        <v>28</v>
      </c>
      <c r="B32" s="17" t="s">
        <v>63</v>
      </c>
      <c r="C32" s="48" t="s">
        <v>456</v>
      </c>
      <c r="D32" s="48" t="s">
        <v>23</v>
      </c>
      <c r="E32" s="19"/>
      <c r="F32" s="48" t="s">
        <v>94</v>
      </c>
      <c r="G32" s="19">
        <v>16</v>
      </c>
      <c r="H32" s="19">
        <v>14</v>
      </c>
      <c r="I32" s="62">
        <f t="shared" si="0"/>
        <v>30</v>
      </c>
      <c r="J32" s="48">
        <v>9401099838</v>
      </c>
      <c r="K32" s="48" t="s">
        <v>261</v>
      </c>
      <c r="L32" s="48" t="s">
        <v>327</v>
      </c>
      <c r="M32" s="48">
        <v>9401683001</v>
      </c>
      <c r="N32" s="48" t="s">
        <v>413</v>
      </c>
      <c r="O32" s="48">
        <v>9401953163</v>
      </c>
      <c r="P32" s="49">
        <v>43725</v>
      </c>
      <c r="Q32" s="48" t="s">
        <v>123</v>
      </c>
      <c r="R32" s="48">
        <v>15</v>
      </c>
      <c r="S32" s="18" t="s">
        <v>311</v>
      </c>
      <c r="T32" s="18"/>
    </row>
    <row r="33" spans="1:20" x14ac:dyDescent="0.3">
      <c r="A33" s="4">
        <v>29</v>
      </c>
      <c r="B33" s="17" t="s">
        <v>63</v>
      </c>
      <c r="C33" s="58" t="s">
        <v>457</v>
      </c>
      <c r="D33" s="58" t="s">
        <v>23</v>
      </c>
      <c r="E33" s="17">
        <v>18200512703</v>
      </c>
      <c r="F33" s="58" t="s">
        <v>94</v>
      </c>
      <c r="G33" s="17">
        <v>21</v>
      </c>
      <c r="H33" s="17">
        <v>14</v>
      </c>
      <c r="I33" s="62">
        <f t="shared" si="0"/>
        <v>35</v>
      </c>
      <c r="J33" s="58">
        <v>9401020118</v>
      </c>
      <c r="K33" s="58" t="s">
        <v>261</v>
      </c>
      <c r="L33" s="58" t="s">
        <v>327</v>
      </c>
      <c r="M33" s="58">
        <v>9401683001</v>
      </c>
      <c r="N33" s="58" t="s">
        <v>413</v>
      </c>
      <c r="O33" s="58">
        <v>9401953163</v>
      </c>
      <c r="P33" s="49">
        <v>43725</v>
      </c>
      <c r="Q33" s="48" t="s">
        <v>123</v>
      </c>
      <c r="R33" s="48">
        <v>11</v>
      </c>
      <c r="S33" s="18" t="s">
        <v>311</v>
      </c>
      <c r="T33" s="18"/>
    </row>
    <row r="34" spans="1:20" ht="33" x14ac:dyDescent="0.3">
      <c r="A34" s="4">
        <v>30</v>
      </c>
      <c r="B34" s="17" t="s">
        <v>63</v>
      </c>
      <c r="C34" s="48" t="s">
        <v>458</v>
      </c>
      <c r="D34" s="48" t="s">
        <v>23</v>
      </c>
      <c r="E34" s="19">
        <v>18200303618</v>
      </c>
      <c r="F34" s="48" t="s">
        <v>113</v>
      </c>
      <c r="G34" s="19">
        <v>62</v>
      </c>
      <c r="H34" s="19">
        <v>60</v>
      </c>
      <c r="I34" s="62">
        <f t="shared" si="0"/>
        <v>122</v>
      </c>
      <c r="J34" s="48">
        <v>9401506574</v>
      </c>
      <c r="K34" s="48" t="s">
        <v>261</v>
      </c>
      <c r="L34" s="48" t="s">
        <v>368</v>
      </c>
      <c r="M34" s="48">
        <v>9954332539</v>
      </c>
      <c r="N34" s="48" t="s">
        <v>374</v>
      </c>
      <c r="O34" s="48">
        <v>8471942012</v>
      </c>
      <c r="P34" s="49">
        <v>43726</v>
      </c>
      <c r="Q34" s="48" t="s">
        <v>116</v>
      </c>
      <c r="R34" s="48">
        <v>5</v>
      </c>
      <c r="S34" s="18" t="s">
        <v>311</v>
      </c>
      <c r="T34" s="18"/>
    </row>
    <row r="35" spans="1:20" x14ac:dyDescent="0.3">
      <c r="A35" s="4">
        <v>31</v>
      </c>
      <c r="B35" s="17" t="s">
        <v>63</v>
      </c>
      <c r="C35" s="48" t="s">
        <v>459</v>
      </c>
      <c r="D35" s="48" t="s">
        <v>23</v>
      </c>
      <c r="E35" s="19">
        <v>18200106103</v>
      </c>
      <c r="F35" s="48" t="s">
        <v>243</v>
      </c>
      <c r="G35" s="19">
        <v>18</v>
      </c>
      <c r="H35" s="19">
        <v>14</v>
      </c>
      <c r="I35" s="62">
        <f t="shared" si="0"/>
        <v>32</v>
      </c>
      <c r="J35" s="48">
        <v>9401876027</v>
      </c>
      <c r="K35" s="48" t="s">
        <v>403</v>
      </c>
      <c r="L35" s="48" t="s">
        <v>419</v>
      </c>
      <c r="M35" s="48">
        <v>9101829915</v>
      </c>
      <c r="N35" s="48" t="s">
        <v>420</v>
      </c>
      <c r="O35" s="48">
        <v>8011724279</v>
      </c>
      <c r="P35" s="49">
        <v>43728</v>
      </c>
      <c r="Q35" s="48" t="s">
        <v>120</v>
      </c>
      <c r="R35" s="48">
        <v>82</v>
      </c>
      <c r="S35" s="18" t="s">
        <v>311</v>
      </c>
      <c r="T35" s="18"/>
    </row>
    <row r="36" spans="1:20" x14ac:dyDescent="0.3">
      <c r="A36" s="4">
        <v>32</v>
      </c>
      <c r="B36" s="17" t="s">
        <v>63</v>
      </c>
      <c r="C36" s="48" t="s">
        <v>460</v>
      </c>
      <c r="D36" s="48" t="s">
        <v>25</v>
      </c>
      <c r="E36" s="19">
        <v>15</v>
      </c>
      <c r="F36" s="48"/>
      <c r="G36" s="19">
        <v>16</v>
      </c>
      <c r="H36" s="19">
        <v>10</v>
      </c>
      <c r="I36" s="62">
        <f t="shared" si="0"/>
        <v>26</v>
      </c>
      <c r="J36" s="48">
        <v>9401552048</v>
      </c>
      <c r="K36" s="48" t="s">
        <v>446</v>
      </c>
      <c r="L36" s="48" t="s">
        <v>447</v>
      </c>
      <c r="M36" s="48">
        <v>8133041699</v>
      </c>
      <c r="N36" s="48" t="s">
        <v>448</v>
      </c>
      <c r="O36" s="48">
        <v>6001614924</v>
      </c>
      <c r="P36" s="49">
        <v>43731</v>
      </c>
      <c r="Q36" s="48" t="s">
        <v>190</v>
      </c>
      <c r="R36" s="48">
        <v>32</v>
      </c>
      <c r="S36" s="18" t="s">
        <v>311</v>
      </c>
      <c r="T36" s="18"/>
    </row>
    <row r="37" spans="1:20" x14ac:dyDescent="0.3">
      <c r="A37" s="4">
        <v>33</v>
      </c>
      <c r="B37" s="17" t="s">
        <v>63</v>
      </c>
      <c r="C37" s="48" t="s">
        <v>461</v>
      </c>
      <c r="D37" s="48" t="s">
        <v>25</v>
      </c>
      <c r="E37" s="19">
        <v>32</v>
      </c>
      <c r="F37" s="48"/>
      <c r="G37" s="19">
        <v>15</v>
      </c>
      <c r="H37" s="19">
        <v>14</v>
      </c>
      <c r="I37" s="62">
        <f t="shared" si="0"/>
        <v>29</v>
      </c>
      <c r="J37" s="48">
        <v>7637872488</v>
      </c>
      <c r="K37" s="48" t="s">
        <v>446</v>
      </c>
      <c r="L37" s="48" t="s">
        <v>447</v>
      </c>
      <c r="M37" s="48">
        <v>8133041699</v>
      </c>
      <c r="N37" s="48" t="s">
        <v>448</v>
      </c>
      <c r="O37" s="48">
        <v>6001614924</v>
      </c>
      <c r="P37" s="49">
        <v>43731</v>
      </c>
      <c r="Q37" s="48" t="s">
        <v>190</v>
      </c>
      <c r="R37" s="48">
        <v>31</v>
      </c>
      <c r="S37" s="18" t="s">
        <v>311</v>
      </c>
      <c r="T37" s="18"/>
    </row>
    <row r="38" spans="1:20" x14ac:dyDescent="0.3">
      <c r="A38" s="4">
        <v>34</v>
      </c>
      <c r="B38" s="17" t="s">
        <v>63</v>
      </c>
      <c r="C38" s="48" t="s">
        <v>462</v>
      </c>
      <c r="D38" s="48" t="s">
        <v>25</v>
      </c>
      <c r="E38" s="19">
        <v>30</v>
      </c>
      <c r="F38" s="48"/>
      <c r="G38" s="19">
        <v>25</v>
      </c>
      <c r="H38" s="19">
        <v>26</v>
      </c>
      <c r="I38" s="62">
        <f t="shared" si="0"/>
        <v>51</v>
      </c>
      <c r="J38" s="48">
        <v>7401505011</v>
      </c>
      <c r="K38" s="48" t="s">
        <v>446</v>
      </c>
      <c r="L38" s="48" t="s">
        <v>447</v>
      </c>
      <c r="M38" s="48">
        <v>8133041699</v>
      </c>
      <c r="N38" s="48" t="s">
        <v>448</v>
      </c>
      <c r="O38" s="48">
        <v>6001614924</v>
      </c>
      <c r="P38" s="49">
        <v>43732</v>
      </c>
      <c r="Q38" s="48" t="s">
        <v>123</v>
      </c>
      <c r="R38" s="48">
        <v>31</v>
      </c>
      <c r="S38" s="18" t="s">
        <v>311</v>
      </c>
      <c r="T38" s="18"/>
    </row>
    <row r="39" spans="1:20" x14ac:dyDescent="0.3">
      <c r="A39" s="4">
        <v>35</v>
      </c>
      <c r="B39" s="17" t="s">
        <v>63</v>
      </c>
      <c r="C39" s="48" t="s">
        <v>463</v>
      </c>
      <c r="D39" s="48" t="s">
        <v>23</v>
      </c>
      <c r="E39" s="19">
        <v>18200509801</v>
      </c>
      <c r="F39" s="48"/>
      <c r="G39" s="19">
        <v>21</v>
      </c>
      <c r="H39" s="19">
        <v>15</v>
      </c>
      <c r="I39" s="62">
        <f t="shared" si="0"/>
        <v>36</v>
      </c>
      <c r="J39" s="48">
        <v>8811856215</v>
      </c>
      <c r="K39" s="48" t="s">
        <v>261</v>
      </c>
      <c r="L39" s="48" t="s">
        <v>312</v>
      </c>
      <c r="M39" s="48">
        <v>9401436610</v>
      </c>
      <c r="N39" s="48" t="s">
        <v>466</v>
      </c>
      <c r="O39" s="48">
        <v>8812914799</v>
      </c>
      <c r="P39" s="49">
        <v>43733</v>
      </c>
      <c r="Q39" s="48" t="s">
        <v>116</v>
      </c>
      <c r="R39" s="48">
        <v>4</v>
      </c>
      <c r="S39" s="18" t="s">
        <v>311</v>
      </c>
      <c r="T39" s="18"/>
    </row>
    <row r="40" spans="1:20" x14ac:dyDescent="0.3">
      <c r="A40" s="4">
        <v>36</v>
      </c>
      <c r="B40" s="17" t="s">
        <v>63</v>
      </c>
      <c r="C40" s="48" t="s">
        <v>464</v>
      </c>
      <c r="D40" s="48" t="s">
        <v>23</v>
      </c>
      <c r="E40" s="19">
        <v>18200109601</v>
      </c>
      <c r="F40" s="48" t="s">
        <v>94</v>
      </c>
      <c r="G40" s="19">
        <v>16</v>
      </c>
      <c r="H40" s="19">
        <v>15</v>
      </c>
      <c r="I40" s="62">
        <f t="shared" si="0"/>
        <v>31</v>
      </c>
      <c r="J40" s="48">
        <v>9401641502</v>
      </c>
      <c r="K40" s="48" t="s">
        <v>415</v>
      </c>
      <c r="L40" s="48" t="s">
        <v>416</v>
      </c>
      <c r="M40" s="48">
        <v>8133042690</v>
      </c>
      <c r="N40" s="48" t="s">
        <v>417</v>
      </c>
      <c r="O40" s="48">
        <v>9435114322</v>
      </c>
      <c r="P40" s="49">
        <v>43735</v>
      </c>
      <c r="Q40" s="48" t="s">
        <v>120</v>
      </c>
      <c r="R40" s="48">
        <v>63</v>
      </c>
      <c r="S40" s="18" t="s">
        <v>311</v>
      </c>
      <c r="T40" s="18"/>
    </row>
    <row r="41" spans="1:20" x14ac:dyDescent="0.3">
      <c r="A41" s="4">
        <v>37</v>
      </c>
      <c r="B41" s="17"/>
      <c r="C41" s="48"/>
      <c r="D41" s="48"/>
      <c r="E41" s="19"/>
      <c r="F41" s="48"/>
      <c r="G41" s="19"/>
      <c r="H41" s="19"/>
      <c r="I41" s="62">
        <f t="shared" si="0"/>
        <v>0</v>
      </c>
      <c r="J41" s="48"/>
      <c r="K41" s="48"/>
      <c r="L41" s="48"/>
      <c r="M41" s="48"/>
      <c r="N41" s="48"/>
      <c r="O41" s="48"/>
      <c r="P41" s="49"/>
      <c r="Q41" s="48"/>
      <c r="R41" s="48"/>
      <c r="S41" s="18"/>
      <c r="T41" s="18"/>
    </row>
    <row r="42" spans="1:20" x14ac:dyDescent="0.3">
      <c r="A42" s="4">
        <v>38</v>
      </c>
      <c r="B42" s="17"/>
      <c r="C42" s="58"/>
      <c r="D42" s="58"/>
      <c r="E42" s="17"/>
      <c r="F42" s="58"/>
      <c r="G42" s="17"/>
      <c r="H42" s="17"/>
      <c r="I42" s="62">
        <f t="shared" si="0"/>
        <v>0</v>
      </c>
      <c r="J42" s="58"/>
      <c r="K42" s="58"/>
      <c r="L42" s="58"/>
      <c r="M42" s="58"/>
      <c r="N42" s="58"/>
      <c r="O42" s="58"/>
      <c r="P42" s="49"/>
      <c r="Q42" s="48"/>
      <c r="R42" s="48"/>
      <c r="S42" s="18"/>
      <c r="T42" s="18"/>
    </row>
    <row r="43" spans="1:20" x14ac:dyDescent="0.3">
      <c r="A43" s="4">
        <v>39</v>
      </c>
      <c r="B43" s="17"/>
      <c r="C43" s="48"/>
      <c r="D43" s="48"/>
      <c r="E43" s="19"/>
      <c r="F43" s="48"/>
      <c r="G43" s="19"/>
      <c r="H43" s="19"/>
      <c r="I43" s="62">
        <f t="shared" si="0"/>
        <v>0</v>
      </c>
      <c r="J43" s="48"/>
      <c r="K43" s="48"/>
      <c r="L43" s="48"/>
      <c r="M43" s="48"/>
      <c r="N43" s="48"/>
      <c r="O43" s="48"/>
      <c r="P43" s="49"/>
      <c r="Q43" s="48"/>
      <c r="R43" s="48"/>
      <c r="S43" s="18"/>
      <c r="T43" s="18"/>
    </row>
    <row r="44" spans="1:20" x14ac:dyDescent="0.3">
      <c r="A44" s="4">
        <v>40</v>
      </c>
      <c r="B44" s="17"/>
      <c r="C44" s="48"/>
      <c r="D44" s="48"/>
      <c r="E44" s="19"/>
      <c r="F44" s="48"/>
      <c r="G44" s="19"/>
      <c r="H44" s="19"/>
      <c r="I44" s="62">
        <f t="shared" si="0"/>
        <v>0</v>
      </c>
      <c r="J44" s="48"/>
      <c r="K44" s="48"/>
      <c r="L44" s="48"/>
      <c r="M44" s="48"/>
      <c r="N44" s="48"/>
      <c r="O44" s="48"/>
      <c r="P44" s="49"/>
      <c r="Q44" s="48"/>
      <c r="R44" s="48"/>
      <c r="S44" s="18"/>
      <c r="T44" s="18"/>
    </row>
    <row r="45" spans="1:20" x14ac:dyDescent="0.3">
      <c r="A45" s="4">
        <v>41</v>
      </c>
      <c r="B45" s="17"/>
      <c r="C45" s="48"/>
      <c r="D45" s="48"/>
      <c r="E45" s="19"/>
      <c r="F45" s="48"/>
      <c r="G45" s="19"/>
      <c r="H45" s="19"/>
      <c r="I45" s="62">
        <f t="shared" si="0"/>
        <v>0</v>
      </c>
      <c r="J45" s="48"/>
      <c r="K45" s="48"/>
      <c r="L45" s="48"/>
      <c r="M45" s="48"/>
      <c r="N45" s="48"/>
      <c r="O45" s="48"/>
      <c r="P45" s="49"/>
      <c r="Q45" s="48"/>
      <c r="R45" s="48"/>
      <c r="S45" s="18"/>
      <c r="T45" s="18"/>
    </row>
    <row r="46" spans="1:20" x14ac:dyDescent="0.3">
      <c r="A46" s="4">
        <v>42</v>
      </c>
      <c r="B46" s="17"/>
      <c r="C46" s="48"/>
      <c r="D46" s="48"/>
      <c r="E46" s="19"/>
      <c r="F46" s="48"/>
      <c r="G46" s="19"/>
      <c r="H46" s="19"/>
      <c r="I46" s="62">
        <f t="shared" si="0"/>
        <v>0</v>
      </c>
      <c r="J46" s="48"/>
      <c r="K46" s="48"/>
      <c r="L46" s="48"/>
      <c r="M46" s="48"/>
      <c r="N46" s="48"/>
      <c r="O46" s="48"/>
      <c r="P46" s="49"/>
      <c r="Q46" s="48"/>
      <c r="R46" s="48"/>
      <c r="S46" s="18"/>
      <c r="T46" s="18"/>
    </row>
    <row r="47" spans="1:20" x14ac:dyDescent="0.3">
      <c r="A47" s="4">
        <v>43</v>
      </c>
      <c r="B47" s="17"/>
      <c r="C47" s="48"/>
      <c r="D47" s="48"/>
      <c r="E47" s="19"/>
      <c r="F47" s="48"/>
      <c r="G47" s="19"/>
      <c r="H47" s="19"/>
      <c r="I47" s="62">
        <f t="shared" si="0"/>
        <v>0</v>
      </c>
      <c r="J47" s="48"/>
      <c r="K47" s="48"/>
      <c r="L47" s="48"/>
      <c r="M47" s="48"/>
      <c r="N47" s="48"/>
      <c r="O47" s="48"/>
      <c r="P47" s="49"/>
      <c r="Q47" s="48"/>
      <c r="R47" s="48"/>
      <c r="S47" s="18"/>
      <c r="T47" s="18"/>
    </row>
    <row r="48" spans="1:20" x14ac:dyDescent="0.3">
      <c r="A48" s="4">
        <v>44</v>
      </c>
      <c r="B48" s="17"/>
      <c r="C48" s="48"/>
      <c r="D48" s="48"/>
      <c r="E48" s="19"/>
      <c r="F48" s="48"/>
      <c r="G48" s="19"/>
      <c r="H48" s="19"/>
      <c r="I48" s="62">
        <f t="shared" si="0"/>
        <v>0</v>
      </c>
      <c r="J48" s="48"/>
      <c r="K48" s="48"/>
      <c r="L48" s="48"/>
      <c r="M48" s="48"/>
      <c r="N48" s="48"/>
      <c r="O48" s="48"/>
      <c r="P48" s="49"/>
      <c r="Q48" s="48"/>
      <c r="R48" s="48"/>
      <c r="S48" s="18"/>
      <c r="T48" s="18"/>
    </row>
    <row r="49" spans="1:20" x14ac:dyDescent="0.3">
      <c r="A49" s="4">
        <v>45</v>
      </c>
      <c r="B49" s="17"/>
      <c r="C49" s="48"/>
      <c r="D49" s="48"/>
      <c r="E49" s="19"/>
      <c r="F49" s="48"/>
      <c r="G49" s="19"/>
      <c r="H49" s="19"/>
      <c r="I49" s="62">
        <f t="shared" si="0"/>
        <v>0</v>
      </c>
      <c r="J49" s="48"/>
      <c r="K49" s="48"/>
      <c r="L49" s="48"/>
      <c r="M49" s="48"/>
      <c r="N49" s="48"/>
      <c r="O49" s="48"/>
      <c r="P49" s="49"/>
      <c r="Q49" s="48"/>
      <c r="R49" s="48"/>
      <c r="S49" s="18"/>
      <c r="T49" s="18"/>
    </row>
    <row r="50" spans="1:20" x14ac:dyDescent="0.3">
      <c r="A50" s="4">
        <v>46</v>
      </c>
      <c r="B50" s="17"/>
      <c r="C50" s="48"/>
      <c r="D50" s="48"/>
      <c r="E50" s="19"/>
      <c r="F50" s="48"/>
      <c r="G50" s="19"/>
      <c r="H50" s="19"/>
      <c r="I50" s="62">
        <f t="shared" si="0"/>
        <v>0</v>
      </c>
      <c r="J50" s="48"/>
      <c r="K50" s="48"/>
      <c r="L50" s="48"/>
      <c r="M50" s="48"/>
      <c r="N50" s="48"/>
      <c r="O50" s="48"/>
      <c r="P50" s="49"/>
      <c r="Q50" s="48"/>
      <c r="R50" s="48"/>
      <c r="S50" s="18"/>
      <c r="T50" s="18"/>
    </row>
    <row r="51" spans="1:20" x14ac:dyDescent="0.3">
      <c r="A51" s="4">
        <v>47</v>
      </c>
      <c r="B51" s="17"/>
      <c r="C51" s="48"/>
      <c r="D51" s="48"/>
      <c r="E51" s="19"/>
      <c r="F51" s="48"/>
      <c r="G51" s="19"/>
      <c r="H51" s="19"/>
      <c r="I51" s="62">
        <f t="shared" si="0"/>
        <v>0</v>
      </c>
      <c r="J51" s="48"/>
      <c r="K51" s="48"/>
      <c r="L51" s="48"/>
      <c r="M51" s="48"/>
      <c r="N51" s="48"/>
      <c r="O51" s="48"/>
      <c r="P51" s="49"/>
      <c r="Q51" s="48"/>
      <c r="R51" s="48"/>
      <c r="S51" s="18"/>
      <c r="T51" s="18"/>
    </row>
    <row r="52" spans="1:20" x14ac:dyDescent="0.3">
      <c r="A52" s="4">
        <v>48</v>
      </c>
      <c r="B52" s="17"/>
      <c r="C52" s="48"/>
      <c r="D52" s="48"/>
      <c r="E52" s="19"/>
      <c r="F52" s="48"/>
      <c r="G52" s="19"/>
      <c r="H52" s="19"/>
      <c r="I52" s="62">
        <f t="shared" si="0"/>
        <v>0</v>
      </c>
      <c r="J52" s="48"/>
      <c r="K52" s="48"/>
      <c r="L52" s="48"/>
      <c r="M52" s="48"/>
      <c r="N52" s="48"/>
      <c r="O52" s="48"/>
      <c r="P52" s="49"/>
      <c r="Q52" s="48"/>
      <c r="R52" s="48"/>
      <c r="S52" s="18"/>
      <c r="T52" s="18"/>
    </row>
    <row r="53" spans="1:20" x14ac:dyDescent="0.3">
      <c r="A53" s="4">
        <v>49</v>
      </c>
      <c r="B53" s="17"/>
      <c r="C53" s="48"/>
      <c r="D53" s="48"/>
      <c r="E53" s="19"/>
      <c r="F53" s="48"/>
      <c r="G53" s="19"/>
      <c r="H53" s="19"/>
      <c r="I53" s="62">
        <f t="shared" si="0"/>
        <v>0</v>
      </c>
      <c r="J53" s="48"/>
      <c r="K53" s="48"/>
      <c r="L53" s="48"/>
      <c r="M53" s="48"/>
      <c r="N53" s="48"/>
      <c r="O53" s="48"/>
      <c r="P53" s="49"/>
      <c r="Q53" s="48"/>
      <c r="R53" s="48"/>
      <c r="S53" s="18"/>
      <c r="T53" s="18"/>
    </row>
    <row r="54" spans="1:20" x14ac:dyDescent="0.3">
      <c r="A54" s="4">
        <v>50</v>
      </c>
      <c r="B54" s="17"/>
      <c r="C54" s="48"/>
      <c r="D54" s="48"/>
      <c r="E54" s="19"/>
      <c r="F54" s="48"/>
      <c r="G54" s="19"/>
      <c r="H54" s="19"/>
      <c r="I54" s="62">
        <f t="shared" si="0"/>
        <v>0</v>
      </c>
      <c r="J54" s="48"/>
      <c r="K54" s="48"/>
      <c r="L54" s="48"/>
      <c r="M54" s="48"/>
      <c r="N54" s="48"/>
      <c r="O54" s="48"/>
      <c r="P54" s="49"/>
      <c r="Q54" s="48"/>
      <c r="R54" s="48"/>
      <c r="S54" s="18"/>
      <c r="T54" s="18"/>
    </row>
    <row r="55" spans="1:20" x14ac:dyDescent="0.3">
      <c r="A55" s="4">
        <v>51</v>
      </c>
      <c r="B55" s="17"/>
      <c r="C55" s="48"/>
      <c r="D55" s="48"/>
      <c r="E55" s="19"/>
      <c r="F55" s="48"/>
      <c r="G55" s="19"/>
      <c r="H55" s="19"/>
      <c r="I55" s="62">
        <f t="shared" si="0"/>
        <v>0</v>
      </c>
      <c r="J55" s="48"/>
      <c r="K55" s="48"/>
      <c r="L55" s="48"/>
      <c r="M55" s="48"/>
      <c r="N55" s="48"/>
      <c r="O55" s="48"/>
      <c r="P55" s="49"/>
      <c r="Q55" s="48"/>
      <c r="R55" s="48"/>
      <c r="S55" s="18"/>
      <c r="T55" s="18"/>
    </row>
    <row r="56" spans="1:20" x14ac:dyDescent="0.3">
      <c r="A56" s="4">
        <v>52</v>
      </c>
      <c r="B56" s="17"/>
      <c r="C56" s="58"/>
      <c r="D56" s="58"/>
      <c r="E56" s="17"/>
      <c r="F56" s="58"/>
      <c r="G56" s="17"/>
      <c r="H56" s="17"/>
      <c r="I56" s="62">
        <f t="shared" si="0"/>
        <v>0</v>
      </c>
      <c r="J56" s="58"/>
      <c r="K56" s="58"/>
      <c r="L56" s="58"/>
      <c r="M56" s="58"/>
      <c r="N56" s="58"/>
      <c r="O56" s="58"/>
      <c r="P56" s="49"/>
      <c r="Q56" s="48"/>
      <c r="R56" s="48"/>
      <c r="S56" s="18"/>
      <c r="T56" s="18"/>
    </row>
    <row r="57" spans="1:20" x14ac:dyDescent="0.3">
      <c r="A57" s="4">
        <v>53</v>
      </c>
      <c r="B57" s="17"/>
      <c r="C57" s="48"/>
      <c r="D57" s="48"/>
      <c r="E57" s="19"/>
      <c r="F57" s="48"/>
      <c r="G57" s="19"/>
      <c r="H57" s="19"/>
      <c r="I57" s="62">
        <f t="shared" si="0"/>
        <v>0</v>
      </c>
      <c r="J57" s="48"/>
      <c r="K57" s="48"/>
      <c r="L57" s="48"/>
      <c r="M57" s="48"/>
      <c r="N57" s="48"/>
      <c r="O57" s="48"/>
      <c r="P57" s="49"/>
      <c r="Q57" s="48"/>
      <c r="R57" s="48"/>
      <c r="S57" s="18"/>
      <c r="T57" s="18"/>
    </row>
    <row r="58" spans="1:20" x14ac:dyDescent="0.3">
      <c r="A58" s="4">
        <v>54</v>
      </c>
      <c r="B58" s="17"/>
      <c r="C58" s="48"/>
      <c r="D58" s="48"/>
      <c r="E58" s="19"/>
      <c r="F58" s="48"/>
      <c r="G58" s="19"/>
      <c r="H58" s="19"/>
      <c r="I58" s="62">
        <f t="shared" si="0"/>
        <v>0</v>
      </c>
      <c r="J58" s="48"/>
      <c r="K58" s="48"/>
      <c r="L58" s="48"/>
      <c r="M58" s="48"/>
      <c r="N58" s="48"/>
      <c r="O58" s="48"/>
      <c r="P58" s="49"/>
      <c r="Q58" s="48"/>
      <c r="R58" s="48"/>
      <c r="S58" s="18"/>
      <c r="T58" s="18"/>
    </row>
    <row r="59" spans="1:20" x14ac:dyDescent="0.3">
      <c r="A59" s="4">
        <v>55</v>
      </c>
      <c r="B59" s="17"/>
      <c r="C59" s="48"/>
      <c r="D59" s="48"/>
      <c r="E59" s="19"/>
      <c r="F59" s="48"/>
      <c r="G59" s="19"/>
      <c r="H59" s="19"/>
      <c r="I59" s="62">
        <f t="shared" si="0"/>
        <v>0</v>
      </c>
      <c r="J59" s="48"/>
      <c r="K59" s="48"/>
      <c r="L59" s="48"/>
      <c r="M59" s="48"/>
      <c r="N59" s="48"/>
      <c r="O59" s="48"/>
      <c r="P59" s="49"/>
      <c r="Q59" s="48"/>
      <c r="R59" s="48"/>
      <c r="S59" s="18"/>
      <c r="T59" s="18"/>
    </row>
    <row r="60" spans="1:20" x14ac:dyDescent="0.3">
      <c r="A60" s="4">
        <v>56</v>
      </c>
      <c r="B60" s="17"/>
      <c r="C60" s="48"/>
      <c r="D60" s="48"/>
      <c r="E60" s="19"/>
      <c r="F60" s="48"/>
      <c r="G60" s="19"/>
      <c r="H60" s="19"/>
      <c r="I60" s="62">
        <f t="shared" si="0"/>
        <v>0</v>
      </c>
      <c r="J60" s="48"/>
      <c r="K60" s="48"/>
      <c r="L60" s="48"/>
      <c r="M60" s="48"/>
      <c r="N60" s="48"/>
      <c r="O60" s="48"/>
      <c r="P60" s="49"/>
      <c r="Q60" s="48"/>
      <c r="R60" s="48"/>
      <c r="S60" s="18"/>
      <c r="T60" s="18"/>
    </row>
    <row r="61" spans="1:20" x14ac:dyDescent="0.3">
      <c r="A61" s="4">
        <v>57</v>
      </c>
      <c r="B61" s="17"/>
      <c r="C61" s="48"/>
      <c r="D61" s="48"/>
      <c r="E61" s="19"/>
      <c r="F61" s="48"/>
      <c r="G61" s="19"/>
      <c r="H61" s="19"/>
      <c r="I61" s="62">
        <f t="shared" si="0"/>
        <v>0</v>
      </c>
      <c r="J61" s="48"/>
      <c r="K61" s="48"/>
      <c r="L61" s="48"/>
      <c r="M61" s="48"/>
      <c r="N61" s="48"/>
      <c r="O61" s="48"/>
      <c r="P61" s="49"/>
      <c r="Q61" s="48"/>
      <c r="R61" s="48"/>
      <c r="S61" s="18"/>
      <c r="T61" s="18"/>
    </row>
    <row r="62" spans="1:20" x14ac:dyDescent="0.3">
      <c r="A62" s="4">
        <v>58</v>
      </c>
      <c r="B62" s="17"/>
      <c r="C62" s="48"/>
      <c r="D62" s="48"/>
      <c r="E62" s="19"/>
      <c r="F62" s="48"/>
      <c r="G62" s="19"/>
      <c r="H62" s="19"/>
      <c r="I62" s="62">
        <f t="shared" si="0"/>
        <v>0</v>
      </c>
      <c r="J62" s="48"/>
      <c r="K62" s="48"/>
      <c r="L62" s="48"/>
      <c r="M62" s="48"/>
      <c r="N62" s="48"/>
      <c r="O62" s="48"/>
      <c r="P62" s="49"/>
      <c r="Q62" s="48"/>
      <c r="R62" s="48"/>
      <c r="S62" s="18"/>
      <c r="T62" s="18"/>
    </row>
    <row r="63" spans="1:20" x14ac:dyDescent="0.3">
      <c r="A63" s="4">
        <v>59</v>
      </c>
      <c r="B63" s="17"/>
      <c r="C63" s="58"/>
      <c r="D63" s="58"/>
      <c r="E63" s="17"/>
      <c r="F63" s="58"/>
      <c r="G63" s="17"/>
      <c r="H63" s="17"/>
      <c r="I63" s="62">
        <f t="shared" si="0"/>
        <v>0</v>
      </c>
      <c r="J63" s="58"/>
      <c r="K63" s="58"/>
      <c r="L63" s="58"/>
      <c r="M63" s="58"/>
      <c r="N63" s="58"/>
      <c r="O63" s="58"/>
      <c r="P63" s="49"/>
      <c r="Q63" s="48"/>
      <c r="R63" s="48"/>
      <c r="S63" s="18"/>
      <c r="T63" s="18"/>
    </row>
    <row r="64" spans="1:20" x14ac:dyDescent="0.3">
      <c r="A64" s="4">
        <v>60</v>
      </c>
      <c r="B64" s="17"/>
      <c r="C64" s="48"/>
      <c r="D64" s="48"/>
      <c r="E64" s="19"/>
      <c r="F64" s="48"/>
      <c r="G64" s="19"/>
      <c r="H64" s="19"/>
      <c r="I64" s="62">
        <f t="shared" si="0"/>
        <v>0</v>
      </c>
      <c r="J64" s="48"/>
      <c r="K64" s="48"/>
      <c r="L64" s="48"/>
      <c r="M64" s="48"/>
      <c r="N64" s="48"/>
      <c r="O64" s="48"/>
      <c r="P64" s="49"/>
      <c r="Q64" s="48"/>
      <c r="R64" s="48"/>
      <c r="S64" s="18"/>
      <c r="T64" s="18"/>
    </row>
    <row r="65" spans="1:20" x14ac:dyDescent="0.3">
      <c r="A65" s="4">
        <v>61</v>
      </c>
      <c r="B65" s="17"/>
      <c r="C65" s="48"/>
      <c r="D65" s="48"/>
      <c r="E65" s="19"/>
      <c r="F65" s="48"/>
      <c r="G65" s="19"/>
      <c r="H65" s="19"/>
      <c r="I65" s="62">
        <f t="shared" si="0"/>
        <v>0</v>
      </c>
      <c r="J65" s="48"/>
      <c r="K65" s="48"/>
      <c r="L65" s="48"/>
      <c r="M65" s="48"/>
      <c r="N65" s="48"/>
      <c r="O65" s="48"/>
      <c r="P65" s="49"/>
      <c r="Q65" s="48"/>
      <c r="R65" s="48"/>
      <c r="S65" s="18"/>
      <c r="T65" s="18"/>
    </row>
    <row r="66" spans="1:20" x14ac:dyDescent="0.3">
      <c r="A66" s="4">
        <v>62</v>
      </c>
      <c r="B66" s="17"/>
      <c r="C66" s="48"/>
      <c r="D66" s="48"/>
      <c r="E66" s="19"/>
      <c r="F66" s="48"/>
      <c r="G66" s="19"/>
      <c r="H66" s="19"/>
      <c r="I66" s="62">
        <f t="shared" si="0"/>
        <v>0</v>
      </c>
      <c r="J66" s="48"/>
      <c r="K66" s="48"/>
      <c r="L66" s="48"/>
      <c r="M66" s="48"/>
      <c r="N66" s="48"/>
      <c r="O66" s="48"/>
      <c r="P66" s="49"/>
      <c r="Q66" s="48"/>
      <c r="R66" s="48"/>
      <c r="S66" s="18"/>
      <c r="T66" s="18"/>
    </row>
    <row r="67" spans="1:20" x14ac:dyDescent="0.3">
      <c r="A67" s="4">
        <v>63</v>
      </c>
      <c r="B67" s="17"/>
      <c r="C67" s="48"/>
      <c r="D67" s="48"/>
      <c r="E67" s="19"/>
      <c r="F67" s="48"/>
      <c r="G67" s="19"/>
      <c r="H67" s="19"/>
      <c r="I67" s="62">
        <f t="shared" si="0"/>
        <v>0</v>
      </c>
      <c r="J67" s="48"/>
      <c r="K67" s="48"/>
      <c r="L67" s="48"/>
      <c r="M67" s="48"/>
      <c r="N67" s="48"/>
      <c r="O67" s="48"/>
      <c r="P67" s="49"/>
      <c r="Q67" s="48"/>
      <c r="R67" s="48"/>
      <c r="S67" s="18"/>
      <c r="T67" s="18"/>
    </row>
    <row r="68" spans="1:20" x14ac:dyDescent="0.3">
      <c r="A68" s="4">
        <v>64</v>
      </c>
      <c r="B68" s="17"/>
      <c r="C68" s="48"/>
      <c r="D68" s="48"/>
      <c r="E68" s="19"/>
      <c r="F68" s="48"/>
      <c r="G68" s="19"/>
      <c r="H68" s="19"/>
      <c r="I68" s="62">
        <f t="shared" si="0"/>
        <v>0</v>
      </c>
      <c r="J68" s="48"/>
      <c r="K68" s="48"/>
      <c r="L68" s="48"/>
      <c r="M68" s="48"/>
      <c r="N68" s="48"/>
      <c r="O68" s="48"/>
      <c r="P68" s="49"/>
      <c r="Q68" s="48"/>
      <c r="R68" s="48"/>
      <c r="S68" s="18"/>
      <c r="T68" s="18"/>
    </row>
    <row r="69" spans="1:20" x14ac:dyDescent="0.3">
      <c r="A69" s="4">
        <v>65</v>
      </c>
      <c r="B69" s="17"/>
      <c r="C69" s="48"/>
      <c r="D69" s="48"/>
      <c r="E69" s="19"/>
      <c r="F69" s="48"/>
      <c r="G69" s="19"/>
      <c r="H69" s="19"/>
      <c r="I69" s="62">
        <f t="shared" si="0"/>
        <v>0</v>
      </c>
      <c r="J69" s="48"/>
      <c r="K69" s="48"/>
      <c r="L69" s="48"/>
      <c r="M69" s="48"/>
      <c r="N69" s="48"/>
      <c r="O69" s="48"/>
      <c r="P69" s="49"/>
      <c r="Q69" s="48"/>
      <c r="R69" s="48"/>
      <c r="S69" s="18"/>
      <c r="T69" s="18"/>
    </row>
    <row r="70" spans="1:20" x14ac:dyDescent="0.3">
      <c r="A70" s="4">
        <v>66</v>
      </c>
      <c r="B70" s="17"/>
      <c r="C70" s="48"/>
      <c r="D70" s="48"/>
      <c r="E70" s="19"/>
      <c r="F70" s="48"/>
      <c r="G70" s="19"/>
      <c r="H70" s="19"/>
      <c r="I70" s="62">
        <f t="shared" ref="I70:I133" si="1">SUM(G70:H70)</f>
        <v>0</v>
      </c>
      <c r="J70" s="48"/>
      <c r="K70" s="48"/>
      <c r="L70" s="48"/>
      <c r="M70" s="48"/>
      <c r="N70" s="48"/>
      <c r="O70" s="48"/>
      <c r="P70" s="49"/>
      <c r="Q70" s="48"/>
      <c r="R70" s="48"/>
      <c r="S70" s="18"/>
      <c r="T70" s="18"/>
    </row>
    <row r="71" spans="1:20" x14ac:dyDescent="0.3">
      <c r="A71" s="4">
        <v>67</v>
      </c>
      <c r="B71" s="17"/>
      <c r="C71" s="48"/>
      <c r="D71" s="48"/>
      <c r="E71" s="19"/>
      <c r="F71" s="48"/>
      <c r="G71" s="19"/>
      <c r="H71" s="19"/>
      <c r="I71" s="62">
        <f t="shared" si="1"/>
        <v>0</v>
      </c>
      <c r="J71" s="48"/>
      <c r="K71" s="48"/>
      <c r="L71" s="48"/>
      <c r="M71" s="48"/>
      <c r="N71" s="48"/>
      <c r="O71" s="48"/>
      <c r="P71" s="49"/>
      <c r="Q71" s="48"/>
      <c r="R71" s="48"/>
      <c r="S71" s="18"/>
      <c r="T71" s="18"/>
    </row>
    <row r="72" spans="1:20" x14ac:dyDescent="0.3">
      <c r="A72" s="4">
        <v>68</v>
      </c>
      <c r="B72" s="17"/>
      <c r="C72" s="48"/>
      <c r="D72" s="48"/>
      <c r="E72" s="19"/>
      <c r="F72" s="48"/>
      <c r="G72" s="19"/>
      <c r="H72" s="19"/>
      <c r="I72" s="62">
        <f t="shared" si="1"/>
        <v>0</v>
      </c>
      <c r="J72" s="48"/>
      <c r="K72" s="48"/>
      <c r="L72" s="48"/>
      <c r="M72" s="48"/>
      <c r="N72" s="48"/>
      <c r="O72" s="48"/>
      <c r="P72" s="49"/>
      <c r="Q72" s="48"/>
      <c r="R72" s="48"/>
      <c r="S72" s="18"/>
      <c r="T72" s="18"/>
    </row>
    <row r="73" spans="1:20" x14ac:dyDescent="0.3">
      <c r="A73" s="4">
        <v>69</v>
      </c>
      <c r="B73" s="17"/>
      <c r="C73" s="18"/>
      <c r="D73" s="18"/>
      <c r="E73" s="19"/>
      <c r="F73" s="18"/>
      <c r="G73" s="19"/>
      <c r="H73" s="19"/>
      <c r="I73" s="62">
        <f t="shared" si="1"/>
        <v>0</v>
      </c>
      <c r="J73" s="18"/>
      <c r="K73" s="18"/>
      <c r="L73" s="18"/>
      <c r="M73" s="18"/>
      <c r="N73" s="18"/>
      <c r="O73" s="18"/>
      <c r="P73" s="24"/>
      <c r="Q73" s="18"/>
      <c r="R73" s="18"/>
      <c r="S73" s="18"/>
      <c r="T73" s="18"/>
    </row>
    <row r="74" spans="1:20" x14ac:dyDescent="0.3">
      <c r="A74" s="4">
        <v>70</v>
      </c>
      <c r="B74" s="17"/>
      <c r="C74" s="18"/>
      <c r="D74" s="18"/>
      <c r="E74" s="19"/>
      <c r="F74" s="18"/>
      <c r="G74" s="19"/>
      <c r="H74" s="19"/>
      <c r="I74" s="62">
        <f t="shared" si="1"/>
        <v>0</v>
      </c>
      <c r="J74" s="18"/>
      <c r="K74" s="18"/>
      <c r="L74" s="18"/>
      <c r="M74" s="18"/>
      <c r="N74" s="18"/>
      <c r="O74" s="18"/>
      <c r="P74" s="24"/>
      <c r="Q74" s="18"/>
      <c r="R74" s="18"/>
      <c r="S74" s="18"/>
      <c r="T74" s="18"/>
    </row>
    <row r="75" spans="1:20" x14ac:dyDescent="0.3">
      <c r="A75" s="4">
        <v>71</v>
      </c>
      <c r="B75" s="17"/>
      <c r="C75" s="18"/>
      <c r="D75" s="18"/>
      <c r="E75" s="19"/>
      <c r="F75" s="18"/>
      <c r="G75" s="19"/>
      <c r="H75" s="19"/>
      <c r="I75" s="62">
        <f t="shared" si="1"/>
        <v>0</v>
      </c>
      <c r="J75" s="18"/>
      <c r="K75" s="18"/>
      <c r="L75" s="18"/>
      <c r="M75" s="18"/>
      <c r="N75" s="18"/>
      <c r="O75" s="18"/>
      <c r="P75" s="24"/>
      <c r="Q75" s="18"/>
      <c r="R75" s="18"/>
      <c r="S75" s="18"/>
      <c r="T75" s="18"/>
    </row>
    <row r="76" spans="1:20" x14ac:dyDescent="0.3">
      <c r="A76" s="4">
        <v>72</v>
      </c>
      <c r="B76" s="17"/>
      <c r="C76" s="18"/>
      <c r="D76" s="18"/>
      <c r="E76" s="19"/>
      <c r="F76" s="18"/>
      <c r="G76" s="19"/>
      <c r="H76" s="19"/>
      <c r="I76" s="62">
        <f t="shared" si="1"/>
        <v>0</v>
      </c>
      <c r="J76" s="18"/>
      <c r="K76" s="18"/>
      <c r="L76" s="18"/>
      <c r="M76" s="18"/>
      <c r="N76" s="18"/>
      <c r="O76" s="18"/>
      <c r="P76" s="24"/>
      <c r="Q76" s="18"/>
      <c r="R76" s="18"/>
      <c r="S76" s="18"/>
      <c r="T76" s="18"/>
    </row>
    <row r="77" spans="1:20" x14ac:dyDescent="0.3">
      <c r="A77" s="4">
        <v>73</v>
      </c>
      <c r="B77" s="17"/>
      <c r="C77" s="18"/>
      <c r="D77" s="18"/>
      <c r="E77" s="19"/>
      <c r="F77" s="18"/>
      <c r="G77" s="19"/>
      <c r="H77" s="19"/>
      <c r="I77" s="62">
        <f t="shared" si="1"/>
        <v>0</v>
      </c>
      <c r="J77" s="18"/>
      <c r="K77" s="18"/>
      <c r="L77" s="18"/>
      <c r="M77" s="18"/>
      <c r="N77" s="18"/>
      <c r="O77" s="18"/>
      <c r="P77" s="24"/>
      <c r="Q77" s="18"/>
      <c r="R77" s="18"/>
      <c r="S77" s="18"/>
      <c r="T77" s="18"/>
    </row>
    <row r="78" spans="1:20" x14ac:dyDescent="0.3">
      <c r="A78" s="4">
        <v>74</v>
      </c>
      <c r="B78" s="17"/>
      <c r="C78" s="18"/>
      <c r="D78" s="18"/>
      <c r="E78" s="19"/>
      <c r="F78" s="18"/>
      <c r="G78" s="19"/>
      <c r="H78" s="19"/>
      <c r="I78" s="62">
        <f t="shared" si="1"/>
        <v>0</v>
      </c>
      <c r="J78" s="18"/>
      <c r="K78" s="18"/>
      <c r="L78" s="18"/>
      <c r="M78" s="18"/>
      <c r="N78" s="18"/>
      <c r="O78" s="18"/>
      <c r="P78" s="24"/>
      <c r="Q78" s="18"/>
      <c r="R78" s="18"/>
      <c r="S78" s="18"/>
      <c r="T78" s="18"/>
    </row>
    <row r="79" spans="1:20" x14ac:dyDescent="0.3">
      <c r="A79" s="4">
        <v>75</v>
      </c>
      <c r="B79" s="17"/>
      <c r="C79" s="18"/>
      <c r="D79" s="18"/>
      <c r="E79" s="19"/>
      <c r="F79" s="18"/>
      <c r="G79" s="19"/>
      <c r="H79" s="19"/>
      <c r="I79" s="62">
        <f t="shared" si="1"/>
        <v>0</v>
      </c>
      <c r="J79" s="18"/>
      <c r="K79" s="18"/>
      <c r="L79" s="18"/>
      <c r="M79" s="18"/>
      <c r="N79" s="18"/>
      <c r="O79" s="18"/>
      <c r="P79" s="24"/>
      <c r="Q79" s="18"/>
      <c r="R79" s="18"/>
      <c r="S79" s="18"/>
      <c r="T79" s="18"/>
    </row>
    <row r="80" spans="1:20" x14ac:dyDescent="0.3">
      <c r="A80" s="4">
        <v>76</v>
      </c>
      <c r="B80" s="17"/>
      <c r="C80" s="18"/>
      <c r="D80" s="18"/>
      <c r="E80" s="19"/>
      <c r="F80" s="18"/>
      <c r="G80" s="19"/>
      <c r="H80" s="19"/>
      <c r="I80" s="62">
        <f t="shared" si="1"/>
        <v>0</v>
      </c>
      <c r="J80" s="18"/>
      <c r="K80" s="18"/>
      <c r="L80" s="18"/>
      <c r="M80" s="18"/>
      <c r="N80" s="18"/>
      <c r="O80" s="18"/>
      <c r="P80" s="24"/>
      <c r="Q80" s="18"/>
      <c r="R80" s="18"/>
      <c r="S80" s="18"/>
      <c r="T80" s="18"/>
    </row>
    <row r="81" spans="1:20" x14ac:dyDescent="0.3">
      <c r="A81" s="4">
        <v>77</v>
      </c>
      <c r="B81" s="17"/>
      <c r="C81" s="18"/>
      <c r="D81" s="18"/>
      <c r="E81" s="19"/>
      <c r="F81" s="18"/>
      <c r="G81" s="19"/>
      <c r="H81" s="19"/>
      <c r="I81" s="62">
        <f t="shared" si="1"/>
        <v>0</v>
      </c>
      <c r="J81" s="18"/>
      <c r="K81" s="18"/>
      <c r="L81" s="18"/>
      <c r="M81" s="18"/>
      <c r="N81" s="18"/>
      <c r="O81" s="18"/>
      <c r="P81" s="24"/>
      <c r="Q81" s="18"/>
      <c r="R81" s="18"/>
      <c r="S81" s="18"/>
      <c r="T81" s="18"/>
    </row>
    <row r="82" spans="1:20" x14ac:dyDescent="0.3">
      <c r="A82" s="4">
        <v>78</v>
      </c>
      <c r="B82" s="17"/>
      <c r="C82" s="18"/>
      <c r="D82" s="18"/>
      <c r="E82" s="19"/>
      <c r="F82" s="18"/>
      <c r="G82" s="19"/>
      <c r="H82" s="19"/>
      <c r="I82" s="62">
        <f t="shared" si="1"/>
        <v>0</v>
      </c>
      <c r="J82" s="18"/>
      <c r="K82" s="18"/>
      <c r="L82" s="18"/>
      <c r="M82" s="18"/>
      <c r="N82" s="18"/>
      <c r="O82" s="18"/>
      <c r="P82" s="24"/>
      <c r="Q82" s="18"/>
      <c r="R82" s="18"/>
      <c r="S82" s="18"/>
      <c r="T82" s="18"/>
    </row>
    <row r="83" spans="1:20" x14ac:dyDescent="0.3">
      <c r="A83" s="4">
        <v>79</v>
      </c>
      <c r="B83" s="17"/>
      <c r="C83" s="18"/>
      <c r="D83" s="18"/>
      <c r="E83" s="19"/>
      <c r="F83" s="18"/>
      <c r="G83" s="19"/>
      <c r="H83" s="19"/>
      <c r="I83" s="62">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2">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2">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2">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2">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2">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2">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2">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2">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2">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2">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2">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2">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2">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2">
        <f t="shared" si="1"/>
        <v>0</v>
      </c>
      <c r="J97" s="18"/>
      <c r="K97" s="18"/>
      <c r="L97" s="18"/>
      <c r="M97" s="18"/>
      <c r="N97" s="18"/>
      <c r="O97" s="18"/>
      <c r="P97" s="24"/>
      <c r="Q97" s="18"/>
      <c r="R97" s="18"/>
      <c r="S97" s="18"/>
      <c r="T97" s="18"/>
    </row>
    <row r="98" spans="1:20" x14ac:dyDescent="0.3">
      <c r="A98" s="4">
        <v>94</v>
      </c>
      <c r="B98" s="17"/>
      <c r="C98" s="48"/>
      <c r="D98" s="48"/>
      <c r="E98" s="19"/>
      <c r="F98" s="48"/>
      <c r="G98" s="19"/>
      <c r="H98" s="19"/>
      <c r="I98" s="62">
        <f t="shared" si="1"/>
        <v>0</v>
      </c>
      <c r="J98" s="48"/>
      <c r="K98" s="48"/>
      <c r="L98" s="48"/>
      <c r="M98" s="48"/>
      <c r="N98" s="48"/>
      <c r="O98" s="48"/>
      <c r="P98" s="24"/>
      <c r="Q98" s="18"/>
      <c r="R98" s="18"/>
      <c r="S98" s="18"/>
      <c r="T98" s="18"/>
    </row>
    <row r="99" spans="1:20" x14ac:dyDescent="0.3">
      <c r="A99" s="4">
        <v>95</v>
      </c>
      <c r="B99" s="17"/>
      <c r="C99" s="18"/>
      <c r="D99" s="18"/>
      <c r="E99" s="19"/>
      <c r="F99" s="18"/>
      <c r="G99" s="19"/>
      <c r="H99" s="19"/>
      <c r="I99" s="62">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x14ac:dyDescent="0.3">
      <c r="A165" s="21" t="s">
        <v>11</v>
      </c>
      <c r="B165" s="39"/>
      <c r="C165" s="21">
        <f>COUNTIFS(C6:C164,"*")</f>
        <v>35</v>
      </c>
      <c r="D165" s="21"/>
      <c r="E165" s="13"/>
      <c r="F165" s="21"/>
      <c r="G165" s="61">
        <f>SUM(G6:G164)</f>
        <v>793</v>
      </c>
      <c r="H165" s="61">
        <f>SUM(H6:H164)</f>
        <v>742</v>
      </c>
      <c r="I165" s="61">
        <f>SUM(I6:I164)</f>
        <v>1535</v>
      </c>
      <c r="J165" s="21"/>
      <c r="K165" s="21"/>
      <c r="L165" s="21"/>
      <c r="M165" s="21"/>
      <c r="N165" s="21"/>
      <c r="O165" s="21"/>
      <c r="P165" s="14"/>
      <c r="Q165" s="21"/>
      <c r="R165" s="21"/>
      <c r="S165" s="21"/>
      <c r="T165" s="12"/>
    </row>
    <row r="166" spans="1:20" x14ac:dyDescent="0.3">
      <c r="A166" s="44" t="s">
        <v>62</v>
      </c>
      <c r="B166" s="10">
        <f>COUNTIF(B$5:B$164,"Team 1")</f>
        <v>16</v>
      </c>
      <c r="C166" s="44" t="s">
        <v>25</v>
      </c>
      <c r="D166" s="10">
        <f>COUNTIF(D6:D164,"Anganwadi")</f>
        <v>12</v>
      </c>
    </row>
    <row r="167" spans="1:20" x14ac:dyDescent="0.3">
      <c r="A167" s="44" t="s">
        <v>63</v>
      </c>
      <c r="B167" s="10">
        <f>COUNTIF(B$6:B$164,"Team 2")</f>
        <v>20</v>
      </c>
      <c r="C167" s="44" t="s">
        <v>23</v>
      </c>
      <c r="D167" s="10">
        <f>COUNTIF(D6:D164,"School")</f>
        <v>23</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workbookViewId="0">
      <selection activeCell="L6" sqref="L6"/>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140" t="s">
        <v>71</v>
      </c>
      <c r="B1" s="140"/>
      <c r="C1" s="140"/>
      <c r="D1" s="140"/>
      <c r="E1" s="140"/>
      <c r="F1" s="141"/>
      <c r="G1" s="141"/>
      <c r="H1" s="141"/>
      <c r="I1" s="141"/>
      <c r="J1" s="141"/>
    </row>
    <row r="2" spans="1:11" ht="25.5" x14ac:dyDescent="0.3">
      <c r="A2" s="142" t="s">
        <v>0</v>
      </c>
      <c r="B2" s="143"/>
      <c r="C2" s="144" t="str">
        <f>'Block at a Glance'!C2:D2</f>
        <v>ASSAM</v>
      </c>
      <c r="D2" s="145"/>
      <c r="E2" s="27" t="s">
        <v>1</v>
      </c>
      <c r="F2" s="146" t="s">
        <v>76</v>
      </c>
      <c r="G2" s="147"/>
      <c r="H2" s="28" t="s">
        <v>24</v>
      </c>
      <c r="I2" s="146" t="s">
        <v>77</v>
      </c>
      <c r="J2" s="147"/>
    </row>
    <row r="3" spans="1:11" ht="28.5" customHeight="1" x14ac:dyDescent="0.3">
      <c r="A3" s="151" t="s">
        <v>66</v>
      </c>
      <c r="B3" s="151"/>
      <c r="C3" s="151"/>
      <c r="D3" s="151"/>
      <c r="E3" s="151"/>
      <c r="F3" s="151"/>
      <c r="G3" s="151"/>
      <c r="H3" s="151"/>
      <c r="I3" s="151"/>
      <c r="J3" s="151"/>
    </row>
    <row r="4" spans="1:11" x14ac:dyDescent="0.3">
      <c r="A4" s="150" t="s">
        <v>27</v>
      </c>
      <c r="B4" s="149" t="s">
        <v>28</v>
      </c>
      <c r="C4" s="148" t="s">
        <v>29</v>
      </c>
      <c r="D4" s="148" t="s">
        <v>36</v>
      </c>
      <c r="E4" s="148"/>
      <c r="F4" s="148"/>
      <c r="G4" s="148" t="s">
        <v>30</v>
      </c>
      <c r="H4" s="148" t="s">
        <v>37</v>
      </c>
      <c r="I4" s="148"/>
      <c r="J4" s="148"/>
    </row>
    <row r="5" spans="1:11" ht="22.5" customHeight="1" x14ac:dyDescent="0.3">
      <c r="A5" s="150"/>
      <c r="B5" s="149"/>
      <c r="C5" s="148"/>
      <c r="D5" s="29" t="s">
        <v>9</v>
      </c>
      <c r="E5" s="29" t="s">
        <v>10</v>
      </c>
      <c r="F5" s="29" t="s">
        <v>11</v>
      </c>
      <c r="G5" s="148"/>
      <c r="H5" s="29" t="s">
        <v>9</v>
      </c>
      <c r="I5" s="29" t="s">
        <v>10</v>
      </c>
      <c r="J5" s="29" t="s">
        <v>11</v>
      </c>
    </row>
    <row r="6" spans="1:11" ht="22.5" customHeight="1" x14ac:dyDescent="0.3">
      <c r="A6" s="45">
        <v>1</v>
      </c>
      <c r="B6" s="63">
        <v>43556</v>
      </c>
      <c r="C6" s="31">
        <f>COUNTIFS('April-19'!D$5:D$164,"Anganwadi")</f>
        <v>14</v>
      </c>
      <c r="D6" s="32">
        <f>SUMIF('April-19'!$D$5:$D$164,"Anganwadi",'April-19'!$G$5:$G$164)</f>
        <v>223</v>
      </c>
      <c r="E6" s="32">
        <f>SUMIF('April-19'!$D$5:$D$164,"Anganwadi",'April-19'!$H$5:$H$164)</f>
        <v>237</v>
      </c>
      <c r="F6" s="32">
        <f>+D6+E6</f>
        <v>460</v>
      </c>
      <c r="G6" s="31">
        <f>COUNTIF('April-19'!D5:D164,"School")</f>
        <v>29</v>
      </c>
      <c r="H6" s="32">
        <f>SUMIF('April-19'!$D$5:$D$164,"School",'April-19'!$G$5:$G$164)</f>
        <v>688</v>
      </c>
      <c r="I6" s="32">
        <f>SUMIF('April-19'!$D$5:$D$164,"School",'April-19'!$H$5:$H$164)</f>
        <v>680</v>
      </c>
      <c r="J6" s="32">
        <f>+H6+I6</f>
        <v>1368</v>
      </c>
      <c r="K6" s="33"/>
    </row>
    <row r="7" spans="1:11" ht="22.5" customHeight="1" x14ac:dyDescent="0.3">
      <c r="A7" s="30">
        <v>2</v>
      </c>
      <c r="B7" s="64">
        <v>43601</v>
      </c>
      <c r="C7" s="31">
        <f>COUNTIF('May-19'!D5:D164,"Anganwadi")</f>
        <v>11</v>
      </c>
      <c r="D7" s="32">
        <f>SUMIF('May-19'!$D$5:$D$164,"Anganwadi",'May-19'!$G$5:$G$164)</f>
        <v>182</v>
      </c>
      <c r="E7" s="32">
        <f>SUMIF('May-19'!$D$5:$D$164,"Anganwadi",'May-19'!$H$5:$H$164)</f>
        <v>172</v>
      </c>
      <c r="F7" s="32">
        <f t="shared" ref="F7:F11" si="0">+D7+E7</f>
        <v>354</v>
      </c>
      <c r="G7" s="31">
        <f>COUNTIF('May-19'!D5:D164,"School")</f>
        <v>30</v>
      </c>
      <c r="H7" s="32">
        <f>SUMIF('May-19'!$D$5:$D$164,"School",'May-19'!$G$5:$G$164)</f>
        <v>917</v>
      </c>
      <c r="I7" s="32">
        <f>SUMIF('May-19'!$D$5:$D$164,"School",'May-19'!$H$5:$H$164)</f>
        <v>948</v>
      </c>
      <c r="J7" s="32">
        <f t="shared" ref="J7:J11" si="1">+H7+I7</f>
        <v>1865</v>
      </c>
    </row>
    <row r="8" spans="1:11" ht="22.5" customHeight="1" x14ac:dyDescent="0.3">
      <c r="A8" s="30">
        <v>3</v>
      </c>
      <c r="B8" s="64">
        <v>43632</v>
      </c>
      <c r="C8" s="31">
        <f>COUNTIF('Jun-19'!D5:D164,"Anganwadi")</f>
        <v>9</v>
      </c>
      <c r="D8" s="32">
        <f>SUMIF('Jun-19'!$D$5:$D$164,"Anganwadi",'Jun-19'!$G$5:$G$164)</f>
        <v>144</v>
      </c>
      <c r="E8" s="32">
        <f>SUMIF('Jun-19'!$D$5:$D$164,"Anganwadi",'Jun-19'!$H$5:$H$164)</f>
        <v>177</v>
      </c>
      <c r="F8" s="32">
        <f t="shared" si="0"/>
        <v>321</v>
      </c>
      <c r="G8" s="31">
        <f>COUNTIF('Jun-19'!D5:D164,"School")</f>
        <v>29</v>
      </c>
      <c r="H8" s="32">
        <f>SUMIF('Jun-19'!$D$5:$D$164,"School",'Jun-19'!$G$5:$G$164)</f>
        <v>860</v>
      </c>
      <c r="I8" s="32">
        <f>SUMIF('Jun-19'!$D$5:$D$164,"School",'Jun-19'!$H$5:$H$164)</f>
        <v>917</v>
      </c>
      <c r="J8" s="32">
        <f t="shared" si="1"/>
        <v>1777</v>
      </c>
    </row>
    <row r="9" spans="1:11" ht="22.5" customHeight="1" x14ac:dyDescent="0.3">
      <c r="A9" s="30">
        <v>4</v>
      </c>
      <c r="B9" s="64">
        <v>43662</v>
      </c>
      <c r="C9" s="31">
        <f>COUNTIF('Jul-19'!D5:D164,"Anganwadi")</f>
        <v>59</v>
      </c>
      <c r="D9" s="32">
        <f>SUMIF('Jul-19'!$D$5:$D$164,"Anganwadi",'Jul-19'!$G$5:$G$164)</f>
        <v>830</v>
      </c>
      <c r="E9" s="32">
        <f>SUMIF('Jul-19'!$D$5:$D$164,"Anganwadi",'Jul-19'!$H$5:$H$164)</f>
        <v>882</v>
      </c>
      <c r="F9" s="32">
        <f t="shared" si="0"/>
        <v>1712</v>
      </c>
      <c r="G9" s="31">
        <f>COUNTIF('Jul-19'!D5:D164,"School")</f>
        <v>0</v>
      </c>
      <c r="H9" s="32">
        <f>SUMIF('Jul-19'!$D$5:$D$164,"School",'Jul-19'!$G$5:$G$164)</f>
        <v>0</v>
      </c>
      <c r="I9" s="32">
        <f>SUMIF('Jul-19'!$D$5:$D$164,"School",'Jul-19'!$H$5:$H$164)</f>
        <v>0</v>
      </c>
      <c r="J9" s="32">
        <f t="shared" si="1"/>
        <v>0</v>
      </c>
    </row>
    <row r="10" spans="1:11" ht="22.5" customHeight="1" x14ac:dyDescent="0.3">
      <c r="A10" s="30">
        <v>5</v>
      </c>
      <c r="B10" s="64">
        <v>43693</v>
      </c>
      <c r="C10" s="31">
        <f>COUNTIF('Aug-19'!D5:D164,"Anganwadi")</f>
        <v>7</v>
      </c>
      <c r="D10" s="32">
        <f>SUMIF('Aug-19'!$D$5:$D$164,"Anganwadi",'Aug-19'!$G$5:$G$164)</f>
        <v>118</v>
      </c>
      <c r="E10" s="32">
        <f>SUMIF('Aug-19'!$D$5:$D$164,"Anganwadi",'Aug-19'!$H$5:$H$164)</f>
        <v>125</v>
      </c>
      <c r="F10" s="32">
        <f t="shared" si="0"/>
        <v>243</v>
      </c>
      <c r="G10" s="31">
        <f>COUNTIF('Aug-19'!D5:D164,"School")</f>
        <v>28</v>
      </c>
      <c r="H10" s="32">
        <f>SUMIF('Aug-19'!$D$5:$D$164,"School",'Aug-19'!$G$5:$G$164)</f>
        <v>1039</v>
      </c>
      <c r="I10" s="32">
        <f>SUMIF('Aug-19'!$D$5:$D$164,"School",'Aug-19'!$H$5:$H$164)</f>
        <v>1011</v>
      </c>
      <c r="J10" s="32">
        <f t="shared" si="1"/>
        <v>2050</v>
      </c>
    </row>
    <row r="11" spans="1:11" ht="22.5" customHeight="1" x14ac:dyDescent="0.3">
      <c r="A11" s="30">
        <v>6</v>
      </c>
      <c r="B11" s="64">
        <v>43724</v>
      </c>
      <c r="C11" s="31">
        <f>COUNTIF('Sep-19'!D6:D164,"Anganwadi")</f>
        <v>12</v>
      </c>
      <c r="D11" s="32">
        <f>SUMIF('Sep-19'!$D$6:$D$164,"Anganwadi",'Sep-19'!$G$6:$G$164)</f>
        <v>182</v>
      </c>
      <c r="E11" s="32">
        <f>SUMIF('Sep-19'!$D$6:$D$164,"Anganwadi",'Sep-19'!$H$6:$H$164)</f>
        <v>172</v>
      </c>
      <c r="F11" s="32">
        <f t="shared" si="0"/>
        <v>354</v>
      </c>
      <c r="G11" s="31">
        <f>COUNTIF('Sep-19'!D6:D164,"School")</f>
        <v>23</v>
      </c>
      <c r="H11" s="32">
        <f>SUMIF('Sep-19'!$D$6:$D$164,"School",'Sep-19'!$G$6:$G$164)</f>
        <v>611</v>
      </c>
      <c r="I11" s="32">
        <f>SUMIF('Sep-19'!$D$6:$D$164,"School",'Sep-19'!$H$6:$H$164)</f>
        <v>570</v>
      </c>
      <c r="J11" s="32">
        <f t="shared" si="1"/>
        <v>1181</v>
      </c>
    </row>
    <row r="12" spans="1:11" ht="19.5" customHeight="1" x14ac:dyDescent="0.3">
      <c r="A12" s="139" t="s">
        <v>38</v>
      </c>
      <c r="B12" s="139"/>
      <c r="C12" s="34">
        <f>SUM(C6:C11)</f>
        <v>112</v>
      </c>
      <c r="D12" s="34">
        <f t="shared" ref="D12:J12" si="2">SUM(D6:D11)</f>
        <v>1679</v>
      </c>
      <c r="E12" s="34">
        <f t="shared" si="2"/>
        <v>1765</v>
      </c>
      <c r="F12" s="34">
        <f t="shared" si="2"/>
        <v>3444</v>
      </c>
      <c r="G12" s="34">
        <f t="shared" si="2"/>
        <v>139</v>
      </c>
      <c r="H12" s="34">
        <f t="shared" si="2"/>
        <v>4115</v>
      </c>
      <c r="I12" s="34">
        <f t="shared" si="2"/>
        <v>4126</v>
      </c>
      <c r="J12" s="34">
        <f t="shared" si="2"/>
        <v>8241</v>
      </c>
    </row>
    <row r="14" spans="1:11" x14ac:dyDescent="0.3">
      <c r="A14" s="134" t="s">
        <v>67</v>
      </c>
      <c r="B14" s="134"/>
      <c r="C14" s="134"/>
      <c r="D14" s="134"/>
      <c r="E14" s="134"/>
      <c r="F14" s="134"/>
    </row>
    <row r="15" spans="1:11" ht="82.5" x14ac:dyDescent="0.3">
      <c r="A15" s="43" t="s">
        <v>27</v>
      </c>
      <c r="B15" s="42" t="s">
        <v>28</v>
      </c>
      <c r="C15" s="46" t="s">
        <v>64</v>
      </c>
      <c r="D15" s="41" t="s">
        <v>29</v>
      </c>
      <c r="E15" s="41" t="s">
        <v>30</v>
      </c>
      <c r="F15" s="41" t="s">
        <v>65</v>
      </c>
    </row>
    <row r="16" spans="1:11" x14ac:dyDescent="0.3">
      <c r="A16" s="137">
        <v>1</v>
      </c>
      <c r="B16" s="135">
        <v>43571</v>
      </c>
      <c r="C16" s="47" t="s">
        <v>62</v>
      </c>
      <c r="D16" s="31">
        <f>COUNTIFS('April-19'!B$5:B$164,"Team 1",'April-19'!D$5:D$164,"Anganwadi")</f>
        <v>6</v>
      </c>
      <c r="E16" s="31">
        <f>COUNTIFS('April-19'!B$5:B$164,"Team 1",'April-19'!D$5:D$164,"School")</f>
        <v>16</v>
      </c>
      <c r="F16" s="32">
        <f>SUMIF('April-19'!$B$5:$B$164,"Team 1",'April-19'!$I$5:$I$164)</f>
        <v>810</v>
      </c>
    </row>
    <row r="17" spans="1:6" x14ac:dyDescent="0.3">
      <c r="A17" s="138"/>
      <c r="B17" s="136"/>
      <c r="C17" s="47" t="s">
        <v>63</v>
      </c>
      <c r="D17" s="31">
        <f>COUNTIFS('April-19'!B$5:B$164,"Team 2",'April-19'!D$5:D$164,"Anganwadi")</f>
        <v>8</v>
      </c>
      <c r="E17" s="31">
        <f>COUNTIFS('April-19'!B$5:B$164,"Team 2",'April-19'!D$5:D$164,"School")</f>
        <v>13</v>
      </c>
      <c r="F17" s="32">
        <f>SUMIF('April-19'!$B$5:$B$164,"Team 2",'April-19'!$I$5:$I$164)</f>
        <v>1018</v>
      </c>
    </row>
    <row r="18" spans="1:6" x14ac:dyDescent="0.3">
      <c r="A18" s="137">
        <v>2</v>
      </c>
      <c r="B18" s="135">
        <v>43601</v>
      </c>
      <c r="C18" s="47" t="s">
        <v>62</v>
      </c>
      <c r="D18" s="31">
        <f>COUNTIFS('May-19'!B$5:B$164,"Team 1",'May-19'!D$5:D$164,"Anganwadi")</f>
        <v>3</v>
      </c>
      <c r="E18" s="31">
        <f>COUNTIFS('May-19'!B$5:B$164,"Team 1",'May-19'!D$5:D$164,"School")</f>
        <v>14</v>
      </c>
      <c r="F18" s="32">
        <f>SUMIF('May-19'!$B$5:$B$164,"Team 1",'May-19'!$I$5:$I$164)</f>
        <v>572</v>
      </c>
    </row>
    <row r="19" spans="1:6" x14ac:dyDescent="0.3">
      <c r="A19" s="138"/>
      <c r="B19" s="136"/>
      <c r="C19" s="47" t="s">
        <v>63</v>
      </c>
      <c r="D19" s="31">
        <f>COUNTIFS('May-19'!B$5:B$164,"Team 2",'May-19'!D$5:D$164,"Anganwadi")</f>
        <v>8</v>
      </c>
      <c r="E19" s="31">
        <f>COUNTIFS('May-19'!B$5:B$164,"Team 2",'May-19'!D$5:D$164,"School")</f>
        <v>16</v>
      </c>
      <c r="F19" s="32">
        <f>SUMIF('May-19'!$B$5:$B$164,"Team 2",'May-19'!$I$5:$I$164)</f>
        <v>1647</v>
      </c>
    </row>
    <row r="20" spans="1:6" x14ac:dyDescent="0.3">
      <c r="A20" s="137">
        <v>3</v>
      </c>
      <c r="B20" s="135">
        <v>43632</v>
      </c>
      <c r="C20" s="47" t="s">
        <v>62</v>
      </c>
      <c r="D20" s="31">
        <f>COUNTIFS('Jun-19'!B$5:B$164,"Team 1",'Jun-19'!D$5:D$164,"Anganwadi")</f>
        <v>4</v>
      </c>
      <c r="E20" s="31">
        <f>COUNTIFS('Jun-19'!B$5:B$164,"Team 1",'Jun-19'!D$5:D$164,"School")</f>
        <v>14</v>
      </c>
      <c r="F20" s="32">
        <f>SUMIF('Jun-19'!$B$5:$B$164,"Team 1",'Jun-19'!$I$5:$I$164)</f>
        <v>624</v>
      </c>
    </row>
    <row r="21" spans="1:6" x14ac:dyDescent="0.3">
      <c r="A21" s="138"/>
      <c r="B21" s="136"/>
      <c r="C21" s="47" t="s">
        <v>63</v>
      </c>
      <c r="D21" s="31">
        <f>COUNTIFS('Jun-19'!B$5:B$164,"Team 2",'Jun-19'!D$5:D$164,"Anganwadi")</f>
        <v>5</v>
      </c>
      <c r="E21" s="31">
        <f>COUNTIFS('Jun-19'!B$5:B$164,"Team 2",'Jun-19'!D$5:D$164,"School")</f>
        <v>15</v>
      </c>
      <c r="F21" s="32">
        <f>SUMIF('Jun-19'!$B$5:$B$164,"Team 2",'Jun-19'!$I$5:$I$164)</f>
        <v>1474</v>
      </c>
    </row>
    <row r="22" spans="1:6" x14ac:dyDescent="0.3">
      <c r="A22" s="137">
        <v>4</v>
      </c>
      <c r="B22" s="135">
        <v>43662</v>
      </c>
      <c r="C22" s="47" t="s">
        <v>62</v>
      </c>
      <c r="D22" s="31">
        <f>COUNTIFS('Jul-19'!B$5:B$164,"Team 1",'Jul-19'!D$5:D$164,"Anganwadi")</f>
        <v>25</v>
      </c>
      <c r="E22" s="31">
        <f>COUNTIFS('Jul-19'!B$5:B$164,"Team 1",'Jul-19'!D$5:D$164,"School")</f>
        <v>0</v>
      </c>
      <c r="F22" s="32">
        <f>SUMIF('Jul-19'!$B$5:$B$164,"Team 1",'Jul-19'!$I$5:$I$164)</f>
        <v>482</v>
      </c>
    </row>
    <row r="23" spans="1:6" x14ac:dyDescent="0.3">
      <c r="A23" s="138"/>
      <c r="B23" s="136"/>
      <c r="C23" s="47" t="s">
        <v>63</v>
      </c>
      <c r="D23" s="31">
        <f>COUNTIFS('Jul-19'!B$5:B$164,"Team 2",'Jul-19'!D$5:D$164,"Anganwadi")</f>
        <v>34</v>
      </c>
      <c r="E23" s="31">
        <f>COUNTIFS('Jul-19'!B$5:B$164,"Team 2",'Jul-19'!D$5:D$164,"School")</f>
        <v>0</v>
      </c>
      <c r="F23" s="32">
        <f>SUMIF('Jul-19'!$B$5:$B$164,"Team 2",'Jul-19'!$I$5:$I$164)</f>
        <v>1230</v>
      </c>
    </row>
    <row r="24" spans="1:6" x14ac:dyDescent="0.3">
      <c r="A24" s="137">
        <v>5</v>
      </c>
      <c r="B24" s="135">
        <v>43693</v>
      </c>
      <c r="C24" s="47" t="s">
        <v>62</v>
      </c>
      <c r="D24" s="31">
        <f>COUNTIFS('Aug-19'!B$5:B$164,"Team 1",'Aug-19'!D$5:D$164,"Anganwadi")</f>
        <v>0</v>
      </c>
      <c r="E24" s="31">
        <f>COUNTIFS('Aug-19'!B$5:B$164,"Team 1",'Aug-19'!D$5:D$164,"School")</f>
        <v>14</v>
      </c>
      <c r="F24" s="32">
        <f>SUMIF('Aug-19'!$B$5:$B$164,"Team 1",'Aug-19'!$I$5:$I$164)</f>
        <v>844</v>
      </c>
    </row>
    <row r="25" spans="1:6" x14ac:dyDescent="0.3">
      <c r="A25" s="138"/>
      <c r="B25" s="136"/>
      <c r="C25" s="47" t="s">
        <v>63</v>
      </c>
      <c r="D25" s="31">
        <f>COUNTIFS('Aug-19'!B$5:B$164,"Team 2",'Aug-19'!D$5:D$164,"Anganwadi")</f>
        <v>7</v>
      </c>
      <c r="E25" s="31">
        <f>COUNTIFS('Aug-19'!B$5:B$164,"Team 2",'Aug-19'!D$5:D$164,"School")</f>
        <v>14</v>
      </c>
      <c r="F25" s="32">
        <f>SUMIF('Aug-19'!$B$5:$B$164,"Team 2",'Aug-19'!$I$5:$I$164)</f>
        <v>1449</v>
      </c>
    </row>
    <row r="26" spans="1:6" x14ac:dyDescent="0.3">
      <c r="A26" s="137">
        <v>6</v>
      </c>
      <c r="B26" s="135">
        <v>43724</v>
      </c>
      <c r="C26" s="47" t="s">
        <v>62</v>
      </c>
      <c r="D26" s="31">
        <f>COUNTIFS('Sep-19'!B$5:B$164,"Team 1",'Sep-19'!D$5:D$164,"Anganwadi")</f>
        <v>5</v>
      </c>
      <c r="E26" s="31">
        <f>COUNTIFS('Sep-19'!B$5:B$164,"Team 1",'Sep-19'!D$5:D$164,"School")</f>
        <v>11</v>
      </c>
      <c r="F26" s="32">
        <f>SUMIF('Sep-19'!$B$5:$B$164,"Team 1",'Sep-19'!$I$5:$I$164)</f>
        <v>469</v>
      </c>
    </row>
    <row r="27" spans="1:6" x14ac:dyDescent="0.3">
      <c r="A27" s="138"/>
      <c r="B27" s="136"/>
      <c r="C27" s="47" t="s">
        <v>63</v>
      </c>
      <c r="D27" s="31">
        <f>COUNTIFS('Sep-19'!B$5:B$164,"Team 2",'Sep-19'!D$5:D$164,"Anganwadi")</f>
        <v>7</v>
      </c>
      <c r="E27" s="31">
        <f>COUNTIFS('Sep-19'!B$5:B$164,"Team 2",'Sep-19'!D$5:D$164,"School")</f>
        <v>13</v>
      </c>
      <c r="F27" s="32">
        <f>SUMIF('Sep-19'!$B$5:$B$164,"Team 2",'Sep-19'!$I$5:$I$164)</f>
        <v>1087</v>
      </c>
    </row>
    <row r="28" spans="1:6" x14ac:dyDescent="0.3">
      <c r="A28" s="131" t="s">
        <v>38</v>
      </c>
      <c r="B28" s="132"/>
      <c r="C28" s="133"/>
      <c r="D28" s="40">
        <f>SUM(D16:D27)</f>
        <v>112</v>
      </c>
      <c r="E28" s="40">
        <f>SUM(E16:E27)</f>
        <v>140</v>
      </c>
      <c r="F28" s="40">
        <f>SUM(F16:F27)</f>
        <v>11706</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2019-04-08T05:49:57Z</dcterms:modified>
</cp:coreProperties>
</file>