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86" i="5"/>
  <c r="I85"/>
  <c r="I84"/>
  <c r="I83"/>
  <c r="I82"/>
  <c r="I81"/>
  <c r="I80"/>
  <c r="I79"/>
  <c r="I78"/>
  <c r="I77"/>
  <c r="I76"/>
  <c r="I75"/>
  <c r="I74"/>
  <c r="I73"/>
  <c r="I72"/>
  <c r="I71"/>
  <c r="I70"/>
  <c r="I69"/>
  <c r="I68"/>
  <c r="I67"/>
  <c r="I66"/>
  <c r="I65"/>
  <c r="I64"/>
  <c r="I63"/>
  <c r="I62"/>
  <c r="I61"/>
  <c r="I60"/>
  <c r="I59"/>
  <c r="I58"/>
  <c r="I57"/>
  <c r="I56"/>
  <c r="I55"/>
  <c r="I50"/>
  <c r="I49"/>
  <c r="I48"/>
  <c r="I47"/>
  <c r="I46"/>
  <c r="I45"/>
  <c r="I44"/>
  <c r="I43"/>
  <c r="I42"/>
  <c r="I41"/>
  <c r="I39"/>
  <c r="I38"/>
  <c r="I37"/>
  <c r="I36"/>
  <c r="I35"/>
  <c r="I34"/>
  <c r="I33"/>
  <c r="I32"/>
  <c r="I31"/>
  <c r="I30"/>
  <c r="I29"/>
  <c r="I28"/>
  <c r="I27"/>
  <c r="I26"/>
  <c r="I25"/>
  <c r="I24"/>
  <c r="I23"/>
  <c r="I22"/>
  <c r="I21"/>
  <c r="I20"/>
  <c r="I19"/>
  <c r="I18"/>
  <c r="I17"/>
  <c r="I16"/>
  <c r="I15"/>
  <c r="I14"/>
  <c r="I13"/>
  <c r="I12"/>
  <c r="I11"/>
  <c r="I10"/>
  <c r="I9"/>
  <c r="I8"/>
  <c r="I7"/>
  <c r="I6"/>
  <c r="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87" i="5"/>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<sst xmlns="http://schemas.openxmlformats.org/spreadsheetml/2006/main" count="4239" uniqueCount="1339">
  <si>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</si>
  <si>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</si>
  <si>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</si>
  <si>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</si>
  <si>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</si>
  <si>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</si>
  <si>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</si>
  <si>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</si>
  <si>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</si>
  <si>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</si>
  <si>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</si>
  <si>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</si>
  <si>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</si>
  <si>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</si>
  <si>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</si>
  <si>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</si>
  <si>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</si>
  <si>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</si>
  <si>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</si>
  <si>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</si>
  <si>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</si>
  <si>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</si>
  <si>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</si>
  <si>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</si>
  <si>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</si>
  <si>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</si>
  <si>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</si>
  <si>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</si>
  <si>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</si>
  <si>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</si>
  <si>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</si>
  <si>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</si>
  <si>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</si>
  <si>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</si>
  <si>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</si>
  <si>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</si>
  <si>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</si>
  <si>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</si>
  <si>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</si>
  <si>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</si>
  <si>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</si>
  <si>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</si>
  <si>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</si>
  <si>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</si>
  <si>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</si>
  <si>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</si>
  <si>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</si>
  <si>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</si>
  <si>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</si>
  <si>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</si>
  <si>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</si>
  <si>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</si>
  <si>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</si>
  <si>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</si>
  <si>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</si>
  <si>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</si>
  <si>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</si>
  <si>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</si>
  <si>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</si>
  <si>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</si>
  <si>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</si>
  <si>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</si>
  <si>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</si>
  <si>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</si>
  <si>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</si>
  <si>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</si>
  <si>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</si>
  <si>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</si>
  <si>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</si>
  <si>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</si>
  <si>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</si>
  <si>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</si>
  <si>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PRABIN  SARMA</t>
  </si>
  <si>
    <t>KANON TALUKDAR</t>
  </si>
  <si>
    <t>Dr. Nayan moni Mohan</t>
  </si>
  <si>
    <t>Dr. Rubi  Deka</t>
  </si>
  <si>
    <t>Dental Surgeon</t>
  </si>
  <si>
    <t>Sanjay  Malakar</t>
  </si>
  <si>
    <t>Pharmacist</t>
  </si>
  <si>
    <t>Anita  Das</t>
  </si>
  <si>
    <t>ANM</t>
  </si>
  <si>
    <t>Dr.  Hrishikesh Lahkar</t>
  </si>
  <si>
    <t>Utpal  Bezbaruah</t>
  </si>
  <si>
    <t>Babita  Das</t>
  </si>
  <si>
    <t>MO Homoeo</t>
  </si>
  <si>
    <t>Dr. Saurav Das</t>
  </si>
  <si>
    <t>MO Ayur</t>
  </si>
  <si>
    <t xml:space="preserve">MO Homoeo </t>
  </si>
  <si>
    <t>KAMRUP</t>
  </si>
  <si>
    <t>HAJO  BPHC</t>
  </si>
  <si>
    <t xml:space="preserve">BARSALI HATHKHOLA HIGH SCHOOL 
</t>
  </si>
  <si>
    <t>HIGH</t>
  </si>
  <si>
    <t>Chand Mahammad Ali
9859713228</t>
  </si>
  <si>
    <t>RATANPUR</t>
  </si>
  <si>
    <t>Nirala Das</t>
  </si>
  <si>
    <t>BIMALA KHATUN</t>
  </si>
  <si>
    <t>01-04-2019
2-4-2019
3-4-2019</t>
  </si>
  <si>
    <t>Monday
Tuesday
Wednesday</t>
  </si>
  <si>
    <t>KHOPANIKUCHI NIJRAPAR
 L.P.SCHOOL</t>
  </si>
  <si>
    <t>18060505509</t>
  </si>
  <si>
    <t>LP</t>
  </si>
  <si>
    <t>Sufia khanom
9859250029</t>
  </si>
  <si>
    <t>KHOPANIKUCHI</t>
  </si>
  <si>
    <t>Runjuma Begum</t>
  </si>
  <si>
    <t>ROUSANARA BEGUM</t>
  </si>
  <si>
    <t>Thurshday</t>
  </si>
  <si>
    <t>SONIADI SORABARI L.P.SCHOOL</t>
  </si>
  <si>
    <t>18060505512</t>
  </si>
  <si>
    <t>Gopal Ali
9854705212</t>
  </si>
  <si>
    <t>Uru Bala Das</t>
  </si>
  <si>
    <t>KARIMAN  NESSA</t>
  </si>
  <si>
    <t>Friday</t>
  </si>
  <si>
    <t>93 NO KHATARPUKHURI</t>
  </si>
  <si>
    <t>Rubi Dutta
8876052469</t>
  </si>
  <si>
    <t>MANAHKUCHI</t>
  </si>
  <si>
    <t>Arati Bala Das</t>
  </si>
  <si>
    <t>BHARATI  BHARALI</t>
  </si>
  <si>
    <t>Saturday</t>
  </si>
  <si>
    <t>KHATAR PUKHURI L.P.SCHOOL</t>
  </si>
  <si>
    <t>18060504103</t>
  </si>
  <si>
    <t>Gopal Das
9954519911</t>
  </si>
  <si>
    <t xml:space="preserve"> Kanika Das</t>
  </si>
  <si>
    <t>MANJU  DAS</t>
  </si>
  <si>
    <t>KASUARBORI</t>
  </si>
  <si>
    <t>Gauri prava Deka
8876336004</t>
  </si>
  <si>
    <t>CHARU BHARALI</t>
  </si>
  <si>
    <t>Monday</t>
  </si>
  <si>
    <t>2 NO KASUARBORI</t>
  </si>
  <si>
    <t>jyotika kalita
8723838056</t>
  </si>
  <si>
    <t>SABITRI KALITA</t>
  </si>
  <si>
    <t>KACHUARBARI L.P.SCHOOL</t>
  </si>
  <si>
    <t>Bharat Patowary
9613337810</t>
  </si>
  <si>
    <t>HADALA</t>
  </si>
  <si>
    <t>Nilima kalita 
8011176707</t>
  </si>
  <si>
    <t>Tuesday</t>
  </si>
  <si>
    <t>HADALA  L.P.SCHOOL</t>
  </si>
  <si>
    <t>18060509601</t>
  </si>
  <si>
    <t>Guruprasad  das
9678420822</t>
  </si>
  <si>
    <t>JAIPAL DATTASUPA</t>
  </si>
  <si>
    <t>Banalata kalita
9954616696</t>
  </si>
  <si>
    <t>wednesay</t>
  </si>
  <si>
    <t>APARAJITA  L.P.SCHOOL</t>
  </si>
  <si>
    <t>Surejan Begum
9706156131</t>
  </si>
  <si>
    <t>GOPAL BARUAH  L.P.SCHOOL</t>
  </si>
  <si>
    <t>18060504101</t>
  </si>
  <si>
    <t>Prabin ch.sarma
9954625728</t>
  </si>
  <si>
    <t>GHORAMARA</t>
  </si>
  <si>
    <t>kabita kalita
9127337148</t>
  </si>
  <si>
    <t>94 NO GOLLIPAR</t>
  </si>
  <si>
    <t>Ambalika pathak
8486277174</t>
  </si>
  <si>
    <t>CHARIATPUR L.P.SCHOOL</t>
  </si>
  <si>
    <t>Jonali Baishya
9577228056</t>
  </si>
  <si>
    <t>14 no MANAHKUCHI BAMUNSUPA</t>
  </si>
  <si>
    <t>jurimoni Das
9854482752</t>
  </si>
  <si>
    <t xml:space="preserve">JANATA BIDYAPITH HIGH SCHOOL 
</t>
  </si>
  <si>
    <t>Chabin ch.Das
9126731461</t>
  </si>
  <si>
    <t>91 NO MANAHKUCHI</t>
  </si>
  <si>
    <t>Hemlota Das
8876714935</t>
  </si>
  <si>
    <t>76 NO MANAKUCHI L.P.SCHOOL</t>
  </si>
  <si>
    <t>Niranjan kalita
9864221310</t>
  </si>
  <si>
    <t>BAHANA</t>
  </si>
  <si>
    <t>Anita Malakar</t>
  </si>
  <si>
    <t>ANU DAS</t>
  </si>
  <si>
    <t>89 NO BAHANA</t>
  </si>
  <si>
    <t>Dipali Barman
9401999317</t>
  </si>
  <si>
    <t>Pakhila Malakar</t>
  </si>
  <si>
    <t>NURUN NESSA BIBI</t>
  </si>
  <si>
    <t>wednesDay</t>
  </si>
  <si>
    <t>1253 NO BAHANA L.P.SCHOOL</t>
  </si>
  <si>
    <t>Soneswar patowary
9401257532</t>
  </si>
  <si>
    <t>GOLAP  DAS</t>
  </si>
  <si>
    <t xml:space="preserve">MANAHKUCHI MUSLIMSUPA </t>
  </si>
  <si>
    <t>Rijumoni Begum
8876919464</t>
  </si>
  <si>
    <t>PRATIMA KALITA</t>
  </si>
  <si>
    <t>1 NO  MANAHKUCHI  LP SCHOOL</t>
  </si>
  <si>
    <t>18060503902</t>
  </si>
  <si>
    <t>Jaymoti Devi
9401083892</t>
  </si>
  <si>
    <t>JUNU CHOUDHURY</t>
  </si>
  <si>
    <t>2 NO BAHANA</t>
  </si>
  <si>
    <t>Nilima Bora
8876308804</t>
  </si>
  <si>
    <t>BHAGYESWARI BARUANI L.P.SCHOOL</t>
  </si>
  <si>
    <t>Thaneswar Das
9508548333</t>
  </si>
  <si>
    <t>99 NO BAUSHI</t>
  </si>
  <si>
    <t>Hemlota kuwar
8721812030</t>
  </si>
  <si>
    <t>BAUSHI L.P.SCHOOL</t>
  </si>
  <si>
    <t>18060503501</t>
  </si>
  <si>
    <t>Anil chandra Das
7577054289</t>
  </si>
  <si>
    <t>100 NO TETELIA</t>
  </si>
  <si>
    <t>Hiran Deka
8876757103</t>
  </si>
  <si>
    <t>273 NO TETELIA L.P.SCHOOL</t>
  </si>
  <si>
    <t>1806050390</t>
  </si>
  <si>
    <t>Sarbananda  Das
9706517149</t>
  </si>
  <si>
    <t>2 NO NIZ BAUSHI</t>
  </si>
  <si>
    <t>Anju Deka
8812971298</t>
  </si>
  <si>
    <t>wednesday</t>
  </si>
  <si>
    <t xml:space="preserve"> JNANAJYOTI HIGH SCHOOL 
</t>
  </si>
  <si>
    <t>18060504310</t>
  </si>
  <si>
    <t>Daniram kalita
9957939457</t>
  </si>
  <si>
    <t>307 NO CHESSAMUKH</t>
  </si>
  <si>
    <t>Surachi Saloi
8721964991</t>
  </si>
  <si>
    <t>CHESSAMUKH</t>
  </si>
  <si>
    <t>Bhagya Kalita</t>
  </si>
  <si>
    <t>ALAKA DAS</t>
  </si>
  <si>
    <t>PUB CHESSAMUKH KAIBARTASUPA</t>
  </si>
  <si>
    <t>Binulata Das
7664020986</t>
  </si>
  <si>
    <t xml:space="preserve"> Anita Baishya</t>
  </si>
  <si>
    <t>LILA DAS</t>
  </si>
  <si>
    <t xml:space="preserve">
PUB CHESSA MUKH L.P.SCHOOL</t>
  </si>
  <si>
    <t>Amulya Deka
9957304611</t>
  </si>
  <si>
    <t>ELIZA  BIBI</t>
  </si>
  <si>
    <t>2 NO CHESSAMUKH PARICHALANA SAMITI</t>
  </si>
  <si>
    <t>Hemlota Das
9954746588</t>
  </si>
  <si>
    <t>CHESSAMUKH SALOI SUPA</t>
  </si>
  <si>
    <t>Renu kalita
9864858191</t>
  </si>
  <si>
    <t>TALIA L.P.SCHOOL</t>
  </si>
  <si>
    <t>Birendra Das
9854862791</t>
  </si>
  <si>
    <t>CHESSAMUKH (KUMARPARA)</t>
  </si>
  <si>
    <t>Golap jan Begum
8486746361</t>
  </si>
  <si>
    <t>CHESSAMUKH  RAJGARH</t>
  </si>
  <si>
    <t>Manju Begum
9508555203</t>
  </si>
  <si>
    <t>1 NO CHESSAMUKH</t>
  </si>
  <si>
    <t>Babita kakati
9508582773</t>
  </si>
  <si>
    <t xml:space="preserve">
CHESSAMUKH HIGH SCHOOL</t>
  </si>
  <si>
    <t>Jadab Chandra Das
9085790699</t>
  </si>
  <si>
    <t>PACHARIA PACHIM COLLEGE COLONY</t>
  </si>
  <si>
    <t>Bibi Das Baishya
9365400617</t>
  </si>
  <si>
    <t>PACHARIA</t>
  </si>
  <si>
    <t>Domayanti Deka</t>
  </si>
  <si>
    <t>NAMITA KALITA</t>
  </si>
  <si>
    <t>PACHARIA HOWRAPAR</t>
  </si>
  <si>
    <t>Bandana kalita
7399974957</t>
  </si>
  <si>
    <t>kabita deka</t>
  </si>
  <si>
    <t>MOHINI KALITA</t>
  </si>
  <si>
    <t>PACHARIA SISU BIDYALAYA</t>
  </si>
  <si>
    <t>Junu Malakar
9435142280</t>
  </si>
  <si>
    <t>DAMAYANTI  BAISHYA</t>
  </si>
  <si>
    <t>PACHARIA ADARSHA  M.E.SCHOOL</t>
  </si>
  <si>
    <t>UP</t>
  </si>
  <si>
    <t>Jadab Baishya
9859447662</t>
  </si>
  <si>
    <t>MAKANI  DEKA</t>
  </si>
  <si>
    <t>1-4-2019
2-4-2019
3-4-2019</t>
  </si>
  <si>
    <t>RAJABAZAR  BALAK  L.P.SCHOOL</t>
  </si>
  <si>
    <t>18060505604</t>
  </si>
  <si>
    <t>Kushal kumar Das
9864816298</t>
  </si>
  <si>
    <t>RAJABAZAR</t>
  </si>
  <si>
    <t>Faijun Nessa Begum</t>
  </si>
  <si>
    <t>RUFIA BEGUM</t>
  </si>
  <si>
    <t xml:space="preserve">4-4-2019
5-4-2019
</t>
  </si>
  <si>
    <t>Thurshday
Friday</t>
  </si>
  <si>
    <t>HOJI BORKOTULLAH L.P.SCHOOL</t>
  </si>
  <si>
    <t>18060505605</t>
  </si>
  <si>
    <t>Amanullah saikia
9577044981
9085807258</t>
  </si>
  <si>
    <t>Sabita Talukdar</t>
  </si>
  <si>
    <t>TAHMINA BEGUM</t>
  </si>
  <si>
    <t>RAJABAZAR BALIKA L.P.SCHOOL</t>
  </si>
  <si>
    <t>Tapan Malakar
8254861352</t>
  </si>
  <si>
    <t>SAHIDA BEGUM</t>
  </si>
  <si>
    <t xml:space="preserve">Monday
</t>
  </si>
  <si>
    <t>PUB JAPIA</t>
  </si>
  <si>
    <t>Rufiya Begum
7896362952</t>
  </si>
  <si>
    <t>JAPIA</t>
  </si>
  <si>
    <t>Basiran Nessa</t>
  </si>
  <si>
    <t>AMINA BEGUM</t>
  </si>
  <si>
    <t>1 NO JAPIA L.P.SCHOOL</t>
  </si>
  <si>
    <t>18060511206</t>
  </si>
  <si>
    <t>Sajiuddin Ahmed
9859046989</t>
  </si>
  <si>
    <t>Mina Das</t>
  </si>
  <si>
    <t>NILIMA KHATUN</t>
  </si>
  <si>
    <t xml:space="preserve">1 NO PUB JAPIA </t>
  </si>
  <si>
    <t>Rina Ahmed
9706206808</t>
  </si>
  <si>
    <t>DAMAYANTI  KALITA</t>
  </si>
  <si>
    <t>Wednesday</t>
  </si>
  <si>
    <t>JAPIA ADARSHA L.P.SCHOOL</t>
  </si>
  <si>
    <t>18060511211</t>
  </si>
  <si>
    <t>Jogesh  deka
9859284879</t>
  </si>
  <si>
    <t>RANJU  DAS</t>
  </si>
  <si>
    <t>PUB JAPIA MILANPUR</t>
  </si>
  <si>
    <t>Manjuwara Begum
8876275535</t>
  </si>
  <si>
    <t>JAPIA MILON JYOTI L.P.SCHOOL</t>
  </si>
  <si>
    <t>18060511203</t>
  </si>
  <si>
    <t>Anowara Begum
9613377826</t>
  </si>
  <si>
    <t>PACHIM HELESA</t>
  </si>
  <si>
    <t>Saniwara sultana
9854892586</t>
  </si>
  <si>
    <t>JAPIA JANATA L.P.SCHOOL</t>
  </si>
  <si>
    <t>18060511205</t>
  </si>
  <si>
    <t>Sahnur  Ali Talukdar
8876381601</t>
  </si>
  <si>
    <t xml:space="preserve">NEW HELESA </t>
  </si>
  <si>
    <t>Manjuwara Begum
9957754629</t>
  </si>
  <si>
    <t xml:space="preserve">2 NO JAPIA L.P.SCHOOL </t>
  </si>
  <si>
    <t>Dharmeswar kalita
9678893866</t>
  </si>
  <si>
    <t>JAPIA KALITAPARA</t>
  </si>
  <si>
    <t>Urmila kalita
9508905180</t>
  </si>
  <si>
    <t>PACHIM JAPIA</t>
  </si>
  <si>
    <t>Samsun Nessa
7662908593</t>
  </si>
  <si>
    <t>HATIPUTI JANORPAR L.P.SCHOOL</t>
  </si>
  <si>
    <t>Md.Majibur Rahman
8876722074</t>
  </si>
  <si>
    <t>2 NO DIHINA</t>
  </si>
  <si>
    <t>Rupali Das
9859422135</t>
  </si>
  <si>
    <t>DIHINA</t>
  </si>
  <si>
    <t>Rina Malakar</t>
  </si>
  <si>
    <t>ANJALI DAS</t>
  </si>
  <si>
    <t>1249 NO DIHINA LP SCHOOL</t>
  </si>
  <si>
    <t>Dilip majumdar
8471821247</t>
  </si>
  <si>
    <t>Rina kalita</t>
  </si>
  <si>
    <t>MALLIKA DAS</t>
  </si>
  <si>
    <t>usha Goswami
8486708660</t>
  </si>
  <si>
    <t>FULMOTI DAS</t>
  </si>
  <si>
    <t>DIHINA BANSHI GOPAL GIRLS M.E.SCHOOL</t>
  </si>
  <si>
    <t>18060501107</t>
  </si>
  <si>
    <t>Jatin chandra das
9954428256</t>
  </si>
  <si>
    <t xml:space="preserve">KRISHNADEV HIGH SCHOOL     
</t>
  </si>
  <si>
    <t>18060501106</t>
  </si>
  <si>
    <t>Ramani  kalita
9613645079</t>
  </si>
  <si>
    <t>22-4-2019
23-4-2019
24-4-2019</t>
  </si>
  <si>
    <t xml:space="preserve">Monday
Tuesday
wednesday
</t>
  </si>
  <si>
    <t>MASUWATOLA</t>
  </si>
  <si>
    <t>Rupali Das 
9678508512</t>
  </si>
  <si>
    <t>MASUWATOLA L.P.SCHOOL</t>
  </si>
  <si>
    <t>18060501105</t>
  </si>
  <si>
    <t>Naren chandra Das
9957743405</t>
  </si>
  <si>
    <t>HAINADI</t>
  </si>
  <si>
    <t>Mono Hazarika
9957751796</t>
  </si>
  <si>
    <t>HAINADI L.P.SCHOOL</t>
  </si>
  <si>
    <t>Puspak dhar Deka
7896816960</t>
  </si>
  <si>
    <t xml:space="preserve"> UTTAR HAJO ANCHALIK GIRLS M.E.SCHOOL</t>
  </si>
  <si>
    <t>18060501108</t>
  </si>
  <si>
    <t>Dhaneswar Das
8011869362</t>
  </si>
  <si>
    <t>GOPAL ASHRAM L.P.SCHOOL</t>
  </si>
  <si>
    <t>18060501109</t>
  </si>
  <si>
    <t>Prabhat ch. Das
8486566069</t>
  </si>
  <si>
    <t>ANANDA RAM  L.P.SCHOOL</t>
  </si>
  <si>
    <t>Sunil ch. Das
9706500195</t>
  </si>
  <si>
    <t>DIHINA DELGURI</t>
  </si>
  <si>
    <t>Bharati Das
8134802482</t>
  </si>
  <si>
    <t>DIHINA DOLGURI NEW</t>
  </si>
  <si>
    <t>Anjali Bharali
9957483663</t>
  </si>
  <si>
    <t>UTTAR HAJO DINBANDHU LP SCHOOL</t>
  </si>
  <si>
    <t>18060501110</t>
  </si>
  <si>
    <t>Sidheswar choudhoury
9854313228</t>
  </si>
  <si>
    <t xml:space="preserve">PACHARIA KUSAL KONWAR  HIGH SCHOOL 
</t>
  </si>
  <si>
    <t xml:space="preserve"> PACHARIA MAJTOL</t>
  </si>
  <si>
    <t>PACHARIA BAPUJI L.P.SCHOOL</t>
  </si>
  <si>
    <t>PACHARIA DHINGARBARI</t>
  </si>
  <si>
    <t>1261 NO DHINGARBARI L.P.SCHOOL</t>
  </si>
  <si>
    <t>80 NO DHINGARBARI L.P.SCHOOL</t>
  </si>
  <si>
    <t>PACHARIA RAM SARASWATI</t>
  </si>
  <si>
    <t>PACHARIA RAMSARASWATI  L.P.SCHOOL</t>
  </si>
  <si>
    <t>PACHARIA RAMSARASWATI M.E. SCHOOL</t>
  </si>
  <si>
    <t>P.B.C. RAMSARASWATI GIRLS  HIGH SCHOOL</t>
  </si>
  <si>
    <t>18060502002</t>
  </si>
  <si>
    <t>BARIJANI HIGH SCHOOL</t>
  </si>
  <si>
    <t>18060501804</t>
  </si>
  <si>
    <t>BARIJANI  L.P.SCHOOL</t>
  </si>
  <si>
    <t>18060501803</t>
  </si>
  <si>
    <t>KULHATI SATRASALI</t>
  </si>
  <si>
    <t>2 NO KULHATI SATRASALI</t>
  </si>
  <si>
    <t>KULHATI SATRASALI L.P.SCHOOL</t>
  </si>
  <si>
    <t>18060504905</t>
  </si>
  <si>
    <t>KULHATI M.V.SCHOOL</t>
  </si>
  <si>
    <t>KULHATI GIRLS HIGH SCHOOL</t>
  </si>
  <si>
    <t>18060504909</t>
  </si>
  <si>
    <t>2 NO MILANPUR</t>
  </si>
  <si>
    <t>MILANPUR</t>
  </si>
  <si>
    <t>MILANPUR L.P.SCHOOL</t>
  </si>
  <si>
    <t>18060504601</t>
  </si>
  <si>
    <t xml:space="preserve">MOWAMARI </t>
  </si>
  <si>
    <t>1259 NO MOWAMARI L.P.SCHOOL</t>
  </si>
  <si>
    <t>18060504904</t>
  </si>
  <si>
    <t>KULHATI KONADIA</t>
  </si>
  <si>
    <t>KULHATI KONADIA L.P.SCHOOL</t>
  </si>
  <si>
    <t>3 NO KULHATI</t>
  </si>
  <si>
    <t>3 NO KULHATI L.P.SCHOOL</t>
  </si>
  <si>
    <t>KULHATI MADHYA</t>
  </si>
  <si>
    <t>KULHATI  AHATGURI  L.P.SCHOOL</t>
  </si>
  <si>
    <t>18060504918</t>
  </si>
  <si>
    <t>KULHATI UTTAM SHUVAPRIYA BHARALI HIGH SCHOOL</t>
  </si>
  <si>
    <t>18060504915</t>
  </si>
  <si>
    <t xml:space="preserve">BARDADHI </t>
  </si>
  <si>
    <t>BARDADHI SANKARDEV GIRLS   HIGH SCHOOL</t>
  </si>
  <si>
    <t>18060504701</t>
  </si>
  <si>
    <t>SANKARDEV  BALIKA BIDYAPITH M.E .SCHOOL</t>
  </si>
  <si>
    <t>ME</t>
  </si>
  <si>
    <t>KHUDRADADHI</t>
  </si>
  <si>
    <t>KHUDRADADHI L.P.SCHOOL</t>
  </si>
  <si>
    <t>DADHI</t>
  </si>
  <si>
    <t>BARDADHI SANKARDEV L.P.SCHOOL</t>
  </si>
  <si>
    <t>18060504703</t>
  </si>
  <si>
    <t>2 NO ABHAYPUR</t>
  </si>
  <si>
    <t>ABHAYPUR   L.P.SCHOOL</t>
  </si>
  <si>
    <t>2 NO ABHAYPUR  BARGAON</t>
  </si>
  <si>
    <t>1  NO  ABHAYPUR BARGAON</t>
  </si>
  <si>
    <t>BARGAON BARAGOPAL L.P.SCHOOL</t>
  </si>
  <si>
    <t>ABHAYPUR 107 NO</t>
  </si>
  <si>
    <t>PASGAON  L.P.SCHOOL</t>
  </si>
  <si>
    <t>18060509101</t>
  </si>
  <si>
    <t>HAJO ANANTA KANDALI L.P.SCHOOL</t>
  </si>
  <si>
    <t>18060500506</t>
  </si>
  <si>
    <t xml:space="preserve">POTANI </t>
  </si>
  <si>
    <t>HAJO KUSHABOY L.P.SCHOOL</t>
  </si>
  <si>
    <t>18060512201</t>
  </si>
  <si>
    <t xml:space="preserve">SAKAMTOLI  </t>
  </si>
  <si>
    <t>CHAKAMTOLI   L.P.SCHOOL</t>
  </si>
  <si>
    <t>18060500501</t>
  </si>
  <si>
    <t>HAJO BARCHAPORI</t>
  </si>
  <si>
    <t>HAJO BARCHAPORI L.P.SCHOOL</t>
  </si>
  <si>
    <t>18060500101</t>
  </si>
  <si>
    <t>1 NO KAIBORTOTOLA</t>
  </si>
  <si>
    <t>HAJO V.P.KAIBORTOLA L.P.SCHOOL</t>
  </si>
  <si>
    <t>18060500504</t>
  </si>
  <si>
    <t>2 NO KAIBORTOTOLA</t>
  </si>
  <si>
    <t>NO 441 HAJO MAKTAB VIDYALAYA</t>
  </si>
  <si>
    <t>18060500505</t>
  </si>
  <si>
    <t>SINGIMARI MAJOR SUPA</t>
  </si>
  <si>
    <t>371 NO SINGIMARI L.P.SCHOOL</t>
  </si>
  <si>
    <t xml:space="preserve">JAPIYA MILAN HIGH SCHOOL    
</t>
  </si>
  <si>
    <t>J.B. GIRLS M.E. SCHOOL</t>
  </si>
  <si>
    <t>18060511209</t>
  </si>
  <si>
    <t>SANKAR MADHAV M.E SCHOOL</t>
  </si>
  <si>
    <t>18060511003</t>
  </si>
  <si>
    <t>1 NO HELESA</t>
  </si>
  <si>
    <t>2 NO HELESA</t>
  </si>
  <si>
    <t>1NO HELESA L.P.SCHOOL</t>
  </si>
  <si>
    <t>18060503601</t>
  </si>
  <si>
    <t>2 NO HELASA TRIBAL L.P.SCHOOL</t>
  </si>
  <si>
    <t>BHALLYABARI L.P.SCHOOL</t>
  </si>
  <si>
    <t>JAPIYA JANAKPUR L.P.SCHOOL</t>
  </si>
  <si>
    <t xml:space="preserve">UJANKURI  HIGH SCHOOL  
</t>
  </si>
  <si>
    <t>18060505205</t>
  </si>
  <si>
    <t>UJANKURI  GIRLS L.P.SCHOOL</t>
  </si>
  <si>
    <t>UJANKURI BOYS L.P.SCHOOL</t>
  </si>
  <si>
    <t>1 NO NADIA</t>
  </si>
  <si>
    <t>2 NO NADIA</t>
  </si>
  <si>
    <t>NADIA L.P.SCHOOL</t>
  </si>
  <si>
    <t>18060510901</t>
  </si>
  <si>
    <t>HAHDIA</t>
  </si>
  <si>
    <t>HAHDIA  L.P.SCHOOL</t>
  </si>
  <si>
    <t>18060505101</t>
  </si>
  <si>
    <t>1 NO MUSLIMPARA</t>
  </si>
  <si>
    <t>2 NO MUSLIMPARA</t>
  </si>
  <si>
    <t>UJANKURI MUSLIMPARA L.P.SCHOOL</t>
  </si>
  <si>
    <t>1806050523</t>
  </si>
  <si>
    <t>BHAKUAMARI SASTER</t>
  </si>
  <si>
    <t>UJANKURI NASHIB ALI  ME  MADRASA</t>
  </si>
  <si>
    <t>18060505206</t>
  </si>
  <si>
    <t>2 NO BANGALTOLA</t>
  </si>
  <si>
    <t>114 NO BANGALTOLA L.P.SCHOOL</t>
  </si>
  <si>
    <t>18060510304</t>
  </si>
  <si>
    <t>BANGALTOLA KALBARI SUPA</t>
  </si>
  <si>
    <t>BANGALTOLA  JAGANNATH L.P.SCHOOL</t>
  </si>
  <si>
    <t>18060510303</t>
  </si>
  <si>
    <t>73 NO MAJORKURI BALAK L.P.SCHOOL</t>
  </si>
  <si>
    <t>SARUBAKRA</t>
  </si>
  <si>
    <t>MAJORKURI  GIRLS  L.P.SCHOOL</t>
  </si>
  <si>
    <t>18060510504</t>
  </si>
  <si>
    <t>RUPNAGAR L.P.SCHOOL</t>
  </si>
  <si>
    <t>RAMDIA GIRLS H.S. SCHOOL</t>
  </si>
  <si>
    <t>HSS</t>
  </si>
  <si>
    <t>SASTER</t>
  </si>
  <si>
    <t>506 NO SASTAR L.P.SCHOOL</t>
  </si>
  <si>
    <t>18060511401</t>
  </si>
  <si>
    <t>NA -SASTAR BALIRAM LAHKAR BALIKA  L.P.SCHOOL</t>
  </si>
  <si>
    <t>HIRAPARA L.P.SCHOOL</t>
  </si>
  <si>
    <t>CHOUDHOURIPARA</t>
  </si>
  <si>
    <t>RAMDIA ADARSHA L.P.SCHOOL</t>
  </si>
  <si>
    <t>KALIRAM MEDHI  GIRLS HIGH SCHOOL</t>
  </si>
  <si>
    <t>18060510508</t>
  </si>
  <si>
    <t>RAMDIA BOYS  M.V.SCHOOL</t>
  </si>
  <si>
    <t>RAMDIA GIRLS M.V.SCHOOL</t>
  </si>
  <si>
    <t>BARAMBOI</t>
  </si>
  <si>
    <t>BARAMBOI ANCHALIK HIGH SCHOOL</t>
  </si>
  <si>
    <t>18060504116</t>
  </si>
  <si>
    <t>ULLETIA L.P.SCHOOL</t>
  </si>
  <si>
    <t>18060503807</t>
  </si>
  <si>
    <t>KAYAJANI L.P.SCHOOL</t>
  </si>
  <si>
    <t>18060509602</t>
  </si>
  <si>
    <t>Sarbananda kalita
8011508813</t>
  </si>
  <si>
    <t>2-5-2019
3-5-2019</t>
  </si>
  <si>
    <t>Padumi kalita
7896083707</t>
  </si>
  <si>
    <t>Bhaben ch. Kalita
8399905813</t>
  </si>
  <si>
    <t>Anima kalita
8472940829</t>
  </si>
  <si>
    <t>BARIJANI</t>
  </si>
  <si>
    <t>sayed kamala choudhury
9678019462</t>
  </si>
  <si>
    <t>Kiran Baishya</t>
  </si>
  <si>
    <t>SAHIRA BIBI</t>
  </si>
  <si>
    <t>Homeswar kalita
8876524477</t>
  </si>
  <si>
    <t>DILOWARA BEGUM</t>
  </si>
  <si>
    <t>JAYEDA BEGUM</t>
  </si>
  <si>
    <t>Salita Devi
8011297272</t>
  </si>
  <si>
    <t>BINA  KALITA</t>
  </si>
  <si>
    <t>Mahesh ch.kalita
8638191756</t>
  </si>
  <si>
    <t>GANGA  DEKA</t>
  </si>
  <si>
    <t>Mathuram  bharali
 9864595130</t>
  </si>
  <si>
    <t>Sonaram kalita
9957793691</t>
  </si>
  <si>
    <t>Mohibullah Sheikh
9859125254</t>
  </si>
  <si>
    <t>Md.Abbas Ali
7002882384</t>
  </si>
  <si>
    <t xml:space="preserve">Thurshday </t>
  </si>
  <si>
    <t>Satyabati Das
9706800736</t>
  </si>
  <si>
    <t>KULHATI</t>
  </si>
  <si>
    <t>Minakshi Kalita</t>
  </si>
  <si>
    <t>BINA  MALAKAR</t>
  </si>
  <si>
    <t>Dipti DasThakuria
9859831450</t>
  </si>
  <si>
    <t xml:space="preserve"> Minu Kalita</t>
  </si>
  <si>
    <t>Jyotika Malakar
9508152736</t>
  </si>
  <si>
    <t>MINA  DEVI</t>
  </si>
  <si>
    <t>Dhaniram  baishya
8876713790</t>
  </si>
  <si>
    <t>Sarat  kalita
9954238015</t>
  </si>
  <si>
    <t>Jonaki Das
8403820676</t>
  </si>
  <si>
    <t>MOWAMARI</t>
  </si>
  <si>
    <t>Mamu Saikia</t>
  </si>
  <si>
    <t>BHABANI  CHOUDHURY</t>
  </si>
  <si>
    <t>Biju Rajbanshi
9957246632</t>
  </si>
  <si>
    <t xml:space="preserve"> Sarada Deka</t>
  </si>
  <si>
    <t>GIRIJA  DAS</t>
  </si>
  <si>
    <t>Dilip kumar Hira
8876601462</t>
  </si>
  <si>
    <t>KIRAN DAS</t>
  </si>
  <si>
    <t>Hemlata Das
9954660484</t>
  </si>
  <si>
    <t>Parbati  Das
9854304998</t>
  </si>
  <si>
    <t>Gita  Das
7578951698</t>
  </si>
  <si>
    <t>Anima ojah Das
7578890036</t>
  </si>
  <si>
    <t>Padmabati Thakuria
6900338534</t>
  </si>
  <si>
    <t>paresh ch.Das
9706820599</t>
  </si>
  <si>
    <t>Minu kalita
8761809180</t>
  </si>
  <si>
    <t>Udhab das
7578951506</t>
  </si>
  <si>
    <t>Udhab Das
8723990213</t>
  </si>
  <si>
    <t>Basu konwar mahanta
9854466015</t>
  </si>
  <si>
    <t>BARDADHI</t>
  </si>
  <si>
    <t>Mrinali Kalita</t>
  </si>
  <si>
    <t>PADUMI KALITA</t>
  </si>
  <si>
    <t>Boloram Malakar
9401241079</t>
  </si>
  <si>
    <t>Nirada  Bayan</t>
  </si>
  <si>
    <t>REKHA KALITA</t>
  </si>
  <si>
    <t>Anil Malakar
6900382373</t>
  </si>
  <si>
    <t>PAKHILA  MALAKAR</t>
  </si>
  <si>
    <t>Mira Malakar
8876998053</t>
  </si>
  <si>
    <t>NIKAN  DAS</t>
  </si>
  <si>
    <t>Hareswar Deka
9957947133</t>
  </si>
  <si>
    <t>ANITA DAS</t>
  </si>
  <si>
    <t>Nirupama Patowary
8720904736</t>
  </si>
  <si>
    <t>Satya ram das
9531094001</t>
  </si>
  <si>
    <t>Dipa kalita
9126718611</t>
  </si>
  <si>
    <t>ABHAYPUR</t>
  </si>
  <si>
    <t>Dandiram Das
9577693734</t>
  </si>
  <si>
    <t>Biju Das
7663965864</t>
  </si>
  <si>
    <t>Chitralekha kalita
9126112912</t>
  </si>
  <si>
    <t>Munindra Baishya
9864647935</t>
  </si>
  <si>
    <t>Prabha  Nayak Das
9577311583
9577198020</t>
  </si>
  <si>
    <t>Alaka Devi
8011073113</t>
  </si>
  <si>
    <t>Lankeswar Deka
9859293345</t>
  </si>
  <si>
    <t>KAIBARTOTOLA</t>
  </si>
  <si>
    <t>Bhabani Bharali</t>
  </si>
  <si>
    <t>MANIKA HATHKHOWA</t>
  </si>
  <si>
    <t>Ajima Begum
9435924341</t>
  </si>
  <si>
    <t>POTONI</t>
  </si>
  <si>
    <t>Nirupama Athparia</t>
  </si>
  <si>
    <t>DIPA  DAS</t>
  </si>
  <si>
    <t>Sorojini kalita
9707573540</t>
  </si>
  <si>
    <t>Sarbeswari Thakuria</t>
  </si>
  <si>
    <t>URMILA  DAS</t>
  </si>
  <si>
    <t>Dharitri Devi das
8724986984</t>
  </si>
  <si>
    <t>RIMJIM  DAS</t>
  </si>
  <si>
    <t>Aijul Haque Ali
9864932962</t>
  </si>
  <si>
    <t xml:space="preserve"> Mamoni Das</t>
  </si>
  <si>
    <t>PURNIMA DAS</t>
  </si>
  <si>
    <t>Bina Bharali Das
8011371266</t>
  </si>
  <si>
    <t>TARULATA  DAS</t>
  </si>
  <si>
    <t>kanak Das
9859037907</t>
  </si>
  <si>
    <t>MERINA BEGUM</t>
  </si>
  <si>
    <t>Bijuli das
8011720049</t>
  </si>
  <si>
    <t>Chayamoni Bharali
9954843375</t>
  </si>
  <si>
    <t>Nirmali Das
8486466642</t>
  </si>
  <si>
    <t>Hementa Baishya
9854469292</t>
  </si>
  <si>
    <t>Minati Barman
9126724068</t>
  </si>
  <si>
    <t>SINGIMARI</t>
  </si>
  <si>
    <t>HEMLATA KALITA</t>
  </si>
  <si>
    <t>BHARATI DAS</t>
  </si>
  <si>
    <t>Pitram Das
8638788046</t>
  </si>
  <si>
    <t>Minati Das</t>
  </si>
  <si>
    <t>KUSUM DAS</t>
  </si>
  <si>
    <t>Jahir Ali
9957523047</t>
  </si>
  <si>
    <t>BURAGOHAINTHAN</t>
  </si>
  <si>
    <t>Sabjan Begum</t>
  </si>
  <si>
    <t xml:space="preserve">NURUN NESSA  </t>
  </si>
  <si>
    <t>02-05-2019
3-5-2019</t>
  </si>
  <si>
    <t>Sankar chandra Das
9678977490</t>
  </si>
  <si>
    <t>MARAMI DAS</t>
  </si>
  <si>
    <t>Bhagram Das
9365313143</t>
  </si>
  <si>
    <t>Minara Begum
9508978519</t>
  </si>
  <si>
    <t>Sara Begum
8723853937</t>
  </si>
  <si>
    <t>Lal Mahammad Choudhoury
9957856980</t>
  </si>
  <si>
    <t>Nausad  Ali
9678676473</t>
  </si>
  <si>
    <t>Nurul Islam
9854477084</t>
  </si>
  <si>
    <t>Biren Das
9706424116</t>
  </si>
  <si>
    <t>Haren ch. Deka
9954287017</t>
  </si>
  <si>
    <t>UJANKURI</t>
  </si>
  <si>
    <t>Nijara Talukdar</t>
  </si>
  <si>
    <t>NILAMATI  KALITA</t>
  </si>
  <si>
    <t>Bhupen Deka
8822797276</t>
  </si>
  <si>
    <t>Marjina Begum</t>
  </si>
  <si>
    <t>RAJU DAS</t>
  </si>
  <si>
    <t>Jiauddin saikia
8403946149</t>
  </si>
  <si>
    <t>RAMENA  BEGUM</t>
  </si>
  <si>
    <t>Meherun Nessa Begum
8486736277</t>
  </si>
  <si>
    <t>TAJIMA BEGUM</t>
  </si>
  <si>
    <t>Khiroda Das
9957882265</t>
  </si>
  <si>
    <t>Harmohan Das
9678331554</t>
  </si>
  <si>
    <t>Pranati Baishya
9365136249</t>
  </si>
  <si>
    <t>Ashwini kalita
9954658369</t>
  </si>
  <si>
    <t>Monowara Begum
9365916525</t>
  </si>
  <si>
    <t>Eliza Begum
7035620712</t>
  </si>
  <si>
    <t>Matiur Rahman
9435544106</t>
  </si>
  <si>
    <t>Jintiara Begum
9101656612</t>
  </si>
  <si>
    <t>Mahibullah Ali
8876653262</t>
  </si>
  <si>
    <t>Nilima Majumdar
9707510167</t>
  </si>
  <si>
    <t>MAJORKURI</t>
  </si>
  <si>
    <t xml:space="preserve"> Hironmoni Deka</t>
  </si>
  <si>
    <t>BICHITRA  THAKURIA</t>
  </si>
  <si>
    <t>Dharanikanta Bharali
8399028939</t>
  </si>
  <si>
    <t xml:space="preserve"> Joymati Medhi</t>
  </si>
  <si>
    <t>SARALA  MEDHI</t>
  </si>
  <si>
    <t>Dipamoni  Pathak
8822909010</t>
  </si>
  <si>
    <t>MINATI  DEKA</t>
  </si>
  <si>
    <t>Lakhi  Medhi
9435303247</t>
  </si>
  <si>
    <t>MANJU PATHAK</t>
  </si>
  <si>
    <t>Surajit kr. Das
8876065082</t>
  </si>
  <si>
    <t>LABANYA BHARALI</t>
  </si>
  <si>
    <t>Anima Das
9864413794</t>
  </si>
  <si>
    <t>Mukut Das
9864039747</t>
  </si>
  <si>
    <t>Bhabani das
9706057309</t>
  </si>
  <si>
    <t>Utpal ch.deka
9435106608</t>
  </si>
  <si>
    <t>21-05-2019
22-5-2019</t>
  </si>
  <si>
    <t>Tuesday
Wednesday</t>
  </si>
  <si>
    <t>Annaprabha kalita
9508013633</t>
  </si>
  <si>
    <t>RAMDIA</t>
  </si>
  <si>
    <t>Anita Baishya</t>
  </si>
  <si>
    <t>MARAMI  MEDHI</t>
  </si>
  <si>
    <t>Anju Choudhouri
7577971711</t>
  </si>
  <si>
    <t xml:space="preserve"> PRAMILA DAS</t>
  </si>
  <si>
    <t>DIPALI  CHOUDHURY</t>
  </si>
  <si>
    <t>Paras moni Thakuria
9577487943</t>
  </si>
  <si>
    <t>SUNITI MEDHI</t>
  </si>
  <si>
    <t>Manturam  Das
9864208061</t>
  </si>
  <si>
    <t>JAMBABATI  DEKA</t>
  </si>
  <si>
    <t>Ashima patowari
9127266211</t>
  </si>
  <si>
    <t>MARJINA BEGUM</t>
  </si>
  <si>
    <t>Saraswati Deka
8486214178</t>
  </si>
  <si>
    <t>Paresh chandra Das
9678892378</t>
  </si>
  <si>
    <t>Lakhyadhar thakuria
8876748171</t>
  </si>
  <si>
    <t>Mumtazur Rahman
9859223443</t>
  </si>
  <si>
    <t>urupa Begum
9957885516</t>
  </si>
  <si>
    <t>Junu Malakar</t>
  </si>
  <si>
    <t>MARIYAM BEGUM</t>
  </si>
  <si>
    <t>Dalimi Das
8638568946</t>
  </si>
  <si>
    <t>Rejina Begum</t>
  </si>
  <si>
    <t>RENU PATOWARY</t>
  </si>
  <si>
    <t>Niranjan kalita
8486602012</t>
  </si>
  <si>
    <t>SABITRI  DAS</t>
  </si>
  <si>
    <t>Rina gayan  das
8471893052</t>
  </si>
  <si>
    <t>BASANTI  DEKA</t>
  </si>
  <si>
    <t>DADARA</t>
  </si>
  <si>
    <t>DADARA GOPAL THAN L.P.SCHOOL</t>
  </si>
  <si>
    <t>18060513101</t>
  </si>
  <si>
    <t>PAKORKONA</t>
  </si>
  <si>
    <t>47-NO DAKHIN PAKORKONA L.P.SCHOOL</t>
  </si>
  <si>
    <t>1258  NO  SINGIMARI ALIKASH L.P.SCHOOL</t>
  </si>
  <si>
    <t>18060503003</t>
  </si>
  <si>
    <t>SINGIMARI  BALIKA L.P.SCHOOL</t>
  </si>
  <si>
    <t>SINGIMARI HIGH SCHOOL</t>
  </si>
  <si>
    <t>401 AGYATHURI  L.P.SCHOOL</t>
  </si>
  <si>
    <t>SRI GANESH L.P.SCHOOL</t>
  </si>
  <si>
    <t>ALIKASH ADARSHA GAON</t>
  </si>
  <si>
    <t>ALIKASH ADARSHA L.P.SCHOOL</t>
  </si>
  <si>
    <t>18060502901</t>
  </si>
  <si>
    <t>KETEKIJHAR  L.P.SCHOOL</t>
  </si>
  <si>
    <t>BARGAON KETEKIJHAR M.E.SCHOOL</t>
  </si>
  <si>
    <t>18060503302</t>
  </si>
  <si>
    <t xml:space="preserve"> 1058  NO BARGAON  L.P.SCHOOL</t>
  </si>
  <si>
    <t>MALONG PAHAR SUNDAR NAGAR L.P.SCHOOL</t>
  </si>
  <si>
    <t>BAMUNBORI L.P.SCHOOL</t>
  </si>
  <si>
    <t>18060513801</t>
  </si>
  <si>
    <t>ROWMARI KISMAT LP SCHOOL</t>
  </si>
  <si>
    <t xml:space="preserve">1 NO AGYATHURI </t>
  </si>
  <si>
    <t>AGYATHURI GANESH MANDIR</t>
  </si>
  <si>
    <t>2 NO AGYATHURI</t>
  </si>
  <si>
    <t xml:space="preserve">3 NO AGYATHURI </t>
  </si>
  <si>
    <t xml:space="preserve">AGYATHURI SANTIPUR </t>
  </si>
  <si>
    <t>AGYATHURI  MILONPUR</t>
  </si>
  <si>
    <t>DALIBARI NA PARA</t>
  </si>
  <si>
    <t>DALIBARI</t>
  </si>
  <si>
    <t>DALIBARI SINGIMARI SUPA</t>
  </si>
  <si>
    <t>KETEKIJHAR</t>
  </si>
  <si>
    <t>BARGAON</t>
  </si>
  <si>
    <t>MALONG PAHAR</t>
  </si>
  <si>
    <t>BANGLAGARH</t>
  </si>
  <si>
    <t>1 NO  PUB DADARA</t>
  </si>
  <si>
    <t>DADARA DATOL</t>
  </si>
  <si>
    <t>2 NO PUB DADARA</t>
  </si>
  <si>
    <t>DADARA ISLAMPUR</t>
  </si>
  <si>
    <t>DADARA BARNANGLA</t>
  </si>
  <si>
    <t>MADHYA DADARA</t>
  </si>
  <si>
    <t xml:space="preserve">UTTAR PACHIM DADARA </t>
  </si>
  <si>
    <t>SINGIMARI NA PARA BANIA SUPA</t>
  </si>
  <si>
    <t>SINGIMARI KALSUPA</t>
  </si>
  <si>
    <t>SINGIMARI BARSUPA</t>
  </si>
  <si>
    <t>SINGIMARI ALIKASH NA PARA SUPA</t>
  </si>
  <si>
    <t>2 NO ALIKASH</t>
  </si>
  <si>
    <t>77 no ALIKASH CHAUK</t>
  </si>
  <si>
    <t>PAKORKONA PACHIM</t>
  </si>
  <si>
    <t>ALIKASH BAMUNBORI</t>
  </si>
  <si>
    <t>78  NO ALIKASH  AWC</t>
  </si>
  <si>
    <t>HAJO GANESHTOLA MODEL  L.P.SCHOOL</t>
  </si>
  <si>
    <t>18060500514</t>
  </si>
  <si>
    <t>HAJO DHOPARGURI L.P.SCHOOL</t>
  </si>
  <si>
    <t>HAJO BHARALITOLA  L.P.SCHOOL</t>
  </si>
  <si>
    <t>18060500503</t>
  </si>
  <si>
    <t>HAJO NAMASUDRA L.P.SCHOOL</t>
  </si>
  <si>
    <t>18060500517</t>
  </si>
  <si>
    <t>HAJO FAKIRTOLA L.P.SCHOOL</t>
  </si>
  <si>
    <t>18060500502</t>
  </si>
  <si>
    <t>HAJO ADARSHA VIDYAPEETH HIGH SCHOOL</t>
  </si>
  <si>
    <t>18060500512</t>
  </si>
  <si>
    <t>HAJO GIRLS M.V SCHOOL</t>
  </si>
  <si>
    <t>18060500508</t>
  </si>
  <si>
    <t>HAJO DEVALAYA L.P.SCHOOL</t>
  </si>
  <si>
    <t>18060500507</t>
  </si>
  <si>
    <t xml:space="preserve">1 NO  PANIPARA </t>
  </si>
  <si>
    <t xml:space="preserve">2 NO PANIPARA </t>
  </si>
  <si>
    <t>2 NO HAJO PANIPARA</t>
  </si>
  <si>
    <t>GAYANTOLA</t>
  </si>
  <si>
    <t>2 NO GAYANTOLA</t>
  </si>
  <si>
    <t>2 NO DHUPARGURI</t>
  </si>
  <si>
    <t xml:space="preserve">3 NO  DHUPARGURI </t>
  </si>
  <si>
    <t>1 NO DHUPARGURI</t>
  </si>
  <si>
    <t>HAJO FAKIRTOLA</t>
  </si>
  <si>
    <t>BHARALITOLA GAYANTOLA MADHYA</t>
  </si>
  <si>
    <t>BHARALITTOLA MALITOLA</t>
  </si>
  <si>
    <t xml:space="preserve">  NAYANPUR</t>
  </si>
  <si>
    <t xml:space="preserve">1 NO  MAJARSUPA  </t>
  </si>
  <si>
    <t xml:space="preserve">2 NO MAJARSUPA  </t>
  </si>
  <si>
    <t>GANESHTOLA</t>
  </si>
  <si>
    <t>GANESHTOLA ISLAMPUR</t>
  </si>
  <si>
    <t>MADHAB PUKHURIPAR</t>
  </si>
  <si>
    <t>SONARITOLA</t>
  </si>
  <si>
    <t>BHALAMARI</t>
  </si>
  <si>
    <t>1 NO HIDALBARI</t>
  </si>
  <si>
    <t>2 NO HIDALBARI</t>
  </si>
  <si>
    <t>UTTAR KETEKIBARI</t>
  </si>
  <si>
    <t>MAKHANIA</t>
  </si>
  <si>
    <t xml:space="preserve">NATUN  MAKHANIA </t>
  </si>
  <si>
    <t>KETEKIBARI BEJARJAN, JAYANTIPUR</t>
  </si>
  <si>
    <t>KETEKIBARI LAWTALI MURIKONA</t>
  </si>
  <si>
    <t>2 NO KETEKIBARI</t>
  </si>
  <si>
    <t>101 NO DAKHIN KETEKIBARI</t>
  </si>
  <si>
    <t>UKHURA PANIKHETI</t>
  </si>
  <si>
    <t>UKHURA CHAK</t>
  </si>
  <si>
    <t xml:space="preserve">UKHURA </t>
  </si>
  <si>
    <t>UKHURA DEKARPAR</t>
  </si>
  <si>
    <t>1 NO UKHURA</t>
  </si>
  <si>
    <t>Dipali Das
8811880115</t>
  </si>
  <si>
    <t>Sarala Baishya
9085857201</t>
  </si>
  <si>
    <t>Monomati Das
8011970993</t>
  </si>
  <si>
    <t>ALIKASH</t>
  </si>
  <si>
    <t>Renu Bala Das</t>
  </si>
  <si>
    <t>PADUMI DAS</t>
  </si>
  <si>
    <t>Dipika kalita
8876857742</t>
  </si>
  <si>
    <t>Barnali Biswasi</t>
  </si>
  <si>
    <t>MEHRUN NESSA</t>
  </si>
  <si>
    <t>Pabitra Malakar
7086603218</t>
  </si>
  <si>
    <t>Binapani Das
9854654890</t>
  </si>
  <si>
    <t>TUESDAY</t>
  </si>
  <si>
    <t>Deben Das
9859373597</t>
  </si>
  <si>
    <t>HARIMATI  BANIA</t>
  </si>
  <si>
    <t>Bhabani majumdar
7399232201</t>
  </si>
  <si>
    <t>AGYATHURI</t>
  </si>
  <si>
    <t>Rabia Khatun</t>
  </si>
  <si>
    <t>JAITUN  BIBI</t>
  </si>
  <si>
    <t>FRIDAY</t>
  </si>
  <si>
    <t>kamala kalita
9854090408</t>
  </si>
  <si>
    <t>Jonaki Das</t>
  </si>
  <si>
    <t>ANU BIBI</t>
  </si>
  <si>
    <t>Hasnawara Begum
7035203912</t>
  </si>
  <si>
    <t>Krishna kanta Das
8136054489</t>
  </si>
  <si>
    <t>Bulen Das
9476521647</t>
  </si>
  <si>
    <t xml:space="preserve"> Nurjahan Begum</t>
  </si>
  <si>
    <t>CHAMPA BORO</t>
  </si>
  <si>
    <t>kamalakanta  Das
9531332800</t>
  </si>
  <si>
    <t xml:space="preserve"> Bimala kalita</t>
  </si>
  <si>
    <t>URBASHI  DAS</t>
  </si>
  <si>
    <t>Nagen chandra kuwar
9954292566</t>
  </si>
  <si>
    <t>Dipak ch. Das
9476853935</t>
  </si>
  <si>
    <t>Md.Safiqur Rahman
9365078035</t>
  </si>
  <si>
    <t>ROWMARI</t>
  </si>
  <si>
    <t>Nurun Nehar
8811885431</t>
  </si>
  <si>
    <t>Runu Begum
9854255160</t>
  </si>
  <si>
    <t>BHABANI  MEDHI</t>
  </si>
  <si>
    <t>WEDNESDAY</t>
  </si>
  <si>
    <t>Rabia Begum
7663920566</t>
  </si>
  <si>
    <t>KARABI KALITA</t>
  </si>
  <si>
    <t>Monalisha Begum
9126961416</t>
  </si>
  <si>
    <t>RITA  BARMAN</t>
  </si>
  <si>
    <t>Rasida Begum
8135990225</t>
  </si>
  <si>
    <t>Nurnahar Begum
9859807933</t>
  </si>
  <si>
    <t>Nuri Begum
9126552051</t>
  </si>
  <si>
    <t>Milan kalita
7577978837</t>
  </si>
  <si>
    <t>Munmun Baishya
7578801150</t>
  </si>
  <si>
    <t>Sabitri Baishya
8876431852</t>
  </si>
  <si>
    <t>Rasmi Boro
9126553105</t>
  </si>
  <si>
    <t>Purnima Das
9854833747</t>
  </si>
  <si>
    <t>Pranita kalita
8723991932</t>
  </si>
  <si>
    <t>Haripriya Das
9613133013</t>
  </si>
  <si>
    <t>Elabati pathak
9859150477</t>
  </si>
  <si>
    <t>Bimala Das
7664029507</t>
  </si>
  <si>
    <t>Nirupama Das
7896943238</t>
  </si>
  <si>
    <t>Nurjahan Begum
9127557477</t>
  </si>
  <si>
    <t>NIRMALI  BARMAN</t>
  </si>
  <si>
    <t>Nirala Das
7576938695</t>
  </si>
  <si>
    <t>MINU  BARMAN</t>
  </si>
  <si>
    <t>Saru  Das
9531248083</t>
  </si>
  <si>
    <t>Bhubaneswari Das
9859801654</t>
  </si>
  <si>
    <t>kunjalata Barman
6900382450</t>
  </si>
  <si>
    <t>Jyotika Das
helper
8134845236</t>
  </si>
  <si>
    <t>Minu Barman
8402896150</t>
  </si>
  <si>
    <t>Rejina Begum
9531072227</t>
  </si>
  <si>
    <t>Rehena Begum
9101861710</t>
  </si>
  <si>
    <t>SAJIA BEGUM</t>
  </si>
  <si>
    <t>Afiya Begum
9401609185</t>
  </si>
  <si>
    <t>RINA BEGUM</t>
  </si>
  <si>
    <t>Minuprabha Deka
8135007739</t>
  </si>
  <si>
    <t>Merina Begum
9126724255</t>
  </si>
  <si>
    <t>Rehena Begum
9859060876</t>
  </si>
  <si>
    <t>Minati Deka
9954434017</t>
  </si>
  <si>
    <t>Sontara Das</t>
  </si>
  <si>
    <t>MERINA  DAS</t>
  </si>
  <si>
    <t>SATURDAY</t>
  </si>
  <si>
    <t>Amrit chandra ojah
9854254305</t>
  </si>
  <si>
    <t>DHUPARGURI</t>
  </si>
  <si>
    <t>Karabi Das</t>
  </si>
  <si>
    <t>SUMITRA RAJBANGSHI</t>
  </si>
  <si>
    <t>MONDAY</t>
  </si>
  <si>
    <t>Rabin chandra Das
9435342654</t>
  </si>
  <si>
    <t>Kabita Das</t>
  </si>
  <si>
    <t>MANJU  RANI DAS</t>
  </si>
  <si>
    <t>Nirupama talukdar
9365188015</t>
  </si>
  <si>
    <t>BINA  DEKA</t>
  </si>
  <si>
    <t>Binapani Baishya
8486456845</t>
  </si>
  <si>
    <t>Maina Das</t>
  </si>
  <si>
    <t>MONOWARA AHMEDA</t>
  </si>
  <si>
    <t>pradip kr das
9854270919</t>
  </si>
  <si>
    <t>06-06-2019
7-6-2019</t>
  </si>
  <si>
    <t>Dinabandhu Das
9435347708</t>
  </si>
  <si>
    <t>DIPA MALAKAR</t>
  </si>
  <si>
    <t>Lakhyahira malakar
8402831273</t>
  </si>
  <si>
    <t>CHAMPA DAS</t>
  </si>
  <si>
    <t>Lakshi Das
7002127303</t>
  </si>
  <si>
    <t>kanika Das
9954660398</t>
  </si>
  <si>
    <t>Dipika Das
8011370655</t>
  </si>
  <si>
    <t>Dipali ozah nayak
9864502752</t>
  </si>
  <si>
    <t>Sarmila ojah
8638704431</t>
  </si>
  <si>
    <t>MADHABI  DAS</t>
  </si>
  <si>
    <t>Dipali Das
8724986107</t>
  </si>
  <si>
    <t>ARUNIMA  MALAKAR</t>
  </si>
  <si>
    <t xml:space="preserve">Thurshday
</t>
  </si>
  <si>
    <t>Manju pathak
9085475678</t>
  </si>
  <si>
    <t>Thunumoni Das
9957457238</t>
  </si>
  <si>
    <t>Sultana Abeda
7896063400</t>
  </si>
  <si>
    <t>kokila Bharali
9864258349</t>
  </si>
  <si>
    <t>Jatika majumdar
9085683662</t>
  </si>
  <si>
    <t>Usha Rajbanshi
9531486994</t>
  </si>
  <si>
    <t>pramila Das
7896109529</t>
  </si>
  <si>
    <t>Aparuna pathak
8812061866</t>
  </si>
  <si>
    <t>kabita kalita
9508582820</t>
  </si>
  <si>
    <t>Mafida Begum
7002047142</t>
  </si>
  <si>
    <t>Labanya Bhagawati
9859007025</t>
  </si>
  <si>
    <t>thurshday</t>
  </si>
  <si>
    <t>Bebi Baruah
9957882267</t>
  </si>
  <si>
    <t>sonmoni Baishya
9508959554</t>
  </si>
  <si>
    <t>Saru Das
8134804834</t>
  </si>
  <si>
    <t>Amba Das
8472944096</t>
  </si>
  <si>
    <t>Maniza Ahmed
9957882791</t>
  </si>
  <si>
    <t>Marjina Begum
8486721228</t>
  </si>
  <si>
    <t>Jesmin khanom
9706875241</t>
  </si>
  <si>
    <t>kalpana Das
8761049268</t>
  </si>
  <si>
    <t>Manju Deka patowary
7896459451</t>
  </si>
  <si>
    <t>Anjuwara Begum
9435887522</t>
  </si>
  <si>
    <t>Ruplekha kalita
9707677005</t>
  </si>
  <si>
    <t>Amiya Begum
8876499879</t>
  </si>
  <si>
    <t>UKHURA</t>
  </si>
  <si>
    <t>Rufia khatun</t>
  </si>
  <si>
    <t>THURSHDAY</t>
  </si>
  <si>
    <t>Sarajan Begum
9678144699</t>
  </si>
  <si>
    <t>Rumi Begum</t>
  </si>
  <si>
    <t>NASIRAN  BEGUM</t>
  </si>
  <si>
    <t>sajina Begum
9954635133</t>
  </si>
  <si>
    <t>KANIKA DAS</t>
  </si>
  <si>
    <t>Rupali Deka
8399908005</t>
  </si>
  <si>
    <t>ELIZA BEGUM</t>
  </si>
  <si>
    <t>Babita Begum
9864325800</t>
  </si>
  <si>
    <t>MAJIDA BEGUM</t>
  </si>
  <si>
    <t>ROWMARI MADHYA KHANDA</t>
  </si>
  <si>
    <t>ROWMARI UTTAR</t>
  </si>
  <si>
    <t>DAMDAMA SARANIA</t>
  </si>
  <si>
    <t>KULHATI MAJALIA BIDYALAY</t>
  </si>
  <si>
    <t>KULHATI NADIRPAR</t>
  </si>
  <si>
    <t>2 NO GORAGHAT</t>
  </si>
  <si>
    <t>KUMARPARA</t>
  </si>
  <si>
    <t>BEZTOLA</t>
  </si>
  <si>
    <t>HAJO SANTIPUR</t>
  </si>
  <si>
    <t>71 NO ROWMARI UTTAR CHAR</t>
  </si>
  <si>
    <t>2 NO HAJO  SATDOLA</t>
  </si>
  <si>
    <t>SATDOLA</t>
  </si>
  <si>
    <t>POTANI GOPALARTHAN</t>
  </si>
  <si>
    <t>GERUA</t>
  </si>
  <si>
    <t>HAJO MUSLIMPATI</t>
  </si>
  <si>
    <t>SAKAMTOLI SANTIPUR</t>
  </si>
  <si>
    <t>2 NO BAR CHAPORI</t>
  </si>
  <si>
    <t xml:space="preserve">PACHARIA  MILONPUR </t>
  </si>
  <si>
    <t xml:space="preserve"> PACHARIA UJANTOL</t>
  </si>
  <si>
    <t xml:space="preserve">PACHARIA  HATIATOL </t>
  </si>
  <si>
    <t>PACHARIA  PURAN PARA</t>
  </si>
  <si>
    <t>PACHARIA  KATORBARI</t>
  </si>
  <si>
    <t>ALAHGURI PAHAR</t>
  </si>
  <si>
    <t xml:space="preserve"> BRAHMANTOL  PACHARIA</t>
  </si>
  <si>
    <t>BARIJANI SARUJANAT</t>
  </si>
  <si>
    <t>BARIJANI DANGAR JANAT</t>
  </si>
  <si>
    <t>97 NO CHESSAMUKH  BAHUMUKHI SANTHA</t>
  </si>
  <si>
    <t>1 NO KHOPANIKUCHI</t>
  </si>
  <si>
    <t>KHOPANIKUCHI MAJORSUPA</t>
  </si>
  <si>
    <t>PACHARIA KHUDRA KULHATI</t>
  </si>
  <si>
    <t>BARNI SANTIPUR</t>
  </si>
  <si>
    <t>BARNI NA PARA</t>
  </si>
  <si>
    <t>BARNI DOLOI SUPA</t>
  </si>
  <si>
    <t>BARNI  FAKIRSUPA</t>
  </si>
  <si>
    <t xml:space="preserve">BARNI PUKHURIBARI </t>
  </si>
  <si>
    <t>DAKHIN BARNI</t>
  </si>
  <si>
    <t>DA- BARNI</t>
  </si>
  <si>
    <t>ANDHUPARA</t>
  </si>
  <si>
    <t>SONIADI SURIPARA</t>
  </si>
  <si>
    <t>SONIADI HABLAKHA BORILAPAR</t>
  </si>
  <si>
    <t xml:space="preserve"> SONIADI MELKI PARA </t>
  </si>
  <si>
    <t xml:space="preserve">2 NO MELKIPARA </t>
  </si>
  <si>
    <t>SONIADI BELOGORI</t>
  </si>
  <si>
    <t>SONIADI BIHDIA</t>
  </si>
  <si>
    <t>PACHIM BAGTA</t>
  </si>
  <si>
    <t>2 NO GOVALPAR</t>
  </si>
  <si>
    <t>2 NO GOSAIBARI</t>
  </si>
  <si>
    <t>BAGTA GOSAIBARI</t>
  </si>
  <si>
    <t xml:space="preserve">KAYAJANI </t>
  </si>
  <si>
    <t>BAGTA TARISUPA</t>
  </si>
  <si>
    <t xml:space="preserve">BHALLABARI </t>
  </si>
  <si>
    <t>BAGTA MALISUPA</t>
  </si>
  <si>
    <t>BAGTA HALDASUPA</t>
  </si>
  <si>
    <t xml:space="preserve">SATDOLA DUKHUTIMUKH </t>
  </si>
  <si>
    <t>2 NO PACHIM BAGTA</t>
  </si>
  <si>
    <t>BAGTA GOVALPAR</t>
  </si>
  <si>
    <t>1 NO AKADI</t>
  </si>
  <si>
    <t>2 NO AKADI</t>
  </si>
  <si>
    <t>3 NO AKADI</t>
  </si>
  <si>
    <t>MADHYA AKADI</t>
  </si>
  <si>
    <t>UTTAR AKADI KANDERPAR</t>
  </si>
  <si>
    <t>2 NO KAMARTOLA PATOWARI SUPA</t>
  </si>
  <si>
    <t>1 NO KAMARTOLA PATOWARI SUPA</t>
  </si>
  <si>
    <t>DHAKUWA PARA</t>
  </si>
  <si>
    <t>SUTIRMUKH BEZPARA</t>
  </si>
  <si>
    <t>MALIDAPARA</t>
  </si>
  <si>
    <t>BADYAPARA GUSAIPARA</t>
  </si>
  <si>
    <t>HIRAPARA GHATPARA SUTIPARA</t>
  </si>
  <si>
    <t>KAKATI PARA KAZIPARA</t>
  </si>
  <si>
    <t>2 NO SASTER GENDHELITARI</t>
  </si>
  <si>
    <t>NA- SASTER</t>
  </si>
  <si>
    <t>2 NO GENDHELITARI HIRAPARA</t>
  </si>
  <si>
    <t>GENDHELITARI HIRAPARA</t>
  </si>
  <si>
    <t>202 NO BARBAKRA LAHKARPARA</t>
  </si>
  <si>
    <t>2 NO BARBAKRA</t>
  </si>
  <si>
    <t>PUB NAMPARA</t>
  </si>
  <si>
    <t>BHATINAMPARA</t>
  </si>
  <si>
    <t>MADHYA NAMPARA</t>
  </si>
  <si>
    <t>2 NO BHATINAMPARA</t>
  </si>
  <si>
    <t xml:space="preserve">HIRAJANI </t>
  </si>
  <si>
    <t>HIRAJANI KARIPAR 1 NO</t>
  </si>
  <si>
    <t>HIRAJANI KARIPAR 2 NO</t>
  </si>
  <si>
    <t>RAJABAZAR NADIRPAR SUPA</t>
  </si>
  <si>
    <t xml:space="preserve">  1 NO BARUABARI </t>
  </si>
  <si>
    <t xml:space="preserve">GOSAIKHAT </t>
  </si>
  <si>
    <t xml:space="preserve">2 NO BARUABARI </t>
  </si>
  <si>
    <t xml:space="preserve">BOROSUPA </t>
  </si>
  <si>
    <t>SANIADI SAKLARPAR</t>
  </si>
  <si>
    <t xml:space="preserve"> 2 NO SANIADI SAKLARPAR </t>
  </si>
  <si>
    <t>1 NO BHELKOR SASTERGHAT</t>
  </si>
  <si>
    <t>GOROBORI</t>
  </si>
  <si>
    <t xml:space="preserve">DALOITOLA NADIRPAR </t>
  </si>
  <si>
    <t>2 NO SASTER NATUN RAMDIA</t>
  </si>
  <si>
    <t>KALITAKUCHI BAZAR</t>
  </si>
  <si>
    <t xml:space="preserve">1 NO KALITAKUCHI </t>
  </si>
  <si>
    <t>DAMDAMA</t>
  </si>
  <si>
    <t>HAJO</t>
  </si>
  <si>
    <t>Tarulata Kalita</t>
  </si>
  <si>
    <t>GOLAPI  DAS</t>
  </si>
  <si>
    <t>Jahanara Begum</t>
  </si>
  <si>
    <t>Debajani Das</t>
  </si>
  <si>
    <t>SONESWARI DAS</t>
  </si>
  <si>
    <t>Namita Kumar</t>
  </si>
  <si>
    <t>RADHIKA DAS</t>
  </si>
  <si>
    <t>ANJANA  KALITA</t>
  </si>
  <si>
    <t>PUB CHESSA</t>
  </si>
  <si>
    <t>DILZAN BEGUM</t>
  </si>
  <si>
    <t>BARNI</t>
  </si>
  <si>
    <t>Mira Baishya</t>
  </si>
  <si>
    <t>ELIMA BEGUM</t>
  </si>
  <si>
    <t>Pratima Kalita</t>
  </si>
  <si>
    <t>GOLAPI KHATUN</t>
  </si>
  <si>
    <t>AMINA  BIBI</t>
  </si>
  <si>
    <t>MAZEDA KHATUN</t>
  </si>
  <si>
    <t>MOFIJAN BIBI</t>
  </si>
  <si>
    <t>RINJUMA  BEGUM</t>
  </si>
  <si>
    <t>TAIBUN NESSA</t>
  </si>
  <si>
    <t>KARIMA BEGUM</t>
  </si>
  <si>
    <t>SONIADI</t>
  </si>
  <si>
    <t>Gitima Kalita</t>
  </si>
  <si>
    <t>RABIJAN BEGUM</t>
  </si>
  <si>
    <t>Nijara Das</t>
  </si>
  <si>
    <t>RUMI BEGUM</t>
  </si>
  <si>
    <t>ASIDA BEGUM</t>
  </si>
  <si>
    <t>RAMENA BEGUM</t>
  </si>
  <si>
    <t>DILJAN CHOUDHURY</t>
  </si>
  <si>
    <t>BAGTA</t>
  </si>
  <si>
    <t>Ganga Bharali</t>
  </si>
  <si>
    <t>Rita Das</t>
  </si>
  <si>
    <t>DALIMI DAS</t>
  </si>
  <si>
    <t>RASHMI DAS</t>
  </si>
  <si>
    <t>MIRA DAS</t>
  </si>
  <si>
    <t>NIRUPAMA  DAS</t>
  </si>
  <si>
    <t>FRIDY</t>
  </si>
  <si>
    <t>AKADI</t>
  </si>
  <si>
    <t>Renu Rajbanshi</t>
  </si>
  <si>
    <t>SUFIWARA BEGUM</t>
  </si>
  <si>
    <t>Pranita Nath</t>
  </si>
  <si>
    <t>MAMTAJ PARBIN</t>
  </si>
  <si>
    <t>PARUL DAS</t>
  </si>
  <si>
    <t>ANITA  MALKAR</t>
  </si>
  <si>
    <t>AMBIA  BEGUM</t>
  </si>
  <si>
    <t>NURIYA BEGUM</t>
  </si>
  <si>
    <t>BARUABARI</t>
  </si>
  <si>
    <t>Rita Rani Malakar</t>
  </si>
  <si>
    <t>BIRAJA KALITA</t>
  </si>
  <si>
    <t>Nilima Begum</t>
  </si>
  <si>
    <t>MIRIKUN  NESSA</t>
  </si>
  <si>
    <t>RAMENA BIBI</t>
  </si>
  <si>
    <t>SURIYA  KHATUN</t>
  </si>
  <si>
    <t>SURIYA BEGUM</t>
  </si>
  <si>
    <t>KAMINI BORO</t>
  </si>
  <si>
    <t>JAYRUN  NESSA</t>
  </si>
  <si>
    <t>KALITAKUCHI</t>
  </si>
  <si>
    <t>1 NO NATUN SORABORI</t>
  </si>
  <si>
    <t>2NO NATUN SORABORI</t>
  </si>
  <si>
    <t>SORABORI</t>
  </si>
  <si>
    <t xml:space="preserve">AGYATHURI HIGH SCHOOL 
</t>
  </si>
  <si>
    <t>DALIBARI HIGH SCHOOL</t>
  </si>
  <si>
    <t>DALIBARI M.V. SCHOOL</t>
  </si>
  <si>
    <t>SAB HIGH MADRASA</t>
  </si>
  <si>
    <t xml:space="preserve">ROWMARI KISMAT ANCHALIK HIGH SCHOOL 
</t>
  </si>
  <si>
    <t>SATDOLA ME SCHOOL</t>
  </si>
  <si>
    <t>18060502303</t>
  </si>
  <si>
    <t>SATDOLA HIGH SCHOOL</t>
  </si>
  <si>
    <t>1806'0502308</t>
  </si>
  <si>
    <t>KATHALGHOPA L.P.SCHOOL</t>
  </si>
  <si>
    <t>SORABORI BIJULI M.V SCHOOL</t>
  </si>
  <si>
    <t>18060505704</t>
  </si>
  <si>
    <t xml:space="preserve"> SORABARI BILPAR L.P.SCHOOL</t>
  </si>
  <si>
    <t>18060505702</t>
  </si>
  <si>
    <t>HABLAKHA JANAPRIYA L.P.SCHOOL</t>
  </si>
  <si>
    <t>18060506201</t>
  </si>
  <si>
    <t>HABLAKHA BALIKA L.P.SCHOOL</t>
  </si>
  <si>
    <t>18060506204</t>
  </si>
  <si>
    <t>BULLUT BAMUNTARY L.P.SCHOOL</t>
  </si>
  <si>
    <t>18060505712</t>
  </si>
  <si>
    <t>SORABARI NAMPARA  L.P.SCHOOL</t>
  </si>
  <si>
    <t>18060505710</t>
  </si>
  <si>
    <t>NATUN SORABORI ME SCHOOL</t>
  </si>
  <si>
    <t>AMBIKAGIRI  HIGH SCHOOL</t>
  </si>
  <si>
    <t>18060505711</t>
  </si>
  <si>
    <t>SORABORI BALAPARA LP SCHOOL</t>
  </si>
  <si>
    <t>18060505709</t>
  </si>
  <si>
    <t>BIJULIGHAT BALIKA  L.P.SCHOOL</t>
  </si>
  <si>
    <t>18060505701</t>
  </si>
  <si>
    <t>402 NO KALITAKUCHI L.P.SCHOOL</t>
  </si>
  <si>
    <t>R.B.K. ANCHALIK HIGH SCHOOL</t>
  </si>
  <si>
    <t>18060505409</t>
  </si>
  <si>
    <t xml:space="preserve"> 119 NO SONIADI L.P.SCHOOL</t>
  </si>
  <si>
    <t>18060500602</t>
  </si>
  <si>
    <t xml:space="preserve">3 No SONIADI MELKIPARA  LPSCHOOL </t>
  </si>
  <si>
    <t>18060506006</t>
  </si>
  <si>
    <t>1 NO KOWARPUR</t>
  </si>
  <si>
    <t>2 NO KOWARPUR</t>
  </si>
  <si>
    <t>KOWARPUR</t>
  </si>
  <si>
    <t>HAJO MANIKUT  HIGH SCHOOL</t>
  </si>
  <si>
    <t>FAKIRTOLA  HSS SCHOOL</t>
  </si>
  <si>
    <t>18060500524</t>
  </si>
  <si>
    <t xml:space="preserve">BARAMBOI HIGH MADRASA  
</t>
  </si>
  <si>
    <t>180605033805</t>
  </si>
  <si>
    <t>MURIKONA L.P.SCHOOL</t>
  </si>
  <si>
    <t>18060503703</t>
  </si>
  <si>
    <t>563 NO LAUTALI L.P.SCHOOL</t>
  </si>
  <si>
    <t>18060503702</t>
  </si>
  <si>
    <t xml:space="preserve"> 604 NO MOKHANIA BARANGHATI L.P.SCHOOL</t>
  </si>
  <si>
    <t>18060503804</t>
  </si>
  <si>
    <t xml:space="preserve"> 2 NO MOKHANIA L.P.SCHOOL</t>
  </si>
  <si>
    <t>UKHURA ANCHALIK M.E. MADRASA</t>
  </si>
  <si>
    <t>UKHURA ANCHALIK L.P.SCHOOL</t>
  </si>
  <si>
    <t>18060504009</t>
  </si>
  <si>
    <t>325 NO UKHURA L.P.SCHOOL</t>
  </si>
  <si>
    <t>UKHURA MILAN  L.P.SCHOOL</t>
  </si>
  <si>
    <t>18060504011</t>
  </si>
  <si>
    <t>NO 1244 DEKARPARA L.P.SCHOOL</t>
  </si>
  <si>
    <t>BHAIRAKUR L.P.SCHOOL</t>
  </si>
  <si>
    <t>18060504010</t>
  </si>
  <si>
    <t>PANIKHATI L.P.SCHOOL</t>
  </si>
  <si>
    <t>KETEKIBARI M.E.SCHOOL</t>
  </si>
  <si>
    <t>18060503706</t>
  </si>
  <si>
    <t>KETEKIBARI BALIKA L.P.SCHOOL</t>
  </si>
  <si>
    <t>18060503701</t>
  </si>
  <si>
    <t>KETEKIBARI HIGH SCHOOL</t>
  </si>
  <si>
    <t>18060503712</t>
  </si>
  <si>
    <t xml:space="preserve"> KETEKIBARI KABILAMUKH L.P.SCHOOL</t>
  </si>
  <si>
    <t>KETEKIBARI  BALAK L.P.SCHOOL</t>
  </si>
  <si>
    <t>18060503705</t>
  </si>
  <si>
    <t>MOKHANIA NADIAPAR L.P.SCHOOL</t>
  </si>
  <si>
    <t>KHOPANIKUCHI L.P.SCHOOL</t>
  </si>
  <si>
    <t>KHOPANIKUCHI ANCHALIK
 HIGH SCHOOL</t>
  </si>
  <si>
    <t>SONIADI KASOMARA  
L.P.SCHOOL</t>
  </si>
  <si>
    <t>18060500613</t>
  </si>
  <si>
    <t>JANAJATI  L.P.SCHOOL</t>
  </si>
  <si>
    <t>Sahera khatun
6901730901</t>
  </si>
  <si>
    <t>Ganga Das</t>
  </si>
  <si>
    <t>CHARU BAISHYA</t>
  </si>
  <si>
    <t>Rukia khatun
7896328046</t>
  </si>
  <si>
    <t>Rina Bala das</t>
  </si>
  <si>
    <t>MINA DAS</t>
  </si>
  <si>
    <t>kalpana Haloi
9678998161</t>
  </si>
  <si>
    <t>Malabika Kalita</t>
  </si>
  <si>
    <t>BINU BEGUM</t>
  </si>
  <si>
    <t>Zahiar Ali
6900628234</t>
  </si>
  <si>
    <t xml:space="preserve">Monday </t>
  </si>
  <si>
    <t>Digambar nath
9435345668</t>
  </si>
  <si>
    <t>Monoranjan kalita
8812063506</t>
  </si>
  <si>
    <t>Afsar  Hannan
9101256769</t>
  </si>
  <si>
    <t>Badiruddin Ahmed
9859260362</t>
  </si>
  <si>
    <t>Tilak ch.malakar
9435346376</t>
  </si>
  <si>
    <t>ANIMA  DAS</t>
  </si>
  <si>
    <t>Dharanidhar malakar
9085376156</t>
  </si>
  <si>
    <t>Hemen  Talukdar
9127809652</t>
  </si>
  <si>
    <t>Makibar  Rahman
7577002029</t>
  </si>
  <si>
    <t>Rustam  Ali
8876749367</t>
  </si>
  <si>
    <t>Riyajul islam
8011262420</t>
  </si>
  <si>
    <t>16-08-2019
17-8-2019</t>
  </si>
  <si>
    <t>Friday
Saturday</t>
  </si>
  <si>
    <t>Jaigun Begum
9854411632</t>
  </si>
  <si>
    <t>MORIOM BEGUM</t>
  </si>
  <si>
    <t>19-08-2019
21-8-2019</t>
  </si>
  <si>
    <t>Monday 
Wednesday</t>
  </si>
  <si>
    <t>Abul kalam
7896472271</t>
  </si>
  <si>
    <t>JAITUN NESSA</t>
  </si>
  <si>
    <t>Chajin Baishya
8402008550</t>
  </si>
  <si>
    <t>JAHANARA BEGUM</t>
  </si>
  <si>
    <t>Jainal Abedin
9854251139</t>
  </si>
  <si>
    <t>KHAIRUN NESSA</t>
  </si>
  <si>
    <t>Phanidhar Baishya
8486916428</t>
  </si>
  <si>
    <t>FIRUJA KHATUN</t>
  </si>
  <si>
    <t>Hadayat ullah
9706856885</t>
  </si>
  <si>
    <t>ROUSANARA AHMED</t>
  </si>
  <si>
    <t>Rina Athparia
9085389236</t>
  </si>
  <si>
    <t>TUSTAWARA BEGUM</t>
  </si>
  <si>
    <t xml:space="preserve"> Abdul Rahman
9854976920</t>
  </si>
  <si>
    <t>majibar  Rahman
8876921973</t>
  </si>
  <si>
    <t>Arifuddin Ahmed
8486718365</t>
  </si>
  <si>
    <t>Nazuma Ara Begum</t>
  </si>
  <si>
    <t>Fri day</t>
  </si>
  <si>
    <t>Kamaruddin Ahmed
9577247254</t>
  </si>
  <si>
    <t>Nila Bala Das
9365618008</t>
  </si>
  <si>
    <t>Nirada Kalita</t>
  </si>
  <si>
    <t>DIPALI KALITA</t>
  </si>
  <si>
    <t>Jahanara khatun
8473061773</t>
  </si>
  <si>
    <t>Anjuma Begum</t>
  </si>
  <si>
    <t>ISMITARA PARBIN</t>
  </si>
  <si>
    <t>Monowra Begum
6900586692</t>
  </si>
  <si>
    <t>ALOKA  BIBI</t>
  </si>
  <si>
    <t>Naba kumar das
9957518052</t>
  </si>
  <si>
    <t>Faijal Ahmed
7035204383</t>
  </si>
  <si>
    <t>06-08-2019
7-8-2019</t>
  </si>
  <si>
    <t>Baharul Islam
8876512348</t>
  </si>
  <si>
    <t>08-08-2019
9-8-2019</t>
  </si>
  <si>
    <t>Boloram  kalita
9678246962</t>
  </si>
  <si>
    <t>Mahesh ch.Das
8752082327</t>
  </si>
  <si>
    <t>Boloram Deka
8701904317</t>
  </si>
  <si>
    <t>Saifuddin Ahmed
9854429589</t>
  </si>
  <si>
    <t>Ayebar Rahman
9864137704</t>
  </si>
  <si>
    <t>Isindar Ali
9706339855</t>
  </si>
  <si>
    <t>Altafuddin Ahmed
9706915894</t>
  </si>
  <si>
    <t>Asma  Begum
8135987216</t>
  </si>
  <si>
    <t>kushal Boro
9957476985</t>
  </si>
  <si>
    <t>Md. Abul Ali
8720959686</t>
  </si>
  <si>
    <t>Bhabesh chandra Nath
8011887307</t>
  </si>
  <si>
    <t>MANOWARA BEGUM</t>
  </si>
  <si>
    <t>Rabin chandra sarmah
9101558013</t>
  </si>
  <si>
    <t>Rashmi mani Das
9859066512</t>
  </si>
  <si>
    <t>kanak das
9678674990</t>
  </si>
  <si>
    <t>Pakhila  Das
9859046893</t>
  </si>
  <si>
    <t>pakhila Das
9859046893</t>
  </si>
  <si>
    <t>Qutubuddin Ahmed
9101760893</t>
  </si>
  <si>
    <t>Sayeda Arfatoon Nessa
9508914885</t>
  </si>
  <si>
    <t>22-08-2019
23-8-2019</t>
  </si>
  <si>
    <t>Sagar Ali Ahmed
8638592877</t>
  </si>
  <si>
    <t>26-08-2019
27-8-2019
28-8-2019
29-8-2019</t>
  </si>
  <si>
    <t>Monday
Tuesday
Wednesday
Thurshday</t>
  </si>
  <si>
    <t>Faizal Haque
9101758266</t>
  </si>
  <si>
    <t>Md. Ebrahim Ali
9678763317</t>
  </si>
  <si>
    <t>R.B.K. ANCHALIK M.E.SCHOOL</t>
  </si>
  <si>
    <t>18060505404</t>
  </si>
  <si>
    <t>85 NO BARNI L.P.SCHOOL</t>
  </si>
  <si>
    <t>SONIADI  PANIAPARA L.P.SCHOOL</t>
  </si>
  <si>
    <t>BARNI NA-PARA L.P.SCHOOL</t>
  </si>
  <si>
    <t>SONIADI BIHDIA L.P.SCHOOL</t>
  </si>
  <si>
    <t>18060505901</t>
  </si>
  <si>
    <t>BARNI SANTIPARA  L.P.SCHOOL</t>
  </si>
  <si>
    <t>BIPODAR CHAR L.P.SCHOOL</t>
  </si>
  <si>
    <t xml:space="preserve"> 180605144 01</t>
  </si>
  <si>
    <t>PUB DEHERKURIHA LP SCHOOL</t>
  </si>
  <si>
    <t>18060506003</t>
  </si>
  <si>
    <t>DA BARNI L.P.SCHOOL</t>
  </si>
  <si>
    <t>18060506105</t>
  </si>
  <si>
    <t>SORABARI BILPAR</t>
  </si>
  <si>
    <t>SORABORI BILPAR BALASUPA</t>
  </si>
  <si>
    <t>HABLAKHA NADIR PAR</t>
  </si>
  <si>
    <t xml:space="preserve">HABLAKHA  </t>
  </si>
  <si>
    <t>KATHAL GHUPA</t>
  </si>
  <si>
    <t>BULLUT JANORPAR</t>
  </si>
  <si>
    <t>NATUN SORABORI</t>
  </si>
  <si>
    <t>KHOPANIKUCHI PACHIM JANORPAR</t>
  </si>
  <si>
    <t>KHOPANIKUCHI JANORPAR</t>
  </si>
  <si>
    <t>2 NO BHELKOR BADALPOKA</t>
  </si>
  <si>
    <t>DAKHIN BANGALPARA</t>
  </si>
  <si>
    <t>2 NO BHELKOR MAZOR CHUPA</t>
  </si>
  <si>
    <t>2 NO RATANPUR</t>
  </si>
  <si>
    <t xml:space="preserve">BANGALPARA  </t>
  </si>
  <si>
    <t>SSK ANCHALIK HIGH MADRASA</t>
  </si>
  <si>
    <t xml:space="preserve">DALOITALA SHAUKAT ALI  HIGH SCHOOL 
</t>
  </si>
  <si>
    <t>SASTARGHAT BALIKA L.P.SCHOOL</t>
  </si>
  <si>
    <t>CHAKLARPAR DEORABARI 
BAROPAR ME</t>
  </si>
  <si>
    <t>18060505405</t>
  </si>
  <si>
    <t>737  NO DALOITOLA L.P.SCHOOL</t>
  </si>
  <si>
    <t>SANIADI BORO L.P.SCHOOL</t>
  </si>
  <si>
    <t>GOSAIKHAT L.P.SCHOOL</t>
  </si>
  <si>
    <t>18060500601</t>
  </si>
  <si>
    <t>KOWARPUR BALA SUPA</t>
  </si>
  <si>
    <t>KOWARPUR KARIBIL SUPA</t>
  </si>
  <si>
    <t xml:space="preserve">DAKHIN SINGRA  </t>
  </si>
  <si>
    <t>DAKHIN SINGRA NEW (Balatari)</t>
  </si>
  <si>
    <t>DAKHIN SINGRA KANDARPAR</t>
  </si>
  <si>
    <t>1 NO BHELKOR</t>
  </si>
  <si>
    <t>2 NO BHELKOR</t>
  </si>
  <si>
    <t>BIJULIGHAT</t>
  </si>
  <si>
    <t xml:space="preserve"> SATALABARI</t>
  </si>
  <si>
    <t>2 NO SATALA BARI</t>
  </si>
  <si>
    <t>BANGALPARA CHAR</t>
  </si>
  <si>
    <t xml:space="preserve">BRAHMANPARA </t>
  </si>
  <si>
    <t>BARNI DAKHIN PACHIM</t>
  </si>
  <si>
    <t>Ataur  Rahman
9864823954</t>
  </si>
  <si>
    <t>2-9-2019
3-9-2019</t>
  </si>
  <si>
    <t>Monday
Tuesday</t>
  </si>
  <si>
    <t>Safaruddin Ahmed
9859222909</t>
  </si>
  <si>
    <t>4-9-2019
5-9-2019
6-9-2019</t>
  </si>
  <si>
    <t>Wednesday
thurshday
Friday</t>
  </si>
  <si>
    <t>Abdul  Latif
8638327674</t>
  </si>
  <si>
    <t>Saidur  Rahman
9706606315</t>
  </si>
  <si>
    <t>Anowar Begum
8486125444</t>
  </si>
  <si>
    <t>Alangir  Ali
9709606315</t>
  </si>
  <si>
    <t xml:space="preserve">Wednesday </t>
  </si>
  <si>
    <t>Anowar Begum
7577065482</t>
  </si>
  <si>
    <t>Nilima Begum
9101824143</t>
  </si>
  <si>
    <t>Azgar Ali
9864990998</t>
  </si>
  <si>
    <t>Nur banu khatun
9678584584</t>
  </si>
  <si>
    <t xml:space="preserve">
Afia begum
7575947259</t>
  </si>
  <si>
    <t>saleha Begum
6900483277</t>
  </si>
  <si>
    <t>Paduli Baishya
8721029312</t>
  </si>
  <si>
    <t>prativa  Baishya
9577450645</t>
  </si>
  <si>
    <t>Arifa khatun
7662081855</t>
  </si>
  <si>
    <t>Mamtaz Akhtara
7002690855</t>
  </si>
  <si>
    <t>Mamtaz Bhuyan
9101844924</t>
  </si>
  <si>
    <t>Diljan Begum
9508609721</t>
  </si>
  <si>
    <t>ANOWARA AHMEDA</t>
  </si>
  <si>
    <t>Hasna Begum
8721017401</t>
  </si>
  <si>
    <t>Firoja Begum
8876590841</t>
  </si>
  <si>
    <t>Nurbhanu Begum
7577817031</t>
  </si>
  <si>
    <t>Abida Begum
6913703313</t>
  </si>
  <si>
    <t>SEHNAJ BEGUM</t>
  </si>
  <si>
    <t>Karishma  Sultana
8486724651</t>
  </si>
  <si>
    <t>FARIDA BEGUM</t>
  </si>
  <si>
    <t>Farida khatun
9864417921</t>
  </si>
  <si>
    <t>SAMELA KHATUN</t>
  </si>
  <si>
    <t>Sufia khatun
8254803070</t>
  </si>
  <si>
    <t>BANGALPARA</t>
  </si>
  <si>
    <t>Manju das</t>
  </si>
  <si>
    <t>RUBIA KHATUN</t>
  </si>
  <si>
    <t>Jamal uddin Ahmed
9864642029</t>
  </si>
  <si>
    <t xml:space="preserve">2-9-2019
3-9-2019
4-9-2019
</t>
  </si>
  <si>
    <t>Taznur Ali
9864286059</t>
  </si>
  <si>
    <t>05-09-2019
6-9-2019
7-9-2019</t>
  </si>
  <si>
    <t xml:space="preserve">Thurshday
Friday
saturday
</t>
  </si>
  <si>
    <t>kusuma khatun
9101415628</t>
  </si>
  <si>
    <t>Sukibar Rahman
8472894769</t>
  </si>
  <si>
    <t>Islamuddin Ahmed
7662809790</t>
  </si>
  <si>
    <t>11-9-2019
12-9-2019</t>
  </si>
  <si>
    <t>Wednesday
Thurshday</t>
  </si>
  <si>
    <t>Sarbeswar baruah
8876602107</t>
  </si>
  <si>
    <t>Jogeswar  Medhi
9859408682</t>
  </si>
  <si>
    <t>Monija Begum
9101915231</t>
  </si>
  <si>
    <t>DAKHIN SINGRA</t>
  </si>
  <si>
    <t>Anowara Begum
7002596828</t>
  </si>
  <si>
    <t>Rita malakar
6000072649</t>
  </si>
  <si>
    <t xml:space="preserve">WEDNESDAY </t>
  </si>
  <si>
    <t>Anju Malakar
9954590948</t>
  </si>
  <si>
    <t>AITUN NESSA</t>
  </si>
  <si>
    <t>Rasida Begum
8751964415</t>
  </si>
  <si>
    <t>MANOWARA BIBI</t>
  </si>
  <si>
    <t>Rahima khatun
9365854885</t>
  </si>
  <si>
    <t>Mabida Begum
9854655215</t>
  </si>
  <si>
    <t>Nilima kalita
9435614173</t>
  </si>
  <si>
    <t>MAZEDA  BIBI</t>
  </si>
  <si>
    <t>Ahatun nessa
8011593416</t>
  </si>
  <si>
    <t>Alpana Begum
7578062210</t>
  </si>
  <si>
    <t>Mehrun Nessa
8399088836</t>
  </si>
  <si>
    <t>Kabita Phukan</t>
  </si>
  <si>
    <t>SAJIDA KHATUN</t>
  </si>
  <si>
    <t>Ashima patowari
7086436347</t>
  </si>
  <si>
    <t>Annaprabha kalita
9365400542</t>
  </si>
  <si>
    <t>Eliza Begum
6602059322</t>
  </si>
  <si>
    <t>Dipamoni  Pathak
7577818740</t>
  </si>
  <si>
    <t>Nilima Majumdar
9101526907</t>
  </si>
  <si>
    <t>Anima Das
7635808269</t>
  </si>
  <si>
    <t>Ranju Chakrabarti
8876932916</t>
  </si>
  <si>
    <t>umme Ruman
8876101373</t>
  </si>
</sst>
</file>

<file path=xl/styles.xml><?xml version="1.0" encoding="utf-8"?>
<styleSheet xmlns="http://schemas.openxmlformats.org/spreadsheetml/2006/main">
  <numFmts count="1">
    <numFmt numFmtId="164" formatCode="[$-409]d/mmm/yy;@"/>
  </numFmts>
  <fonts count="3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b/>
      <sz val="11"/>
      <color theme="1"/>
      <name val="Calibri"/>
      <family val="2"/>
      <scheme val="minor"/>
    </font>
    <font>
      <sz val="11"/>
      <name val="Arial Narrow"/>
      <family val="2"/>
    </font>
    <font>
      <sz val="11"/>
      <name val="Calibri"/>
      <family val="2"/>
      <scheme val="minor"/>
    </font>
    <font>
      <sz val="9"/>
      <name val="Times New Roman"/>
      <family val="1"/>
    </font>
    <font>
      <sz val="11"/>
      <name val="Times New Roman"/>
      <family val="1"/>
    </font>
    <font>
      <sz val="9"/>
      <name val="Cambria"/>
      <family val="1"/>
      <scheme val="major"/>
    </font>
    <font>
      <b/>
      <sz val="11"/>
      <name val="Calibri"/>
      <family val="2"/>
      <scheme val="minor"/>
    </font>
    <font>
      <sz val="12"/>
      <name val="Calibri"/>
      <family val="2"/>
      <scheme val="minor"/>
    </font>
    <font>
      <sz val="9"/>
      <name val="Calibri"/>
      <family val="2"/>
      <scheme val="minor"/>
    </font>
    <font>
      <sz val="10"/>
      <name val="Times New Roman"/>
      <family val="1"/>
    </font>
    <font>
      <sz val="10"/>
      <name val="Arial"/>
      <family val="2"/>
    </font>
    <font>
      <b/>
      <sz val="12"/>
      <name val="Calibri"/>
      <family val="2"/>
      <scheme val="minor"/>
    </font>
    <font>
      <sz val="8"/>
      <name val="Calibri"/>
      <family val="2"/>
      <scheme val="minor"/>
    </font>
    <font>
      <sz val="12"/>
      <name val="Arial"/>
      <family val="2"/>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1">
    <xf numFmtId="0" fontId="0" fillId="0" borderId="0"/>
  </cellStyleXfs>
  <cellXfs count="248">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9" fillId="10" borderId="1" xfId="0" applyFont="1" applyFill="1" applyBorder="1" applyAlignment="1" applyProtection="1">
      <alignment horizontal="center" vertical="center"/>
      <protection locked="0"/>
    </xf>
    <xf numFmtId="0" fontId="20" fillId="10" borderId="1" xfId="0" applyFont="1" applyFill="1" applyBorder="1" applyAlignment="1" applyProtection="1">
      <alignment vertical="center" wrapText="1"/>
      <protection locked="0"/>
    </xf>
    <xf numFmtId="0" fontId="19" fillId="10" borderId="1" xfId="0" applyFont="1" applyFill="1" applyBorder="1" applyAlignment="1" applyProtection="1">
      <alignment horizontal="left" vertical="center" wrapText="1"/>
      <protection locked="0"/>
    </xf>
    <xf numFmtId="0" fontId="20" fillId="10" borderId="1" xfId="0" quotePrefix="1" applyFont="1" applyFill="1" applyBorder="1" applyAlignment="1" applyProtection="1">
      <alignment horizontal="left" vertical="center"/>
      <protection locked="0"/>
    </xf>
    <xf numFmtId="0" fontId="21" fillId="10" borderId="1" xfId="0" applyFont="1" applyFill="1" applyBorder="1" applyAlignment="1" applyProtection="1">
      <alignment horizontal="center" vertical="center"/>
      <protection locked="0"/>
    </xf>
    <xf numFmtId="0" fontId="20" fillId="10" borderId="1" xfId="0" applyFont="1" applyFill="1" applyBorder="1" applyAlignment="1" applyProtection="1">
      <alignment horizontal="left" vertical="center"/>
      <protection locked="0"/>
    </xf>
    <xf numFmtId="0" fontId="22" fillId="10" borderId="1" xfId="0" applyFont="1" applyFill="1" applyBorder="1" applyAlignment="1" applyProtection="1">
      <alignment horizontal="center" vertical="center" wrapText="1"/>
      <protection locked="0"/>
    </xf>
    <xf numFmtId="0" fontId="23" fillId="10" borderId="1" xfId="0" applyFont="1" applyFill="1" applyBorder="1" applyAlignment="1" applyProtection="1">
      <alignment horizontal="left" vertical="center" wrapText="1"/>
      <protection locked="0"/>
    </xf>
    <xf numFmtId="0" fontId="20" fillId="0" borderId="1" xfId="0" applyFont="1" applyBorder="1" applyAlignment="1" applyProtection="1">
      <alignment vertical="center"/>
      <protection locked="0"/>
    </xf>
    <xf numFmtId="0" fontId="20" fillId="0" borderId="1" xfId="0" applyFont="1" applyBorder="1" applyAlignment="1" applyProtection="1">
      <alignment horizontal="left" vertical="center"/>
      <protection locked="0"/>
    </xf>
    <xf numFmtId="0" fontId="24" fillId="10" borderId="1" xfId="0" applyFont="1" applyFill="1" applyBorder="1" applyAlignment="1" applyProtection="1">
      <alignment vertical="center"/>
      <protection locked="0"/>
    </xf>
    <xf numFmtId="14" fontId="19" fillId="10" borderId="1" xfId="0" applyNumberFormat="1" applyFont="1" applyFill="1" applyBorder="1" applyAlignment="1" applyProtection="1">
      <alignment horizontal="center" vertical="center" wrapText="1"/>
      <protection locked="0"/>
    </xf>
    <xf numFmtId="49" fontId="22" fillId="10" borderId="1" xfId="0" applyNumberFormat="1" applyFont="1" applyFill="1" applyBorder="1" applyAlignment="1" applyProtection="1">
      <alignment horizontal="left" vertical="center" wrapText="1"/>
      <protection locked="0"/>
    </xf>
    <xf numFmtId="0" fontId="20" fillId="0" borderId="1" xfId="0" applyFont="1" applyBorder="1" applyProtection="1">
      <protection locked="0"/>
    </xf>
    <xf numFmtId="0" fontId="20" fillId="10" borderId="1" xfId="0" applyFont="1" applyFill="1" applyBorder="1" applyAlignment="1" applyProtection="1">
      <alignment horizontal="left"/>
      <protection locked="0"/>
    </xf>
    <xf numFmtId="0" fontId="24" fillId="0" borderId="1" xfId="0" applyFont="1" applyBorder="1" applyProtection="1">
      <protection locked="0"/>
    </xf>
    <xf numFmtId="164" fontId="19" fillId="10" borderId="1" xfId="0" applyNumberFormat="1" applyFont="1" applyFill="1" applyBorder="1" applyAlignment="1" applyProtection="1">
      <alignment horizontal="center" vertical="center" wrapText="1"/>
      <protection locked="0"/>
    </xf>
    <xf numFmtId="0" fontId="19" fillId="10" borderId="1" xfId="0" applyFont="1" applyFill="1" applyBorder="1" applyAlignment="1" applyProtection="1">
      <alignment horizontal="center" vertical="center" wrapText="1"/>
      <protection locked="0"/>
    </xf>
    <xf numFmtId="0" fontId="20" fillId="10" borderId="1" xfId="0" applyFont="1" applyFill="1" applyBorder="1" applyAlignment="1" applyProtection="1">
      <alignment vertical="center"/>
      <protection locked="0"/>
    </xf>
    <xf numFmtId="0" fontId="25" fillId="10"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left"/>
      <protection locked="0"/>
    </xf>
    <xf numFmtId="0" fontId="26" fillId="10" borderId="1" xfId="0" applyFont="1" applyFill="1" applyBorder="1" applyAlignment="1" applyProtection="1">
      <alignment vertical="center" wrapText="1"/>
      <protection locked="0"/>
    </xf>
    <xf numFmtId="1" fontId="19" fillId="10" borderId="1" xfId="0" applyNumberFormat="1" applyFont="1" applyFill="1" applyBorder="1" applyAlignment="1" applyProtection="1">
      <alignment horizontal="center" vertical="center" wrapText="1"/>
      <protection locked="0"/>
    </xf>
    <xf numFmtId="0" fontId="20" fillId="10" borderId="1" xfId="0" applyFont="1" applyFill="1" applyBorder="1" applyAlignment="1" applyProtection="1">
      <alignment horizontal="center" vertical="center" wrapText="1"/>
      <protection locked="0"/>
    </xf>
    <xf numFmtId="0" fontId="20" fillId="10" borderId="1" xfId="0" applyFont="1" applyFill="1" applyBorder="1" applyAlignment="1" applyProtection="1">
      <alignment horizontal="left" vertical="center" wrapText="1"/>
      <protection locked="0"/>
    </xf>
    <xf numFmtId="0" fontId="26" fillId="10" borderId="1" xfId="0" applyFont="1" applyFill="1" applyBorder="1" applyAlignment="1" applyProtection="1">
      <alignment horizontal="center" vertical="center" wrapText="1"/>
      <protection locked="0"/>
    </xf>
    <xf numFmtId="0" fontId="24" fillId="10" borderId="1" xfId="0" applyFont="1" applyFill="1" applyBorder="1" applyProtection="1">
      <protection locked="0"/>
    </xf>
    <xf numFmtId="0" fontId="19" fillId="10" borderId="1" xfId="0" quotePrefix="1" applyFont="1" applyFill="1" applyBorder="1" applyAlignment="1" applyProtection="1">
      <alignment horizontal="left" vertical="center"/>
      <protection locked="0"/>
    </xf>
    <xf numFmtId="0" fontId="23" fillId="10" borderId="1" xfId="0" applyFont="1" applyFill="1" applyBorder="1" applyAlignment="1" applyProtection="1">
      <alignment horizontal="left" wrapText="1"/>
      <protection locked="0"/>
    </xf>
    <xf numFmtId="0" fontId="19" fillId="10" borderId="1" xfId="0" applyFont="1" applyFill="1" applyBorder="1" applyAlignment="1" applyProtection="1">
      <alignment horizontal="left" vertical="center"/>
      <protection locked="0"/>
    </xf>
    <xf numFmtId="0" fontId="26" fillId="10" borderId="1" xfId="0" applyFont="1" applyFill="1" applyBorder="1" applyAlignment="1" applyProtection="1">
      <alignment horizontal="left" vertical="center" wrapText="1"/>
      <protection locked="0"/>
    </xf>
    <xf numFmtId="14" fontId="19" fillId="10" borderId="1" xfId="0" applyNumberFormat="1" applyFont="1" applyFill="1" applyBorder="1" applyAlignment="1" applyProtection="1">
      <alignment horizontal="center"/>
      <protection locked="0"/>
    </xf>
    <xf numFmtId="0" fontId="20" fillId="10" borderId="1" xfId="0" applyFont="1" applyFill="1" applyBorder="1" applyAlignment="1" applyProtection="1">
      <alignment vertical="top" wrapText="1"/>
      <protection locked="0"/>
    </xf>
    <xf numFmtId="0" fontId="20" fillId="0" borderId="1" xfId="0" applyFont="1" applyBorder="1" applyAlignment="1" applyProtection="1">
      <alignment horizontal="left" vertical="top"/>
      <protection locked="0"/>
    </xf>
    <xf numFmtId="0" fontId="21" fillId="10" borderId="1" xfId="0" applyFont="1" applyFill="1" applyBorder="1" applyAlignment="1" applyProtection="1">
      <alignment horizontal="center" vertical="top"/>
      <protection locked="0"/>
    </xf>
    <xf numFmtId="0" fontId="20" fillId="10" borderId="1" xfId="0" applyFont="1" applyFill="1" applyBorder="1" applyAlignment="1" applyProtection="1">
      <alignment horizontal="left" vertical="top"/>
      <protection locked="0"/>
    </xf>
    <xf numFmtId="0" fontId="22" fillId="10" borderId="1" xfId="0" applyFont="1" applyFill="1" applyBorder="1" applyAlignment="1" applyProtection="1">
      <alignment horizontal="center" vertical="top" wrapText="1"/>
      <protection locked="0"/>
    </xf>
    <xf numFmtId="0" fontId="20" fillId="10" borderId="1" xfId="0" applyFont="1" applyFill="1" applyBorder="1" applyAlignment="1" applyProtection="1">
      <alignment wrapText="1"/>
      <protection locked="0"/>
    </xf>
    <xf numFmtId="0" fontId="27" fillId="10" borderId="1" xfId="0" applyFont="1" applyFill="1" applyBorder="1" applyAlignment="1" applyProtection="1">
      <alignment horizontal="center" vertical="center" wrapText="1"/>
      <protection locked="0"/>
    </xf>
    <xf numFmtId="0" fontId="20" fillId="10" borderId="1" xfId="0" applyFont="1" applyFill="1" applyBorder="1" applyAlignment="1" applyProtection="1">
      <alignment horizontal="center" vertical="center"/>
      <protection locked="0"/>
    </xf>
    <xf numFmtId="0" fontId="28" fillId="10" borderId="1" xfId="0" applyFont="1" applyFill="1" applyBorder="1" applyAlignment="1" applyProtection="1">
      <alignment horizontal="center" vertical="center" wrapText="1"/>
      <protection locked="0"/>
    </xf>
    <xf numFmtId="0" fontId="24" fillId="0" borderId="0" xfId="0" applyFont="1" applyProtection="1">
      <protection locked="0"/>
    </xf>
    <xf numFmtId="0" fontId="20" fillId="10" borderId="1" xfId="0" applyFont="1" applyFill="1" applyBorder="1" applyAlignment="1" applyProtection="1">
      <alignment horizontal="center"/>
      <protection locked="0"/>
    </xf>
    <xf numFmtId="49" fontId="22" fillId="10" borderId="1" xfId="0" applyNumberFormat="1" applyFont="1" applyFill="1" applyBorder="1" applyAlignment="1" applyProtection="1">
      <alignment horizontal="center" vertical="center" wrapText="1"/>
      <protection locked="0"/>
    </xf>
    <xf numFmtId="0" fontId="23" fillId="10" borderId="1" xfId="0" applyFont="1" applyFill="1" applyBorder="1" applyAlignment="1" applyProtection="1">
      <alignment horizontal="center" vertical="center" wrapText="1"/>
      <protection locked="0"/>
    </xf>
    <xf numFmtId="0" fontId="23" fillId="10" borderId="1" xfId="0" applyFont="1" applyFill="1" applyBorder="1" applyAlignment="1" applyProtection="1">
      <alignment horizontal="center" wrapText="1"/>
      <protection locked="0"/>
    </xf>
    <xf numFmtId="0" fontId="19" fillId="10" borderId="3" xfId="0" applyFont="1" applyFill="1" applyBorder="1" applyAlignment="1" applyProtection="1">
      <alignment horizontal="left"/>
      <protection locked="0"/>
    </xf>
    <xf numFmtId="0" fontId="19" fillId="10" borderId="5" xfId="0" applyFont="1" applyFill="1" applyBorder="1" applyAlignment="1" applyProtection="1">
      <alignment horizontal="center" vertical="center"/>
      <protection locked="0"/>
    </xf>
    <xf numFmtId="0" fontId="19" fillId="10" borderId="3" xfId="0" applyFont="1" applyFill="1" applyBorder="1" applyAlignment="1" applyProtection="1">
      <alignment horizontal="center" vertical="center"/>
      <protection locked="0"/>
    </xf>
    <xf numFmtId="0" fontId="19" fillId="10" borderId="3" xfId="0" applyFont="1" applyFill="1" applyBorder="1" applyAlignment="1" applyProtection="1">
      <alignment horizontal="left" vertical="center"/>
      <protection locked="0"/>
    </xf>
    <xf numFmtId="0" fontId="19" fillId="10" borderId="3" xfId="0" applyFont="1" applyFill="1" applyBorder="1" applyAlignment="1" applyProtection="1">
      <alignment horizontal="center" vertical="center" wrapText="1"/>
      <protection locked="0"/>
    </xf>
    <xf numFmtId="164" fontId="19" fillId="10" borderId="1" xfId="0" applyNumberFormat="1" applyFont="1" applyFill="1" applyBorder="1" applyAlignment="1" applyProtection="1">
      <alignment horizontal="center" wrapText="1"/>
      <protection locked="0"/>
    </xf>
    <xf numFmtId="0" fontId="19" fillId="10" borderId="11" xfId="0" applyFont="1" applyFill="1" applyBorder="1" applyAlignment="1" applyProtection="1">
      <alignment horizontal="center" vertical="center"/>
      <protection locked="0"/>
    </xf>
    <xf numFmtId="0" fontId="19" fillId="10" borderId="5" xfId="0" applyFont="1" applyFill="1" applyBorder="1" applyAlignment="1" applyProtection="1">
      <alignment horizontal="left"/>
      <protection locked="0"/>
    </xf>
    <xf numFmtId="0" fontId="19" fillId="0" borderId="1" xfId="0" applyFont="1" applyBorder="1" applyAlignment="1" applyProtection="1">
      <alignment horizontal="center" vertical="center"/>
      <protection locked="0"/>
    </xf>
    <xf numFmtId="0" fontId="19" fillId="0" borderId="1" xfId="0" applyFont="1" applyBorder="1" applyAlignment="1" applyProtection="1">
      <alignment horizontal="left" vertical="center" wrapText="1"/>
      <protection locked="0"/>
    </xf>
    <xf numFmtId="1" fontId="19" fillId="0" borderId="1" xfId="0" applyNumberFormat="1" applyFont="1" applyBorder="1" applyAlignment="1" applyProtection="1">
      <alignment horizontal="center" vertical="center" wrapText="1"/>
      <protection locked="0"/>
    </xf>
    <xf numFmtId="0" fontId="19" fillId="10" borderId="1" xfId="0" applyFont="1" applyFill="1" applyBorder="1" applyAlignment="1" applyProtection="1">
      <alignment horizontal="left" vertical="top" wrapText="1"/>
      <protection locked="0"/>
    </xf>
    <xf numFmtId="0" fontId="22" fillId="10" borderId="1" xfId="0" applyFont="1" applyFill="1" applyBorder="1" applyAlignment="1" applyProtection="1">
      <alignment horizontal="left" vertical="center" wrapText="1"/>
      <protection locked="0"/>
    </xf>
    <xf numFmtId="164" fontId="19" fillId="10" borderId="1" xfId="0" applyNumberFormat="1" applyFont="1" applyFill="1" applyBorder="1" applyAlignment="1" applyProtection="1">
      <alignment horizontal="left" vertical="center" wrapText="1"/>
      <protection locked="0"/>
    </xf>
    <xf numFmtId="164" fontId="19" fillId="0" borderId="1" xfId="0" applyNumberFormat="1" applyFont="1" applyBorder="1" applyAlignment="1" applyProtection="1">
      <alignment horizontal="left" vertical="center" wrapText="1"/>
      <protection locked="0"/>
    </xf>
    <xf numFmtId="0" fontId="20" fillId="10" borderId="1" xfId="0" applyFont="1" applyFill="1" applyBorder="1" applyAlignment="1" applyProtection="1">
      <alignment horizontal="left" wrapText="1"/>
      <protection locked="0"/>
    </xf>
    <xf numFmtId="0" fontId="29" fillId="10" borderId="1" xfId="0" applyFont="1" applyFill="1" applyBorder="1" applyAlignment="1" applyProtection="1">
      <alignment horizontal="left" vertical="center" wrapText="1"/>
      <protection locked="0"/>
    </xf>
    <xf numFmtId="0" fontId="24" fillId="10" borderId="1" xfId="0" applyFont="1" applyFill="1" applyBorder="1" applyAlignment="1" applyProtection="1">
      <alignment horizontal="right"/>
      <protection locked="0"/>
    </xf>
    <xf numFmtId="0" fontId="20" fillId="10" borderId="1" xfId="0" applyFont="1" applyFill="1" applyBorder="1" applyProtection="1">
      <protection locked="0"/>
    </xf>
    <xf numFmtId="0" fontId="26" fillId="10" borderId="1" xfId="0" applyFont="1" applyFill="1" applyBorder="1" applyAlignment="1" applyProtection="1">
      <alignment horizontal="left" vertical="top" wrapText="1"/>
      <protection locked="0"/>
    </xf>
    <xf numFmtId="0" fontId="20" fillId="10" borderId="1" xfId="0" applyFont="1" applyFill="1" applyBorder="1" applyAlignment="1" applyProtection="1">
      <alignment horizontal="center" vertical="top" wrapText="1"/>
      <protection locked="0"/>
    </xf>
    <xf numFmtId="0" fontId="19" fillId="10" borderId="1" xfId="0" applyFont="1" applyFill="1" applyBorder="1" applyAlignment="1" applyProtection="1">
      <alignment horizontal="center"/>
      <protection locked="0"/>
    </xf>
    <xf numFmtId="0" fontId="20" fillId="0" borderId="0" xfId="0" applyFont="1" applyAlignment="1" applyProtection="1">
      <alignment horizontal="left"/>
      <protection locked="0"/>
    </xf>
    <xf numFmtId="0" fontId="25" fillId="10" borderId="1" xfId="0" applyFont="1" applyFill="1" applyBorder="1" applyAlignment="1" applyProtection="1">
      <alignment horizontal="left" vertical="center" wrapText="1"/>
      <protection locked="0"/>
    </xf>
    <xf numFmtId="0" fontId="20" fillId="10" borderId="1" xfId="0" applyFont="1" applyFill="1" applyBorder="1" applyAlignment="1" applyProtection="1">
      <alignment horizontal="center" vertical="top"/>
      <protection locked="0"/>
    </xf>
    <xf numFmtId="0" fontId="30" fillId="10" borderId="1" xfId="0" applyFont="1" applyFill="1" applyBorder="1" applyAlignment="1" applyProtection="1">
      <alignment horizontal="left" vertical="center" wrapText="1"/>
      <protection locked="0"/>
    </xf>
    <xf numFmtId="164" fontId="19" fillId="0" borderId="1"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4" fontId="20" fillId="10" borderId="1" xfId="0" applyNumberFormat="1" applyFont="1" applyFill="1" applyBorder="1" applyAlignment="1" applyProtection="1">
      <alignment horizontal="center" vertical="center" wrapText="1"/>
      <protection locked="0"/>
    </xf>
    <xf numFmtId="0" fontId="22" fillId="10" borderId="1" xfId="0" quotePrefix="1" applyFont="1" applyFill="1" applyBorder="1" applyAlignment="1" applyProtection="1">
      <alignment horizontal="left" vertical="center" wrapText="1"/>
      <protection locked="0"/>
    </xf>
    <xf numFmtId="0" fontId="0" fillId="0" borderId="1" xfId="0" applyBorder="1" applyProtection="1">
      <protection locked="0"/>
    </xf>
    <xf numFmtId="0" fontId="0" fillId="10" borderId="1" xfId="0" applyFill="1" applyBorder="1" applyAlignment="1" applyProtection="1">
      <alignment horizontal="left"/>
      <protection locked="0"/>
    </xf>
    <xf numFmtId="0" fontId="18" fillId="10" borderId="1" xfId="0" applyFont="1" applyFill="1" applyBorder="1" applyAlignment="1" applyProtection="1">
      <alignment horizontal="center"/>
      <protection locked="0"/>
    </xf>
    <xf numFmtId="14" fontId="26" fillId="10" borderId="1" xfId="0" applyNumberFormat="1" applyFont="1" applyFill="1" applyBorder="1" applyAlignment="1" applyProtection="1">
      <alignment horizontal="center" vertical="center" wrapText="1"/>
      <protection locked="0"/>
    </xf>
    <xf numFmtId="0" fontId="0" fillId="0" borderId="1" xfId="0" applyBorder="1" applyAlignment="1" applyProtection="1">
      <alignment horizontal="left"/>
      <protection locked="0"/>
    </xf>
    <xf numFmtId="0" fontId="0" fillId="0" borderId="1" xfId="0" applyFont="1" applyBorder="1" applyAlignment="1" applyProtection="1">
      <alignment horizontal="left"/>
      <protection locked="0"/>
    </xf>
    <xf numFmtId="0" fontId="22" fillId="10" borderId="1" xfId="0" applyFont="1" applyFill="1" applyBorder="1" applyAlignment="1" applyProtection="1">
      <alignment vertical="center" wrapText="1"/>
      <protection locked="0"/>
    </xf>
    <xf numFmtId="0" fontId="18" fillId="0" borderId="1" xfId="0" applyFont="1" applyBorder="1" applyAlignment="1" applyProtection="1">
      <alignment horizontal="center"/>
      <protection locked="0"/>
    </xf>
    <xf numFmtId="0" fontId="18" fillId="10" borderId="1" xfId="0" applyFont="1" applyFill="1" applyBorder="1" applyProtection="1">
      <protection locked="0"/>
    </xf>
    <xf numFmtId="0" fontId="25" fillId="10" borderId="1" xfId="0" applyFont="1" applyFill="1" applyBorder="1" applyAlignment="1" applyProtection="1">
      <alignment vertical="center" wrapText="1"/>
      <protection locked="0"/>
    </xf>
    <xf numFmtId="0" fontId="18" fillId="0" borderId="1" xfId="0" applyFont="1" applyBorder="1" applyProtection="1">
      <protection locked="0"/>
    </xf>
    <xf numFmtId="0" fontId="27" fillId="10" borderId="1" xfId="0" applyFont="1" applyFill="1" applyBorder="1" applyAlignment="1" applyProtection="1">
      <alignment vertical="center" wrapText="1"/>
      <protection locked="0"/>
    </xf>
    <xf numFmtId="0" fontId="19" fillId="10" borderId="1" xfId="0" quotePrefix="1" applyFont="1" applyFill="1" applyBorder="1" applyAlignment="1" applyProtection="1">
      <alignment horizontal="center" vertical="center"/>
      <protection locked="0"/>
    </xf>
    <xf numFmtId="0" fontId="19" fillId="10" borderId="1" xfId="0" applyFont="1" applyFill="1" applyBorder="1" applyAlignment="1" applyProtection="1">
      <alignment horizontal="center" vertical="top"/>
      <protection locked="0"/>
    </xf>
    <xf numFmtId="0" fontId="19" fillId="10" borderId="1" xfId="0" applyFont="1" applyFill="1" applyBorder="1" applyAlignment="1" applyProtection="1">
      <alignment horizontal="center" vertical="top" wrapText="1"/>
      <protection locked="0"/>
    </xf>
    <xf numFmtId="0" fontId="20" fillId="10" borderId="1" xfId="0" applyFont="1" applyFill="1" applyBorder="1" applyAlignment="1" applyProtection="1">
      <alignment horizontal="center" wrapText="1"/>
      <protection locked="0"/>
    </xf>
    <xf numFmtId="0" fontId="20" fillId="0" borderId="1" xfId="0" applyFont="1" applyBorder="1" applyAlignment="1" applyProtection="1">
      <alignment horizontal="center"/>
      <protection locked="0"/>
    </xf>
    <xf numFmtId="0" fontId="24" fillId="0" borderId="1" xfId="0" applyFont="1" applyBorder="1" applyAlignment="1" applyProtection="1">
      <alignment horizontal="center"/>
      <protection locked="0"/>
    </xf>
    <xf numFmtId="0" fontId="24" fillId="10" borderId="1" xfId="0" applyFont="1" applyFill="1" applyBorder="1" applyAlignment="1" applyProtection="1">
      <alignment horizontal="center"/>
      <protection locked="0"/>
    </xf>
    <xf numFmtId="0" fontId="31" fillId="11"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5" fillId="10" borderId="1" xfId="0" applyFont="1" applyFill="1" applyBorder="1" applyAlignment="1" applyProtection="1">
      <alignment horizontal="center" vertical="top" wrapText="1"/>
      <protection locked="0"/>
    </xf>
    <xf numFmtId="0" fontId="23" fillId="10" borderId="1" xfId="0" applyFont="1" applyFill="1" applyBorder="1" applyAlignment="1" applyProtection="1">
      <alignment horizontal="center" vertical="top" wrapText="1"/>
      <protection locked="0"/>
    </xf>
    <xf numFmtId="0" fontId="20"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protection locked="0"/>
    </xf>
    <xf numFmtId="164" fontId="19" fillId="10" borderId="1" xfId="0" applyNumberFormat="1" applyFont="1" applyFill="1" applyBorder="1" applyAlignment="1" applyProtection="1">
      <alignment horizontal="center" vertical="top"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D10" sqref="D10:D13"/>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91" t="s">
        <v>69</v>
      </c>
      <c r="B1" s="191"/>
      <c r="C1" s="191"/>
      <c r="D1" s="191"/>
      <c r="E1" s="191"/>
      <c r="F1" s="191"/>
      <c r="G1" s="191"/>
      <c r="H1" s="191"/>
      <c r="I1" s="191"/>
      <c r="J1" s="191"/>
      <c r="K1" s="191"/>
      <c r="L1" s="191"/>
      <c r="M1" s="191"/>
    </row>
    <row r="2" spans="1:14">
      <c r="A2" s="192" t="s">
        <v>0</v>
      </c>
      <c r="B2" s="192"/>
      <c r="C2" s="194" t="s">
        <v>68</v>
      </c>
      <c r="D2" s="195"/>
      <c r="E2" s="2" t="s">
        <v>1</v>
      </c>
      <c r="F2" s="207" t="s">
        <v>88</v>
      </c>
      <c r="G2" s="207"/>
      <c r="H2" s="207"/>
      <c r="I2" s="207"/>
      <c r="J2" s="207"/>
      <c r="K2" s="204" t="s">
        <v>24</v>
      </c>
      <c r="L2" s="204"/>
      <c r="M2" s="36" t="s">
        <v>89</v>
      </c>
    </row>
    <row r="3" spans="1:14" ht="7.5" customHeight="1">
      <c r="A3" s="171"/>
      <c r="B3" s="171"/>
      <c r="C3" s="171"/>
      <c r="D3" s="171"/>
      <c r="E3" s="171"/>
      <c r="F3" s="170"/>
      <c r="G3" s="170"/>
      <c r="H3" s="170"/>
      <c r="I3" s="170"/>
      <c r="J3" s="170"/>
      <c r="K3" s="172"/>
      <c r="L3" s="172"/>
      <c r="M3" s="172"/>
    </row>
    <row r="4" spans="1:14">
      <c r="A4" s="200" t="s">
        <v>2</v>
      </c>
      <c r="B4" s="201"/>
      <c r="C4" s="201"/>
      <c r="D4" s="201"/>
      <c r="E4" s="202"/>
      <c r="F4" s="170"/>
      <c r="G4" s="170"/>
      <c r="H4" s="170"/>
      <c r="I4" s="173" t="s">
        <v>60</v>
      </c>
      <c r="J4" s="173"/>
      <c r="K4" s="173"/>
      <c r="L4" s="173"/>
      <c r="M4" s="173"/>
    </row>
    <row r="5" spans="1:14" ht="18.75" customHeight="1">
      <c r="A5" s="168" t="s">
        <v>4</v>
      </c>
      <c r="B5" s="168"/>
      <c r="C5" s="186" t="s">
        <v>72</v>
      </c>
      <c r="D5" s="203"/>
      <c r="E5" s="187"/>
      <c r="F5" s="170"/>
      <c r="G5" s="170"/>
      <c r="H5" s="170"/>
      <c r="I5" s="196" t="s">
        <v>5</v>
      </c>
      <c r="J5" s="196"/>
      <c r="K5" s="197" t="s">
        <v>73</v>
      </c>
      <c r="L5" s="199"/>
      <c r="M5" s="198"/>
    </row>
    <row r="6" spans="1:14" ht="18.75" customHeight="1">
      <c r="A6" s="169" t="s">
        <v>18</v>
      </c>
      <c r="B6" s="169"/>
      <c r="C6" s="37"/>
      <c r="D6" s="193">
        <v>9954043788</v>
      </c>
      <c r="E6" s="193"/>
      <c r="F6" s="170"/>
      <c r="G6" s="170"/>
      <c r="H6" s="170"/>
      <c r="I6" s="169" t="s">
        <v>18</v>
      </c>
      <c r="J6" s="169"/>
      <c r="K6" s="197">
        <v>9435019226</v>
      </c>
      <c r="L6" s="198"/>
      <c r="M6" s="205"/>
      <c r="N6" s="198"/>
    </row>
    <row r="7" spans="1:14">
      <c r="A7" s="167" t="s">
        <v>3</v>
      </c>
      <c r="B7" s="167"/>
      <c r="C7" s="167"/>
      <c r="D7" s="167"/>
      <c r="E7" s="167"/>
      <c r="F7" s="167"/>
      <c r="G7" s="167"/>
      <c r="H7" s="167"/>
      <c r="I7" s="167"/>
      <c r="J7" s="167"/>
      <c r="K7" s="167"/>
      <c r="L7" s="167"/>
      <c r="M7" s="167"/>
    </row>
    <row r="8" spans="1:14">
      <c r="A8" s="212" t="s">
        <v>21</v>
      </c>
      <c r="B8" s="213"/>
      <c r="C8" s="214"/>
      <c r="D8" s="3" t="s">
        <v>20</v>
      </c>
      <c r="E8" s="54"/>
      <c r="F8" s="177"/>
      <c r="G8" s="178"/>
      <c r="H8" s="178"/>
      <c r="I8" s="212" t="s">
        <v>22</v>
      </c>
      <c r="J8" s="213"/>
      <c r="K8" s="214"/>
      <c r="L8" s="3" t="s">
        <v>20</v>
      </c>
      <c r="M8" s="54"/>
    </row>
    <row r="9" spans="1:14">
      <c r="A9" s="182" t="s">
        <v>26</v>
      </c>
      <c r="B9" s="183"/>
      <c r="C9" s="6" t="s">
        <v>6</v>
      </c>
      <c r="D9" s="9" t="s">
        <v>12</v>
      </c>
      <c r="E9" s="5" t="s">
        <v>15</v>
      </c>
      <c r="F9" s="179"/>
      <c r="G9" s="180"/>
      <c r="H9" s="180"/>
      <c r="I9" s="182" t="s">
        <v>26</v>
      </c>
      <c r="J9" s="183"/>
      <c r="K9" s="6" t="s">
        <v>6</v>
      </c>
      <c r="L9" s="9" t="s">
        <v>12</v>
      </c>
      <c r="M9" s="5" t="s">
        <v>15</v>
      </c>
    </row>
    <row r="10" spans="1:14">
      <c r="A10" s="186" t="s">
        <v>74</v>
      </c>
      <c r="B10" s="187"/>
      <c r="C10" s="17" t="s">
        <v>84</v>
      </c>
      <c r="D10" s="37">
        <v>8638208411</v>
      </c>
      <c r="E10" s="38"/>
      <c r="F10" s="179"/>
      <c r="G10" s="180"/>
      <c r="H10" s="180"/>
      <c r="I10" s="184" t="s">
        <v>85</v>
      </c>
      <c r="J10" s="185"/>
      <c r="K10" s="17" t="s">
        <v>86</v>
      </c>
      <c r="L10" s="37">
        <v>7002943689</v>
      </c>
      <c r="M10" s="38"/>
    </row>
    <row r="11" spans="1:14">
      <c r="A11" s="186" t="s">
        <v>75</v>
      </c>
      <c r="B11" s="187"/>
      <c r="C11" s="17" t="s">
        <v>76</v>
      </c>
      <c r="D11" s="37">
        <v>7002784235</v>
      </c>
      <c r="E11" s="38"/>
      <c r="F11" s="179"/>
      <c r="G11" s="180"/>
      <c r="H11" s="180"/>
      <c r="I11" s="186" t="s">
        <v>81</v>
      </c>
      <c r="J11" s="187"/>
      <c r="K11" s="20" t="s">
        <v>87</v>
      </c>
      <c r="L11" s="37">
        <v>8638040364</v>
      </c>
      <c r="M11" s="38"/>
    </row>
    <row r="12" spans="1:14">
      <c r="A12" s="184" t="s">
        <v>77</v>
      </c>
      <c r="B12" s="185"/>
      <c r="C12" s="17" t="s">
        <v>78</v>
      </c>
      <c r="D12" s="37">
        <v>7002829588</v>
      </c>
      <c r="E12" s="38"/>
      <c r="F12" s="179"/>
      <c r="G12" s="180"/>
      <c r="H12" s="180"/>
      <c r="I12" s="184" t="s">
        <v>82</v>
      </c>
      <c r="J12" s="185"/>
      <c r="K12" s="17" t="s">
        <v>78</v>
      </c>
      <c r="L12" s="37">
        <v>8399826332</v>
      </c>
      <c r="M12" s="38"/>
    </row>
    <row r="13" spans="1:14">
      <c r="A13" s="184" t="s">
        <v>79</v>
      </c>
      <c r="B13" s="185"/>
      <c r="C13" s="17" t="s">
        <v>80</v>
      </c>
      <c r="D13" s="37">
        <v>9101394130</v>
      </c>
      <c r="E13" s="38"/>
      <c r="F13" s="179"/>
      <c r="G13" s="180"/>
      <c r="H13" s="180"/>
      <c r="I13" s="184" t="s">
        <v>83</v>
      </c>
      <c r="J13" s="185"/>
      <c r="K13" s="17" t="s">
        <v>80</v>
      </c>
      <c r="L13" s="37">
        <v>9101232056</v>
      </c>
      <c r="M13" s="38"/>
    </row>
    <row r="14" spans="1:14">
      <c r="A14" s="188" t="s">
        <v>19</v>
      </c>
      <c r="B14" s="189"/>
      <c r="C14" s="190"/>
      <c r="D14" s="211"/>
      <c r="E14" s="211"/>
      <c r="F14" s="179"/>
      <c r="G14" s="180"/>
      <c r="H14" s="180"/>
      <c r="I14" s="181"/>
      <c r="J14" s="181"/>
      <c r="K14" s="181"/>
      <c r="L14" s="181"/>
      <c r="M14" s="181"/>
      <c r="N14" s="8"/>
    </row>
    <row r="15" spans="1:14">
      <c r="A15" s="176"/>
      <c r="B15" s="176"/>
      <c r="C15" s="176"/>
      <c r="D15" s="176"/>
      <c r="E15" s="176"/>
      <c r="F15" s="176"/>
      <c r="G15" s="176"/>
      <c r="H15" s="176"/>
      <c r="I15" s="176"/>
      <c r="J15" s="176"/>
      <c r="K15" s="176"/>
      <c r="L15" s="176"/>
      <c r="M15" s="176"/>
    </row>
    <row r="16" spans="1:14">
      <c r="A16" s="175" t="s">
        <v>44</v>
      </c>
      <c r="B16" s="175"/>
      <c r="C16" s="175"/>
      <c r="D16" s="175"/>
      <c r="E16" s="175"/>
      <c r="F16" s="175"/>
      <c r="G16" s="175"/>
      <c r="H16" s="175"/>
      <c r="I16" s="175"/>
      <c r="J16" s="175"/>
      <c r="K16" s="175"/>
      <c r="L16" s="175"/>
      <c r="M16" s="175"/>
    </row>
    <row r="17" spans="1:13" ht="32.25" customHeight="1">
      <c r="A17" s="209" t="s">
        <v>56</v>
      </c>
      <c r="B17" s="209"/>
      <c r="C17" s="209"/>
      <c r="D17" s="209"/>
      <c r="E17" s="209"/>
      <c r="F17" s="209"/>
      <c r="G17" s="209"/>
      <c r="H17" s="209"/>
      <c r="I17" s="209"/>
      <c r="J17" s="209"/>
      <c r="K17" s="209"/>
      <c r="L17" s="209"/>
      <c r="M17" s="209"/>
    </row>
    <row r="18" spans="1:13">
      <c r="A18" s="174" t="s">
        <v>57</v>
      </c>
      <c r="B18" s="174"/>
      <c r="C18" s="174"/>
      <c r="D18" s="174"/>
      <c r="E18" s="174"/>
      <c r="F18" s="174"/>
      <c r="G18" s="174"/>
      <c r="H18" s="174"/>
      <c r="I18" s="174"/>
      <c r="J18" s="174"/>
      <c r="K18" s="174"/>
      <c r="L18" s="174"/>
      <c r="M18" s="174"/>
    </row>
    <row r="19" spans="1:13">
      <c r="A19" s="174" t="s">
        <v>45</v>
      </c>
      <c r="B19" s="174"/>
      <c r="C19" s="174"/>
      <c r="D19" s="174"/>
      <c r="E19" s="174"/>
      <c r="F19" s="174"/>
      <c r="G19" s="174"/>
      <c r="H19" s="174"/>
      <c r="I19" s="174"/>
      <c r="J19" s="174"/>
      <c r="K19" s="174"/>
      <c r="L19" s="174"/>
      <c r="M19" s="174"/>
    </row>
    <row r="20" spans="1:13">
      <c r="A20" s="174" t="s">
        <v>39</v>
      </c>
      <c r="B20" s="174"/>
      <c r="C20" s="174"/>
      <c r="D20" s="174"/>
      <c r="E20" s="174"/>
      <c r="F20" s="174"/>
      <c r="G20" s="174"/>
      <c r="H20" s="174"/>
      <c r="I20" s="174"/>
      <c r="J20" s="174"/>
      <c r="K20" s="174"/>
      <c r="L20" s="174"/>
      <c r="M20" s="174"/>
    </row>
    <row r="21" spans="1:13">
      <c r="A21" s="174" t="s">
        <v>46</v>
      </c>
      <c r="B21" s="174"/>
      <c r="C21" s="174"/>
      <c r="D21" s="174"/>
      <c r="E21" s="174"/>
      <c r="F21" s="174"/>
      <c r="G21" s="174"/>
      <c r="H21" s="174"/>
      <c r="I21" s="174"/>
      <c r="J21" s="174"/>
      <c r="K21" s="174"/>
      <c r="L21" s="174"/>
      <c r="M21" s="174"/>
    </row>
    <row r="22" spans="1:13">
      <c r="A22" s="174" t="s">
        <v>40</v>
      </c>
      <c r="B22" s="174"/>
      <c r="C22" s="174"/>
      <c r="D22" s="174"/>
      <c r="E22" s="174"/>
      <c r="F22" s="174"/>
      <c r="G22" s="174"/>
      <c r="H22" s="174"/>
      <c r="I22" s="174"/>
      <c r="J22" s="174"/>
      <c r="K22" s="174"/>
      <c r="L22" s="174"/>
      <c r="M22" s="174"/>
    </row>
    <row r="23" spans="1:13">
      <c r="A23" s="210" t="s">
        <v>49</v>
      </c>
      <c r="B23" s="210"/>
      <c r="C23" s="210"/>
      <c r="D23" s="210"/>
      <c r="E23" s="210"/>
      <c r="F23" s="210"/>
      <c r="G23" s="210"/>
      <c r="H23" s="210"/>
      <c r="I23" s="210"/>
      <c r="J23" s="210"/>
      <c r="K23" s="210"/>
      <c r="L23" s="210"/>
      <c r="M23" s="210"/>
    </row>
    <row r="24" spans="1:13">
      <c r="A24" s="174" t="s">
        <v>41</v>
      </c>
      <c r="B24" s="174"/>
      <c r="C24" s="174"/>
      <c r="D24" s="174"/>
      <c r="E24" s="174"/>
      <c r="F24" s="174"/>
      <c r="G24" s="174"/>
      <c r="H24" s="174"/>
      <c r="I24" s="174"/>
      <c r="J24" s="174"/>
      <c r="K24" s="174"/>
      <c r="L24" s="174"/>
      <c r="M24" s="174"/>
    </row>
    <row r="25" spans="1:13">
      <c r="A25" s="174" t="s">
        <v>42</v>
      </c>
      <c r="B25" s="174"/>
      <c r="C25" s="174"/>
      <c r="D25" s="174"/>
      <c r="E25" s="174"/>
      <c r="F25" s="174"/>
      <c r="G25" s="174"/>
      <c r="H25" s="174"/>
      <c r="I25" s="174"/>
      <c r="J25" s="174"/>
      <c r="K25" s="174"/>
      <c r="L25" s="174"/>
      <c r="M25" s="174"/>
    </row>
    <row r="26" spans="1:13">
      <c r="A26" s="174" t="s">
        <v>43</v>
      </c>
      <c r="B26" s="174"/>
      <c r="C26" s="174"/>
      <c r="D26" s="174"/>
      <c r="E26" s="174"/>
      <c r="F26" s="174"/>
      <c r="G26" s="174"/>
      <c r="H26" s="174"/>
      <c r="I26" s="174"/>
      <c r="J26" s="174"/>
      <c r="K26" s="174"/>
      <c r="L26" s="174"/>
      <c r="M26" s="174"/>
    </row>
    <row r="27" spans="1:13">
      <c r="A27" s="208" t="s">
        <v>47</v>
      </c>
      <c r="B27" s="208"/>
      <c r="C27" s="208"/>
      <c r="D27" s="208"/>
      <c r="E27" s="208"/>
      <c r="F27" s="208"/>
      <c r="G27" s="208"/>
      <c r="H27" s="208"/>
      <c r="I27" s="208"/>
      <c r="J27" s="208"/>
      <c r="K27" s="208"/>
      <c r="L27" s="208"/>
      <c r="M27" s="208"/>
    </row>
    <row r="28" spans="1:13">
      <c r="A28" s="174" t="s">
        <v>48</v>
      </c>
      <c r="B28" s="174"/>
      <c r="C28" s="174"/>
      <c r="D28" s="174"/>
      <c r="E28" s="174"/>
      <c r="F28" s="174"/>
      <c r="G28" s="174"/>
      <c r="H28" s="174"/>
      <c r="I28" s="174"/>
      <c r="J28" s="174"/>
      <c r="K28" s="174"/>
      <c r="L28" s="174"/>
      <c r="M28" s="174"/>
    </row>
    <row r="29" spans="1:13" ht="44.25" customHeight="1">
      <c r="A29" s="206" t="s">
        <v>58</v>
      </c>
      <c r="B29" s="206"/>
      <c r="C29" s="206"/>
      <c r="D29" s="206"/>
      <c r="E29" s="206"/>
      <c r="F29" s="206"/>
      <c r="G29" s="206"/>
      <c r="H29" s="206"/>
      <c r="I29" s="206"/>
      <c r="J29" s="206"/>
      <c r="K29" s="206"/>
      <c r="L29" s="206"/>
      <c r="M29" s="206"/>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tabSelected="1" zoomScale="90" zoomScaleNormal="90" workbookViewId="0">
      <pane xSplit="3" ySplit="4" topLeftCell="D5" activePane="bottomRight" state="frozen"/>
      <selection pane="topRight" activeCell="C1" sqref="C1"/>
      <selection pane="bottomLeft" activeCell="A5" sqref="A5"/>
      <selection pane="bottomRight" activeCell="C10" sqref="C10"/>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17" t="s">
        <v>70</v>
      </c>
      <c r="B1" s="217"/>
      <c r="C1" s="217"/>
      <c r="D1" s="217"/>
      <c r="E1" s="217"/>
      <c r="F1" s="217"/>
      <c r="G1" s="217"/>
      <c r="H1" s="217"/>
      <c r="I1" s="217"/>
      <c r="J1" s="217"/>
      <c r="K1" s="217"/>
      <c r="L1" s="217"/>
      <c r="M1" s="217"/>
      <c r="N1" s="217"/>
      <c r="O1" s="217"/>
      <c r="P1" s="217"/>
      <c r="Q1" s="217"/>
      <c r="R1" s="217"/>
      <c r="S1" s="217"/>
    </row>
    <row r="2" spans="1:20" ht="16.5" customHeight="1">
      <c r="A2" s="220" t="s">
        <v>59</v>
      </c>
      <c r="B2" s="221"/>
      <c r="C2" s="221"/>
      <c r="D2" s="25">
        <v>43556</v>
      </c>
      <c r="E2" s="22"/>
      <c r="F2" s="22"/>
      <c r="G2" s="22"/>
      <c r="H2" s="22"/>
      <c r="I2" s="22"/>
      <c r="J2" s="22"/>
      <c r="K2" s="22"/>
      <c r="L2" s="22"/>
      <c r="M2" s="22"/>
      <c r="N2" s="22"/>
      <c r="O2" s="22"/>
      <c r="P2" s="22"/>
      <c r="Q2" s="22"/>
      <c r="R2" s="22"/>
      <c r="S2" s="22"/>
    </row>
    <row r="3" spans="1:20" ht="24" customHeight="1">
      <c r="A3" s="216" t="s">
        <v>14</v>
      </c>
      <c r="B3" s="218" t="s">
        <v>61</v>
      </c>
      <c r="C3" s="215" t="s">
        <v>7</v>
      </c>
      <c r="D3" s="215" t="s">
        <v>55</v>
      </c>
      <c r="E3" s="215" t="s">
        <v>16</v>
      </c>
      <c r="F3" s="222" t="s">
        <v>17</v>
      </c>
      <c r="G3" s="215" t="s">
        <v>8</v>
      </c>
      <c r="H3" s="215"/>
      <c r="I3" s="215"/>
      <c r="J3" s="215" t="s">
        <v>31</v>
      </c>
      <c r="K3" s="218" t="s">
        <v>33</v>
      </c>
      <c r="L3" s="218" t="s">
        <v>50</v>
      </c>
      <c r="M3" s="218" t="s">
        <v>51</v>
      </c>
      <c r="N3" s="218" t="s">
        <v>34</v>
      </c>
      <c r="O3" s="218" t="s">
        <v>35</v>
      </c>
      <c r="P3" s="216" t="s">
        <v>54</v>
      </c>
      <c r="Q3" s="215" t="s">
        <v>52</v>
      </c>
      <c r="R3" s="215" t="s">
        <v>32</v>
      </c>
      <c r="S3" s="215" t="s">
        <v>53</v>
      </c>
      <c r="T3" s="215" t="s">
        <v>13</v>
      </c>
    </row>
    <row r="4" spans="1:20" ht="25.5" customHeight="1">
      <c r="A4" s="216"/>
      <c r="B4" s="223"/>
      <c r="C4" s="215"/>
      <c r="D4" s="215"/>
      <c r="E4" s="215"/>
      <c r="F4" s="222"/>
      <c r="G4" s="15" t="s">
        <v>9</v>
      </c>
      <c r="H4" s="15" t="s">
        <v>10</v>
      </c>
      <c r="I4" s="11" t="s">
        <v>11</v>
      </c>
      <c r="J4" s="215"/>
      <c r="K4" s="219"/>
      <c r="L4" s="219"/>
      <c r="M4" s="219"/>
      <c r="N4" s="219"/>
      <c r="O4" s="219"/>
      <c r="P4" s="216"/>
      <c r="Q4" s="216"/>
      <c r="R4" s="215"/>
      <c r="S4" s="215"/>
      <c r="T4" s="215"/>
    </row>
    <row r="5" spans="1:20" ht="49.5">
      <c r="A5" s="4">
        <v>1</v>
      </c>
      <c r="B5" s="64" t="s">
        <v>62</v>
      </c>
      <c r="C5" s="65" t="s">
        <v>90</v>
      </c>
      <c r="D5" s="66" t="s">
        <v>23</v>
      </c>
      <c r="E5" s="67">
        <v>18060505004</v>
      </c>
      <c r="F5" s="66" t="s">
        <v>91</v>
      </c>
      <c r="G5" s="68">
        <v>305</v>
      </c>
      <c r="H5" s="68">
        <v>406</v>
      </c>
      <c r="I5" s="69">
        <f t="shared" ref="I5:I7" si="0">SUM(G5:H5)</f>
        <v>711</v>
      </c>
      <c r="J5" s="70" t="s">
        <v>92</v>
      </c>
      <c r="K5" s="71" t="s">
        <v>93</v>
      </c>
      <c r="L5" s="72" t="s">
        <v>94</v>
      </c>
      <c r="M5" s="73">
        <v>8876494972</v>
      </c>
      <c r="N5" s="65" t="s">
        <v>95</v>
      </c>
      <c r="O5" s="74">
        <v>9678890841</v>
      </c>
      <c r="P5" s="75" t="s">
        <v>96</v>
      </c>
      <c r="Q5" s="75" t="s">
        <v>97</v>
      </c>
      <c r="R5" s="48"/>
      <c r="S5" s="18"/>
      <c r="T5" s="18"/>
    </row>
    <row r="6" spans="1:20" ht="30">
      <c r="A6" s="4">
        <v>2</v>
      </c>
      <c r="B6" s="64" t="s">
        <v>62</v>
      </c>
      <c r="C6" s="65" t="s">
        <v>98</v>
      </c>
      <c r="D6" s="66" t="s">
        <v>23</v>
      </c>
      <c r="E6" s="76" t="s">
        <v>99</v>
      </c>
      <c r="F6" s="66" t="s">
        <v>100</v>
      </c>
      <c r="G6" s="68">
        <v>87</v>
      </c>
      <c r="H6" s="68">
        <v>68</v>
      </c>
      <c r="I6" s="69">
        <f t="shared" si="0"/>
        <v>155</v>
      </c>
      <c r="J6" s="70" t="s">
        <v>101</v>
      </c>
      <c r="K6" s="71" t="s">
        <v>102</v>
      </c>
      <c r="L6" s="77" t="s">
        <v>103</v>
      </c>
      <c r="M6" s="78">
        <v>8474095075</v>
      </c>
      <c r="N6" s="65" t="s">
        <v>104</v>
      </c>
      <c r="O6" s="79">
        <v>9957783176</v>
      </c>
      <c r="P6" s="80">
        <v>43559</v>
      </c>
      <c r="Q6" s="81" t="s">
        <v>105</v>
      </c>
      <c r="R6" s="48"/>
      <c r="S6" s="18"/>
      <c r="T6" s="18"/>
    </row>
    <row r="7" spans="1:20" ht="31.5">
      <c r="A7" s="4">
        <v>3</v>
      </c>
      <c r="B7" s="64" t="s">
        <v>62</v>
      </c>
      <c r="C7" s="82" t="s">
        <v>106</v>
      </c>
      <c r="D7" s="66" t="s">
        <v>23</v>
      </c>
      <c r="E7" s="76" t="s">
        <v>107</v>
      </c>
      <c r="F7" s="66" t="s">
        <v>100</v>
      </c>
      <c r="G7" s="68">
        <v>38</v>
      </c>
      <c r="H7" s="68">
        <v>45</v>
      </c>
      <c r="I7" s="69">
        <f t="shared" si="0"/>
        <v>83</v>
      </c>
      <c r="J7" s="83" t="s">
        <v>108</v>
      </c>
      <c r="K7" s="71" t="s">
        <v>102</v>
      </c>
      <c r="L7" s="77" t="s">
        <v>109</v>
      </c>
      <c r="M7" s="84">
        <v>8486052801</v>
      </c>
      <c r="N7" s="65" t="s">
        <v>110</v>
      </c>
      <c r="O7" s="79">
        <v>9577742035</v>
      </c>
      <c r="P7" s="80">
        <v>43560</v>
      </c>
      <c r="Q7" s="81" t="s">
        <v>111</v>
      </c>
      <c r="R7" s="48"/>
      <c r="S7" s="18"/>
      <c r="T7" s="18"/>
    </row>
    <row r="8" spans="1:20" ht="24">
      <c r="A8" s="4">
        <v>4</v>
      </c>
      <c r="B8" s="64" t="s">
        <v>62</v>
      </c>
      <c r="C8" s="85" t="s">
        <v>112</v>
      </c>
      <c r="D8" s="66" t="s">
        <v>25</v>
      </c>
      <c r="E8" s="86"/>
      <c r="F8" s="66"/>
      <c r="G8" s="87">
        <v>16</v>
      </c>
      <c r="H8" s="87">
        <v>22</v>
      </c>
      <c r="I8" s="88">
        <f t="shared" ref="I8" si="1">+H8+G8</f>
        <v>38</v>
      </c>
      <c r="J8" s="89" t="s">
        <v>113</v>
      </c>
      <c r="K8" s="78" t="s">
        <v>114</v>
      </c>
      <c r="L8" s="77" t="s">
        <v>115</v>
      </c>
      <c r="M8" s="84">
        <v>8399822126</v>
      </c>
      <c r="N8" s="65" t="s">
        <v>116</v>
      </c>
      <c r="O8" s="90">
        <v>8876998526</v>
      </c>
      <c r="P8" s="80">
        <v>43561</v>
      </c>
      <c r="Q8" s="81" t="s">
        <v>117</v>
      </c>
      <c r="R8" s="48"/>
      <c r="S8" s="18"/>
      <c r="T8" s="18"/>
    </row>
    <row r="9" spans="1:20" ht="30">
      <c r="A9" s="4">
        <v>5</v>
      </c>
      <c r="B9" s="64" t="s">
        <v>62</v>
      </c>
      <c r="C9" s="82" t="s">
        <v>118</v>
      </c>
      <c r="D9" s="66" t="s">
        <v>23</v>
      </c>
      <c r="E9" s="91" t="s">
        <v>119</v>
      </c>
      <c r="F9" s="66" t="s">
        <v>100</v>
      </c>
      <c r="G9" s="68">
        <v>10</v>
      </c>
      <c r="H9" s="68">
        <v>6</v>
      </c>
      <c r="I9" s="69">
        <f t="shared" ref="I9" si="2">SUM(G9:H9)</f>
        <v>16</v>
      </c>
      <c r="J9" s="70" t="s">
        <v>120</v>
      </c>
      <c r="K9" s="92" t="s">
        <v>114</v>
      </c>
      <c r="L9" s="77" t="s">
        <v>121</v>
      </c>
      <c r="M9" s="78">
        <v>9957232893</v>
      </c>
      <c r="N9" s="65" t="s">
        <v>122</v>
      </c>
      <c r="O9" s="90">
        <v>8402058482</v>
      </c>
      <c r="P9" s="80">
        <v>43561</v>
      </c>
      <c r="Q9" s="81" t="s">
        <v>117</v>
      </c>
      <c r="R9" s="48"/>
      <c r="S9" s="18"/>
      <c r="T9" s="18"/>
    </row>
    <row r="10" spans="1:20" ht="24">
      <c r="A10" s="4">
        <v>6</v>
      </c>
      <c r="B10" s="64" t="s">
        <v>62</v>
      </c>
      <c r="C10" s="85" t="s">
        <v>123</v>
      </c>
      <c r="D10" s="66" t="s">
        <v>25</v>
      </c>
      <c r="E10" s="86"/>
      <c r="F10" s="66"/>
      <c r="G10" s="87">
        <v>11</v>
      </c>
      <c r="H10" s="87">
        <v>14</v>
      </c>
      <c r="I10" s="88">
        <f t="shared" ref="I10:I11" si="3">+H10+G10</f>
        <v>25</v>
      </c>
      <c r="J10" s="89" t="s">
        <v>124</v>
      </c>
      <c r="K10" s="78" t="s">
        <v>114</v>
      </c>
      <c r="L10" s="77" t="s">
        <v>115</v>
      </c>
      <c r="M10" s="84">
        <v>8399822126</v>
      </c>
      <c r="N10" s="65" t="s">
        <v>125</v>
      </c>
      <c r="O10" s="90">
        <v>8724830982</v>
      </c>
      <c r="P10" s="80">
        <v>43563</v>
      </c>
      <c r="Q10" s="81" t="s">
        <v>126</v>
      </c>
      <c r="R10" s="48"/>
      <c r="S10" s="18"/>
      <c r="T10" s="18"/>
    </row>
    <row r="11" spans="1:20" ht="24">
      <c r="A11" s="4">
        <v>7</v>
      </c>
      <c r="B11" s="64" t="s">
        <v>62</v>
      </c>
      <c r="C11" s="85" t="s">
        <v>127</v>
      </c>
      <c r="D11" s="66" t="s">
        <v>25</v>
      </c>
      <c r="E11" s="69"/>
      <c r="F11" s="66"/>
      <c r="G11" s="87">
        <v>11</v>
      </c>
      <c r="H11" s="87">
        <v>9</v>
      </c>
      <c r="I11" s="88">
        <f t="shared" si="3"/>
        <v>20</v>
      </c>
      <c r="J11" s="89" t="s">
        <v>128</v>
      </c>
      <c r="K11" s="78" t="s">
        <v>114</v>
      </c>
      <c r="L11" s="77" t="s">
        <v>121</v>
      </c>
      <c r="M11" s="78">
        <v>9957232893</v>
      </c>
      <c r="N11" s="65" t="s">
        <v>129</v>
      </c>
      <c r="O11" s="90">
        <v>8876689081</v>
      </c>
      <c r="P11" s="80">
        <v>43563</v>
      </c>
      <c r="Q11" s="81" t="s">
        <v>126</v>
      </c>
      <c r="R11" s="48"/>
      <c r="S11" s="18"/>
      <c r="T11" s="18"/>
    </row>
    <row r="12" spans="1:20" s="53" customFormat="1" ht="30">
      <c r="A12" s="50">
        <v>8</v>
      </c>
      <c r="B12" s="64" t="s">
        <v>62</v>
      </c>
      <c r="C12" s="65" t="s">
        <v>130</v>
      </c>
      <c r="D12" s="66" t="s">
        <v>23</v>
      </c>
      <c r="E12" s="69">
        <v>18060504105</v>
      </c>
      <c r="F12" s="66" t="s">
        <v>100</v>
      </c>
      <c r="G12" s="68">
        <v>16</v>
      </c>
      <c r="H12" s="68">
        <v>19</v>
      </c>
      <c r="I12" s="69">
        <f t="shared" ref="I12" si="4">SUM(G12:H12)</f>
        <v>35</v>
      </c>
      <c r="J12" s="70" t="s">
        <v>131</v>
      </c>
      <c r="K12" s="92" t="s">
        <v>114</v>
      </c>
      <c r="L12" s="77" t="s">
        <v>115</v>
      </c>
      <c r="M12" s="84">
        <v>8399822126</v>
      </c>
      <c r="N12" s="65" t="s">
        <v>116</v>
      </c>
      <c r="O12" s="90">
        <v>8876998526</v>
      </c>
      <c r="P12" s="80">
        <v>43563</v>
      </c>
      <c r="Q12" s="81" t="s">
        <v>126</v>
      </c>
      <c r="R12" s="52"/>
      <c r="S12" s="18"/>
      <c r="T12" s="51"/>
    </row>
    <row r="13" spans="1:20" ht="24">
      <c r="A13" s="4">
        <v>9</v>
      </c>
      <c r="B13" s="64" t="s">
        <v>62</v>
      </c>
      <c r="C13" s="85" t="s">
        <v>132</v>
      </c>
      <c r="D13" s="66" t="s">
        <v>25</v>
      </c>
      <c r="E13" s="86"/>
      <c r="F13" s="66"/>
      <c r="G13" s="87">
        <v>19</v>
      </c>
      <c r="H13" s="87">
        <v>21</v>
      </c>
      <c r="I13" s="88">
        <f t="shared" ref="I13" si="5">+H13+G13</f>
        <v>40</v>
      </c>
      <c r="J13" s="89" t="s">
        <v>133</v>
      </c>
      <c r="K13" s="78" t="s">
        <v>114</v>
      </c>
      <c r="L13" s="77" t="s">
        <v>121</v>
      </c>
      <c r="M13" s="78">
        <v>9957232893</v>
      </c>
      <c r="N13" s="65" t="s">
        <v>122</v>
      </c>
      <c r="O13" s="90">
        <v>8402058482</v>
      </c>
      <c r="P13" s="80">
        <v>43564</v>
      </c>
      <c r="Q13" s="81" t="s">
        <v>134</v>
      </c>
      <c r="R13" s="48"/>
      <c r="S13" s="18"/>
      <c r="T13" s="18"/>
    </row>
    <row r="14" spans="1:20" ht="30">
      <c r="A14" s="4">
        <v>10</v>
      </c>
      <c r="B14" s="64" t="s">
        <v>62</v>
      </c>
      <c r="C14" s="65" t="s">
        <v>135</v>
      </c>
      <c r="D14" s="66" t="s">
        <v>23</v>
      </c>
      <c r="E14" s="91" t="s">
        <v>136</v>
      </c>
      <c r="F14" s="66" t="s">
        <v>100</v>
      </c>
      <c r="G14" s="68">
        <v>17</v>
      </c>
      <c r="H14" s="68">
        <v>14</v>
      </c>
      <c r="I14" s="69">
        <f t="shared" ref="I14" si="6">SUM(G14:H14)</f>
        <v>31</v>
      </c>
      <c r="J14" s="70" t="s">
        <v>137</v>
      </c>
      <c r="K14" s="92" t="s">
        <v>114</v>
      </c>
      <c r="L14" s="77" t="s">
        <v>115</v>
      </c>
      <c r="M14" s="84">
        <v>8399822126</v>
      </c>
      <c r="N14" s="65" t="s">
        <v>125</v>
      </c>
      <c r="O14" s="90">
        <v>8724830982</v>
      </c>
      <c r="P14" s="80">
        <v>43564</v>
      </c>
      <c r="Q14" s="81" t="s">
        <v>134</v>
      </c>
      <c r="R14" s="48"/>
      <c r="S14" s="18"/>
      <c r="T14" s="18"/>
    </row>
    <row r="15" spans="1:20" ht="24">
      <c r="A15" s="4">
        <v>11</v>
      </c>
      <c r="B15" s="64" t="s">
        <v>62</v>
      </c>
      <c r="C15" s="85" t="s">
        <v>138</v>
      </c>
      <c r="D15" s="66" t="s">
        <v>25</v>
      </c>
      <c r="E15" s="86"/>
      <c r="F15" s="66"/>
      <c r="G15" s="87">
        <v>6</v>
      </c>
      <c r="H15" s="87">
        <v>7</v>
      </c>
      <c r="I15" s="88">
        <f t="shared" ref="I15" si="7">+H15+G15</f>
        <v>13</v>
      </c>
      <c r="J15" s="89" t="s">
        <v>139</v>
      </c>
      <c r="K15" s="78" t="s">
        <v>114</v>
      </c>
      <c r="L15" s="77" t="s">
        <v>121</v>
      </c>
      <c r="M15" s="78">
        <v>9957232893</v>
      </c>
      <c r="N15" s="65" t="s">
        <v>129</v>
      </c>
      <c r="O15" s="90">
        <v>8876689081</v>
      </c>
      <c r="P15" s="80">
        <v>43565</v>
      </c>
      <c r="Q15" s="81" t="s">
        <v>140</v>
      </c>
      <c r="R15" s="48"/>
      <c r="S15" s="18"/>
      <c r="T15" s="18"/>
    </row>
    <row r="16" spans="1:20" ht="30">
      <c r="A16" s="4">
        <v>12</v>
      </c>
      <c r="B16" s="64" t="s">
        <v>62</v>
      </c>
      <c r="C16" s="65" t="s">
        <v>141</v>
      </c>
      <c r="D16" s="66" t="s">
        <v>23</v>
      </c>
      <c r="E16" s="69">
        <v>18060504142</v>
      </c>
      <c r="F16" s="66" t="s">
        <v>100</v>
      </c>
      <c r="G16" s="68">
        <v>8</v>
      </c>
      <c r="H16" s="68">
        <v>10</v>
      </c>
      <c r="I16" s="69">
        <f t="shared" ref="I16:I17" si="8">SUM(G16:H16)</f>
        <v>18</v>
      </c>
      <c r="J16" s="70" t="s">
        <v>142</v>
      </c>
      <c r="K16" s="92" t="s">
        <v>114</v>
      </c>
      <c r="L16" s="77" t="s">
        <v>115</v>
      </c>
      <c r="M16" s="84">
        <v>8399822126</v>
      </c>
      <c r="N16" s="65" t="s">
        <v>116</v>
      </c>
      <c r="O16" s="90">
        <v>8876998526</v>
      </c>
      <c r="P16" s="80">
        <v>43565</v>
      </c>
      <c r="Q16" s="81" t="s">
        <v>140</v>
      </c>
      <c r="R16" s="48"/>
      <c r="S16" s="18"/>
      <c r="T16" s="18"/>
    </row>
    <row r="17" spans="1:20" ht="30">
      <c r="A17" s="4">
        <v>13</v>
      </c>
      <c r="B17" s="64" t="s">
        <v>62</v>
      </c>
      <c r="C17" s="65" t="s">
        <v>143</v>
      </c>
      <c r="D17" s="66" t="s">
        <v>23</v>
      </c>
      <c r="E17" s="91" t="s">
        <v>144</v>
      </c>
      <c r="F17" s="66" t="s">
        <v>100</v>
      </c>
      <c r="G17" s="68">
        <v>24</v>
      </c>
      <c r="H17" s="68">
        <v>26</v>
      </c>
      <c r="I17" s="69">
        <f t="shared" si="8"/>
        <v>50</v>
      </c>
      <c r="J17" s="70" t="s">
        <v>145</v>
      </c>
      <c r="K17" s="92" t="s">
        <v>114</v>
      </c>
      <c r="L17" s="77" t="s">
        <v>121</v>
      </c>
      <c r="M17" s="78">
        <v>9957232893</v>
      </c>
      <c r="N17" s="65" t="s">
        <v>122</v>
      </c>
      <c r="O17" s="90">
        <v>8402058482</v>
      </c>
      <c r="P17" s="80">
        <v>43565</v>
      </c>
      <c r="Q17" s="81" t="s">
        <v>140</v>
      </c>
      <c r="R17" s="48"/>
      <c r="S17" s="18"/>
      <c r="T17" s="18"/>
    </row>
    <row r="18" spans="1:20" ht="24">
      <c r="A18" s="4">
        <v>14</v>
      </c>
      <c r="B18" s="64" t="s">
        <v>62</v>
      </c>
      <c r="C18" s="85" t="s">
        <v>146</v>
      </c>
      <c r="D18" s="66"/>
      <c r="E18" s="86"/>
      <c r="F18" s="66"/>
      <c r="G18" s="87">
        <v>15</v>
      </c>
      <c r="H18" s="87">
        <v>13</v>
      </c>
      <c r="I18" s="88">
        <f t="shared" ref="I18:I19" si="9">+H18+G18</f>
        <v>28</v>
      </c>
      <c r="J18" s="89" t="s">
        <v>147</v>
      </c>
      <c r="K18" s="78" t="s">
        <v>114</v>
      </c>
      <c r="L18" s="77" t="s">
        <v>115</v>
      </c>
      <c r="M18" s="84">
        <v>8399822126</v>
      </c>
      <c r="N18" s="65" t="s">
        <v>125</v>
      </c>
      <c r="O18" s="90">
        <v>8724830982</v>
      </c>
      <c r="P18" s="80">
        <v>43566</v>
      </c>
      <c r="Q18" s="81" t="s">
        <v>105</v>
      </c>
      <c r="R18" s="48"/>
      <c r="S18" s="18"/>
      <c r="T18" s="18"/>
    </row>
    <row r="19" spans="1:20" ht="24">
      <c r="A19" s="4">
        <v>15</v>
      </c>
      <c r="B19" s="64" t="s">
        <v>62</v>
      </c>
      <c r="C19" s="85" t="s">
        <v>148</v>
      </c>
      <c r="D19" s="66" t="s">
        <v>25</v>
      </c>
      <c r="E19" s="69"/>
      <c r="F19" s="66"/>
      <c r="G19" s="87">
        <v>6</v>
      </c>
      <c r="H19" s="87">
        <v>25</v>
      </c>
      <c r="I19" s="88">
        <f t="shared" si="9"/>
        <v>31</v>
      </c>
      <c r="J19" s="89" t="s">
        <v>149</v>
      </c>
      <c r="K19" s="78" t="s">
        <v>114</v>
      </c>
      <c r="L19" s="77" t="s">
        <v>121</v>
      </c>
      <c r="M19" s="78">
        <v>9957232893</v>
      </c>
      <c r="N19" s="65" t="s">
        <v>129</v>
      </c>
      <c r="O19" s="90">
        <v>8876689081</v>
      </c>
      <c r="P19" s="80">
        <v>43566</v>
      </c>
      <c r="Q19" s="81" t="s">
        <v>105</v>
      </c>
      <c r="R19" s="48"/>
      <c r="S19" s="18"/>
      <c r="T19" s="18"/>
    </row>
    <row r="20" spans="1:20" ht="30">
      <c r="A20" s="4">
        <v>16</v>
      </c>
      <c r="B20" s="64" t="s">
        <v>62</v>
      </c>
      <c r="C20" s="65" t="s">
        <v>150</v>
      </c>
      <c r="D20" s="66" t="s">
        <v>23</v>
      </c>
      <c r="E20" s="69">
        <v>18060504114</v>
      </c>
      <c r="F20" s="66" t="s">
        <v>100</v>
      </c>
      <c r="G20" s="68">
        <v>22</v>
      </c>
      <c r="H20" s="68">
        <v>23</v>
      </c>
      <c r="I20" s="69">
        <f t="shared" ref="I20" si="10">SUM(G20:H20)</f>
        <v>45</v>
      </c>
      <c r="J20" s="70" t="s">
        <v>151</v>
      </c>
      <c r="K20" s="92" t="s">
        <v>114</v>
      </c>
      <c r="L20" s="77" t="s">
        <v>115</v>
      </c>
      <c r="M20" s="84">
        <v>8399822126</v>
      </c>
      <c r="N20" s="65" t="s">
        <v>116</v>
      </c>
      <c r="O20" s="90">
        <v>8876998526</v>
      </c>
      <c r="P20" s="80">
        <v>43566</v>
      </c>
      <c r="Q20" s="81" t="s">
        <v>105</v>
      </c>
      <c r="R20" s="48"/>
      <c r="S20" s="18"/>
      <c r="T20" s="18"/>
    </row>
    <row r="21" spans="1:20" ht="24">
      <c r="A21" s="4">
        <v>17</v>
      </c>
      <c r="B21" s="64" t="s">
        <v>62</v>
      </c>
      <c r="C21" s="85" t="s">
        <v>152</v>
      </c>
      <c r="D21" s="66" t="s">
        <v>25</v>
      </c>
      <c r="E21" s="86"/>
      <c r="F21" s="66"/>
      <c r="G21" s="87">
        <v>7</v>
      </c>
      <c r="H21" s="87">
        <v>18</v>
      </c>
      <c r="I21" s="88">
        <f t="shared" ref="I21" si="11">+H21+G21</f>
        <v>25</v>
      </c>
      <c r="J21" s="89" t="s">
        <v>153</v>
      </c>
      <c r="K21" s="78" t="s">
        <v>114</v>
      </c>
      <c r="L21" s="77" t="s">
        <v>121</v>
      </c>
      <c r="M21" s="78">
        <v>9957232893</v>
      </c>
      <c r="N21" s="65" t="s">
        <v>122</v>
      </c>
      <c r="O21" s="90">
        <v>8402058482</v>
      </c>
      <c r="P21" s="80">
        <v>43567</v>
      </c>
      <c r="Q21" s="81" t="s">
        <v>111</v>
      </c>
      <c r="R21" s="48"/>
      <c r="S21" s="18"/>
      <c r="T21" s="18"/>
    </row>
    <row r="22" spans="1:20" ht="45">
      <c r="A22" s="4">
        <v>18</v>
      </c>
      <c r="B22" s="64" t="s">
        <v>62</v>
      </c>
      <c r="C22" s="65" t="s">
        <v>154</v>
      </c>
      <c r="D22" s="66" t="s">
        <v>23</v>
      </c>
      <c r="E22" s="69">
        <v>18060504118</v>
      </c>
      <c r="F22" s="66" t="s">
        <v>91</v>
      </c>
      <c r="G22" s="68">
        <v>22</v>
      </c>
      <c r="H22" s="68">
        <v>19</v>
      </c>
      <c r="I22" s="69">
        <f t="shared" ref="I22" si="12">SUM(G22:H22)</f>
        <v>41</v>
      </c>
      <c r="J22" s="70" t="s">
        <v>155</v>
      </c>
      <c r="K22" s="92" t="s">
        <v>114</v>
      </c>
      <c r="L22" s="77" t="s">
        <v>115</v>
      </c>
      <c r="M22" s="84">
        <v>8399822126</v>
      </c>
      <c r="N22" s="65" t="s">
        <v>125</v>
      </c>
      <c r="O22" s="90">
        <v>8724830982</v>
      </c>
      <c r="P22" s="80">
        <v>43567</v>
      </c>
      <c r="Q22" s="81" t="s">
        <v>111</v>
      </c>
      <c r="R22" s="48"/>
      <c r="S22" s="18"/>
      <c r="T22" s="18"/>
    </row>
    <row r="23" spans="1:20" ht="24">
      <c r="A23" s="4">
        <v>19</v>
      </c>
      <c r="B23" s="64" t="s">
        <v>62</v>
      </c>
      <c r="C23" s="85" t="s">
        <v>156</v>
      </c>
      <c r="D23" s="66" t="s">
        <v>25</v>
      </c>
      <c r="E23" s="86"/>
      <c r="F23" s="66"/>
      <c r="G23" s="87">
        <v>17</v>
      </c>
      <c r="H23" s="87">
        <v>25</v>
      </c>
      <c r="I23" s="88">
        <f t="shared" ref="I23" si="13">+H23+G23</f>
        <v>42</v>
      </c>
      <c r="J23" s="89" t="s">
        <v>157</v>
      </c>
      <c r="K23" s="78" t="s">
        <v>114</v>
      </c>
      <c r="L23" s="77" t="s">
        <v>121</v>
      </c>
      <c r="M23" s="78">
        <v>9957232893</v>
      </c>
      <c r="N23" s="65" t="s">
        <v>129</v>
      </c>
      <c r="O23" s="90">
        <v>8876689081</v>
      </c>
      <c r="P23" s="80">
        <v>43568</v>
      </c>
      <c r="Q23" s="81" t="s">
        <v>117</v>
      </c>
      <c r="R23" s="48"/>
      <c r="S23" s="18"/>
      <c r="T23" s="18"/>
    </row>
    <row r="24" spans="1:20" ht="30">
      <c r="A24" s="4">
        <v>20</v>
      </c>
      <c r="B24" s="64" t="s">
        <v>62</v>
      </c>
      <c r="C24" s="65" t="s">
        <v>158</v>
      </c>
      <c r="D24" s="66" t="s">
        <v>23</v>
      </c>
      <c r="E24" s="93">
        <v>18060504104</v>
      </c>
      <c r="F24" s="66" t="s">
        <v>100</v>
      </c>
      <c r="G24" s="68">
        <v>4</v>
      </c>
      <c r="H24" s="68">
        <v>9</v>
      </c>
      <c r="I24" s="69">
        <f t="shared" ref="I24" si="14">SUM(G24:H24)</f>
        <v>13</v>
      </c>
      <c r="J24" s="70" t="s">
        <v>159</v>
      </c>
      <c r="K24" s="92" t="s">
        <v>160</v>
      </c>
      <c r="L24" s="77" t="s">
        <v>161</v>
      </c>
      <c r="M24" s="78">
        <v>9706030801</v>
      </c>
      <c r="N24" s="65" t="s">
        <v>162</v>
      </c>
      <c r="O24" s="90">
        <v>8403946798</v>
      </c>
      <c r="P24" s="80">
        <v>43568</v>
      </c>
      <c r="Q24" s="81" t="s">
        <v>117</v>
      </c>
      <c r="R24" s="48"/>
      <c r="S24" s="18"/>
      <c r="T24" s="18"/>
    </row>
    <row r="25" spans="1:20" ht="24">
      <c r="A25" s="4">
        <v>21</v>
      </c>
      <c r="B25" s="64" t="s">
        <v>62</v>
      </c>
      <c r="C25" s="85" t="s">
        <v>163</v>
      </c>
      <c r="D25" s="66" t="s">
        <v>25</v>
      </c>
      <c r="E25" s="86"/>
      <c r="F25" s="66"/>
      <c r="G25" s="87">
        <v>17</v>
      </c>
      <c r="H25" s="87">
        <v>11</v>
      </c>
      <c r="I25" s="88">
        <f t="shared" ref="I25" si="15">+H25+G25</f>
        <v>28</v>
      </c>
      <c r="J25" s="89" t="s">
        <v>164</v>
      </c>
      <c r="K25" s="78" t="s">
        <v>160</v>
      </c>
      <c r="L25" s="77" t="s">
        <v>165</v>
      </c>
      <c r="M25" s="78">
        <v>7002049157</v>
      </c>
      <c r="N25" s="65" t="s">
        <v>166</v>
      </c>
      <c r="O25" s="90">
        <v>8486747124</v>
      </c>
      <c r="P25" s="80">
        <v>43572</v>
      </c>
      <c r="Q25" s="81" t="s">
        <v>167</v>
      </c>
      <c r="R25" s="48"/>
      <c r="S25" s="18"/>
      <c r="T25" s="18"/>
    </row>
    <row r="26" spans="1:20" ht="45">
      <c r="A26" s="4">
        <v>22</v>
      </c>
      <c r="B26" s="64" t="s">
        <v>62</v>
      </c>
      <c r="C26" s="65" t="s">
        <v>168</v>
      </c>
      <c r="D26" s="66" t="s">
        <v>23</v>
      </c>
      <c r="E26" s="93">
        <v>18060504302</v>
      </c>
      <c r="F26" s="66" t="s">
        <v>100</v>
      </c>
      <c r="G26" s="68">
        <v>19</v>
      </c>
      <c r="H26" s="68">
        <v>22</v>
      </c>
      <c r="I26" s="69">
        <f t="shared" ref="I26" si="16">SUM(G26:H26)</f>
        <v>41</v>
      </c>
      <c r="J26" s="70" t="s">
        <v>169</v>
      </c>
      <c r="K26" s="92" t="s">
        <v>160</v>
      </c>
      <c r="L26" s="77" t="s">
        <v>161</v>
      </c>
      <c r="M26" s="78">
        <v>9706030801</v>
      </c>
      <c r="N26" s="65" t="s">
        <v>170</v>
      </c>
      <c r="O26" s="90">
        <v>8011843920</v>
      </c>
      <c r="P26" s="80">
        <v>43572</v>
      </c>
      <c r="Q26" s="81" t="s">
        <v>167</v>
      </c>
      <c r="R26" s="48"/>
      <c r="S26" s="18"/>
      <c r="T26" s="18"/>
    </row>
    <row r="27" spans="1:20" ht="24">
      <c r="A27" s="4">
        <v>23</v>
      </c>
      <c r="B27" s="64" t="s">
        <v>62</v>
      </c>
      <c r="C27" s="85" t="s">
        <v>171</v>
      </c>
      <c r="D27" s="66" t="s">
        <v>25</v>
      </c>
      <c r="E27" s="86"/>
      <c r="F27" s="66"/>
      <c r="G27" s="87">
        <v>12</v>
      </c>
      <c r="H27" s="87">
        <v>16</v>
      </c>
      <c r="I27" s="88">
        <f t="shared" ref="I27" si="17">+H27+G27</f>
        <v>28</v>
      </c>
      <c r="J27" s="89" t="s">
        <v>172</v>
      </c>
      <c r="K27" s="78" t="s">
        <v>160</v>
      </c>
      <c r="L27" s="77" t="s">
        <v>165</v>
      </c>
      <c r="M27" s="78">
        <v>7002049157</v>
      </c>
      <c r="N27" s="65" t="s">
        <v>173</v>
      </c>
      <c r="O27" s="90">
        <v>8011350235</v>
      </c>
      <c r="P27" s="80">
        <v>43573</v>
      </c>
      <c r="Q27" s="81" t="s">
        <v>105</v>
      </c>
      <c r="R27" s="48"/>
      <c r="S27" s="18"/>
      <c r="T27" s="18"/>
    </row>
    <row r="28" spans="1:20" ht="30">
      <c r="A28" s="4">
        <v>24</v>
      </c>
      <c r="B28" s="64" t="s">
        <v>62</v>
      </c>
      <c r="C28" s="65" t="s">
        <v>174</v>
      </c>
      <c r="D28" s="94" t="s">
        <v>23</v>
      </c>
      <c r="E28" s="91" t="s">
        <v>175</v>
      </c>
      <c r="F28" s="94" t="s">
        <v>100</v>
      </c>
      <c r="G28" s="68">
        <v>12</v>
      </c>
      <c r="H28" s="68">
        <v>14</v>
      </c>
      <c r="I28" s="69">
        <f>SUBTOTAL(9,G28:H28)</f>
        <v>26</v>
      </c>
      <c r="J28" s="70" t="s">
        <v>176</v>
      </c>
      <c r="K28" s="92" t="s">
        <v>160</v>
      </c>
      <c r="L28" s="77" t="s">
        <v>161</v>
      </c>
      <c r="M28" s="78">
        <v>9706030801</v>
      </c>
      <c r="N28" s="65" t="s">
        <v>177</v>
      </c>
      <c r="O28" s="90">
        <v>8724935195</v>
      </c>
      <c r="P28" s="80">
        <v>43573</v>
      </c>
      <c r="Q28" s="81" t="s">
        <v>105</v>
      </c>
      <c r="R28" s="48"/>
      <c r="S28" s="18"/>
      <c r="T28" s="18"/>
    </row>
    <row r="29" spans="1:20" ht="24">
      <c r="A29" s="4">
        <v>25</v>
      </c>
      <c r="B29" s="64" t="s">
        <v>62</v>
      </c>
      <c r="C29" s="85" t="s">
        <v>178</v>
      </c>
      <c r="D29" s="66" t="s">
        <v>25</v>
      </c>
      <c r="E29" s="86"/>
      <c r="F29" s="66"/>
      <c r="G29" s="87">
        <v>14</v>
      </c>
      <c r="H29" s="87">
        <v>13</v>
      </c>
      <c r="I29" s="88">
        <f t="shared" ref="I29" si="18">+H29+G29</f>
        <v>27</v>
      </c>
      <c r="J29" s="89" t="s">
        <v>179</v>
      </c>
      <c r="K29" s="78" t="s">
        <v>160</v>
      </c>
      <c r="L29" s="77" t="s">
        <v>165</v>
      </c>
      <c r="M29" s="78">
        <v>7002049157</v>
      </c>
      <c r="N29" s="65" t="s">
        <v>162</v>
      </c>
      <c r="O29" s="90">
        <v>8403946798</v>
      </c>
      <c r="P29" s="80">
        <v>43575</v>
      </c>
      <c r="Q29" s="81" t="s">
        <v>117</v>
      </c>
      <c r="R29" s="48"/>
      <c r="S29" s="18"/>
      <c r="T29" s="18"/>
    </row>
    <row r="30" spans="1:20" ht="30">
      <c r="A30" s="4">
        <v>26</v>
      </c>
      <c r="B30" s="64" t="s">
        <v>62</v>
      </c>
      <c r="C30" s="65" t="s">
        <v>180</v>
      </c>
      <c r="D30" s="66" t="s">
        <v>23</v>
      </c>
      <c r="E30" s="93">
        <v>18060504306</v>
      </c>
      <c r="F30" s="66" t="s">
        <v>100</v>
      </c>
      <c r="G30" s="68">
        <v>4</v>
      </c>
      <c r="H30" s="68">
        <v>3</v>
      </c>
      <c r="I30" s="69">
        <f t="shared" ref="I30" si="19">SUM(G30:H30)</f>
        <v>7</v>
      </c>
      <c r="J30" s="70" t="s">
        <v>181</v>
      </c>
      <c r="K30" s="92" t="s">
        <v>160</v>
      </c>
      <c r="L30" s="77" t="s">
        <v>161</v>
      </c>
      <c r="M30" s="78">
        <v>9706030801</v>
      </c>
      <c r="N30" s="65" t="s">
        <v>166</v>
      </c>
      <c r="O30" s="90">
        <v>8486747124</v>
      </c>
      <c r="P30" s="80">
        <v>43575</v>
      </c>
      <c r="Q30" s="81" t="s">
        <v>117</v>
      </c>
      <c r="R30" s="48"/>
      <c r="S30" s="18"/>
      <c r="T30" s="18"/>
    </row>
    <row r="31" spans="1:20" ht="24">
      <c r="A31" s="4">
        <v>27</v>
      </c>
      <c r="B31" s="64" t="s">
        <v>62</v>
      </c>
      <c r="C31" s="85" t="s">
        <v>182</v>
      </c>
      <c r="D31" s="66" t="s">
        <v>25</v>
      </c>
      <c r="E31" s="86"/>
      <c r="F31" s="66"/>
      <c r="G31" s="87">
        <v>11</v>
      </c>
      <c r="H31" s="87">
        <v>19</v>
      </c>
      <c r="I31" s="88">
        <f t="shared" ref="I31" si="20">+H31+G31</f>
        <v>30</v>
      </c>
      <c r="J31" s="89" t="s">
        <v>183</v>
      </c>
      <c r="K31" s="78" t="s">
        <v>160</v>
      </c>
      <c r="L31" s="77" t="s">
        <v>165</v>
      </c>
      <c r="M31" s="78">
        <v>7002049157</v>
      </c>
      <c r="N31" s="65" t="s">
        <v>170</v>
      </c>
      <c r="O31" s="90">
        <v>8011843920</v>
      </c>
      <c r="P31" s="80">
        <v>43577</v>
      </c>
      <c r="Q31" s="81" t="s">
        <v>126</v>
      </c>
      <c r="R31" s="48"/>
      <c r="S31" s="18"/>
      <c r="T31" s="18"/>
    </row>
    <row r="32" spans="1:20" ht="30">
      <c r="A32" s="4">
        <v>28</v>
      </c>
      <c r="B32" s="64" t="s">
        <v>62</v>
      </c>
      <c r="C32" s="65" t="s">
        <v>184</v>
      </c>
      <c r="D32" s="66" t="s">
        <v>23</v>
      </c>
      <c r="E32" s="91" t="s">
        <v>185</v>
      </c>
      <c r="F32" s="66" t="s">
        <v>100</v>
      </c>
      <c r="G32" s="68">
        <v>17</v>
      </c>
      <c r="H32" s="68">
        <v>22</v>
      </c>
      <c r="I32" s="69">
        <f t="shared" ref="I32" si="21">SUM(G32:H32)</f>
        <v>39</v>
      </c>
      <c r="J32" s="70" t="s">
        <v>186</v>
      </c>
      <c r="K32" s="92" t="s">
        <v>160</v>
      </c>
      <c r="L32" s="77" t="s">
        <v>161</v>
      </c>
      <c r="M32" s="78">
        <v>9706030801</v>
      </c>
      <c r="N32" s="65" t="s">
        <v>173</v>
      </c>
      <c r="O32" s="90">
        <v>8011350235</v>
      </c>
      <c r="P32" s="80">
        <v>43577</v>
      </c>
      <c r="Q32" s="81" t="s">
        <v>126</v>
      </c>
      <c r="R32" s="48"/>
      <c r="S32" s="18"/>
      <c r="T32" s="18"/>
    </row>
    <row r="33" spans="1:20" ht="24">
      <c r="A33" s="4">
        <v>29</v>
      </c>
      <c r="B33" s="64" t="s">
        <v>62</v>
      </c>
      <c r="C33" s="85" t="s">
        <v>187</v>
      </c>
      <c r="D33" s="66" t="s">
        <v>25</v>
      </c>
      <c r="E33" s="86"/>
      <c r="F33" s="66"/>
      <c r="G33" s="87">
        <v>23</v>
      </c>
      <c r="H33" s="87">
        <v>25</v>
      </c>
      <c r="I33" s="88">
        <f t="shared" ref="I33" si="22">+H33+G33</f>
        <v>48</v>
      </c>
      <c r="J33" s="89" t="s">
        <v>188</v>
      </c>
      <c r="K33" s="78" t="s">
        <v>160</v>
      </c>
      <c r="L33" s="77" t="s">
        <v>165</v>
      </c>
      <c r="M33" s="78">
        <v>7002049157</v>
      </c>
      <c r="N33" s="65" t="s">
        <v>177</v>
      </c>
      <c r="O33" s="90">
        <v>8724935195</v>
      </c>
      <c r="P33" s="95">
        <v>43578</v>
      </c>
      <c r="Q33" s="81" t="s">
        <v>134</v>
      </c>
      <c r="R33" s="48"/>
      <c r="S33" s="18"/>
      <c r="T33" s="18"/>
    </row>
    <row r="34" spans="1:20" ht="30">
      <c r="A34" s="4">
        <v>30</v>
      </c>
      <c r="B34" s="64" t="s">
        <v>62</v>
      </c>
      <c r="C34" s="65" t="s">
        <v>189</v>
      </c>
      <c r="D34" s="66" t="s">
        <v>23</v>
      </c>
      <c r="E34" s="91" t="s">
        <v>190</v>
      </c>
      <c r="F34" s="66" t="s">
        <v>100</v>
      </c>
      <c r="G34" s="68">
        <v>13</v>
      </c>
      <c r="H34" s="68">
        <v>19</v>
      </c>
      <c r="I34" s="69">
        <f t="shared" ref="I34" si="23">SUM(G34:H34)</f>
        <v>32</v>
      </c>
      <c r="J34" s="70" t="s">
        <v>191</v>
      </c>
      <c r="K34" s="92" t="s">
        <v>160</v>
      </c>
      <c r="L34" s="77" t="s">
        <v>161</v>
      </c>
      <c r="M34" s="78">
        <v>9706030801</v>
      </c>
      <c r="N34" s="65" t="s">
        <v>162</v>
      </c>
      <c r="O34" s="90">
        <v>8403946798</v>
      </c>
      <c r="P34" s="95">
        <v>43578</v>
      </c>
      <c r="Q34" s="81" t="s">
        <v>134</v>
      </c>
      <c r="R34" s="48"/>
      <c r="S34" s="18"/>
      <c r="T34" s="18"/>
    </row>
    <row r="35" spans="1:20" ht="24">
      <c r="A35" s="4">
        <v>31</v>
      </c>
      <c r="B35" s="64" t="s">
        <v>62</v>
      </c>
      <c r="C35" s="85" t="s">
        <v>192</v>
      </c>
      <c r="D35" s="66" t="s">
        <v>25</v>
      </c>
      <c r="E35" s="86"/>
      <c r="F35" s="66"/>
      <c r="G35" s="87">
        <v>14</v>
      </c>
      <c r="H35" s="87">
        <v>10</v>
      </c>
      <c r="I35" s="88">
        <f t="shared" ref="I35" si="24">+H35+G35</f>
        <v>24</v>
      </c>
      <c r="J35" s="89" t="s">
        <v>193</v>
      </c>
      <c r="K35" s="78" t="s">
        <v>160</v>
      </c>
      <c r="L35" s="77" t="s">
        <v>165</v>
      </c>
      <c r="M35" s="78">
        <v>7002049157</v>
      </c>
      <c r="N35" s="65" t="s">
        <v>166</v>
      </c>
      <c r="O35" s="90">
        <v>8486747124</v>
      </c>
      <c r="P35" s="80">
        <v>43579</v>
      </c>
      <c r="Q35" s="81" t="s">
        <v>194</v>
      </c>
      <c r="R35" s="48"/>
      <c r="S35" s="18"/>
      <c r="T35" s="18"/>
    </row>
    <row r="36" spans="1:20" ht="45">
      <c r="A36" s="4">
        <v>32</v>
      </c>
      <c r="B36" s="64" t="s">
        <v>62</v>
      </c>
      <c r="C36" s="96" t="s">
        <v>195</v>
      </c>
      <c r="D36" s="66" t="s">
        <v>23</v>
      </c>
      <c r="E36" s="97" t="s">
        <v>196</v>
      </c>
      <c r="F36" s="66" t="s">
        <v>91</v>
      </c>
      <c r="G36" s="98">
        <v>27</v>
      </c>
      <c r="H36" s="98">
        <v>33</v>
      </c>
      <c r="I36" s="99">
        <f t="shared" ref="I36" si="25">SUM(G36:H36)</f>
        <v>60</v>
      </c>
      <c r="J36" s="100" t="s">
        <v>197</v>
      </c>
      <c r="K36" s="97" t="s">
        <v>160</v>
      </c>
      <c r="L36" s="77" t="s">
        <v>161</v>
      </c>
      <c r="M36" s="78">
        <v>9706030801</v>
      </c>
      <c r="N36" s="65" t="s">
        <v>170</v>
      </c>
      <c r="O36" s="90">
        <v>8011843920</v>
      </c>
      <c r="P36" s="80">
        <v>43579</v>
      </c>
      <c r="Q36" s="81" t="s">
        <v>194</v>
      </c>
      <c r="R36" s="48"/>
      <c r="S36" s="18"/>
      <c r="T36" s="18"/>
    </row>
    <row r="37" spans="1:20" ht="24">
      <c r="A37" s="4">
        <v>33</v>
      </c>
      <c r="B37" s="64" t="s">
        <v>62</v>
      </c>
      <c r="C37" s="85" t="s">
        <v>198</v>
      </c>
      <c r="D37" s="66" t="s">
        <v>25</v>
      </c>
      <c r="E37" s="86"/>
      <c r="F37" s="66"/>
      <c r="G37" s="87">
        <v>4</v>
      </c>
      <c r="H37" s="87">
        <v>12</v>
      </c>
      <c r="I37" s="88">
        <f t="shared" ref="I37:I38" si="26">+H37+G37</f>
        <v>16</v>
      </c>
      <c r="J37" s="89" t="s">
        <v>199</v>
      </c>
      <c r="K37" s="78" t="s">
        <v>200</v>
      </c>
      <c r="L37" s="77" t="s">
        <v>201</v>
      </c>
      <c r="M37" s="84">
        <v>9706961286</v>
      </c>
      <c r="N37" s="65" t="s">
        <v>202</v>
      </c>
      <c r="O37" s="90">
        <v>9126883307</v>
      </c>
      <c r="P37" s="80">
        <v>43580</v>
      </c>
      <c r="Q37" s="81" t="s">
        <v>105</v>
      </c>
      <c r="R37" s="18"/>
      <c r="S37" s="18"/>
      <c r="T37" s="18"/>
    </row>
    <row r="38" spans="1:20" ht="24">
      <c r="A38" s="4">
        <v>34</v>
      </c>
      <c r="B38" s="64" t="s">
        <v>62</v>
      </c>
      <c r="C38" s="85" t="s">
        <v>203</v>
      </c>
      <c r="D38" s="66" t="s">
        <v>25</v>
      </c>
      <c r="E38" s="86"/>
      <c r="F38" s="66"/>
      <c r="G38" s="87">
        <v>14</v>
      </c>
      <c r="H38" s="87">
        <v>13</v>
      </c>
      <c r="I38" s="88">
        <f t="shared" si="26"/>
        <v>27</v>
      </c>
      <c r="J38" s="89" t="s">
        <v>204</v>
      </c>
      <c r="K38" s="78" t="s">
        <v>200</v>
      </c>
      <c r="L38" s="77" t="s">
        <v>205</v>
      </c>
      <c r="M38" s="78">
        <v>9706961286</v>
      </c>
      <c r="N38" s="65" t="s">
        <v>206</v>
      </c>
      <c r="O38" s="90">
        <v>8486256973</v>
      </c>
      <c r="P38" s="80">
        <v>43580</v>
      </c>
      <c r="Q38" s="81" t="s">
        <v>105</v>
      </c>
      <c r="R38" s="18"/>
      <c r="S38" s="18"/>
      <c r="T38" s="18"/>
    </row>
    <row r="39" spans="1:20" ht="45.75">
      <c r="A39" s="4">
        <v>35</v>
      </c>
      <c r="B39" s="64" t="s">
        <v>62</v>
      </c>
      <c r="C39" s="101" t="s">
        <v>207</v>
      </c>
      <c r="D39" s="66" t="s">
        <v>23</v>
      </c>
      <c r="E39" s="91">
        <v>18060504304</v>
      </c>
      <c r="F39" s="66" t="s">
        <v>100</v>
      </c>
      <c r="G39" s="68">
        <v>10</v>
      </c>
      <c r="H39" s="68">
        <v>10</v>
      </c>
      <c r="I39" s="69">
        <f t="shared" ref="I39" si="27">SUM(G39:H39)</f>
        <v>20</v>
      </c>
      <c r="J39" s="102" t="s">
        <v>208</v>
      </c>
      <c r="K39" s="92" t="s">
        <v>200</v>
      </c>
      <c r="L39" s="77" t="s">
        <v>201</v>
      </c>
      <c r="M39" s="84">
        <v>9706961286</v>
      </c>
      <c r="N39" s="65" t="s">
        <v>209</v>
      </c>
      <c r="O39" s="90">
        <v>9126883307</v>
      </c>
      <c r="P39" s="80">
        <v>43580</v>
      </c>
      <c r="Q39" s="81" t="s">
        <v>105</v>
      </c>
      <c r="R39" s="18"/>
      <c r="S39" s="18"/>
      <c r="T39" s="18"/>
    </row>
    <row r="40" spans="1:20" ht="24">
      <c r="A40" s="4">
        <v>36</v>
      </c>
      <c r="B40" s="64" t="s">
        <v>62</v>
      </c>
      <c r="C40" s="85" t="s">
        <v>210</v>
      </c>
      <c r="D40" s="66" t="s">
        <v>25</v>
      </c>
      <c r="E40" s="86"/>
      <c r="F40" s="66"/>
      <c r="G40" s="87">
        <v>6</v>
      </c>
      <c r="H40" s="87">
        <v>12</v>
      </c>
      <c r="I40" s="88">
        <v>25</v>
      </c>
      <c r="J40" s="89" t="s">
        <v>211</v>
      </c>
      <c r="K40" s="69" t="s">
        <v>200</v>
      </c>
      <c r="L40" s="77" t="s">
        <v>205</v>
      </c>
      <c r="M40" s="78">
        <v>9706961286</v>
      </c>
      <c r="N40" s="65" t="s">
        <v>202</v>
      </c>
      <c r="O40" s="90">
        <v>9126883307</v>
      </c>
      <c r="P40" s="80">
        <v>43581</v>
      </c>
      <c r="Q40" s="81" t="s">
        <v>111</v>
      </c>
      <c r="R40" s="18"/>
      <c r="S40" s="18"/>
      <c r="T40" s="18"/>
    </row>
    <row r="41" spans="1:20" ht="24">
      <c r="A41" s="4">
        <v>37</v>
      </c>
      <c r="B41" s="64" t="s">
        <v>62</v>
      </c>
      <c r="C41" s="85" t="s">
        <v>212</v>
      </c>
      <c r="D41" s="66" t="s">
        <v>25</v>
      </c>
      <c r="E41" s="86"/>
      <c r="F41" s="66"/>
      <c r="G41" s="87">
        <v>20</v>
      </c>
      <c r="H41" s="87">
        <v>11</v>
      </c>
      <c r="I41" s="88">
        <f t="shared" ref="I41" si="28">+H41+G41</f>
        <v>31</v>
      </c>
      <c r="J41" s="89" t="s">
        <v>213</v>
      </c>
      <c r="K41" s="78" t="s">
        <v>200</v>
      </c>
      <c r="L41" s="77" t="s">
        <v>201</v>
      </c>
      <c r="M41" s="84">
        <v>9706961286</v>
      </c>
      <c r="N41" s="65" t="s">
        <v>206</v>
      </c>
      <c r="O41" s="90">
        <v>8486256973</v>
      </c>
      <c r="P41" s="80">
        <v>43581</v>
      </c>
      <c r="Q41" s="81" t="s">
        <v>111</v>
      </c>
      <c r="R41" s="18"/>
      <c r="S41" s="18"/>
      <c r="T41" s="18"/>
    </row>
    <row r="42" spans="1:20" ht="30">
      <c r="A42" s="4">
        <v>38</v>
      </c>
      <c r="B42" s="64" t="s">
        <v>62</v>
      </c>
      <c r="C42" s="82" t="s">
        <v>214</v>
      </c>
      <c r="D42" s="66" t="s">
        <v>23</v>
      </c>
      <c r="E42" s="91">
        <v>18060504305</v>
      </c>
      <c r="F42" s="66" t="s">
        <v>100</v>
      </c>
      <c r="G42" s="68">
        <v>8</v>
      </c>
      <c r="H42" s="68">
        <v>19</v>
      </c>
      <c r="I42" s="69">
        <f t="shared" ref="I42" si="29">SUM(G42:H42)</f>
        <v>27</v>
      </c>
      <c r="J42" s="70" t="s">
        <v>215</v>
      </c>
      <c r="K42" s="92" t="s">
        <v>200</v>
      </c>
      <c r="L42" s="77" t="s">
        <v>205</v>
      </c>
      <c r="M42" s="78">
        <v>9706961286</v>
      </c>
      <c r="N42" s="65" t="s">
        <v>209</v>
      </c>
      <c r="O42" s="90">
        <v>9126883307</v>
      </c>
      <c r="P42" s="80">
        <v>43581</v>
      </c>
      <c r="Q42" s="81" t="s">
        <v>111</v>
      </c>
      <c r="R42" s="18"/>
      <c r="S42" s="18"/>
      <c r="T42" s="18"/>
    </row>
    <row r="43" spans="1:20" ht="24">
      <c r="A43" s="4">
        <v>39</v>
      </c>
      <c r="B43" s="64" t="s">
        <v>62</v>
      </c>
      <c r="C43" s="85" t="s">
        <v>216</v>
      </c>
      <c r="D43" s="66" t="s">
        <v>25</v>
      </c>
      <c r="E43" s="86"/>
      <c r="F43" s="66"/>
      <c r="G43" s="87">
        <v>35</v>
      </c>
      <c r="H43" s="87">
        <v>30</v>
      </c>
      <c r="I43" s="88">
        <f t="shared" ref="I43:I45" si="30">+H43+G43</f>
        <v>65</v>
      </c>
      <c r="J43" s="89" t="s">
        <v>217</v>
      </c>
      <c r="K43" s="78" t="s">
        <v>200</v>
      </c>
      <c r="L43" s="77" t="s">
        <v>201</v>
      </c>
      <c r="M43" s="84">
        <v>9706961286</v>
      </c>
      <c r="N43" s="65" t="s">
        <v>202</v>
      </c>
      <c r="O43" s="90">
        <v>9126883307</v>
      </c>
      <c r="P43" s="80">
        <v>43582</v>
      </c>
      <c r="Q43" s="81" t="s">
        <v>117</v>
      </c>
      <c r="R43" s="18"/>
      <c r="S43" s="18"/>
      <c r="T43" s="18"/>
    </row>
    <row r="44" spans="1:20" ht="24">
      <c r="A44" s="4">
        <v>40</v>
      </c>
      <c r="B44" s="64" t="s">
        <v>62</v>
      </c>
      <c r="C44" s="85" t="s">
        <v>218</v>
      </c>
      <c r="D44" s="66" t="s">
        <v>25</v>
      </c>
      <c r="E44" s="86"/>
      <c r="F44" s="66"/>
      <c r="G44" s="87">
        <v>6</v>
      </c>
      <c r="H44" s="87">
        <v>11</v>
      </c>
      <c r="I44" s="88">
        <f t="shared" si="30"/>
        <v>17</v>
      </c>
      <c r="J44" s="89" t="s">
        <v>219</v>
      </c>
      <c r="K44" s="78" t="s">
        <v>200</v>
      </c>
      <c r="L44" s="77" t="s">
        <v>205</v>
      </c>
      <c r="M44" s="78">
        <v>9706961286</v>
      </c>
      <c r="N44" s="65" t="s">
        <v>206</v>
      </c>
      <c r="O44" s="90">
        <v>8486256973</v>
      </c>
      <c r="P44" s="80">
        <v>43582</v>
      </c>
      <c r="Q44" s="81" t="s">
        <v>117</v>
      </c>
      <c r="R44" s="18"/>
      <c r="S44" s="18"/>
      <c r="T44" s="18"/>
    </row>
    <row r="45" spans="1:20" ht="24">
      <c r="A45" s="4">
        <v>41</v>
      </c>
      <c r="B45" s="64" t="s">
        <v>62</v>
      </c>
      <c r="C45" s="85" t="s">
        <v>220</v>
      </c>
      <c r="D45" s="66" t="s">
        <v>25</v>
      </c>
      <c r="E45" s="86"/>
      <c r="F45" s="66"/>
      <c r="G45" s="87">
        <v>14</v>
      </c>
      <c r="H45" s="87">
        <v>14</v>
      </c>
      <c r="I45" s="88">
        <f t="shared" si="30"/>
        <v>28</v>
      </c>
      <c r="J45" s="89" t="s">
        <v>221</v>
      </c>
      <c r="K45" s="78" t="s">
        <v>200</v>
      </c>
      <c r="L45" s="77" t="s">
        <v>201</v>
      </c>
      <c r="M45" s="84">
        <v>9706961286</v>
      </c>
      <c r="N45" s="65" t="s">
        <v>209</v>
      </c>
      <c r="O45" s="90">
        <v>9126883307</v>
      </c>
      <c r="P45" s="80">
        <v>43584</v>
      </c>
      <c r="Q45" s="81" t="s">
        <v>126</v>
      </c>
      <c r="R45" s="18"/>
      <c r="S45" s="18"/>
      <c r="T45" s="18"/>
    </row>
    <row r="46" spans="1:20" ht="45">
      <c r="A46" s="4">
        <v>42</v>
      </c>
      <c r="B46" s="64" t="s">
        <v>62</v>
      </c>
      <c r="C46" s="65" t="s">
        <v>222</v>
      </c>
      <c r="D46" s="66" t="s">
        <v>23</v>
      </c>
      <c r="E46" s="91">
        <v>18060504301</v>
      </c>
      <c r="F46" s="66" t="s">
        <v>91</v>
      </c>
      <c r="G46" s="103">
        <v>33</v>
      </c>
      <c r="H46" s="103">
        <v>46</v>
      </c>
      <c r="I46" s="69">
        <f t="shared" ref="I46" si="31">SUM(G46:H46)</f>
        <v>79</v>
      </c>
      <c r="J46" s="70" t="s">
        <v>223</v>
      </c>
      <c r="K46" s="92" t="s">
        <v>200</v>
      </c>
      <c r="L46" s="77" t="s">
        <v>205</v>
      </c>
      <c r="M46" s="78">
        <v>9706961286</v>
      </c>
      <c r="N46" s="65" t="s">
        <v>209</v>
      </c>
      <c r="O46" s="90">
        <v>9126883307</v>
      </c>
      <c r="P46" s="80">
        <v>43584</v>
      </c>
      <c r="Q46" s="81" t="s">
        <v>126</v>
      </c>
      <c r="R46" s="18"/>
      <c r="S46" s="18"/>
      <c r="T46" s="18"/>
    </row>
    <row r="47" spans="1:20" ht="24">
      <c r="A47" s="4">
        <v>43</v>
      </c>
      <c r="B47" s="64" t="s">
        <v>62</v>
      </c>
      <c r="C47" s="85" t="s">
        <v>224</v>
      </c>
      <c r="D47" s="66" t="s">
        <v>25</v>
      </c>
      <c r="E47" s="86"/>
      <c r="F47" s="66"/>
      <c r="G47" s="87">
        <v>10</v>
      </c>
      <c r="H47" s="87">
        <v>13</v>
      </c>
      <c r="I47" s="88">
        <f t="shared" ref="I47:I48" si="32">+H47+G47</f>
        <v>23</v>
      </c>
      <c r="J47" s="89" t="s">
        <v>225</v>
      </c>
      <c r="K47" s="78" t="s">
        <v>226</v>
      </c>
      <c r="L47" s="77" t="s">
        <v>227</v>
      </c>
      <c r="M47" s="78">
        <v>9085624467</v>
      </c>
      <c r="N47" s="65" t="s">
        <v>228</v>
      </c>
      <c r="O47" s="79">
        <v>9531130547</v>
      </c>
      <c r="P47" s="80">
        <v>43585</v>
      </c>
      <c r="Q47" s="81" t="s">
        <v>134</v>
      </c>
      <c r="R47" s="18"/>
      <c r="S47" s="18"/>
      <c r="T47" s="18"/>
    </row>
    <row r="48" spans="1:20" ht="24">
      <c r="A48" s="4">
        <v>44</v>
      </c>
      <c r="B48" s="64" t="s">
        <v>62</v>
      </c>
      <c r="C48" s="85" t="s">
        <v>229</v>
      </c>
      <c r="D48" s="66" t="s">
        <v>25</v>
      </c>
      <c r="E48" s="86"/>
      <c r="F48" s="66"/>
      <c r="G48" s="87">
        <v>9</v>
      </c>
      <c r="H48" s="87">
        <v>12</v>
      </c>
      <c r="I48" s="88">
        <f t="shared" si="32"/>
        <v>21</v>
      </c>
      <c r="J48" s="89" t="s">
        <v>230</v>
      </c>
      <c r="K48" s="78" t="s">
        <v>226</v>
      </c>
      <c r="L48" s="77" t="s">
        <v>231</v>
      </c>
      <c r="M48" s="78">
        <v>9365186167</v>
      </c>
      <c r="N48" s="65" t="s">
        <v>232</v>
      </c>
      <c r="O48" s="79">
        <v>9126549545</v>
      </c>
      <c r="P48" s="80">
        <v>43585</v>
      </c>
      <c r="Q48" s="81" t="s">
        <v>134</v>
      </c>
      <c r="R48" s="18"/>
      <c r="S48" s="18"/>
      <c r="T48" s="18"/>
    </row>
    <row r="49" spans="1:20" ht="30">
      <c r="A49" s="4">
        <v>45</v>
      </c>
      <c r="B49" s="64" t="s">
        <v>62</v>
      </c>
      <c r="C49" s="82" t="s">
        <v>233</v>
      </c>
      <c r="D49" s="66" t="s">
        <v>23</v>
      </c>
      <c r="E49" s="91">
        <v>18060502204</v>
      </c>
      <c r="F49" s="66" t="s">
        <v>100</v>
      </c>
      <c r="G49" s="68">
        <v>8</v>
      </c>
      <c r="H49" s="68">
        <v>3</v>
      </c>
      <c r="I49" s="69">
        <f t="shared" ref="I49:I50" si="33">SUM(G49:H49)</f>
        <v>11</v>
      </c>
      <c r="J49" s="70" t="s">
        <v>234</v>
      </c>
      <c r="K49" s="92" t="s">
        <v>226</v>
      </c>
      <c r="L49" s="77" t="s">
        <v>227</v>
      </c>
      <c r="M49" s="78">
        <v>9085624467</v>
      </c>
      <c r="N49" s="65" t="s">
        <v>235</v>
      </c>
      <c r="O49" s="79">
        <v>7086439910</v>
      </c>
      <c r="P49" s="80">
        <v>43585</v>
      </c>
      <c r="Q49" s="81" t="s">
        <v>134</v>
      </c>
      <c r="R49" s="18"/>
      <c r="S49" s="18"/>
      <c r="T49" s="18"/>
    </row>
    <row r="50" spans="1:20" ht="30">
      <c r="A50" s="4">
        <v>46</v>
      </c>
      <c r="B50" s="64" t="s">
        <v>62</v>
      </c>
      <c r="C50" s="82" t="s">
        <v>236</v>
      </c>
      <c r="D50" s="66" t="s">
        <v>23</v>
      </c>
      <c r="E50" s="69">
        <v>18060502203</v>
      </c>
      <c r="F50" s="66" t="s">
        <v>237</v>
      </c>
      <c r="G50" s="103">
        <v>18</v>
      </c>
      <c r="H50" s="103">
        <v>17</v>
      </c>
      <c r="I50" s="69">
        <f t="shared" si="33"/>
        <v>35</v>
      </c>
      <c r="J50" s="70" t="s">
        <v>238</v>
      </c>
      <c r="K50" s="92" t="s">
        <v>226</v>
      </c>
      <c r="L50" s="77" t="s">
        <v>231</v>
      </c>
      <c r="M50" s="78">
        <v>9365186167</v>
      </c>
      <c r="N50" s="65" t="s">
        <v>239</v>
      </c>
      <c r="O50" s="79">
        <v>7575902638</v>
      </c>
      <c r="P50" s="80">
        <v>43585</v>
      </c>
      <c r="Q50" s="81" t="s">
        <v>134</v>
      </c>
      <c r="R50" s="18"/>
      <c r="S50" s="18"/>
      <c r="T50" s="18"/>
    </row>
    <row r="51" spans="1:20">
      <c r="A51" s="4">
        <v>47</v>
      </c>
      <c r="B51" s="64"/>
      <c r="C51" s="65"/>
      <c r="D51" s="66"/>
      <c r="E51" s="86"/>
      <c r="F51" s="66"/>
      <c r="G51" s="68"/>
      <c r="H51" s="68"/>
      <c r="I51" s="69"/>
      <c r="J51" s="70"/>
      <c r="K51" s="92"/>
      <c r="L51" s="104"/>
      <c r="M51" s="104"/>
      <c r="N51" s="65"/>
      <c r="O51" s="87"/>
      <c r="P51" s="80"/>
      <c r="Q51" s="81"/>
      <c r="R51" s="18"/>
      <c r="S51" s="18"/>
      <c r="T51" s="18"/>
    </row>
    <row r="52" spans="1:20">
      <c r="A52" s="4">
        <v>48</v>
      </c>
      <c r="B52" s="64"/>
      <c r="C52" s="65"/>
      <c r="D52" s="66"/>
      <c r="E52" s="86"/>
      <c r="F52" s="66"/>
      <c r="G52" s="68"/>
      <c r="H52" s="68"/>
      <c r="I52" s="69"/>
      <c r="J52" s="70"/>
      <c r="K52" s="92"/>
      <c r="L52" s="65"/>
      <c r="M52" s="87"/>
      <c r="N52" s="65"/>
      <c r="O52" s="87"/>
      <c r="P52" s="80"/>
      <c r="Q52" s="81"/>
      <c r="R52" s="18"/>
      <c r="S52" s="18"/>
      <c r="T52" s="18"/>
    </row>
    <row r="53" spans="1:20">
      <c r="A53" s="4">
        <v>49</v>
      </c>
      <c r="B53" s="64"/>
      <c r="C53" s="65"/>
      <c r="D53" s="66"/>
      <c r="E53" s="86"/>
      <c r="F53" s="66"/>
      <c r="G53" s="68"/>
      <c r="H53" s="68"/>
      <c r="I53" s="69"/>
      <c r="J53" s="70"/>
      <c r="K53" s="92"/>
      <c r="L53" s="104"/>
      <c r="M53" s="104"/>
      <c r="N53" s="65"/>
      <c r="O53" s="87"/>
      <c r="P53" s="80"/>
      <c r="Q53" s="81"/>
      <c r="R53" s="18"/>
      <c r="S53" s="18"/>
      <c r="T53" s="18"/>
    </row>
    <row r="54" spans="1:20">
      <c r="A54" s="4">
        <v>50</v>
      </c>
      <c r="B54" s="64"/>
      <c r="C54" s="85"/>
      <c r="D54" s="66"/>
      <c r="E54" s="86"/>
      <c r="F54" s="66"/>
      <c r="G54" s="87"/>
      <c r="H54" s="87"/>
      <c r="I54" s="88"/>
      <c r="J54" s="89"/>
      <c r="K54" s="78"/>
      <c r="L54" s="65"/>
      <c r="M54" s="87"/>
      <c r="N54" s="65"/>
      <c r="O54" s="87"/>
      <c r="P54" s="80"/>
      <c r="Q54" s="81"/>
      <c r="R54" s="18"/>
      <c r="S54" s="18"/>
      <c r="T54" s="18"/>
    </row>
    <row r="55" spans="1:20" ht="49.5">
      <c r="A55" s="4">
        <v>51</v>
      </c>
      <c r="B55" s="64" t="s">
        <v>63</v>
      </c>
      <c r="C55" s="65" t="s">
        <v>90</v>
      </c>
      <c r="D55" s="66" t="s">
        <v>23</v>
      </c>
      <c r="E55" s="67">
        <v>18060505004</v>
      </c>
      <c r="F55" s="66" t="s">
        <v>91</v>
      </c>
      <c r="G55" s="68">
        <v>305</v>
      </c>
      <c r="H55" s="68">
        <v>406</v>
      </c>
      <c r="I55" s="69">
        <f t="shared" ref="I55:I58" si="34">SUM(G55:H55)</f>
        <v>711</v>
      </c>
      <c r="J55" s="70" t="s">
        <v>92</v>
      </c>
      <c r="K55" s="92" t="s">
        <v>93</v>
      </c>
      <c r="L55" s="72" t="s">
        <v>94</v>
      </c>
      <c r="M55" s="73">
        <v>8876494972</v>
      </c>
      <c r="N55" s="65" t="s">
        <v>95</v>
      </c>
      <c r="O55" s="74">
        <v>9678890841</v>
      </c>
      <c r="P55" s="75" t="s">
        <v>240</v>
      </c>
      <c r="Q55" s="75" t="s">
        <v>97</v>
      </c>
      <c r="R55" s="18"/>
      <c r="S55" s="18"/>
      <c r="T55" s="18"/>
    </row>
    <row r="56" spans="1:20" ht="49.5">
      <c r="A56" s="4">
        <v>52</v>
      </c>
      <c r="B56" s="64" t="s">
        <v>63</v>
      </c>
      <c r="C56" s="65" t="s">
        <v>241</v>
      </c>
      <c r="D56" s="66" t="s">
        <v>23</v>
      </c>
      <c r="E56" s="91" t="s">
        <v>242</v>
      </c>
      <c r="F56" s="66" t="s">
        <v>100</v>
      </c>
      <c r="G56" s="68">
        <v>100</v>
      </c>
      <c r="H56" s="68">
        <v>108</v>
      </c>
      <c r="I56" s="69">
        <f t="shared" si="34"/>
        <v>208</v>
      </c>
      <c r="J56" s="70" t="s">
        <v>243</v>
      </c>
      <c r="K56" s="71" t="s">
        <v>244</v>
      </c>
      <c r="L56" s="77" t="s">
        <v>245</v>
      </c>
      <c r="M56" s="78">
        <v>7035520872</v>
      </c>
      <c r="N56" s="65" t="s">
        <v>246</v>
      </c>
      <c r="O56" s="90">
        <v>9678738407</v>
      </c>
      <c r="P56" s="80" t="s">
        <v>247</v>
      </c>
      <c r="Q56" s="81" t="s">
        <v>248</v>
      </c>
      <c r="R56" s="18"/>
      <c r="S56" s="18"/>
      <c r="T56" s="18"/>
    </row>
    <row r="57" spans="1:20" ht="45">
      <c r="A57" s="4">
        <v>53</v>
      </c>
      <c r="B57" s="64" t="s">
        <v>63</v>
      </c>
      <c r="C57" s="65" t="s">
        <v>249</v>
      </c>
      <c r="D57" s="66" t="s">
        <v>23</v>
      </c>
      <c r="E57" s="91" t="s">
        <v>250</v>
      </c>
      <c r="F57" s="66" t="s">
        <v>100</v>
      </c>
      <c r="G57" s="68">
        <v>23</v>
      </c>
      <c r="H57" s="68">
        <v>18</v>
      </c>
      <c r="I57" s="69">
        <f t="shared" si="34"/>
        <v>41</v>
      </c>
      <c r="J57" s="70" t="s">
        <v>251</v>
      </c>
      <c r="K57" s="92" t="s">
        <v>244</v>
      </c>
      <c r="L57" s="77" t="s">
        <v>252</v>
      </c>
      <c r="M57" s="84">
        <v>9435306669</v>
      </c>
      <c r="N57" s="65" t="s">
        <v>253</v>
      </c>
      <c r="O57" s="90">
        <v>8011664667</v>
      </c>
      <c r="P57" s="80">
        <v>43561</v>
      </c>
      <c r="Q57" s="81" t="s">
        <v>117</v>
      </c>
      <c r="R57" s="18"/>
      <c r="S57" s="18"/>
      <c r="T57" s="18"/>
    </row>
    <row r="58" spans="1:20" ht="33">
      <c r="A58" s="4">
        <v>54</v>
      </c>
      <c r="B58" s="64" t="s">
        <v>63</v>
      </c>
      <c r="C58" s="65" t="s">
        <v>254</v>
      </c>
      <c r="D58" s="66" t="s">
        <v>23</v>
      </c>
      <c r="E58" s="93">
        <v>18060505603</v>
      </c>
      <c r="F58" s="66" t="s">
        <v>100</v>
      </c>
      <c r="G58" s="68">
        <v>39</v>
      </c>
      <c r="H58" s="68">
        <v>47</v>
      </c>
      <c r="I58" s="69">
        <f t="shared" si="34"/>
        <v>86</v>
      </c>
      <c r="J58" s="70" t="s">
        <v>255</v>
      </c>
      <c r="K58" s="92" t="s">
        <v>244</v>
      </c>
      <c r="L58" s="77" t="s">
        <v>252</v>
      </c>
      <c r="M58" s="84">
        <v>9435306669</v>
      </c>
      <c r="N58" s="65" t="s">
        <v>256</v>
      </c>
      <c r="O58" s="90">
        <v>8749825785</v>
      </c>
      <c r="P58" s="80">
        <v>43563</v>
      </c>
      <c r="Q58" s="81" t="s">
        <v>257</v>
      </c>
      <c r="R58" s="18"/>
      <c r="S58" s="18"/>
      <c r="T58" s="18"/>
    </row>
    <row r="59" spans="1:20" ht="24">
      <c r="A59" s="4">
        <v>55</v>
      </c>
      <c r="B59" s="64" t="s">
        <v>63</v>
      </c>
      <c r="C59" s="94" t="s">
        <v>258</v>
      </c>
      <c r="D59" s="66" t="s">
        <v>25</v>
      </c>
      <c r="E59" s="86"/>
      <c r="F59" s="66"/>
      <c r="G59" s="87">
        <v>10</v>
      </c>
      <c r="H59" s="87">
        <v>12</v>
      </c>
      <c r="I59" s="87">
        <f t="shared" ref="I59" si="35">+H59+G59</f>
        <v>22</v>
      </c>
      <c r="J59" s="89" t="s">
        <v>259</v>
      </c>
      <c r="K59" s="78" t="s">
        <v>260</v>
      </c>
      <c r="L59" s="77" t="s">
        <v>261</v>
      </c>
      <c r="M59" s="84">
        <v>8486322592</v>
      </c>
      <c r="N59" s="65" t="s">
        <v>262</v>
      </c>
      <c r="O59" s="105">
        <v>8812013158</v>
      </c>
      <c r="P59" s="80">
        <v>43564</v>
      </c>
      <c r="Q59" s="81" t="s">
        <v>134</v>
      </c>
      <c r="R59" s="18"/>
      <c r="S59" s="18"/>
      <c r="T59" s="18"/>
    </row>
    <row r="60" spans="1:20" ht="30">
      <c r="A60" s="4">
        <v>56</v>
      </c>
      <c r="B60" s="64" t="s">
        <v>63</v>
      </c>
      <c r="C60" s="69" t="s">
        <v>263</v>
      </c>
      <c r="D60" s="66" t="s">
        <v>23</v>
      </c>
      <c r="E60" s="91" t="s">
        <v>264</v>
      </c>
      <c r="F60" s="66" t="s">
        <v>100</v>
      </c>
      <c r="G60" s="68">
        <v>23</v>
      </c>
      <c r="H60" s="68">
        <v>21</v>
      </c>
      <c r="I60" s="103">
        <f t="shared" ref="I60" si="36">SUM(G60:H60)</f>
        <v>44</v>
      </c>
      <c r="J60" s="70" t="s">
        <v>265</v>
      </c>
      <c r="K60" s="92" t="s">
        <v>260</v>
      </c>
      <c r="L60" s="77" t="s">
        <v>266</v>
      </c>
      <c r="M60" s="84">
        <v>9435910494</v>
      </c>
      <c r="N60" s="65" t="s">
        <v>267</v>
      </c>
      <c r="O60" s="79">
        <v>9859007052</v>
      </c>
      <c r="P60" s="80">
        <v>43564</v>
      </c>
      <c r="Q60" s="81" t="s">
        <v>134</v>
      </c>
      <c r="R60" s="18"/>
      <c r="S60" s="18"/>
      <c r="T60" s="18"/>
    </row>
    <row r="61" spans="1:20" ht="24">
      <c r="A61" s="4">
        <v>57</v>
      </c>
      <c r="B61" s="64" t="s">
        <v>63</v>
      </c>
      <c r="C61" s="94" t="s">
        <v>268</v>
      </c>
      <c r="D61" s="66" t="s">
        <v>25</v>
      </c>
      <c r="E61" s="86"/>
      <c r="F61" s="66"/>
      <c r="G61" s="87">
        <v>10</v>
      </c>
      <c r="H61" s="87">
        <v>12</v>
      </c>
      <c r="I61" s="87">
        <f t="shared" ref="I61" si="37">+H61+G61</f>
        <v>22</v>
      </c>
      <c r="J61" s="89" t="s">
        <v>269</v>
      </c>
      <c r="K61" s="106" t="s">
        <v>260</v>
      </c>
      <c r="L61" s="77" t="s">
        <v>261</v>
      </c>
      <c r="M61" s="84">
        <v>8486322592</v>
      </c>
      <c r="N61" s="65" t="s">
        <v>270</v>
      </c>
      <c r="O61" s="79">
        <v>8486312118</v>
      </c>
      <c r="P61" s="80">
        <v>43565</v>
      </c>
      <c r="Q61" s="81" t="s">
        <v>271</v>
      </c>
      <c r="R61" s="18"/>
      <c r="S61" s="18"/>
      <c r="T61" s="18"/>
    </row>
    <row r="62" spans="1:20" ht="30">
      <c r="A62" s="4">
        <v>58</v>
      </c>
      <c r="B62" s="64" t="s">
        <v>63</v>
      </c>
      <c r="C62" s="69" t="s">
        <v>272</v>
      </c>
      <c r="D62" s="66" t="s">
        <v>23</v>
      </c>
      <c r="E62" s="76" t="s">
        <v>273</v>
      </c>
      <c r="F62" s="66" t="s">
        <v>100</v>
      </c>
      <c r="G62" s="68">
        <v>14</v>
      </c>
      <c r="H62" s="68">
        <v>11</v>
      </c>
      <c r="I62" s="103">
        <f t="shared" ref="I62" si="38">SUM(G62:H62)</f>
        <v>25</v>
      </c>
      <c r="J62" s="70" t="s">
        <v>274</v>
      </c>
      <c r="K62" s="107" t="s">
        <v>260</v>
      </c>
      <c r="L62" s="77" t="s">
        <v>266</v>
      </c>
      <c r="M62" s="84">
        <v>9435910494</v>
      </c>
      <c r="N62" s="65" t="s">
        <v>275</v>
      </c>
      <c r="O62" s="79">
        <v>8876811534</v>
      </c>
      <c r="P62" s="80">
        <v>43565</v>
      </c>
      <c r="Q62" s="81" t="s">
        <v>271</v>
      </c>
      <c r="R62" s="18"/>
      <c r="S62" s="18"/>
      <c r="T62" s="18"/>
    </row>
    <row r="63" spans="1:20" ht="24">
      <c r="A63" s="4">
        <v>59</v>
      </c>
      <c r="B63" s="64" t="s">
        <v>63</v>
      </c>
      <c r="C63" s="94" t="s">
        <v>276</v>
      </c>
      <c r="D63" s="66" t="s">
        <v>25</v>
      </c>
      <c r="E63" s="86"/>
      <c r="F63" s="66"/>
      <c r="G63" s="87">
        <v>7</v>
      </c>
      <c r="H63" s="87">
        <v>13</v>
      </c>
      <c r="I63" s="87">
        <f t="shared" ref="I63" si="39">+H63+G63</f>
        <v>20</v>
      </c>
      <c r="J63" s="89" t="s">
        <v>277</v>
      </c>
      <c r="K63" s="103" t="s">
        <v>260</v>
      </c>
      <c r="L63" s="77" t="s">
        <v>261</v>
      </c>
      <c r="M63" s="84">
        <v>8486322592</v>
      </c>
      <c r="N63" s="65" t="s">
        <v>262</v>
      </c>
      <c r="O63" s="105">
        <v>8812013158</v>
      </c>
      <c r="P63" s="80">
        <v>43566</v>
      </c>
      <c r="Q63" s="81" t="s">
        <v>105</v>
      </c>
      <c r="R63" s="18"/>
      <c r="S63" s="18"/>
      <c r="T63" s="18"/>
    </row>
    <row r="64" spans="1:20" ht="30">
      <c r="A64" s="4">
        <v>60</v>
      </c>
      <c r="B64" s="64" t="s">
        <v>63</v>
      </c>
      <c r="C64" s="69" t="s">
        <v>278</v>
      </c>
      <c r="D64" s="66" t="s">
        <v>23</v>
      </c>
      <c r="E64" s="69" t="s">
        <v>279</v>
      </c>
      <c r="F64" s="66" t="s">
        <v>100</v>
      </c>
      <c r="G64" s="68">
        <v>9</v>
      </c>
      <c r="H64" s="68">
        <v>14</v>
      </c>
      <c r="I64" s="103">
        <f t="shared" ref="I64" si="40">SUM(G64:H64)</f>
        <v>23</v>
      </c>
      <c r="J64" s="70" t="s">
        <v>280</v>
      </c>
      <c r="K64" s="108" t="s">
        <v>260</v>
      </c>
      <c r="L64" s="77" t="s">
        <v>266</v>
      </c>
      <c r="M64" s="84">
        <v>9435910494</v>
      </c>
      <c r="N64" s="65" t="s">
        <v>267</v>
      </c>
      <c r="O64" s="79">
        <v>9859007052</v>
      </c>
      <c r="P64" s="80">
        <v>43566</v>
      </c>
      <c r="Q64" s="81" t="s">
        <v>105</v>
      </c>
      <c r="R64" s="18"/>
      <c r="S64" s="18"/>
      <c r="T64" s="18"/>
    </row>
    <row r="65" spans="1:20" ht="24">
      <c r="A65" s="4">
        <v>61</v>
      </c>
      <c r="B65" s="64" t="s">
        <v>63</v>
      </c>
      <c r="C65" s="94" t="s">
        <v>281</v>
      </c>
      <c r="D65" s="66" t="s">
        <v>25</v>
      </c>
      <c r="E65" s="67"/>
      <c r="F65" s="66"/>
      <c r="G65" s="87">
        <v>11</v>
      </c>
      <c r="H65" s="87">
        <v>13</v>
      </c>
      <c r="I65" s="87">
        <f t="shared" ref="I65" si="41">+H65+G65</f>
        <v>24</v>
      </c>
      <c r="J65" s="89" t="s">
        <v>282</v>
      </c>
      <c r="K65" s="106" t="s">
        <v>260</v>
      </c>
      <c r="L65" s="77" t="s">
        <v>261</v>
      </c>
      <c r="M65" s="84">
        <v>8486322592</v>
      </c>
      <c r="N65" s="65" t="s">
        <v>270</v>
      </c>
      <c r="O65" s="79">
        <v>8486312118</v>
      </c>
      <c r="P65" s="75">
        <v>43567</v>
      </c>
      <c r="Q65" s="75" t="s">
        <v>111</v>
      </c>
      <c r="R65" s="18"/>
      <c r="S65" s="18"/>
      <c r="T65" s="18"/>
    </row>
    <row r="66" spans="1:20" ht="45">
      <c r="A66" s="4">
        <v>62</v>
      </c>
      <c r="B66" s="64" t="s">
        <v>63</v>
      </c>
      <c r="C66" s="69" t="s">
        <v>283</v>
      </c>
      <c r="D66" s="66" t="s">
        <v>23</v>
      </c>
      <c r="E66" s="91" t="s">
        <v>284</v>
      </c>
      <c r="F66" s="66" t="s">
        <v>100</v>
      </c>
      <c r="G66" s="68">
        <v>40</v>
      </c>
      <c r="H66" s="68">
        <v>36</v>
      </c>
      <c r="I66" s="103">
        <f t="shared" ref="I66" si="42">SUM(G66:H66)</f>
        <v>76</v>
      </c>
      <c r="J66" s="70" t="s">
        <v>285</v>
      </c>
      <c r="K66" s="109" t="s">
        <v>260</v>
      </c>
      <c r="L66" s="77" t="s">
        <v>266</v>
      </c>
      <c r="M66" s="84">
        <v>9435910494</v>
      </c>
      <c r="N66" s="65" t="s">
        <v>275</v>
      </c>
      <c r="O66" s="79">
        <v>8876811534</v>
      </c>
      <c r="P66" s="75">
        <v>43567</v>
      </c>
      <c r="Q66" s="75" t="s">
        <v>111</v>
      </c>
      <c r="R66" s="18"/>
      <c r="S66" s="18"/>
      <c r="T66" s="18"/>
    </row>
    <row r="67" spans="1:20" ht="24">
      <c r="A67" s="4">
        <v>63</v>
      </c>
      <c r="B67" s="64" t="s">
        <v>63</v>
      </c>
      <c r="C67" s="94" t="s">
        <v>286</v>
      </c>
      <c r="D67" s="66" t="s">
        <v>25</v>
      </c>
      <c r="E67" s="91"/>
      <c r="F67" s="66"/>
      <c r="G67" s="87">
        <v>16</v>
      </c>
      <c r="H67" s="87">
        <v>11</v>
      </c>
      <c r="I67" s="87">
        <f t="shared" ref="I67" si="43">+H67+G67</f>
        <v>27</v>
      </c>
      <c r="J67" s="89" t="s">
        <v>287</v>
      </c>
      <c r="K67" s="106" t="s">
        <v>260</v>
      </c>
      <c r="L67" s="77" t="s">
        <v>261</v>
      </c>
      <c r="M67" s="84">
        <v>8486322592</v>
      </c>
      <c r="N67" s="65" t="s">
        <v>262</v>
      </c>
      <c r="O67" s="105">
        <v>8812013158</v>
      </c>
      <c r="P67" s="80">
        <v>43568</v>
      </c>
      <c r="Q67" s="81" t="s">
        <v>117</v>
      </c>
      <c r="R67" s="18"/>
      <c r="S67" s="18"/>
      <c r="T67" s="18"/>
    </row>
    <row r="68" spans="1:20" ht="45">
      <c r="A68" s="4">
        <v>64</v>
      </c>
      <c r="B68" s="64" t="s">
        <v>63</v>
      </c>
      <c r="C68" s="69" t="s">
        <v>288</v>
      </c>
      <c r="D68" s="66" t="s">
        <v>23</v>
      </c>
      <c r="E68" s="93">
        <v>1806511204</v>
      </c>
      <c r="F68" s="66" t="s">
        <v>100</v>
      </c>
      <c r="G68" s="68">
        <v>11</v>
      </c>
      <c r="H68" s="68">
        <v>11</v>
      </c>
      <c r="I68" s="103">
        <f t="shared" ref="I68" si="44">SUM(G68:H68)</f>
        <v>22</v>
      </c>
      <c r="J68" s="70" t="s">
        <v>289</v>
      </c>
      <c r="K68" s="108" t="s">
        <v>260</v>
      </c>
      <c r="L68" s="77" t="s">
        <v>266</v>
      </c>
      <c r="M68" s="84">
        <v>9435910494</v>
      </c>
      <c r="N68" s="65" t="s">
        <v>267</v>
      </c>
      <c r="O68" s="79">
        <v>9859007052</v>
      </c>
      <c r="P68" s="80">
        <v>43568</v>
      </c>
      <c r="Q68" s="81" t="s">
        <v>117</v>
      </c>
      <c r="R68" s="18"/>
      <c r="S68" s="18"/>
      <c r="T68" s="18"/>
    </row>
    <row r="69" spans="1:20" ht="24">
      <c r="A69" s="4">
        <v>65</v>
      </c>
      <c r="B69" s="64" t="s">
        <v>63</v>
      </c>
      <c r="C69" s="94" t="s">
        <v>290</v>
      </c>
      <c r="D69" s="66" t="s">
        <v>25</v>
      </c>
      <c r="E69" s="86"/>
      <c r="F69" s="66"/>
      <c r="G69" s="87">
        <v>21</v>
      </c>
      <c r="H69" s="87">
        <v>20</v>
      </c>
      <c r="I69" s="87">
        <f t="shared" ref="I69:I70" si="45">+H69+G69</f>
        <v>41</v>
      </c>
      <c r="J69" s="89" t="s">
        <v>291</v>
      </c>
      <c r="K69" s="106" t="s">
        <v>260</v>
      </c>
      <c r="L69" s="77" t="s">
        <v>261</v>
      </c>
      <c r="M69" s="84">
        <v>8486322592</v>
      </c>
      <c r="N69" s="65" t="s">
        <v>270</v>
      </c>
      <c r="O69" s="79">
        <v>8486312118</v>
      </c>
      <c r="P69" s="80">
        <v>43572</v>
      </c>
      <c r="Q69" s="81" t="s">
        <v>271</v>
      </c>
      <c r="R69" s="18"/>
      <c r="S69" s="18"/>
      <c r="T69" s="18"/>
    </row>
    <row r="70" spans="1:20" ht="24">
      <c r="A70" s="4">
        <v>66</v>
      </c>
      <c r="B70" s="64" t="s">
        <v>63</v>
      </c>
      <c r="C70" s="94" t="s">
        <v>292</v>
      </c>
      <c r="D70" s="110" t="s">
        <v>25</v>
      </c>
      <c r="E70" s="93"/>
      <c r="F70" s="110"/>
      <c r="G70" s="87">
        <v>14</v>
      </c>
      <c r="H70" s="87">
        <v>17</v>
      </c>
      <c r="I70" s="87">
        <f t="shared" si="45"/>
        <v>31</v>
      </c>
      <c r="J70" s="89" t="s">
        <v>293</v>
      </c>
      <c r="K70" s="106" t="s">
        <v>260</v>
      </c>
      <c r="L70" s="77" t="s">
        <v>266</v>
      </c>
      <c r="M70" s="84">
        <v>9435910494</v>
      </c>
      <c r="N70" s="65" t="s">
        <v>275</v>
      </c>
      <c r="O70" s="79">
        <v>8876811534</v>
      </c>
      <c r="P70" s="80">
        <v>43572</v>
      </c>
      <c r="Q70" s="81" t="s">
        <v>271</v>
      </c>
      <c r="R70" s="18"/>
      <c r="S70" s="18"/>
      <c r="T70" s="18"/>
    </row>
    <row r="71" spans="1:20" ht="45">
      <c r="A71" s="4">
        <v>67</v>
      </c>
      <c r="B71" s="64" t="s">
        <v>63</v>
      </c>
      <c r="C71" s="88" t="s">
        <v>294</v>
      </c>
      <c r="D71" s="110" t="s">
        <v>23</v>
      </c>
      <c r="E71" s="93">
        <v>18060511214</v>
      </c>
      <c r="F71" s="110" t="s">
        <v>100</v>
      </c>
      <c r="G71" s="68">
        <v>21</v>
      </c>
      <c r="H71" s="68">
        <v>14</v>
      </c>
      <c r="I71" s="103">
        <f>SUM(G71:H71)</f>
        <v>35</v>
      </c>
      <c r="J71" s="70" t="s">
        <v>295</v>
      </c>
      <c r="K71" s="108" t="s">
        <v>260</v>
      </c>
      <c r="L71" s="77" t="s">
        <v>261</v>
      </c>
      <c r="M71" s="84">
        <v>8486322592</v>
      </c>
      <c r="N71" s="65" t="s">
        <v>275</v>
      </c>
      <c r="O71" s="79">
        <v>8876811534</v>
      </c>
      <c r="P71" s="80">
        <v>43572</v>
      </c>
      <c r="Q71" s="81" t="s">
        <v>271</v>
      </c>
      <c r="R71" s="18"/>
      <c r="S71" s="18"/>
      <c r="T71" s="18"/>
    </row>
    <row r="72" spans="1:20" ht="24">
      <c r="A72" s="4">
        <v>68</v>
      </c>
      <c r="B72" s="64" t="s">
        <v>63</v>
      </c>
      <c r="C72" s="94" t="s">
        <v>296</v>
      </c>
      <c r="D72" s="66" t="s">
        <v>25</v>
      </c>
      <c r="E72" s="86"/>
      <c r="F72" s="66"/>
      <c r="G72" s="87">
        <v>31</v>
      </c>
      <c r="H72" s="87">
        <v>21</v>
      </c>
      <c r="I72" s="87">
        <f t="shared" ref="I72" si="46">+H72+G72</f>
        <v>52</v>
      </c>
      <c r="J72" s="89" t="s">
        <v>297</v>
      </c>
      <c r="K72" s="106" t="s">
        <v>298</v>
      </c>
      <c r="L72" s="77" t="s">
        <v>299</v>
      </c>
      <c r="M72" s="78">
        <v>9365560026</v>
      </c>
      <c r="N72" s="65" t="s">
        <v>300</v>
      </c>
      <c r="O72" s="79">
        <v>9957704797</v>
      </c>
      <c r="P72" s="80">
        <v>43573</v>
      </c>
      <c r="Q72" s="111" t="s">
        <v>105</v>
      </c>
      <c r="R72" s="18"/>
      <c r="S72" s="18"/>
      <c r="T72" s="18"/>
    </row>
    <row r="73" spans="1:20" ht="30">
      <c r="A73" s="4">
        <v>69</v>
      </c>
      <c r="B73" s="64" t="s">
        <v>63</v>
      </c>
      <c r="C73" s="88" t="s">
        <v>301</v>
      </c>
      <c r="D73" s="110" t="s">
        <v>23</v>
      </c>
      <c r="E73" s="91">
        <v>18060501102</v>
      </c>
      <c r="F73" s="110" t="s">
        <v>100</v>
      </c>
      <c r="G73" s="68">
        <v>16</v>
      </c>
      <c r="H73" s="68">
        <v>13</v>
      </c>
      <c r="I73" s="103">
        <f t="shared" ref="I73" si="47">SUM(G73:H73)</f>
        <v>29</v>
      </c>
      <c r="J73" s="70" t="s">
        <v>302</v>
      </c>
      <c r="K73" s="109" t="s">
        <v>298</v>
      </c>
      <c r="L73" s="77" t="s">
        <v>303</v>
      </c>
      <c r="M73" s="78">
        <v>7002561513</v>
      </c>
      <c r="N73" s="65" t="s">
        <v>304</v>
      </c>
      <c r="O73" s="79">
        <v>9957704797</v>
      </c>
      <c r="P73" s="80">
        <v>43573</v>
      </c>
      <c r="Q73" s="111" t="s">
        <v>105</v>
      </c>
      <c r="R73" s="18"/>
      <c r="S73" s="18"/>
      <c r="T73" s="18"/>
    </row>
    <row r="74" spans="1:20" ht="24">
      <c r="A74" s="4">
        <v>70</v>
      </c>
      <c r="B74" s="64" t="s">
        <v>63</v>
      </c>
      <c r="C74" s="94" t="s">
        <v>298</v>
      </c>
      <c r="D74" s="110" t="s">
        <v>25</v>
      </c>
      <c r="E74" s="64"/>
      <c r="F74" s="110"/>
      <c r="G74" s="87">
        <v>15</v>
      </c>
      <c r="H74" s="87">
        <v>17</v>
      </c>
      <c r="I74" s="87">
        <f t="shared" ref="I74" si="48">+H74+G74</f>
        <v>32</v>
      </c>
      <c r="J74" s="89" t="s">
        <v>305</v>
      </c>
      <c r="K74" s="103" t="s">
        <v>298</v>
      </c>
      <c r="L74" s="77" t="s">
        <v>299</v>
      </c>
      <c r="M74" s="78">
        <v>9365560026</v>
      </c>
      <c r="N74" s="65" t="s">
        <v>306</v>
      </c>
      <c r="O74" s="79">
        <v>9778984571</v>
      </c>
      <c r="P74" s="80">
        <v>43575</v>
      </c>
      <c r="Q74" s="112" t="s">
        <v>117</v>
      </c>
      <c r="R74" s="18"/>
      <c r="S74" s="18"/>
      <c r="T74" s="18"/>
    </row>
    <row r="75" spans="1:20" ht="30">
      <c r="A75" s="4">
        <v>71</v>
      </c>
      <c r="B75" s="64" t="s">
        <v>63</v>
      </c>
      <c r="C75" s="88" t="s">
        <v>307</v>
      </c>
      <c r="D75" s="110" t="s">
        <v>23</v>
      </c>
      <c r="E75" s="69" t="s">
        <v>308</v>
      </c>
      <c r="F75" s="110" t="s">
        <v>100</v>
      </c>
      <c r="G75" s="68">
        <v>3</v>
      </c>
      <c r="H75" s="68">
        <v>19</v>
      </c>
      <c r="I75" s="103">
        <f t="shared" ref="I75:I76" si="49">SUM(G75:H75)</f>
        <v>22</v>
      </c>
      <c r="J75" s="70" t="s">
        <v>309</v>
      </c>
      <c r="K75" s="109" t="s">
        <v>298</v>
      </c>
      <c r="L75" s="77" t="s">
        <v>303</v>
      </c>
      <c r="M75" s="78">
        <v>7002561513</v>
      </c>
      <c r="N75" s="65" t="s">
        <v>300</v>
      </c>
      <c r="O75" s="79">
        <v>9957704797</v>
      </c>
      <c r="P75" s="80">
        <v>43575</v>
      </c>
      <c r="Q75" s="112" t="s">
        <v>117</v>
      </c>
      <c r="R75" s="18"/>
      <c r="S75" s="18"/>
      <c r="T75" s="18"/>
    </row>
    <row r="76" spans="1:20" ht="66">
      <c r="A76" s="4">
        <v>72</v>
      </c>
      <c r="B76" s="64" t="s">
        <v>63</v>
      </c>
      <c r="C76" s="88" t="s">
        <v>310</v>
      </c>
      <c r="D76" s="113" t="s">
        <v>23</v>
      </c>
      <c r="E76" s="69" t="s">
        <v>311</v>
      </c>
      <c r="F76" s="113" t="s">
        <v>91</v>
      </c>
      <c r="G76" s="68">
        <v>206</v>
      </c>
      <c r="H76" s="68">
        <v>200</v>
      </c>
      <c r="I76" s="103">
        <f t="shared" si="49"/>
        <v>406</v>
      </c>
      <c r="J76" s="70" t="s">
        <v>312</v>
      </c>
      <c r="K76" s="108" t="s">
        <v>298</v>
      </c>
      <c r="L76" s="77" t="s">
        <v>299</v>
      </c>
      <c r="M76" s="78">
        <v>9365560026</v>
      </c>
      <c r="N76" s="65" t="s">
        <v>304</v>
      </c>
      <c r="O76" s="79">
        <v>9957704797</v>
      </c>
      <c r="P76" s="80" t="s">
        <v>313</v>
      </c>
      <c r="Q76" s="114" t="s">
        <v>314</v>
      </c>
      <c r="R76" s="18"/>
      <c r="S76" s="18"/>
      <c r="T76" s="18"/>
    </row>
    <row r="77" spans="1:20" ht="24">
      <c r="A77" s="4">
        <v>73</v>
      </c>
      <c r="B77" s="64" t="s">
        <v>63</v>
      </c>
      <c r="C77" s="94" t="s">
        <v>315</v>
      </c>
      <c r="D77" s="110" t="s">
        <v>25</v>
      </c>
      <c r="E77" s="64"/>
      <c r="F77" s="110"/>
      <c r="G77" s="87">
        <v>20</v>
      </c>
      <c r="H77" s="87">
        <v>15</v>
      </c>
      <c r="I77" s="87">
        <f t="shared" ref="I77" si="50">+H77+G77</f>
        <v>35</v>
      </c>
      <c r="J77" s="89" t="s">
        <v>316</v>
      </c>
      <c r="K77" s="106" t="s">
        <v>298</v>
      </c>
      <c r="L77" s="77" t="s">
        <v>303</v>
      </c>
      <c r="M77" s="78">
        <v>7002561513</v>
      </c>
      <c r="N77" s="65" t="s">
        <v>306</v>
      </c>
      <c r="O77" s="79">
        <v>9778984571</v>
      </c>
      <c r="P77" s="115">
        <v>43580</v>
      </c>
      <c r="Q77" s="116" t="s">
        <v>105</v>
      </c>
      <c r="R77" s="18"/>
      <c r="S77" s="18"/>
      <c r="T77" s="18"/>
    </row>
    <row r="78" spans="1:20" ht="45">
      <c r="A78" s="4">
        <v>74</v>
      </c>
      <c r="B78" s="64" t="s">
        <v>63</v>
      </c>
      <c r="C78" s="88" t="s">
        <v>317</v>
      </c>
      <c r="D78" s="117" t="s">
        <v>23</v>
      </c>
      <c r="E78" s="69" t="s">
        <v>318</v>
      </c>
      <c r="F78" s="117" t="s">
        <v>100</v>
      </c>
      <c r="G78" s="68">
        <v>10</v>
      </c>
      <c r="H78" s="68">
        <v>25</v>
      </c>
      <c r="I78" s="103">
        <f t="shared" ref="I78" si="51">SUM(G78:H78)</f>
        <v>35</v>
      </c>
      <c r="J78" s="70" t="s">
        <v>319</v>
      </c>
      <c r="K78" s="109" t="s">
        <v>298</v>
      </c>
      <c r="L78" s="77" t="s">
        <v>299</v>
      </c>
      <c r="M78" s="78">
        <v>9365560026</v>
      </c>
      <c r="N78" s="65" t="s">
        <v>300</v>
      </c>
      <c r="O78" s="79">
        <v>9957704797</v>
      </c>
      <c r="P78" s="115">
        <v>43580</v>
      </c>
      <c r="Q78" s="116" t="s">
        <v>105</v>
      </c>
      <c r="R78" s="18"/>
      <c r="S78" s="18"/>
      <c r="T78" s="18"/>
    </row>
    <row r="79" spans="1:20" ht="24">
      <c r="A79" s="4">
        <v>75</v>
      </c>
      <c r="B79" s="64" t="s">
        <v>63</v>
      </c>
      <c r="C79" s="94" t="s">
        <v>320</v>
      </c>
      <c r="D79" s="117" t="s">
        <v>25</v>
      </c>
      <c r="E79" s="64"/>
      <c r="F79" s="117"/>
      <c r="G79" s="87">
        <v>17</v>
      </c>
      <c r="H79" s="87">
        <v>19</v>
      </c>
      <c r="I79" s="87">
        <f t="shared" ref="I79" si="52">+H79+G79</f>
        <v>36</v>
      </c>
      <c r="J79" s="89" t="s">
        <v>321</v>
      </c>
      <c r="K79" s="106" t="s">
        <v>298</v>
      </c>
      <c r="L79" s="77" t="s">
        <v>303</v>
      </c>
      <c r="M79" s="78">
        <v>7002561513</v>
      </c>
      <c r="N79" s="65" t="s">
        <v>304</v>
      </c>
      <c r="O79" s="79">
        <v>9957704797</v>
      </c>
      <c r="P79" s="115">
        <v>43581</v>
      </c>
      <c r="Q79" s="116" t="s">
        <v>111</v>
      </c>
      <c r="R79" s="18"/>
      <c r="S79" s="18"/>
      <c r="T79" s="18"/>
    </row>
    <row r="80" spans="1:20" ht="30">
      <c r="A80" s="4">
        <v>76</v>
      </c>
      <c r="B80" s="64" t="s">
        <v>63</v>
      </c>
      <c r="C80" s="88" t="s">
        <v>322</v>
      </c>
      <c r="D80" s="117" t="s">
        <v>23</v>
      </c>
      <c r="E80" s="93">
        <v>18060511101</v>
      </c>
      <c r="F80" s="117" t="s">
        <v>100</v>
      </c>
      <c r="G80" s="68">
        <v>7</v>
      </c>
      <c r="H80" s="68">
        <v>21</v>
      </c>
      <c r="I80" s="103">
        <f t="shared" ref="I80:I83" si="53">SUM(G80:H80)</f>
        <v>28</v>
      </c>
      <c r="J80" s="70" t="s">
        <v>323</v>
      </c>
      <c r="K80" s="109" t="s">
        <v>298</v>
      </c>
      <c r="L80" s="77" t="s">
        <v>299</v>
      </c>
      <c r="M80" s="78">
        <v>9365560026</v>
      </c>
      <c r="N80" s="65" t="s">
        <v>306</v>
      </c>
      <c r="O80" s="79">
        <v>9778984571</v>
      </c>
      <c r="P80" s="115">
        <v>43581</v>
      </c>
      <c r="Q80" s="116" t="s">
        <v>111</v>
      </c>
      <c r="R80" s="18"/>
      <c r="S80" s="18"/>
      <c r="T80" s="18"/>
    </row>
    <row r="81" spans="1:20" ht="30">
      <c r="A81" s="4">
        <v>77</v>
      </c>
      <c r="B81" s="64" t="s">
        <v>63</v>
      </c>
      <c r="C81" s="88" t="s">
        <v>324</v>
      </c>
      <c r="D81" s="66" t="s">
        <v>23</v>
      </c>
      <c r="E81" s="69" t="s">
        <v>325</v>
      </c>
      <c r="F81" s="66" t="s">
        <v>237</v>
      </c>
      <c r="G81" s="68">
        <v>14</v>
      </c>
      <c r="H81" s="68">
        <v>21</v>
      </c>
      <c r="I81" s="103">
        <f t="shared" si="53"/>
        <v>35</v>
      </c>
      <c r="J81" s="70" t="s">
        <v>326</v>
      </c>
      <c r="K81" s="109" t="s">
        <v>298</v>
      </c>
      <c r="L81" s="77" t="s">
        <v>303</v>
      </c>
      <c r="M81" s="78">
        <v>7002561513</v>
      </c>
      <c r="N81" s="65" t="s">
        <v>300</v>
      </c>
      <c r="O81" s="79">
        <v>9957704797</v>
      </c>
      <c r="P81" s="80">
        <v>43582</v>
      </c>
      <c r="Q81" s="111" t="s">
        <v>117</v>
      </c>
      <c r="R81" s="18"/>
      <c r="S81" s="18"/>
      <c r="T81" s="18"/>
    </row>
    <row r="82" spans="1:20" ht="30">
      <c r="A82" s="4">
        <v>78</v>
      </c>
      <c r="B82" s="64" t="s">
        <v>63</v>
      </c>
      <c r="C82" s="88" t="s">
        <v>327</v>
      </c>
      <c r="D82" s="66" t="s">
        <v>23</v>
      </c>
      <c r="E82" s="76" t="s">
        <v>328</v>
      </c>
      <c r="F82" s="66" t="s">
        <v>100</v>
      </c>
      <c r="G82" s="68">
        <v>15</v>
      </c>
      <c r="H82" s="68">
        <v>16</v>
      </c>
      <c r="I82" s="103">
        <f t="shared" si="53"/>
        <v>31</v>
      </c>
      <c r="J82" s="70" t="s">
        <v>329</v>
      </c>
      <c r="K82" s="109" t="s">
        <v>298</v>
      </c>
      <c r="L82" s="77" t="s">
        <v>299</v>
      </c>
      <c r="M82" s="78">
        <v>9365560026</v>
      </c>
      <c r="N82" s="65" t="s">
        <v>304</v>
      </c>
      <c r="O82" s="79">
        <v>9957704797</v>
      </c>
      <c r="P82" s="80">
        <v>43584</v>
      </c>
      <c r="Q82" s="111" t="s">
        <v>126</v>
      </c>
      <c r="R82" s="18"/>
      <c r="S82" s="18"/>
      <c r="T82" s="18"/>
    </row>
    <row r="83" spans="1:20" ht="30">
      <c r="A83" s="4">
        <v>79</v>
      </c>
      <c r="B83" s="64" t="s">
        <v>63</v>
      </c>
      <c r="C83" s="88" t="s">
        <v>330</v>
      </c>
      <c r="D83" s="66" t="s">
        <v>23</v>
      </c>
      <c r="E83" s="93">
        <v>18060501103</v>
      </c>
      <c r="F83" s="66" t="s">
        <v>100</v>
      </c>
      <c r="G83" s="68">
        <v>21</v>
      </c>
      <c r="H83" s="68">
        <v>9</v>
      </c>
      <c r="I83" s="103">
        <f t="shared" si="53"/>
        <v>30</v>
      </c>
      <c r="J83" s="70" t="s">
        <v>331</v>
      </c>
      <c r="K83" s="109" t="s">
        <v>298</v>
      </c>
      <c r="L83" s="77" t="s">
        <v>303</v>
      </c>
      <c r="M83" s="78">
        <v>7002561513</v>
      </c>
      <c r="N83" s="65" t="s">
        <v>306</v>
      </c>
      <c r="O83" s="79">
        <v>9778984571</v>
      </c>
      <c r="P83" s="80">
        <v>43584</v>
      </c>
      <c r="Q83" s="111" t="s">
        <v>126</v>
      </c>
      <c r="R83" s="18"/>
      <c r="S83" s="18"/>
      <c r="T83" s="18"/>
    </row>
    <row r="84" spans="1:20" ht="30">
      <c r="A84" s="4">
        <v>80</v>
      </c>
      <c r="B84" s="64" t="s">
        <v>63</v>
      </c>
      <c r="C84" s="94" t="s">
        <v>332</v>
      </c>
      <c r="D84" s="66" t="s">
        <v>25</v>
      </c>
      <c r="E84" s="86"/>
      <c r="F84" s="66"/>
      <c r="G84" s="87">
        <v>24</v>
      </c>
      <c r="H84" s="87">
        <v>15</v>
      </c>
      <c r="I84" s="87">
        <f t="shared" ref="I84:I85" si="54">+H84+G84</f>
        <v>39</v>
      </c>
      <c r="J84" s="87" t="s">
        <v>333</v>
      </c>
      <c r="K84" s="87" t="s">
        <v>298</v>
      </c>
      <c r="L84" s="77" t="s">
        <v>299</v>
      </c>
      <c r="M84" s="78">
        <v>9365560026</v>
      </c>
      <c r="N84" s="65" t="s">
        <v>300</v>
      </c>
      <c r="O84" s="79">
        <v>9957704797</v>
      </c>
      <c r="P84" s="80">
        <v>43585</v>
      </c>
      <c r="Q84" s="111" t="s">
        <v>134</v>
      </c>
      <c r="R84" s="18"/>
      <c r="S84" s="18"/>
      <c r="T84" s="18"/>
    </row>
    <row r="85" spans="1:20" ht="24">
      <c r="A85" s="4">
        <v>81</v>
      </c>
      <c r="B85" s="64" t="s">
        <v>63</v>
      </c>
      <c r="C85" s="94" t="s">
        <v>334</v>
      </c>
      <c r="D85" s="66" t="s">
        <v>25</v>
      </c>
      <c r="E85" s="86"/>
      <c r="F85" s="66"/>
      <c r="G85" s="87">
        <v>20</v>
      </c>
      <c r="H85" s="87">
        <v>18</v>
      </c>
      <c r="I85" s="87">
        <f t="shared" si="54"/>
        <v>38</v>
      </c>
      <c r="J85" s="89" t="s">
        <v>335</v>
      </c>
      <c r="K85" s="103" t="s">
        <v>298</v>
      </c>
      <c r="L85" s="77" t="s">
        <v>303</v>
      </c>
      <c r="M85" s="78">
        <v>7002561513</v>
      </c>
      <c r="N85" s="65" t="s">
        <v>304</v>
      </c>
      <c r="O85" s="79">
        <v>9957704797</v>
      </c>
      <c r="P85" s="80">
        <v>43585</v>
      </c>
      <c r="Q85" s="111" t="s">
        <v>134</v>
      </c>
      <c r="R85" s="18"/>
      <c r="S85" s="18"/>
      <c r="T85" s="18"/>
    </row>
    <row r="86" spans="1:20" ht="45">
      <c r="A86" s="4">
        <v>82</v>
      </c>
      <c r="B86" s="64" t="s">
        <v>63</v>
      </c>
      <c r="C86" s="88" t="s">
        <v>336</v>
      </c>
      <c r="D86" s="66" t="s">
        <v>23</v>
      </c>
      <c r="E86" s="76" t="s">
        <v>337</v>
      </c>
      <c r="F86" s="66" t="s">
        <v>100</v>
      </c>
      <c r="G86" s="68">
        <v>19</v>
      </c>
      <c r="H86" s="68">
        <v>7</v>
      </c>
      <c r="I86" s="103">
        <f>SUM(G86:H86)</f>
        <v>26</v>
      </c>
      <c r="J86" s="70" t="s">
        <v>338</v>
      </c>
      <c r="K86" s="109" t="s">
        <v>298</v>
      </c>
      <c r="L86" s="77" t="s">
        <v>299</v>
      </c>
      <c r="M86" s="78">
        <v>9365560026</v>
      </c>
      <c r="N86" s="65" t="s">
        <v>306</v>
      </c>
      <c r="O86" s="79">
        <v>9778984571</v>
      </c>
      <c r="P86" s="80">
        <v>43585</v>
      </c>
      <c r="Q86" s="111" t="s">
        <v>134</v>
      </c>
      <c r="R86" s="18"/>
      <c r="S86" s="18"/>
      <c r="T86" s="18"/>
    </row>
    <row r="87" spans="1:20">
      <c r="A87" s="4">
        <v>83</v>
      </c>
      <c r="B87" s="17"/>
      <c r="C87" s="18"/>
      <c r="D87" s="18"/>
      <c r="E87" s="19"/>
      <c r="F87" s="18"/>
      <c r="G87" s="19"/>
      <c r="H87" s="19"/>
      <c r="I87" s="56">
        <f t="shared" ref="I87:I133" si="55">SUM(G87:H87)</f>
        <v>0</v>
      </c>
      <c r="J87" s="18"/>
      <c r="K87" s="18"/>
      <c r="L87" s="18"/>
      <c r="M87" s="18"/>
      <c r="N87" s="18"/>
      <c r="O87" s="18"/>
      <c r="P87" s="24"/>
      <c r="Q87" s="18"/>
      <c r="R87" s="18"/>
      <c r="S87" s="18"/>
      <c r="T87" s="18"/>
    </row>
    <row r="88" spans="1:20">
      <c r="A88" s="4">
        <v>84</v>
      </c>
      <c r="B88" s="17"/>
      <c r="C88" s="18"/>
      <c r="D88" s="18"/>
      <c r="E88" s="19"/>
      <c r="F88" s="18"/>
      <c r="G88" s="19"/>
      <c r="H88" s="19"/>
      <c r="I88" s="56">
        <f t="shared" si="55"/>
        <v>0</v>
      </c>
      <c r="J88" s="18"/>
      <c r="K88" s="18"/>
      <c r="L88" s="18"/>
      <c r="M88" s="18"/>
      <c r="N88" s="18"/>
      <c r="O88" s="18"/>
      <c r="P88" s="24"/>
      <c r="Q88" s="18"/>
      <c r="R88" s="18"/>
      <c r="S88" s="18"/>
      <c r="T88" s="18"/>
    </row>
    <row r="89" spans="1:20">
      <c r="A89" s="4">
        <v>85</v>
      </c>
      <c r="B89" s="17"/>
      <c r="C89" s="18"/>
      <c r="D89" s="18"/>
      <c r="E89" s="19"/>
      <c r="F89" s="18"/>
      <c r="G89" s="19"/>
      <c r="H89" s="19"/>
      <c r="I89" s="56">
        <f t="shared" si="55"/>
        <v>0</v>
      </c>
      <c r="J89" s="18"/>
      <c r="K89" s="18"/>
      <c r="L89" s="18"/>
      <c r="M89" s="18"/>
      <c r="N89" s="18"/>
      <c r="O89" s="18"/>
      <c r="P89" s="24"/>
      <c r="Q89" s="18"/>
      <c r="R89" s="18"/>
      <c r="S89" s="18"/>
      <c r="T89" s="18"/>
    </row>
    <row r="90" spans="1:20">
      <c r="A90" s="4">
        <v>86</v>
      </c>
      <c r="B90" s="17"/>
      <c r="C90" s="18"/>
      <c r="D90" s="18"/>
      <c r="E90" s="19"/>
      <c r="F90" s="18"/>
      <c r="G90" s="19"/>
      <c r="H90" s="19"/>
      <c r="I90" s="56">
        <f t="shared" si="55"/>
        <v>0</v>
      </c>
      <c r="J90" s="18"/>
      <c r="K90" s="18"/>
      <c r="L90" s="18"/>
      <c r="M90" s="18"/>
      <c r="N90" s="18"/>
      <c r="O90" s="18"/>
      <c r="P90" s="24"/>
      <c r="Q90" s="18"/>
      <c r="R90" s="18"/>
      <c r="S90" s="18"/>
      <c r="T90" s="18"/>
    </row>
    <row r="91" spans="1:20">
      <c r="A91" s="4">
        <v>87</v>
      </c>
      <c r="B91" s="17"/>
      <c r="C91" s="18"/>
      <c r="D91" s="18"/>
      <c r="E91" s="19"/>
      <c r="F91" s="18"/>
      <c r="G91" s="19"/>
      <c r="H91" s="19"/>
      <c r="I91" s="56">
        <f t="shared" si="55"/>
        <v>0</v>
      </c>
      <c r="J91" s="18"/>
      <c r="K91" s="18"/>
      <c r="L91" s="18"/>
      <c r="M91" s="18"/>
      <c r="N91" s="18"/>
      <c r="O91" s="18"/>
      <c r="P91" s="24"/>
      <c r="Q91" s="18"/>
      <c r="R91" s="18"/>
      <c r="S91" s="18"/>
      <c r="T91" s="18"/>
    </row>
    <row r="92" spans="1:20">
      <c r="A92" s="4">
        <v>88</v>
      </c>
      <c r="B92" s="17"/>
      <c r="C92" s="18"/>
      <c r="D92" s="18"/>
      <c r="E92" s="19"/>
      <c r="F92" s="18"/>
      <c r="G92" s="19"/>
      <c r="H92" s="19"/>
      <c r="I92" s="56">
        <f t="shared" si="55"/>
        <v>0</v>
      </c>
      <c r="J92" s="18"/>
      <c r="K92" s="18"/>
      <c r="L92" s="18"/>
      <c r="M92" s="18"/>
      <c r="N92" s="18"/>
      <c r="O92" s="18"/>
      <c r="P92" s="24"/>
      <c r="Q92" s="18"/>
      <c r="R92" s="18"/>
      <c r="S92" s="18"/>
      <c r="T92" s="18"/>
    </row>
    <row r="93" spans="1:20">
      <c r="A93" s="4">
        <v>89</v>
      </c>
      <c r="B93" s="17"/>
      <c r="C93" s="18"/>
      <c r="D93" s="18"/>
      <c r="E93" s="19"/>
      <c r="F93" s="18"/>
      <c r="G93" s="19"/>
      <c r="H93" s="19"/>
      <c r="I93" s="56">
        <f t="shared" si="55"/>
        <v>0</v>
      </c>
      <c r="J93" s="18"/>
      <c r="K93" s="18"/>
      <c r="L93" s="18"/>
      <c r="M93" s="18"/>
      <c r="N93" s="18"/>
      <c r="O93" s="18"/>
      <c r="P93" s="24"/>
      <c r="Q93" s="18"/>
      <c r="R93" s="18"/>
      <c r="S93" s="18"/>
      <c r="T93" s="18"/>
    </row>
    <row r="94" spans="1:20">
      <c r="A94" s="4">
        <v>90</v>
      </c>
      <c r="B94" s="17"/>
      <c r="C94" s="18"/>
      <c r="D94" s="18"/>
      <c r="E94" s="19"/>
      <c r="F94" s="18"/>
      <c r="G94" s="19"/>
      <c r="H94" s="19"/>
      <c r="I94" s="56">
        <f t="shared" si="55"/>
        <v>0</v>
      </c>
      <c r="J94" s="18"/>
      <c r="K94" s="18"/>
      <c r="L94" s="18"/>
      <c r="M94" s="18"/>
      <c r="N94" s="18"/>
      <c r="O94" s="18"/>
      <c r="P94" s="24"/>
      <c r="Q94" s="18"/>
      <c r="R94" s="18"/>
      <c r="S94" s="18"/>
      <c r="T94" s="18"/>
    </row>
    <row r="95" spans="1:20">
      <c r="A95" s="4">
        <v>91</v>
      </c>
      <c r="B95" s="17"/>
      <c r="C95" s="18"/>
      <c r="D95" s="18"/>
      <c r="E95" s="19"/>
      <c r="F95" s="18"/>
      <c r="G95" s="19"/>
      <c r="H95" s="19"/>
      <c r="I95" s="56">
        <f t="shared" si="55"/>
        <v>0</v>
      </c>
      <c r="J95" s="18"/>
      <c r="K95" s="18"/>
      <c r="L95" s="18"/>
      <c r="M95" s="18"/>
      <c r="N95" s="18"/>
      <c r="O95" s="18"/>
      <c r="P95" s="24"/>
      <c r="Q95" s="18"/>
      <c r="R95" s="18"/>
      <c r="S95" s="18"/>
      <c r="T95" s="18"/>
    </row>
    <row r="96" spans="1:20">
      <c r="A96" s="4">
        <v>92</v>
      </c>
      <c r="B96" s="17"/>
      <c r="C96" s="18"/>
      <c r="D96" s="18"/>
      <c r="E96" s="19"/>
      <c r="F96" s="18"/>
      <c r="G96" s="19"/>
      <c r="H96" s="19"/>
      <c r="I96" s="56">
        <f t="shared" si="55"/>
        <v>0</v>
      </c>
      <c r="J96" s="18"/>
      <c r="K96" s="18"/>
      <c r="L96" s="18"/>
      <c r="M96" s="18"/>
      <c r="N96" s="18"/>
      <c r="O96" s="18"/>
      <c r="P96" s="24"/>
      <c r="Q96" s="18"/>
      <c r="R96" s="18"/>
      <c r="S96" s="18"/>
      <c r="T96" s="18"/>
    </row>
    <row r="97" spans="1:20">
      <c r="A97" s="4">
        <v>93</v>
      </c>
      <c r="B97" s="17"/>
      <c r="C97" s="18"/>
      <c r="D97" s="18"/>
      <c r="E97" s="19"/>
      <c r="F97" s="18"/>
      <c r="G97" s="19"/>
      <c r="H97" s="19"/>
      <c r="I97" s="56">
        <f t="shared" si="55"/>
        <v>0</v>
      </c>
      <c r="J97" s="18"/>
      <c r="K97" s="18"/>
      <c r="L97" s="18"/>
      <c r="M97" s="18"/>
      <c r="N97" s="18"/>
      <c r="O97" s="18"/>
      <c r="P97" s="24"/>
      <c r="Q97" s="18"/>
      <c r="R97" s="18"/>
      <c r="S97" s="18"/>
      <c r="T97" s="18"/>
    </row>
    <row r="98" spans="1:20">
      <c r="A98" s="4">
        <v>94</v>
      </c>
      <c r="B98" s="17"/>
      <c r="C98" s="18"/>
      <c r="D98" s="18"/>
      <c r="E98" s="19"/>
      <c r="F98" s="18"/>
      <c r="G98" s="19"/>
      <c r="H98" s="19"/>
      <c r="I98" s="56">
        <f t="shared" si="55"/>
        <v>0</v>
      </c>
      <c r="J98" s="18"/>
      <c r="K98" s="18"/>
      <c r="L98" s="18"/>
      <c r="M98" s="18"/>
      <c r="N98" s="18"/>
      <c r="O98" s="18"/>
      <c r="P98" s="24"/>
      <c r="Q98" s="18"/>
      <c r="R98" s="18"/>
      <c r="S98" s="18"/>
      <c r="T98" s="18"/>
    </row>
    <row r="99" spans="1:20">
      <c r="A99" s="4">
        <v>95</v>
      </c>
      <c r="B99" s="17"/>
      <c r="C99" s="18"/>
      <c r="D99" s="18"/>
      <c r="E99" s="19"/>
      <c r="F99" s="18"/>
      <c r="G99" s="19"/>
      <c r="H99" s="19"/>
      <c r="I99" s="56">
        <f t="shared" si="55"/>
        <v>0</v>
      </c>
      <c r="J99" s="18"/>
      <c r="K99" s="18"/>
      <c r="L99" s="18"/>
      <c r="M99" s="18"/>
      <c r="N99" s="18"/>
      <c r="O99" s="18"/>
      <c r="P99" s="24"/>
      <c r="Q99" s="18"/>
      <c r="R99" s="18"/>
      <c r="S99" s="18"/>
      <c r="T99" s="18"/>
    </row>
    <row r="100" spans="1:20">
      <c r="A100" s="4">
        <v>96</v>
      </c>
      <c r="B100" s="17"/>
      <c r="C100" s="18"/>
      <c r="D100" s="18"/>
      <c r="E100" s="19"/>
      <c r="F100" s="18"/>
      <c r="G100" s="19"/>
      <c r="H100" s="19"/>
      <c r="I100" s="56">
        <f t="shared" si="55"/>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55"/>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55"/>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55"/>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55"/>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55"/>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55"/>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55"/>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55"/>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55"/>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55"/>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55"/>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55"/>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55"/>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55"/>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55"/>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55"/>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55"/>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55"/>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55"/>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55"/>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55"/>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55"/>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55"/>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55"/>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55"/>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55"/>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55"/>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55"/>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55"/>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55"/>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55"/>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55"/>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55"/>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56">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56"/>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56"/>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56"/>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56"/>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56"/>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56"/>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56"/>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56"/>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56"/>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56"/>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56"/>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56"/>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56"/>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56"/>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56"/>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56"/>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56"/>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56"/>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56"/>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56"/>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56"/>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56"/>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56"/>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56"/>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56"/>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56"/>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56"/>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56"/>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56"/>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56"/>
        <v>0</v>
      </c>
      <c r="J164" s="18"/>
      <c r="K164" s="18"/>
      <c r="L164" s="18"/>
      <c r="M164" s="18"/>
      <c r="N164" s="18"/>
      <c r="O164" s="18"/>
      <c r="P164" s="24"/>
      <c r="Q164" s="18"/>
      <c r="R164" s="18"/>
      <c r="S164" s="18"/>
      <c r="T164" s="18"/>
    </row>
    <row r="165" spans="1:20">
      <c r="A165" s="3" t="s">
        <v>11</v>
      </c>
      <c r="B165" s="39"/>
      <c r="C165" s="3">
        <f>COUNTIFS(C5:C164,"*")</f>
        <v>78</v>
      </c>
      <c r="D165" s="3"/>
      <c r="E165" s="13"/>
      <c r="F165" s="3"/>
      <c r="G165" s="58">
        <f>SUM(G5:G164)</f>
        <v>2151</v>
      </c>
      <c r="H165" s="58">
        <f>SUM(H5:H164)</f>
        <v>2449</v>
      </c>
      <c r="I165" s="58">
        <f>SUM(I5:I164)</f>
        <v>4607</v>
      </c>
      <c r="J165" s="3"/>
      <c r="K165" s="7"/>
      <c r="L165" s="21"/>
      <c r="M165" s="21"/>
      <c r="N165" s="7"/>
      <c r="O165" s="7"/>
      <c r="P165" s="14"/>
      <c r="Q165" s="3"/>
      <c r="R165" s="3"/>
      <c r="S165" s="3"/>
      <c r="T165" s="12"/>
    </row>
    <row r="166" spans="1:20">
      <c r="A166" s="44" t="s">
        <v>62</v>
      </c>
      <c r="B166" s="10">
        <f>COUNTIF(B$5:B$164,"Team 1")</f>
        <v>46</v>
      </c>
      <c r="C166" s="44" t="s">
        <v>25</v>
      </c>
      <c r="D166" s="10">
        <f>COUNTIF(D5:D164,"Anganwadi")</f>
        <v>36</v>
      </c>
    </row>
    <row r="167" spans="1:20">
      <c r="A167" s="44" t="s">
        <v>63</v>
      </c>
      <c r="B167" s="10">
        <f>COUNTIF(B$6:B$164,"Team 2")</f>
        <v>32</v>
      </c>
      <c r="C167" s="44" t="s">
        <v>23</v>
      </c>
      <c r="D167" s="10">
        <f>COUNTIF(D5:D164,"School")</f>
        <v>41</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116" sqref="J116"/>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224" t="s">
        <v>70</v>
      </c>
      <c r="B1" s="224"/>
      <c r="C1" s="224"/>
      <c r="D1" s="55"/>
      <c r="E1" s="55"/>
      <c r="F1" s="55"/>
      <c r="G1" s="55"/>
      <c r="H1" s="55"/>
      <c r="I1" s="55"/>
      <c r="J1" s="55"/>
      <c r="K1" s="55"/>
      <c r="L1" s="55"/>
      <c r="M1" s="225"/>
      <c r="N1" s="225"/>
      <c r="O1" s="225"/>
      <c r="P1" s="225"/>
      <c r="Q1" s="225"/>
      <c r="R1" s="225"/>
      <c r="S1" s="225"/>
      <c r="T1" s="225"/>
    </row>
    <row r="2" spans="1:20">
      <c r="A2" s="220" t="s">
        <v>59</v>
      </c>
      <c r="B2" s="221"/>
      <c r="C2" s="221"/>
      <c r="D2" s="25">
        <v>43586</v>
      </c>
      <c r="E2" s="22"/>
      <c r="F2" s="22"/>
      <c r="G2" s="22"/>
      <c r="H2" s="22"/>
      <c r="I2" s="22"/>
      <c r="J2" s="22"/>
      <c r="K2" s="22"/>
      <c r="L2" s="22"/>
      <c r="M2" s="22"/>
      <c r="N2" s="22"/>
      <c r="O2" s="22"/>
      <c r="P2" s="22"/>
      <c r="Q2" s="22"/>
      <c r="R2" s="22"/>
      <c r="S2" s="22"/>
    </row>
    <row r="3" spans="1:20" ht="24" customHeight="1">
      <c r="A3" s="216" t="s">
        <v>14</v>
      </c>
      <c r="B3" s="218" t="s">
        <v>61</v>
      </c>
      <c r="C3" s="215" t="s">
        <v>7</v>
      </c>
      <c r="D3" s="215" t="s">
        <v>55</v>
      </c>
      <c r="E3" s="215" t="s">
        <v>16</v>
      </c>
      <c r="F3" s="222" t="s">
        <v>17</v>
      </c>
      <c r="G3" s="215" t="s">
        <v>8</v>
      </c>
      <c r="H3" s="215"/>
      <c r="I3" s="215"/>
      <c r="J3" s="215" t="s">
        <v>31</v>
      </c>
      <c r="K3" s="218" t="s">
        <v>33</v>
      </c>
      <c r="L3" s="218" t="s">
        <v>50</v>
      </c>
      <c r="M3" s="218" t="s">
        <v>51</v>
      </c>
      <c r="N3" s="218" t="s">
        <v>34</v>
      </c>
      <c r="O3" s="218" t="s">
        <v>35</v>
      </c>
      <c r="P3" s="216" t="s">
        <v>54</v>
      </c>
      <c r="Q3" s="215" t="s">
        <v>52</v>
      </c>
      <c r="R3" s="215" t="s">
        <v>32</v>
      </c>
      <c r="S3" s="215" t="s">
        <v>53</v>
      </c>
      <c r="T3" s="215" t="s">
        <v>13</v>
      </c>
    </row>
    <row r="4" spans="1:20" ht="25.5" customHeight="1">
      <c r="A4" s="216"/>
      <c r="B4" s="223"/>
      <c r="C4" s="215"/>
      <c r="D4" s="215"/>
      <c r="E4" s="215"/>
      <c r="F4" s="222"/>
      <c r="G4" s="23" t="s">
        <v>9</v>
      </c>
      <c r="H4" s="23" t="s">
        <v>10</v>
      </c>
      <c r="I4" s="23" t="s">
        <v>11</v>
      </c>
      <c r="J4" s="215"/>
      <c r="K4" s="219"/>
      <c r="L4" s="219"/>
      <c r="M4" s="219"/>
      <c r="N4" s="219"/>
      <c r="O4" s="219"/>
      <c r="P4" s="216"/>
      <c r="Q4" s="216"/>
      <c r="R4" s="215"/>
      <c r="S4" s="215"/>
      <c r="T4" s="215"/>
    </row>
    <row r="5" spans="1:20" ht="45">
      <c r="A5" s="4">
        <v>1</v>
      </c>
      <c r="B5" s="118" t="s">
        <v>62</v>
      </c>
      <c r="C5" s="88" t="s">
        <v>339</v>
      </c>
      <c r="D5" s="66" t="s">
        <v>23</v>
      </c>
      <c r="E5" s="91">
        <v>18060513502</v>
      </c>
      <c r="F5" s="66" t="s">
        <v>91</v>
      </c>
      <c r="G5" s="103">
        <v>98</v>
      </c>
      <c r="H5" s="103">
        <v>129</v>
      </c>
      <c r="I5" s="59">
        <f>SUM(G5:H5)</f>
        <v>227</v>
      </c>
      <c r="J5" s="122" t="s">
        <v>475</v>
      </c>
      <c r="K5" s="92" t="s">
        <v>226</v>
      </c>
      <c r="L5" s="84" t="s">
        <v>227</v>
      </c>
      <c r="M5" s="78">
        <v>9085624467</v>
      </c>
      <c r="N5" s="65" t="s">
        <v>228</v>
      </c>
      <c r="O5" s="79">
        <v>9531130547</v>
      </c>
      <c r="P5" s="123" t="s">
        <v>476</v>
      </c>
      <c r="Q5" s="66" t="s">
        <v>248</v>
      </c>
      <c r="R5" s="48"/>
      <c r="S5" s="18"/>
      <c r="T5" s="48"/>
    </row>
    <row r="6" spans="1:20" ht="24">
      <c r="A6" s="4">
        <v>2</v>
      </c>
      <c r="B6" s="118" t="s">
        <v>62</v>
      </c>
      <c r="C6" s="94" t="s">
        <v>340</v>
      </c>
      <c r="D6" s="94" t="s">
        <v>25</v>
      </c>
      <c r="E6" s="91"/>
      <c r="F6" s="94"/>
      <c r="G6" s="87">
        <v>9</v>
      </c>
      <c r="H6" s="87">
        <v>12</v>
      </c>
      <c r="I6" s="59">
        <f t="shared" ref="I6:I69" si="0">SUM(G6:H6)</f>
        <v>21</v>
      </c>
      <c r="J6" s="94" t="s">
        <v>477</v>
      </c>
      <c r="K6" s="78" t="s">
        <v>226</v>
      </c>
      <c r="L6" s="84" t="s">
        <v>231</v>
      </c>
      <c r="M6" s="78">
        <v>9365186167</v>
      </c>
      <c r="N6" s="65" t="s">
        <v>232</v>
      </c>
      <c r="O6" s="79">
        <v>9126549545</v>
      </c>
      <c r="P6" s="123">
        <v>43589</v>
      </c>
      <c r="Q6" s="66" t="s">
        <v>117</v>
      </c>
      <c r="R6" s="48"/>
      <c r="S6" s="18"/>
      <c r="T6" s="48"/>
    </row>
    <row r="7" spans="1:20" ht="30">
      <c r="A7" s="4">
        <v>3</v>
      </c>
      <c r="B7" s="118" t="s">
        <v>62</v>
      </c>
      <c r="C7" s="69" t="s">
        <v>341</v>
      </c>
      <c r="D7" s="66" t="s">
        <v>23</v>
      </c>
      <c r="E7" s="91">
        <v>18060513501</v>
      </c>
      <c r="F7" s="66" t="s">
        <v>100</v>
      </c>
      <c r="G7" s="103">
        <v>6</v>
      </c>
      <c r="H7" s="103">
        <v>5</v>
      </c>
      <c r="I7" s="59">
        <f t="shared" si="0"/>
        <v>11</v>
      </c>
      <c r="J7" s="122" t="s">
        <v>478</v>
      </c>
      <c r="K7" s="92" t="s">
        <v>226</v>
      </c>
      <c r="L7" s="84" t="s">
        <v>227</v>
      </c>
      <c r="M7" s="78">
        <v>9085624467</v>
      </c>
      <c r="N7" s="65" t="s">
        <v>235</v>
      </c>
      <c r="O7" s="79">
        <v>7086439910</v>
      </c>
      <c r="P7" s="123">
        <v>43589</v>
      </c>
      <c r="Q7" s="66" t="s">
        <v>117</v>
      </c>
      <c r="R7" s="48"/>
      <c r="S7" s="18"/>
      <c r="T7" s="48"/>
    </row>
    <row r="8" spans="1:20" ht="24">
      <c r="A8" s="4">
        <v>4</v>
      </c>
      <c r="B8" s="118" t="s">
        <v>62</v>
      </c>
      <c r="C8" s="94" t="s">
        <v>342</v>
      </c>
      <c r="D8" s="66" t="s">
        <v>25</v>
      </c>
      <c r="E8" s="93"/>
      <c r="F8" s="66"/>
      <c r="G8" s="87">
        <v>5</v>
      </c>
      <c r="H8" s="87">
        <v>10</v>
      </c>
      <c r="I8" s="59">
        <f t="shared" si="0"/>
        <v>15</v>
      </c>
      <c r="J8" s="94" t="s">
        <v>479</v>
      </c>
      <c r="K8" s="78" t="s">
        <v>480</v>
      </c>
      <c r="L8" s="84" t="s">
        <v>231</v>
      </c>
      <c r="M8" s="78">
        <v>9365186167</v>
      </c>
      <c r="N8" s="65" t="s">
        <v>239</v>
      </c>
      <c r="O8" s="79">
        <v>7575902638</v>
      </c>
      <c r="P8" s="123">
        <v>43591</v>
      </c>
      <c r="Q8" s="66" t="s">
        <v>126</v>
      </c>
      <c r="R8" s="48"/>
      <c r="S8" s="18"/>
      <c r="T8" s="48"/>
    </row>
    <row r="9" spans="1:20" ht="45">
      <c r="A9" s="4">
        <v>5</v>
      </c>
      <c r="B9" s="118" t="s">
        <v>62</v>
      </c>
      <c r="C9" s="88" t="s">
        <v>343</v>
      </c>
      <c r="D9" s="66" t="s">
        <v>23</v>
      </c>
      <c r="E9" s="91">
        <v>18060501801</v>
      </c>
      <c r="F9" s="66" t="s">
        <v>100</v>
      </c>
      <c r="G9" s="103">
        <v>11</v>
      </c>
      <c r="H9" s="103">
        <v>11</v>
      </c>
      <c r="I9" s="59">
        <f t="shared" si="0"/>
        <v>22</v>
      </c>
      <c r="J9" s="122" t="s">
        <v>481</v>
      </c>
      <c r="K9" s="92" t="s">
        <v>480</v>
      </c>
      <c r="L9" s="84" t="s">
        <v>482</v>
      </c>
      <c r="M9" s="78">
        <v>9365313729</v>
      </c>
      <c r="N9" s="65" t="s">
        <v>483</v>
      </c>
      <c r="O9" s="90">
        <v>8761052631</v>
      </c>
      <c r="P9" s="123">
        <v>43591</v>
      </c>
      <c r="Q9" s="66" t="s">
        <v>126</v>
      </c>
      <c r="R9" s="48"/>
      <c r="S9" s="18"/>
      <c r="T9" s="48"/>
    </row>
    <row r="10" spans="1:20" ht="30">
      <c r="A10" s="4">
        <v>6</v>
      </c>
      <c r="B10" s="118" t="s">
        <v>62</v>
      </c>
      <c r="C10" s="88" t="s">
        <v>344</v>
      </c>
      <c r="D10" s="66" t="s">
        <v>23</v>
      </c>
      <c r="E10" s="69">
        <v>18060513602</v>
      </c>
      <c r="F10" s="66" t="s">
        <v>100</v>
      </c>
      <c r="G10" s="103">
        <v>2</v>
      </c>
      <c r="H10" s="103">
        <v>6</v>
      </c>
      <c r="I10" s="59">
        <f t="shared" si="0"/>
        <v>8</v>
      </c>
      <c r="J10" s="122" t="s">
        <v>484</v>
      </c>
      <c r="K10" s="92" t="s">
        <v>480</v>
      </c>
      <c r="L10" s="84" t="s">
        <v>485</v>
      </c>
      <c r="M10" s="78">
        <v>8011139918</v>
      </c>
      <c r="N10" s="65" t="s">
        <v>486</v>
      </c>
      <c r="O10" s="90">
        <v>9531247963</v>
      </c>
      <c r="P10" s="123">
        <v>43591</v>
      </c>
      <c r="Q10" s="66" t="s">
        <v>126</v>
      </c>
      <c r="R10" s="48"/>
      <c r="S10" s="18"/>
      <c r="T10" s="48"/>
    </row>
    <row r="11" spans="1:20" ht="24">
      <c r="A11" s="4">
        <v>7</v>
      </c>
      <c r="B11" s="118" t="s">
        <v>62</v>
      </c>
      <c r="C11" s="94" t="s">
        <v>345</v>
      </c>
      <c r="D11" s="94" t="s">
        <v>25</v>
      </c>
      <c r="E11" s="91"/>
      <c r="F11" s="94"/>
      <c r="G11" s="87">
        <v>9</v>
      </c>
      <c r="H11" s="87">
        <v>9</v>
      </c>
      <c r="I11" s="59">
        <f t="shared" si="0"/>
        <v>18</v>
      </c>
      <c r="J11" s="94" t="s">
        <v>487</v>
      </c>
      <c r="K11" s="92" t="s">
        <v>480</v>
      </c>
      <c r="L11" s="84" t="s">
        <v>482</v>
      </c>
      <c r="M11" s="78">
        <v>9365313729</v>
      </c>
      <c r="N11" s="65" t="s">
        <v>488</v>
      </c>
      <c r="O11" s="90">
        <v>9531250880</v>
      </c>
      <c r="P11" s="123">
        <v>43592</v>
      </c>
      <c r="Q11" s="66" t="s">
        <v>134</v>
      </c>
      <c r="R11" s="48"/>
      <c r="S11" s="18"/>
      <c r="T11" s="48"/>
    </row>
    <row r="12" spans="1:20" ht="30">
      <c r="A12" s="4">
        <v>8</v>
      </c>
      <c r="B12" s="118" t="s">
        <v>62</v>
      </c>
      <c r="C12" s="88" t="s">
        <v>346</v>
      </c>
      <c r="D12" s="66" t="s">
        <v>23</v>
      </c>
      <c r="E12" s="91">
        <v>18060513601</v>
      </c>
      <c r="F12" s="66" t="s">
        <v>100</v>
      </c>
      <c r="G12" s="103">
        <v>5</v>
      </c>
      <c r="H12" s="103">
        <v>11</v>
      </c>
      <c r="I12" s="59">
        <f t="shared" si="0"/>
        <v>16</v>
      </c>
      <c r="J12" s="122" t="s">
        <v>489</v>
      </c>
      <c r="K12" s="92" t="s">
        <v>480</v>
      </c>
      <c r="L12" s="84" t="s">
        <v>485</v>
      </c>
      <c r="M12" s="78">
        <v>8011139918</v>
      </c>
      <c r="N12" s="65" t="s">
        <v>490</v>
      </c>
      <c r="O12" s="90">
        <v>9126111662</v>
      </c>
      <c r="P12" s="123">
        <v>43592</v>
      </c>
      <c r="Q12" s="66" t="s">
        <v>134</v>
      </c>
      <c r="R12" s="48"/>
      <c r="S12" s="18"/>
      <c r="T12" s="48"/>
    </row>
    <row r="13" spans="1:20" ht="30">
      <c r="A13" s="4">
        <v>9</v>
      </c>
      <c r="B13" s="118" t="s">
        <v>62</v>
      </c>
      <c r="C13" s="88" t="s">
        <v>347</v>
      </c>
      <c r="D13" s="66" t="s">
        <v>23</v>
      </c>
      <c r="E13" s="69">
        <v>18060502001</v>
      </c>
      <c r="F13" s="66" t="s">
        <v>237</v>
      </c>
      <c r="G13" s="68">
        <v>0</v>
      </c>
      <c r="H13" s="68">
        <v>4</v>
      </c>
      <c r="I13" s="59">
        <f t="shared" si="0"/>
        <v>4</v>
      </c>
      <c r="J13" s="122" t="s">
        <v>491</v>
      </c>
      <c r="K13" s="92" t="s">
        <v>480</v>
      </c>
      <c r="L13" s="84" t="s">
        <v>482</v>
      </c>
      <c r="M13" s="78">
        <v>9365313729</v>
      </c>
      <c r="N13" s="65" t="s">
        <v>483</v>
      </c>
      <c r="O13" s="90">
        <v>8761052631</v>
      </c>
      <c r="P13" s="123">
        <v>43592</v>
      </c>
      <c r="Q13" s="66" t="s">
        <v>134</v>
      </c>
      <c r="R13" s="48"/>
      <c r="S13" s="18"/>
      <c r="T13" s="48"/>
    </row>
    <row r="14" spans="1:20" ht="30">
      <c r="A14" s="4">
        <v>10</v>
      </c>
      <c r="B14" s="118" t="s">
        <v>62</v>
      </c>
      <c r="C14" s="88" t="s">
        <v>348</v>
      </c>
      <c r="D14" s="66" t="s">
        <v>23</v>
      </c>
      <c r="E14" s="67" t="s">
        <v>349</v>
      </c>
      <c r="F14" s="66" t="s">
        <v>91</v>
      </c>
      <c r="G14" s="103">
        <v>15</v>
      </c>
      <c r="H14" s="103">
        <v>27</v>
      </c>
      <c r="I14" s="59">
        <f t="shared" si="0"/>
        <v>42</v>
      </c>
      <c r="J14" s="122" t="s">
        <v>492</v>
      </c>
      <c r="K14" s="71" t="s">
        <v>480</v>
      </c>
      <c r="L14" s="84" t="s">
        <v>485</v>
      </c>
      <c r="M14" s="78">
        <v>8011139918</v>
      </c>
      <c r="N14" s="65" t="s">
        <v>486</v>
      </c>
      <c r="O14" s="90">
        <v>9531247963</v>
      </c>
      <c r="P14" s="123">
        <v>43592</v>
      </c>
      <c r="Q14" s="66" t="s">
        <v>134</v>
      </c>
      <c r="R14" s="48"/>
      <c r="S14" s="18"/>
      <c r="T14" s="48"/>
    </row>
    <row r="15" spans="1:20" ht="30">
      <c r="A15" s="4">
        <v>11</v>
      </c>
      <c r="B15" s="118" t="s">
        <v>62</v>
      </c>
      <c r="C15" s="88" t="s">
        <v>350</v>
      </c>
      <c r="D15" s="66" t="s">
        <v>23</v>
      </c>
      <c r="E15" s="91" t="s">
        <v>351</v>
      </c>
      <c r="F15" s="66" t="s">
        <v>91</v>
      </c>
      <c r="G15" s="68">
        <v>71</v>
      </c>
      <c r="H15" s="68">
        <v>71</v>
      </c>
      <c r="I15" s="59">
        <f t="shared" si="0"/>
        <v>142</v>
      </c>
      <c r="J15" s="122" t="s">
        <v>493</v>
      </c>
      <c r="K15" s="92" t="s">
        <v>480</v>
      </c>
      <c r="L15" s="84" t="s">
        <v>482</v>
      </c>
      <c r="M15" s="78">
        <v>9365313729</v>
      </c>
      <c r="N15" s="65" t="s">
        <v>488</v>
      </c>
      <c r="O15" s="90">
        <v>9531250880</v>
      </c>
      <c r="P15" s="123">
        <v>43593</v>
      </c>
      <c r="Q15" s="66" t="s">
        <v>271</v>
      </c>
      <c r="R15" s="48"/>
      <c r="S15" s="18"/>
      <c r="T15" s="48"/>
    </row>
    <row r="16" spans="1:20" ht="30">
      <c r="A16" s="4">
        <v>12</v>
      </c>
      <c r="B16" s="118" t="s">
        <v>62</v>
      </c>
      <c r="C16" s="88" t="s">
        <v>352</v>
      </c>
      <c r="D16" s="66" t="s">
        <v>23</v>
      </c>
      <c r="E16" s="76" t="s">
        <v>353</v>
      </c>
      <c r="F16" s="66" t="s">
        <v>100</v>
      </c>
      <c r="G16" s="103">
        <v>31</v>
      </c>
      <c r="H16" s="103">
        <v>36</v>
      </c>
      <c r="I16" s="59">
        <f t="shared" si="0"/>
        <v>67</v>
      </c>
      <c r="J16" s="122" t="s">
        <v>494</v>
      </c>
      <c r="K16" s="92" t="s">
        <v>480</v>
      </c>
      <c r="L16" s="84" t="s">
        <v>485</v>
      </c>
      <c r="M16" s="78">
        <v>8011139918</v>
      </c>
      <c r="N16" s="65" t="s">
        <v>490</v>
      </c>
      <c r="O16" s="90">
        <v>9126111662</v>
      </c>
      <c r="P16" s="123">
        <v>43594</v>
      </c>
      <c r="Q16" s="66" t="s">
        <v>495</v>
      </c>
      <c r="R16" s="48"/>
      <c r="S16" s="18"/>
      <c r="T16" s="48"/>
    </row>
    <row r="17" spans="1:20" ht="24">
      <c r="A17" s="4">
        <v>13</v>
      </c>
      <c r="B17" s="118" t="s">
        <v>62</v>
      </c>
      <c r="C17" s="94" t="s">
        <v>354</v>
      </c>
      <c r="D17" s="66" t="s">
        <v>25</v>
      </c>
      <c r="E17" s="67"/>
      <c r="F17" s="66"/>
      <c r="G17" s="87">
        <v>18</v>
      </c>
      <c r="H17" s="87">
        <v>14</v>
      </c>
      <c r="I17" s="59">
        <f t="shared" si="0"/>
        <v>32</v>
      </c>
      <c r="J17" s="94" t="s">
        <v>496</v>
      </c>
      <c r="K17" s="78" t="s">
        <v>497</v>
      </c>
      <c r="L17" s="77" t="s">
        <v>498</v>
      </c>
      <c r="M17" s="78">
        <v>9435114586</v>
      </c>
      <c r="N17" s="65" t="s">
        <v>499</v>
      </c>
      <c r="O17" s="90">
        <v>9854305598</v>
      </c>
      <c r="P17" s="123">
        <v>43595</v>
      </c>
      <c r="Q17" s="66" t="s">
        <v>111</v>
      </c>
      <c r="R17" s="48"/>
      <c r="S17" s="18"/>
      <c r="T17" s="48"/>
    </row>
    <row r="18" spans="1:20" ht="24">
      <c r="A18" s="4">
        <v>14</v>
      </c>
      <c r="B18" s="118" t="s">
        <v>62</v>
      </c>
      <c r="C18" s="94" t="s">
        <v>355</v>
      </c>
      <c r="D18" s="66" t="s">
        <v>25</v>
      </c>
      <c r="E18" s="93"/>
      <c r="F18" s="66"/>
      <c r="G18" s="87">
        <v>7</v>
      </c>
      <c r="H18" s="87">
        <v>10</v>
      </c>
      <c r="I18" s="59">
        <f t="shared" si="0"/>
        <v>17</v>
      </c>
      <c r="J18" s="94" t="s">
        <v>500</v>
      </c>
      <c r="K18" s="78" t="s">
        <v>497</v>
      </c>
      <c r="L18" s="77" t="s">
        <v>501</v>
      </c>
      <c r="M18" s="84">
        <v>7576013255</v>
      </c>
      <c r="N18" s="65" t="s">
        <v>300</v>
      </c>
      <c r="O18" s="90">
        <v>9508959953</v>
      </c>
      <c r="P18" s="123">
        <v>43595</v>
      </c>
      <c r="Q18" s="66" t="s">
        <v>111</v>
      </c>
      <c r="R18" s="48"/>
      <c r="S18" s="18"/>
      <c r="T18" s="48"/>
    </row>
    <row r="19" spans="1:20" ht="30">
      <c r="A19" s="4">
        <v>15</v>
      </c>
      <c r="B19" s="118" t="s">
        <v>62</v>
      </c>
      <c r="C19" s="88" t="s">
        <v>356</v>
      </c>
      <c r="D19" s="66" t="s">
        <v>23</v>
      </c>
      <c r="E19" s="91" t="s">
        <v>357</v>
      </c>
      <c r="F19" s="66" t="s">
        <v>100</v>
      </c>
      <c r="G19" s="68">
        <v>15</v>
      </c>
      <c r="H19" s="68">
        <v>15</v>
      </c>
      <c r="I19" s="59">
        <f t="shared" si="0"/>
        <v>30</v>
      </c>
      <c r="J19" s="122" t="s">
        <v>502</v>
      </c>
      <c r="K19" s="92" t="s">
        <v>497</v>
      </c>
      <c r="L19" s="77" t="s">
        <v>498</v>
      </c>
      <c r="M19" s="78">
        <v>9435114586</v>
      </c>
      <c r="N19" s="65" t="s">
        <v>503</v>
      </c>
      <c r="O19" s="90">
        <v>9508679254</v>
      </c>
      <c r="P19" s="123">
        <v>43595</v>
      </c>
      <c r="Q19" s="66" t="s">
        <v>111</v>
      </c>
      <c r="R19" s="48"/>
      <c r="S19" s="18"/>
      <c r="T19" s="48"/>
    </row>
    <row r="20" spans="1:20" ht="45">
      <c r="A20" s="4">
        <v>16</v>
      </c>
      <c r="B20" s="118" t="s">
        <v>62</v>
      </c>
      <c r="C20" s="88" t="s">
        <v>358</v>
      </c>
      <c r="D20" s="66" t="s">
        <v>23</v>
      </c>
      <c r="E20" s="93">
        <v>18060504903</v>
      </c>
      <c r="F20" s="66" t="s">
        <v>237</v>
      </c>
      <c r="G20" s="68">
        <v>14</v>
      </c>
      <c r="H20" s="68">
        <v>10</v>
      </c>
      <c r="I20" s="59">
        <f t="shared" si="0"/>
        <v>24</v>
      </c>
      <c r="J20" s="122" t="s">
        <v>504</v>
      </c>
      <c r="K20" s="92" t="s">
        <v>497</v>
      </c>
      <c r="L20" s="77" t="s">
        <v>501</v>
      </c>
      <c r="M20" s="84">
        <v>7576013255</v>
      </c>
      <c r="N20" s="65" t="s">
        <v>499</v>
      </c>
      <c r="O20" s="90">
        <v>9854305598</v>
      </c>
      <c r="P20" s="123">
        <v>43596</v>
      </c>
      <c r="Q20" s="66" t="s">
        <v>117</v>
      </c>
      <c r="R20" s="48"/>
      <c r="S20" s="18"/>
      <c r="T20" s="48"/>
    </row>
    <row r="21" spans="1:20" ht="30">
      <c r="A21" s="4">
        <v>17</v>
      </c>
      <c r="B21" s="118" t="s">
        <v>62</v>
      </c>
      <c r="C21" s="88" t="s">
        <v>359</v>
      </c>
      <c r="D21" s="66" t="s">
        <v>23</v>
      </c>
      <c r="E21" s="67" t="s">
        <v>360</v>
      </c>
      <c r="F21" s="66" t="s">
        <v>91</v>
      </c>
      <c r="G21" s="68">
        <v>25</v>
      </c>
      <c r="H21" s="68">
        <v>68</v>
      </c>
      <c r="I21" s="59">
        <f t="shared" si="0"/>
        <v>93</v>
      </c>
      <c r="J21" s="122" t="s">
        <v>505</v>
      </c>
      <c r="K21" s="71" t="s">
        <v>497</v>
      </c>
      <c r="L21" s="77" t="s">
        <v>501</v>
      </c>
      <c r="M21" s="84">
        <v>7576013255</v>
      </c>
      <c r="N21" s="65" t="s">
        <v>300</v>
      </c>
      <c r="O21" s="90">
        <v>9508959953</v>
      </c>
      <c r="P21" s="123">
        <v>43598</v>
      </c>
      <c r="Q21" s="66" t="s">
        <v>126</v>
      </c>
      <c r="R21" s="48"/>
      <c r="S21" s="18"/>
      <c r="T21" s="48"/>
    </row>
    <row r="22" spans="1:20" ht="30">
      <c r="A22" s="4">
        <v>18</v>
      </c>
      <c r="B22" s="118" t="s">
        <v>62</v>
      </c>
      <c r="C22" s="94" t="s">
        <v>361</v>
      </c>
      <c r="D22" s="66" t="s">
        <v>25</v>
      </c>
      <c r="E22" s="91"/>
      <c r="F22" s="66"/>
      <c r="G22" s="87">
        <v>7</v>
      </c>
      <c r="H22" s="87">
        <v>7</v>
      </c>
      <c r="I22" s="59">
        <f t="shared" si="0"/>
        <v>14</v>
      </c>
      <c r="J22" s="94" t="s">
        <v>506</v>
      </c>
      <c r="K22" s="78" t="s">
        <v>507</v>
      </c>
      <c r="L22" s="77" t="s">
        <v>508</v>
      </c>
      <c r="M22" s="78">
        <v>9864822308</v>
      </c>
      <c r="N22" s="65" t="s">
        <v>509</v>
      </c>
      <c r="O22" s="90">
        <v>9954750087</v>
      </c>
      <c r="P22" s="123">
        <v>43599</v>
      </c>
      <c r="Q22" s="66" t="s">
        <v>134</v>
      </c>
      <c r="R22" s="48"/>
      <c r="S22" s="18"/>
      <c r="T22" s="48"/>
    </row>
    <row r="23" spans="1:20" ht="24">
      <c r="A23" s="4">
        <v>19</v>
      </c>
      <c r="B23" s="118" t="s">
        <v>62</v>
      </c>
      <c r="C23" s="94" t="s">
        <v>362</v>
      </c>
      <c r="D23" s="66" t="s">
        <v>25</v>
      </c>
      <c r="E23" s="91"/>
      <c r="F23" s="66"/>
      <c r="G23" s="87">
        <v>6</v>
      </c>
      <c r="H23" s="87">
        <v>6</v>
      </c>
      <c r="I23" s="59">
        <f t="shared" si="0"/>
        <v>12</v>
      </c>
      <c r="J23" s="94" t="s">
        <v>510</v>
      </c>
      <c r="K23" s="78" t="s">
        <v>507</v>
      </c>
      <c r="L23" s="77" t="s">
        <v>511</v>
      </c>
      <c r="M23" s="84">
        <v>7086483926</v>
      </c>
      <c r="N23" s="65" t="s">
        <v>512</v>
      </c>
      <c r="O23" s="90">
        <v>7636911529</v>
      </c>
      <c r="P23" s="123">
        <v>43599</v>
      </c>
      <c r="Q23" s="66" t="s">
        <v>134</v>
      </c>
      <c r="R23" s="48"/>
      <c r="S23" s="18"/>
      <c r="T23" s="48"/>
    </row>
    <row r="24" spans="1:20" ht="30">
      <c r="A24" s="4">
        <v>20</v>
      </c>
      <c r="B24" s="118" t="s">
        <v>62</v>
      </c>
      <c r="C24" s="88" t="s">
        <v>363</v>
      </c>
      <c r="D24" s="66" t="s">
        <v>23</v>
      </c>
      <c r="E24" s="69" t="s">
        <v>364</v>
      </c>
      <c r="F24" s="66" t="s">
        <v>100</v>
      </c>
      <c r="G24" s="103">
        <v>9</v>
      </c>
      <c r="H24" s="103">
        <v>14</v>
      </c>
      <c r="I24" s="59">
        <f t="shared" si="0"/>
        <v>23</v>
      </c>
      <c r="J24" s="88" t="s">
        <v>513</v>
      </c>
      <c r="K24" s="78" t="s">
        <v>507</v>
      </c>
      <c r="L24" s="77" t="s">
        <v>508</v>
      </c>
      <c r="M24" s="78">
        <v>9864822308</v>
      </c>
      <c r="N24" s="65" t="s">
        <v>514</v>
      </c>
      <c r="O24" s="90">
        <v>9854694898</v>
      </c>
      <c r="P24" s="123">
        <v>43599</v>
      </c>
      <c r="Q24" s="66" t="s">
        <v>134</v>
      </c>
      <c r="R24" s="48"/>
      <c r="S24" s="18"/>
      <c r="T24" s="48"/>
    </row>
    <row r="25" spans="1:20" ht="30">
      <c r="A25" s="4">
        <v>21</v>
      </c>
      <c r="B25" s="118" t="s">
        <v>62</v>
      </c>
      <c r="C25" s="94" t="s">
        <v>365</v>
      </c>
      <c r="D25" s="66" t="s">
        <v>25</v>
      </c>
      <c r="E25" s="69"/>
      <c r="F25" s="66"/>
      <c r="G25" s="87">
        <v>12</v>
      </c>
      <c r="H25" s="87">
        <v>14</v>
      </c>
      <c r="I25" s="59">
        <f t="shared" si="0"/>
        <v>26</v>
      </c>
      <c r="J25" s="94" t="s">
        <v>515</v>
      </c>
      <c r="K25" s="78" t="s">
        <v>507</v>
      </c>
      <c r="L25" s="77" t="s">
        <v>511</v>
      </c>
      <c r="M25" s="84">
        <v>7086483926</v>
      </c>
      <c r="N25" s="65" t="s">
        <v>509</v>
      </c>
      <c r="O25" s="90">
        <v>9954750087</v>
      </c>
      <c r="P25" s="123">
        <v>43600</v>
      </c>
      <c r="Q25" s="66" t="s">
        <v>271</v>
      </c>
      <c r="R25" s="48"/>
      <c r="S25" s="18"/>
      <c r="T25" s="48"/>
    </row>
    <row r="26" spans="1:20" ht="30">
      <c r="A26" s="4">
        <v>22</v>
      </c>
      <c r="B26" s="118" t="s">
        <v>62</v>
      </c>
      <c r="C26" s="88" t="s">
        <v>366</v>
      </c>
      <c r="D26" s="66" t="s">
        <v>23</v>
      </c>
      <c r="E26" s="69" t="s">
        <v>367</v>
      </c>
      <c r="F26" s="66" t="s">
        <v>100</v>
      </c>
      <c r="G26" s="68">
        <v>5</v>
      </c>
      <c r="H26" s="68">
        <v>7</v>
      </c>
      <c r="I26" s="59">
        <f t="shared" si="0"/>
        <v>12</v>
      </c>
      <c r="J26" s="122" t="s">
        <v>516</v>
      </c>
      <c r="K26" s="92" t="s">
        <v>507</v>
      </c>
      <c r="L26" s="77" t="s">
        <v>508</v>
      </c>
      <c r="M26" s="78">
        <v>9864822308</v>
      </c>
      <c r="N26" s="65" t="s">
        <v>512</v>
      </c>
      <c r="O26" s="90">
        <v>7636911529</v>
      </c>
      <c r="P26" s="123">
        <v>43600</v>
      </c>
      <c r="Q26" s="66" t="s">
        <v>271</v>
      </c>
      <c r="R26" s="48"/>
      <c r="S26" s="18"/>
      <c r="T26" s="48"/>
    </row>
    <row r="27" spans="1:20" ht="24">
      <c r="A27" s="4">
        <v>23</v>
      </c>
      <c r="B27" s="118" t="s">
        <v>62</v>
      </c>
      <c r="C27" s="94" t="s">
        <v>368</v>
      </c>
      <c r="D27" s="66" t="s">
        <v>25</v>
      </c>
      <c r="E27" s="86"/>
      <c r="F27" s="66"/>
      <c r="G27" s="87">
        <v>4</v>
      </c>
      <c r="H27" s="87">
        <v>7</v>
      </c>
      <c r="I27" s="59">
        <f t="shared" si="0"/>
        <v>11</v>
      </c>
      <c r="J27" s="94" t="s">
        <v>517</v>
      </c>
      <c r="K27" s="78" t="s">
        <v>497</v>
      </c>
      <c r="L27" s="77" t="s">
        <v>498</v>
      </c>
      <c r="M27" s="78">
        <v>9435114586</v>
      </c>
      <c r="N27" s="65" t="s">
        <v>499</v>
      </c>
      <c r="O27" s="90">
        <v>9854305598</v>
      </c>
      <c r="P27" s="123">
        <v>43600</v>
      </c>
      <c r="Q27" s="66" t="s">
        <v>271</v>
      </c>
      <c r="R27" s="48"/>
      <c r="S27" s="18"/>
      <c r="T27" s="48"/>
    </row>
    <row r="28" spans="1:20" ht="30">
      <c r="A28" s="4">
        <v>24</v>
      </c>
      <c r="B28" s="118" t="s">
        <v>62</v>
      </c>
      <c r="C28" s="88" t="s">
        <v>369</v>
      </c>
      <c r="D28" s="66" t="s">
        <v>23</v>
      </c>
      <c r="E28" s="91">
        <v>18060504907</v>
      </c>
      <c r="F28" s="66" t="s">
        <v>100</v>
      </c>
      <c r="G28" s="68">
        <v>5</v>
      </c>
      <c r="H28" s="68">
        <v>10</v>
      </c>
      <c r="I28" s="59">
        <f t="shared" si="0"/>
        <v>15</v>
      </c>
      <c r="J28" s="122" t="s">
        <v>518</v>
      </c>
      <c r="K28" s="92" t="s">
        <v>497</v>
      </c>
      <c r="L28" s="77" t="s">
        <v>501</v>
      </c>
      <c r="M28" s="84">
        <v>7576013255</v>
      </c>
      <c r="N28" s="65" t="s">
        <v>300</v>
      </c>
      <c r="O28" s="90">
        <v>9508959953</v>
      </c>
      <c r="P28" s="123">
        <v>43600</v>
      </c>
      <c r="Q28" s="66" t="s">
        <v>271</v>
      </c>
      <c r="R28" s="48"/>
      <c r="S28" s="18"/>
      <c r="T28" s="48"/>
    </row>
    <row r="29" spans="1:20" ht="36">
      <c r="A29" s="4">
        <v>25</v>
      </c>
      <c r="B29" s="118" t="s">
        <v>62</v>
      </c>
      <c r="C29" s="94" t="s">
        <v>370</v>
      </c>
      <c r="D29" s="94" t="s">
        <v>25</v>
      </c>
      <c r="E29" s="69"/>
      <c r="F29" s="94"/>
      <c r="G29" s="87">
        <v>17</v>
      </c>
      <c r="H29" s="87">
        <v>15</v>
      </c>
      <c r="I29" s="59">
        <f t="shared" si="0"/>
        <v>32</v>
      </c>
      <c r="J29" s="94" t="s">
        <v>519</v>
      </c>
      <c r="K29" s="69" t="s">
        <v>497</v>
      </c>
      <c r="L29" s="77" t="s">
        <v>498</v>
      </c>
      <c r="M29" s="78">
        <v>9435114586</v>
      </c>
      <c r="N29" s="65" t="s">
        <v>503</v>
      </c>
      <c r="O29" s="90">
        <v>9508679254</v>
      </c>
      <c r="P29" s="123">
        <v>43601</v>
      </c>
      <c r="Q29" s="66" t="s">
        <v>105</v>
      </c>
      <c r="R29" s="48"/>
      <c r="S29" s="18"/>
      <c r="T29" s="48"/>
    </row>
    <row r="30" spans="1:20" ht="30">
      <c r="A30" s="4">
        <v>26</v>
      </c>
      <c r="B30" s="118" t="s">
        <v>62</v>
      </c>
      <c r="C30" s="88" t="s">
        <v>371</v>
      </c>
      <c r="D30" s="66" t="s">
        <v>23</v>
      </c>
      <c r="E30" s="93">
        <v>18060504901</v>
      </c>
      <c r="F30" s="66" t="s">
        <v>100</v>
      </c>
      <c r="G30" s="68">
        <v>32</v>
      </c>
      <c r="H30" s="68">
        <v>35</v>
      </c>
      <c r="I30" s="59">
        <f t="shared" si="0"/>
        <v>67</v>
      </c>
      <c r="J30" s="122" t="s">
        <v>520</v>
      </c>
      <c r="K30" s="92" t="s">
        <v>497</v>
      </c>
      <c r="L30" s="77" t="s">
        <v>501</v>
      </c>
      <c r="M30" s="84">
        <v>7576013255</v>
      </c>
      <c r="N30" s="65" t="s">
        <v>499</v>
      </c>
      <c r="O30" s="90">
        <v>9854305598</v>
      </c>
      <c r="P30" s="123">
        <v>43601</v>
      </c>
      <c r="Q30" s="66" t="s">
        <v>105</v>
      </c>
      <c r="R30" s="48"/>
      <c r="S30" s="18"/>
      <c r="T30" s="48"/>
    </row>
    <row r="31" spans="1:20" ht="24">
      <c r="A31" s="4">
        <v>27</v>
      </c>
      <c r="B31" s="118" t="s">
        <v>62</v>
      </c>
      <c r="C31" s="94" t="s">
        <v>372</v>
      </c>
      <c r="D31" s="66" t="s">
        <v>25</v>
      </c>
      <c r="E31" s="67"/>
      <c r="F31" s="66"/>
      <c r="G31" s="87">
        <v>10</v>
      </c>
      <c r="H31" s="87">
        <v>17</v>
      </c>
      <c r="I31" s="59">
        <f t="shared" si="0"/>
        <v>27</v>
      </c>
      <c r="J31" s="94" t="s">
        <v>521</v>
      </c>
      <c r="K31" s="78" t="s">
        <v>497</v>
      </c>
      <c r="L31" s="77" t="s">
        <v>498</v>
      </c>
      <c r="M31" s="78">
        <v>9435114586</v>
      </c>
      <c r="N31" s="65" t="s">
        <v>300</v>
      </c>
      <c r="O31" s="90">
        <v>9508959953</v>
      </c>
      <c r="P31" s="123">
        <v>43602</v>
      </c>
      <c r="Q31" s="66" t="s">
        <v>111</v>
      </c>
      <c r="R31" s="48"/>
      <c r="S31" s="18"/>
      <c r="T31" s="48"/>
    </row>
    <row r="32" spans="1:20" ht="30">
      <c r="A32" s="4">
        <v>28</v>
      </c>
      <c r="B32" s="118" t="s">
        <v>62</v>
      </c>
      <c r="C32" s="88" t="s">
        <v>373</v>
      </c>
      <c r="D32" s="66" t="s">
        <v>23</v>
      </c>
      <c r="E32" s="84" t="s">
        <v>374</v>
      </c>
      <c r="F32" s="66" t="s">
        <v>100</v>
      </c>
      <c r="G32" s="68">
        <v>7</v>
      </c>
      <c r="H32" s="68">
        <v>8</v>
      </c>
      <c r="I32" s="59">
        <f t="shared" si="0"/>
        <v>15</v>
      </c>
      <c r="J32" s="122" t="s">
        <v>522</v>
      </c>
      <c r="K32" s="84" t="s">
        <v>497</v>
      </c>
      <c r="L32" s="77" t="s">
        <v>501</v>
      </c>
      <c r="M32" s="84">
        <v>7576013255</v>
      </c>
      <c r="N32" s="65" t="s">
        <v>503</v>
      </c>
      <c r="O32" s="90">
        <v>9508679254</v>
      </c>
      <c r="P32" s="123">
        <v>43602</v>
      </c>
      <c r="Q32" s="66" t="s">
        <v>111</v>
      </c>
      <c r="R32" s="48"/>
      <c r="S32" s="18"/>
      <c r="T32" s="48"/>
    </row>
    <row r="33" spans="1:20" ht="45">
      <c r="A33" s="4">
        <v>29</v>
      </c>
      <c r="B33" s="118" t="s">
        <v>62</v>
      </c>
      <c r="C33" s="88" t="s">
        <v>375</v>
      </c>
      <c r="D33" s="66" t="s">
        <v>23</v>
      </c>
      <c r="E33" s="91" t="s">
        <v>376</v>
      </c>
      <c r="F33" s="66" t="s">
        <v>91</v>
      </c>
      <c r="G33" s="68">
        <v>27</v>
      </c>
      <c r="H33" s="68">
        <v>21</v>
      </c>
      <c r="I33" s="59">
        <f t="shared" si="0"/>
        <v>48</v>
      </c>
      <c r="J33" s="122" t="s">
        <v>523</v>
      </c>
      <c r="K33" s="71" t="s">
        <v>497</v>
      </c>
      <c r="L33" s="77" t="s">
        <v>498</v>
      </c>
      <c r="M33" s="78">
        <v>9435114586</v>
      </c>
      <c r="N33" s="65" t="s">
        <v>499</v>
      </c>
      <c r="O33" s="90">
        <v>9854305598</v>
      </c>
      <c r="P33" s="123">
        <v>43602</v>
      </c>
      <c r="Q33" s="66" t="s">
        <v>111</v>
      </c>
      <c r="R33" s="48"/>
      <c r="S33" s="18"/>
      <c r="T33" s="48"/>
    </row>
    <row r="34" spans="1:20" ht="36">
      <c r="A34" s="4">
        <v>30</v>
      </c>
      <c r="B34" s="118" t="s">
        <v>62</v>
      </c>
      <c r="C34" s="94" t="s">
        <v>377</v>
      </c>
      <c r="D34" s="66" t="s">
        <v>25</v>
      </c>
      <c r="E34" s="69"/>
      <c r="F34" s="66"/>
      <c r="G34" s="87">
        <v>21</v>
      </c>
      <c r="H34" s="87">
        <v>16</v>
      </c>
      <c r="I34" s="59">
        <f t="shared" si="0"/>
        <v>37</v>
      </c>
      <c r="J34" s="94" t="s">
        <v>524</v>
      </c>
      <c r="K34" s="78" t="s">
        <v>525</v>
      </c>
      <c r="L34" s="77" t="s">
        <v>526</v>
      </c>
      <c r="M34" s="78">
        <v>9678782182</v>
      </c>
      <c r="N34" s="65" t="s">
        <v>527</v>
      </c>
      <c r="O34" s="90">
        <v>9508118979</v>
      </c>
      <c r="P34" s="123">
        <v>43605</v>
      </c>
      <c r="Q34" s="66" t="s">
        <v>126</v>
      </c>
      <c r="R34" s="48"/>
      <c r="S34" s="18"/>
      <c r="T34" s="48"/>
    </row>
    <row r="35" spans="1:20" ht="30">
      <c r="A35" s="4">
        <v>31</v>
      </c>
      <c r="B35" s="118" t="s">
        <v>62</v>
      </c>
      <c r="C35" s="88" t="s">
        <v>378</v>
      </c>
      <c r="D35" s="66" t="s">
        <v>23</v>
      </c>
      <c r="E35" s="91" t="s">
        <v>379</v>
      </c>
      <c r="F35" s="66" t="s">
        <v>91</v>
      </c>
      <c r="G35" s="68">
        <v>0</v>
      </c>
      <c r="H35" s="68">
        <v>38</v>
      </c>
      <c r="I35" s="59">
        <f t="shared" si="0"/>
        <v>38</v>
      </c>
      <c r="J35" s="122" t="s">
        <v>528</v>
      </c>
      <c r="K35" s="92" t="s">
        <v>525</v>
      </c>
      <c r="L35" s="77" t="s">
        <v>529</v>
      </c>
      <c r="M35" s="84">
        <v>9864812945</v>
      </c>
      <c r="N35" s="65" t="s">
        <v>530</v>
      </c>
      <c r="O35" s="90">
        <v>9706944676</v>
      </c>
      <c r="P35" s="123">
        <v>43605</v>
      </c>
      <c r="Q35" s="66" t="s">
        <v>126</v>
      </c>
      <c r="R35" s="48"/>
      <c r="S35" s="18"/>
      <c r="T35" s="48"/>
    </row>
    <row r="36" spans="1:20" ht="30">
      <c r="A36" s="4">
        <v>32</v>
      </c>
      <c r="B36" s="118" t="s">
        <v>62</v>
      </c>
      <c r="C36" s="88" t="s">
        <v>380</v>
      </c>
      <c r="D36" s="66" t="s">
        <v>23</v>
      </c>
      <c r="E36" s="69" t="s">
        <v>379</v>
      </c>
      <c r="F36" s="66" t="s">
        <v>381</v>
      </c>
      <c r="G36" s="68">
        <v>7</v>
      </c>
      <c r="H36" s="68">
        <v>17</v>
      </c>
      <c r="I36" s="59">
        <f t="shared" si="0"/>
        <v>24</v>
      </c>
      <c r="J36" s="88" t="s">
        <v>531</v>
      </c>
      <c r="K36" s="92" t="s">
        <v>525</v>
      </c>
      <c r="L36" s="77" t="s">
        <v>526</v>
      </c>
      <c r="M36" s="78">
        <v>9678782182</v>
      </c>
      <c r="N36" s="65" t="s">
        <v>532</v>
      </c>
      <c r="O36" s="90">
        <v>8011117146</v>
      </c>
      <c r="P36" s="123">
        <v>43605</v>
      </c>
      <c r="Q36" s="66" t="s">
        <v>126</v>
      </c>
      <c r="R36" s="18"/>
      <c r="S36" s="18"/>
      <c r="T36" s="18"/>
    </row>
    <row r="37" spans="1:20" ht="24">
      <c r="A37" s="4">
        <v>33</v>
      </c>
      <c r="B37" s="118" t="s">
        <v>62</v>
      </c>
      <c r="C37" s="94" t="s">
        <v>382</v>
      </c>
      <c r="D37" s="66" t="s">
        <v>25</v>
      </c>
      <c r="E37" s="67"/>
      <c r="F37" s="66"/>
      <c r="G37" s="87">
        <v>22</v>
      </c>
      <c r="H37" s="87">
        <v>13</v>
      </c>
      <c r="I37" s="59">
        <f t="shared" si="0"/>
        <v>35</v>
      </c>
      <c r="J37" s="94" t="s">
        <v>533</v>
      </c>
      <c r="K37" s="78" t="s">
        <v>525</v>
      </c>
      <c r="L37" s="77" t="s">
        <v>529</v>
      </c>
      <c r="M37" s="84">
        <v>9864812945</v>
      </c>
      <c r="N37" s="65" t="s">
        <v>534</v>
      </c>
      <c r="O37" s="90">
        <v>9859200577</v>
      </c>
      <c r="P37" s="123">
        <v>43606</v>
      </c>
      <c r="Q37" s="66" t="s">
        <v>134</v>
      </c>
      <c r="R37" s="18"/>
      <c r="S37" s="18"/>
      <c r="T37" s="18"/>
    </row>
    <row r="38" spans="1:20" ht="30">
      <c r="A38" s="4">
        <v>34</v>
      </c>
      <c r="B38" s="118" t="s">
        <v>62</v>
      </c>
      <c r="C38" s="88" t="s">
        <v>383</v>
      </c>
      <c r="D38" s="66" t="s">
        <v>23</v>
      </c>
      <c r="E38" s="93">
        <v>18060504704</v>
      </c>
      <c r="F38" s="66" t="s">
        <v>100</v>
      </c>
      <c r="G38" s="68">
        <v>11</v>
      </c>
      <c r="H38" s="68">
        <v>17</v>
      </c>
      <c r="I38" s="59">
        <f t="shared" si="0"/>
        <v>28</v>
      </c>
      <c r="J38" s="122" t="s">
        <v>535</v>
      </c>
      <c r="K38" s="71" t="s">
        <v>525</v>
      </c>
      <c r="L38" s="77" t="s">
        <v>526</v>
      </c>
      <c r="M38" s="78">
        <v>9678782182</v>
      </c>
      <c r="N38" s="65" t="s">
        <v>536</v>
      </c>
      <c r="O38" s="90">
        <v>8822484749</v>
      </c>
      <c r="P38" s="123">
        <v>43606</v>
      </c>
      <c r="Q38" s="66" t="s">
        <v>134</v>
      </c>
      <c r="R38" s="18"/>
      <c r="S38" s="18"/>
      <c r="T38" s="18"/>
    </row>
    <row r="39" spans="1:20" ht="24">
      <c r="A39" s="4">
        <v>35</v>
      </c>
      <c r="B39" s="118" t="s">
        <v>62</v>
      </c>
      <c r="C39" s="94" t="s">
        <v>384</v>
      </c>
      <c r="D39" s="119" t="s">
        <v>25</v>
      </c>
      <c r="E39" s="120"/>
      <c r="F39" s="119"/>
      <c r="G39" s="87">
        <v>18</v>
      </c>
      <c r="H39" s="87">
        <v>14</v>
      </c>
      <c r="I39" s="59">
        <f t="shared" si="0"/>
        <v>32</v>
      </c>
      <c r="J39" s="94" t="s">
        <v>537</v>
      </c>
      <c r="K39" s="78" t="s">
        <v>525</v>
      </c>
      <c r="L39" s="77" t="s">
        <v>529</v>
      </c>
      <c r="M39" s="84">
        <v>9864812945</v>
      </c>
      <c r="N39" s="65" t="s">
        <v>527</v>
      </c>
      <c r="O39" s="90">
        <v>9508118979</v>
      </c>
      <c r="P39" s="123">
        <v>43606</v>
      </c>
      <c r="Q39" s="66" t="s">
        <v>134</v>
      </c>
      <c r="R39" s="18"/>
      <c r="S39" s="18"/>
      <c r="T39" s="18"/>
    </row>
    <row r="40" spans="1:20" ht="30">
      <c r="A40" s="4">
        <v>36</v>
      </c>
      <c r="B40" s="118" t="s">
        <v>62</v>
      </c>
      <c r="C40" s="88" t="s">
        <v>385</v>
      </c>
      <c r="D40" s="119" t="s">
        <v>23</v>
      </c>
      <c r="E40" s="69" t="s">
        <v>386</v>
      </c>
      <c r="F40" s="119" t="s">
        <v>100</v>
      </c>
      <c r="G40" s="68">
        <v>11</v>
      </c>
      <c r="H40" s="68">
        <v>19</v>
      </c>
      <c r="I40" s="59">
        <f t="shared" si="0"/>
        <v>30</v>
      </c>
      <c r="J40" s="122" t="s">
        <v>538</v>
      </c>
      <c r="K40" s="92" t="s">
        <v>525</v>
      </c>
      <c r="L40" s="77" t="s">
        <v>526</v>
      </c>
      <c r="M40" s="78">
        <v>9678782182</v>
      </c>
      <c r="N40" s="65" t="s">
        <v>530</v>
      </c>
      <c r="O40" s="90">
        <v>9706944676</v>
      </c>
      <c r="P40" s="123">
        <v>43606</v>
      </c>
      <c r="Q40" s="66" t="s">
        <v>134</v>
      </c>
      <c r="R40" s="18"/>
      <c r="S40" s="18"/>
      <c r="T40" s="18"/>
    </row>
    <row r="41" spans="1:20" ht="24">
      <c r="A41" s="4">
        <v>37</v>
      </c>
      <c r="B41" s="118" t="s">
        <v>62</v>
      </c>
      <c r="C41" s="94" t="s">
        <v>387</v>
      </c>
      <c r="D41" s="66" t="s">
        <v>25</v>
      </c>
      <c r="E41" s="93"/>
      <c r="F41" s="66"/>
      <c r="G41" s="87">
        <v>9</v>
      </c>
      <c r="H41" s="87">
        <v>18</v>
      </c>
      <c r="I41" s="59">
        <f t="shared" si="0"/>
        <v>27</v>
      </c>
      <c r="J41" s="94" t="s">
        <v>539</v>
      </c>
      <c r="K41" s="78" t="s">
        <v>540</v>
      </c>
      <c r="L41" s="77" t="s">
        <v>529</v>
      </c>
      <c r="M41" s="84">
        <v>9864812945</v>
      </c>
      <c r="N41" s="65" t="s">
        <v>532</v>
      </c>
      <c r="O41" s="90">
        <v>8011117146</v>
      </c>
      <c r="P41" s="124">
        <v>43607</v>
      </c>
      <c r="Q41" s="119" t="s">
        <v>271</v>
      </c>
      <c r="R41" s="18"/>
      <c r="S41" s="18"/>
      <c r="T41" s="18"/>
    </row>
    <row r="42" spans="1:20" ht="30">
      <c r="A42" s="4">
        <v>38</v>
      </c>
      <c r="B42" s="118" t="s">
        <v>62</v>
      </c>
      <c r="C42" s="88" t="s">
        <v>388</v>
      </c>
      <c r="D42" s="94" t="s">
        <v>23</v>
      </c>
      <c r="E42" s="93">
        <v>18060509001</v>
      </c>
      <c r="F42" s="94" t="s">
        <v>100</v>
      </c>
      <c r="G42" s="68">
        <v>31</v>
      </c>
      <c r="H42" s="68">
        <v>34</v>
      </c>
      <c r="I42" s="59">
        <f t="shared" si="0"/>
        <v>65</v>
      </c>
      <c r="J42" s="122" t="s">
        <v>541</v>
      </c>
      <c r="K42" s="71" t="s">
        <v>540</v>
      </c>
      <c r="L42" s="77" t="s">
        <v>526</v>
      </c>
      <c r="M42" s="78">
        <v>9678782182</v>
      </c>
      <c r="N42" s="65" t="s">
        <v>534</v>
      </c>
      <c r="O42" s="90">
        <v>9859200577</v>
      </c>
      <c r="P42" s="124">
        <v>43607</v>
      </c>
      <c r="Q42" s="119" t="s">
        <v>271</v>
      </c>
      <c r="R42" s="18"/>
      <c r="S42" s="18"/>
      <c r="T42" s="18"/>
    </row>
    <row r="43" spans="1:20" ht="24">
      <c r="A43" s="4">
        <v>39</v>
      </c>
      <c r="B43" s="118" t="s">
        <v>62</v>
      </c>
      <c r="C43" s="94" t="s">
        <v>389</v>
      </c>
      <c r="D43" s="66" t="s">
        <v>25</v>
      </c>
      <c r="E43" s="93"/>
      <c r="F43" s="66"/>
      <c r="G43" s="87">
        <v>14</v>
      </c>
      <c r="H43" s="87">
        <v>12</v>
      </c>
      <c r="I43" s="59">
        <f t="shared" si="0"/>
        <v>26</v>
      </c>
      <c r="J43" s="94" t="s">
        <v>542</v>
      </c>
      <c r="K43" s="78" t="s">
        <v>540</v>
      </c>
      <c r="L43" s="77" t="s">
        <v>529</v>
      </c>
      <c r="M43" s="84">
        <v>9864812945</v>
      </c>
      <c r="N43" s="65" t="s">
        <v>536</v>
      </c>
      <c r="O43" s="90">
        <v>8822484749</v>
      </c>
      <c r="P43" s="123">
        <v>43608</v>
      </c>
      <c r="Q43" s="66" t="s">
        <v>105</v>
      </c>
      <c r="R43" s="18"/>
      <c r="S43" s="18"/>
      <c r="T43" s="18"/>
    </row>
    <row r="44" spans="1:20" ht="24">
      <c r="A44" s="4">
        <v>40</v>
      </c>
      <c r="B44" s="118" t="s">
        <v>62</v>
      </c>
      <c r="C44" s="94" t="s">
        <v>390</v>
      </c>
      <c r="D44" s="66" t="s">
        <v>25</v>
      </c>
      <c r="E44" s="67"/>
      <c r="F44" s="66"/>
      <c r="G44" s="87">
        <v>16</v>
      </c>
      <c r="H44" s="87">
        <v>9</v>
      </c>
      <c r="I44" s="59">
        <f t="shared" si="0"/>
        <v>25</v>
      </c>
      <c r="J44" s="94" t="s">
        <v>543</v>
      </c>
      <c r="K44" s="78" t="s">
        <v>540</v>
      </c>
      <c r="L44" s="77" t="s">
        <v>526</v>
      </c>
      <c r="M44" s="78">
        <v>9678782182</v>
      </c>
      <c r="N44" s="65" t="s">
        <v>527</v>
      </c>
      <c r="O44" s="90">
        <v>9508118979</v>
      </c>
      <c r="P44" s="123">
        <v>43608</v>
      </c>
      <c r="Q44" s="66" t="s">
        <v>105</v>
      </c>
      <c r="R44" s="18"/>
      <c r="S44" s="18"/>
      <c r="T44" s="18"/>
    </row>
    <row r="45" spans="1:20" ht="30">
      <c r="A45" s="4">
        <v>41</v>
      </c>
      <c r="B45" s="118" t="s">
        <v>62</v>
      </c>
      <c r="C45" s="88" t="s">
        <v>391</v>
      </c>
      <c r="D45" s="66" t="s">
        <v>23</v>
      </c>
      <c r="E45" s="91">
        <v>18060503305</v>
      </c>
      <c r="F45" s="66" t="s">
        <v>100</v>
      </c>
      <c r="G45" s="68">
        <v>11</v>
      </c>
      <c r="H45" s="68">
        <v>13</v>
      </c>
      <c r="I45" s="59">
        <f t="shared" si="0"/>
        <v>24</v>
      </c>
      <c r="J45" s="122" t="s">
        <v>544</v>
      </c>
      <c r="K45" s="92" t="s">
        <v>525</v>
      </c>
      <c r="L45" s="77" t="s">
        <v>529</v>
      </c>
      <c r="M45" s="84">
        <v>9864812945</v>
      </c>
      <c r="N45" s="65" t="s">
        <v>530</v>
      </c>
      <c r="O45" s="90">
        <v>9706944676</v>
      </c>
      <c r="P45" s="123">
        <v>43608</v>
      </c>
      <c r="Q45" s="66" t="s">
        <v>105</v>
      </c>
      <c r="R45" s="18"/>
      <c r="S45" s="18"/>
      <c r="T45" s="18"/>
    </row>
    <row r="46" spans="1:20" ht="36">
      <c r="A46" s="4">
        <v>42</v>
      </c>
      <c r="B46" s="118" t="s">
        <v>62</v>
      </c>
      <c r="C46" s="94" t="s">
        <v>392</v>
      </c>
      <c r="D46" s="66" t="s">
        <v>25</v>
      </c>
      <c r="E46" s="67"/>
      <c r="F46" s="66"/>
      <c r="G46" s="87">
        <v>24</v>
      </c>
      <c r="H46" s="87">
        <v>33</v>
      </c>
      <c r="I46" s="59">
        <f t="shared" si="0"/>
        <v>57</v>
      </c>
      <c r="J46" s="94" t="s">
        <v>545</v>
      </c>
      <c r="K46" s="125" t="s">
        <v>540</v>
      </c>
      <c r="L46" s="77" t="s">
        <v>526</v>
      </c>
      <c r="M46" s="78">
        <v>9678782182</v>
      </c>
      <c r="N46" s="65" t="s">
        <v>532</v>
      </c>
      <c r="O46" s="90">
        <v>8011117146</v>
      </c>
      <c r="P46" s="123">
        <v>43609</v>
      </c>
      <c r="Q46" s="66" t="s">
        <v>111</v>
      </c>
      <c r="R46" s="18"/>
      <c r="S46" s="18"/>
      <c r="T46" s="18"/>
    </row>
    <row r="47" spans="1:20" ht="30">
      <c r="A47" s="4">
        <v>43</v>
      </c>
      <c r="B47" s="118" t="s">
        <v>62</v>
      </c>
      <c r="C47" s="88" t="s">
        <v>393</v>
      </c>
      <c r="D47" s="66" t="s">
        <v>23</v>
      </c>
      <c r="E47" s="69" t="s">
        <v>394</v>
      </c>
      <c r="F47" s="66" t="s">
        <v>100</v>
      </c>
      <c r="G47" s="68">
        <v>23</v>
      </c>
      <c r="H47" s="68">
        <v>24</v>
      </c>
      <c r="I47" s="59">
        <f t="shared" si="0"/>
        <v>47</v>
      </c>
      <c r="J47" s="122" t="s">
        <v>546</v>
      </c>
      <c r="K47" s="92" t="s">
        <v>525</v>
      </c>
      <c r="L47" s="77" t="s">
        <v>529</v>
      </c>
      <c r="M47" s="84">
        <v>9864812945</v>
      </c>
      <c r="N47" s="65" t="s">
        <v>534</v>
      </c>
      <c r="O47" s="90">
        <v>9859200577</v>
      </c>
      <c r="P47" s="123">
        <v>43609</v>
      </c>
      <c r="Q47" s="66" t="s">
        <v>111</v>
      </c>
      <c r="R47" s="18"/>
      <c r="S47" s="18"/>
      <c r="T47" s="18"/>
    </row>
    <row r="48" spans="1:20" ht="30">
      <c r="A48" s="4">
        <v>44</v>
      </c>
      <c r="B48" s="118" t="s">
        <v>62</v>
      </c>
      <c r="C48" s="88" t="s">
        <v>395</v>
      </c>
      <c r="D48" s="66" t="s">
        <v>23</v>
      </c>
      <c r="E48" s="91" t="s">
        <v>396</v>
      </c>
      <c r="F48" s="66" t="s">
        <v>100</v>
      </c>
      <c r="G48" s="68">
        <v>17</v>
      </c>
      <c r="H48" s="68">
        <v>16</v>
      </c>
      <c r="I48" s="59">
        <f t="shared" si="0"/>
        <v>33</v>
      </c>
      <c r="J48" s="122" t="s">
        <v>547</v>
      </c>
      <c r="K48" s="92" t="s">
        <v>548</v>
      </c>
      <c r="L48" s="77" t="s">
        <v>549</v>
      </c>
      <c r="M48" s="84">
        <v>9957433485</v>
      </c>
      <c r="N48" s="65" t="s">
        <v>550</v>
      </c>
      <c r="O48" s="90">
        <v>9127355430</v>
      </c>
      <c r="P48" s="123">
        <v>43610</v>
      </c>
      <c r="Q48" s="66" t="s">
        <v>117</v>
      </c>
      <c r="R48" s="18"/>
      <c r="S48" s="18"/>
      <c r="T48" s="18"/>
    </row>
    <row r="49" spans="1:20" ht="24">
      <c r="A49" s="4">
        <v>45</v>
      </c>
      <c r="B49" s="118" t="s">
        <v>62</v>
      </c>
      <c r="C49" s="94" t="s">
        <v>397</v>
      </c>
      <c r="D49" s="66" t="s">
        <v>25</v>
      </c>
      <c r="E49" s="67"/>
      <c r="F49" s="66"/>
      <c r="G49" s="87">
        <v>7</v>
      </c>
      <c r="H49" s="87">
        <v>15</v>
      </c>
      <c r="I49" s="59">
        <f t="shared" si="0"/>
        <v>22</v>
      </c>
      <c r="J49" s="94" t="s">
        <v>551</v>
      </c>
      <c r="K49" s="78" t="s">
        <v>552</v>
      </c>
      <c r="L49" s="77" t="s">
        <v>553</v>
      </c>
      <c r="M49" s="78">
        <v>9954475445</v>
      </c>
      <c r="N49" s="126" t="s">
        <v>554</v>
      </c>
      <c r="O49" s="127">
        <v>8474831513</v>
      </c>
      <c r="P49" s="123">
        <v>43612</v>
      </c>
      <c r="Q49" s="66" t="s">
        <v>126</v>
      </c>
      <c r="R49" s="18"/>
      <c r="S49" s="18"/>
      <c r="T49" s="18"/>
    </row>
    <row r="50" spans="1:20" ht="30">
      <c r="A50" s="4">
        <v>46</v>
      </c>
      <c r="B50" s="118" t="s">
        <v>62</v>
      </c>
      <c r="C50" s="88" t="s">
        <v>398</v>
      </c>
      <c r="D50" s="66" t="s">
        <v>23</v>
      </c>
      <c r="E50" s="91" t="s">
        <v>399</v>
      </c>
      <c r="F50" s="66" t="s">
        <v>100</v>
      </c>
      <c r="G50" s="68">
        <v>37</v>
      </c>
      <c r="H50" s="68">
        <v>39</v>
      </c>
      <c r="I50" s="59">
        <f t="shared" si="0"/>
        <v>76</v>
      </c>
      <c r="J50" s="122" t="s">
        <v>555</v>
      </c>
      <c r="K50" s="71" t="s">
        <v>552</v>
      </c>
      <c r="L50" s="77" t="s">
        <v>556</v>
      </c>
      <c r="M50" s="84">
        <v>7576020494</v>
      </c>
      <c r="N50" s="126" t="s">
        <v>557</v>
      </c>
      <c r="O50" s="127">
        <v>9678234004</v>
      </c>
      <c r="P50" s="123">
        <v>43612</v>
      </c>
      <c r="Q50" s="66" t="s">
        <v>126</v>
      </c>
      <c r="R50" s="18"/>
      <c r="S50" s="18"/>
      <c r="T50" s="18"/>
    </row>
    <row r="51" spans="1:20" ht="24">
      <c r="A51" s="4">
        <v>47</v>
      </c>
      <c r="B51" s="118" t="s">
        <v>62</v>
      </c>
      <c r="C51" s="94" t="s">
        <v>400</v>
      </c>
      <c r="D51" s="66" t="s">
        <v>25</v>
      </c>
      <c r="E51" s="93"/>
      <c r="F51" s="66"/>
      <c r="G51" s="87">
        <v>11</v>
      </c>
      <c r="H51" s="87">
        <v>9</v>
      </c>
      <c r="I51" s="59">
        <f t="shared" si="0"/>
        <v>20</v>
      </c>
      <c r="J51" s="94" t="s">
        <v>558</v>
      </c>
      <c r="K51" s="78" t="s">
        <v>548</v>
      </c>
      <c r="L51" s="77" t="s">
        <v>549</v>
      </c>
      <c r="M51" s="84">
        <v>9957433485</v>
      </c>
      <c r="N51" s="65" t="s">
        <v>559</v>
      </c>
      <c r="O51" s="90">
        <v>8011723388</v>
      </c>
      <c r="P51" s="123">
        <v>43613</v>
      </c>
      <c r="Q51" s="66" t="s">
        <v>134</v>
      </c>
      <c r="R51" s="18"/>
      <c r="S51" s="18"/>
      <c r="T51" s="18"/>
    </row>
    <row r="52" spans="1:20" ht="30">
      <c r="A52" s="4">
        <v>48</v>
      </c>
      <c r="B52" s="118" t="s">
        <v>62</v>
      </c>
      <c r="C52" s="88" t="s">
        <v>401</v>
      </c>
      <c r="D52" s="66" t="s">
        <v>23</v>
      </c>
      <c r="E52" s="91" t="s">
        <v>402</v>
      </c>
      <c r="F52" s="66"/>
      <c r="G52" s="68">
        <v>3</v>
      </c>
      <c r="H52" s="68">
        <v>9</v>
      </c>
      <c r="I52" s="59">
        <f t="shared" si="0"/>
        <v>12</v>
      </c>
      <c r="J52" s="122" t="s">
        <v>560</v>
      </c>
      <c r="K52" s="92" t="s">
        <v>548</v>
      </c>
      <c r="L52" s="77" t="s">
        <v>561</v>
      </c>
      <c r="M52" s="78">
        <v>9706862946</v>
      </c>
      <c r="N52" s="65" t="s">
        <v>562</v>
      </c>
      <c r="O52" s="90">
        <v>7086484178</v>
      </c>
      <c r="P52" s="123">
        <v>43613</v>
      </c>
      <c r="Q52" s="66" t="s">
        <v>134</v>
      </c>
      <c r="R52" s="18"/>
      <c r="S52" s="18"/>
      <c r="T52" s="18"/>
    </row>
    <row r="53" spans="1:20" ht="24">
      <c r="A53" s="4">
        <v>49</v>
      </c>
      <c r="B53" s="118" t="s">
        <v>62</v>
      </c>
      <c r="C53" s="94" t="s">
        <v>403</v>
      </c>
      <c r="D53" s="94" t="s">
        <v>25</v>
      </c>
      <c r="E53" s="94"/>
      <c r="F53" s="94"/>
      <c r="G53" s="87">
        <v>16</v>
      </c>
      <c r="H53" s="87">
        <v>10</v>
      </c>
      <c r="I53" s="59">
        <f t="shared" si="0"/>
        <v>26</v>
      </c>
      <c r="J53" s="94" t="s">
        <v>563</v>
      </c>
      <c r="K53" s="78" t="s">
        <v>548</v>
      </c>
      <c r="L53" s="77" t="s">
        <v>549</v>
      </c>
      <c r="M53" s="84">
        <v>9957433485</v>
      </c>
      <c r="N53" s="65" t="s">
        <v>564</v>
      </c>
      <c r="O53" s="90">
        <v>9355171267</v>
      </c>
      <c r="P53" s="123">
        <v>43613</v>
      </c>
      <c r="Q53" s="66" t="s">
        <v>134</v>
      </c>
      <c r="R53" s="18"/>
      <c r="S53" s="18"/>
      <c r="T53" s="18"/>
    </row>
    <row r="54" spans="1:20" ht="30">
      <c r="A54" s="4">
        <v>50</v>
      </c>
      <c r="B54" s="118" t="s">
        <v>62</v>
      </c>
      <c r="C54" s="88" t="s">
        <v>404</v>
      </c>
      <c r="D54" s="66" t="s">
        <v>23</v>
      </c>
      <c r="E54" s="91" t="s">
        <v>405</v>
      </c>
      <c r="F54" s="66" t="s">
        <v>100</v>
      </c>
      <c r="G54" s="68">
        <v>19</v>
      </c>
      <c r="H54" s="68">
        <v>27</v>
      </c>
      <c r="I54" s="59">
        <f t="shared" si="0"/>
        <v>46</v>
      </c>
      <c r="J54" s="122" t="s">
        <v>565</v>
      </c>
      <c r="K54" s="92" t="s">
        <v>548</v>
      </c>
      <c r="L54" s="77" t="s">
        <v>561</v>
      </c>
      <c r="M54" s="78">
        <v>9706862946</v>
      </c>
      <c r="N54" s="65" t="s">
        <v>566</v>
      </c>
      <c r="O54" s="90">
        <v>9101598615</v>
      </c>
      <c r="P54" s="123">
        <v>43613</v>
      </c>
      <c r="Q54" s="66" t="s">
        <v>134</v>
      </c>
      <c r="R54" s="18"/>
      <c r="S54" s="18"/>
      <c r="T54" s="18"/>
    </row>
    <row r="55" spans="1:20" ht="30">
      <c r="A55" s="4">
        <v>51</v>
      </c>
      <c r="B55" s="118" t="s">
        <v>62</v>
      </c>
      <c r="C55" s="94" t="s">
        <v>406</v>
      </c>
      <c r="D55" s="66" t="s">
        <v>25</v>
      </c>
      <c r="E55" s="69"/>
      <c r="F55" s="66"/>
      <c r="G55" s="87">
        <v>21</v>
      </c>
      <c r="H55" s="87">
        <v>20</v>
      </c>
      <c r="I55" s="59">
        <f t="shared" si="0"/>
        <v>41</v>
      </c>
      <c r="J55" s="94" t="s">
        <v>567</v>
      </c>
      <c r="K55" s="78" t="s">
        <v>548</v>
      </c>
      <c r="L55" s="77" t="s">
        <v>549</v>
      </c>
      <c r="M55" s="84">
        <v>9957433485</v>
      </c>
      <c r="N55" s="65" t="s">
        <v>550</v>
      </c>
      <c r="O55" s="90">
        <v>9127355430</v>
      </c>
      <c r="P55" s="123">
        <v>43614</v>
      </c>
      <c r="Q55" s="66" t="s">
        <v>271</v>
      </c>
      <c r="R55" s="18"/>
      <c r="S55" s="18"/>
      <c r="T55" s="18"/>
    </row>
    <row r="56" spans="1:20" ht="45">
      <c r="A56" s="4">
        <v>52</v>
      </c>
      <c r="B56" s="118" t="s">
        <v>62</v>
      </c>
      <c r="C56" s="88" t="s">
        <v>407</v>
      </c>
      <c r="D56" s="121" t="s">
        <v>23</v>
      </c>
      <c r="E56" s="91" t="s">
        <v>408</v>
      </c>
      <c r="F56" s="121" t="s">
        <v>100</v>
      </c>
      <c r="G56" s="68">
        <v>42</v>
      </c>
      <c r="H56" s="68">
        <v>29</v>
      </c>
      <c r="I56" s="59">
        <f t="shared" si="0"/>
        <v>71</v>
      </c>
      <c r="J56" s="122" t="s">
        <v>568</v>
      </c>
      <c r="K56" s="71" t="s">
        <v>548</v>
      </c>
      <c r="L56" s="77" t="s">
        <v>561</v>
      </c>
      <c r="M56" s="78">
        <v>9706862946</v>
      </c>
      <c r="N56" s="65" t="s">
        <v>559</v>
      </c>
      <c r="O56" s="90">
        <v>8011723388</v>
      </c>
      <c r="P56" s="123">
        <v>43614</v>
      </c>
      <c r="Q56" s="66" t="s">
        <v>271</v>
      </c>
      <c r="R56" s="18"/>
      <c r="S56" s="18"/>
      <c r="T56" s="18"/>
    </row>
    <row r="57" spans="1:20" ht="24">
      <c r="A57" s="4">
        <v>53</v>
      </c>
      <c r="B57" s="118" t="s">
        <v>62</v>
      </c>
      <c r="C57" s="94" t="s">
        <v>409</v>
      </c>
      <c r="D57" s="66" t="s">
        <v>25</v>
      </c>
      <c r="E57" s="86"/>
      <c r="F57" s="66"/>
      <c r="G57" s="87">
        <v>33</v>
      </c>
      <c r="H57" s="87">
        <v>35</v>
      </c>
      <c r="I57" s="59">
        <f t="shared" si="0"/>
        <v>68</v>
      </c>
      <c r="J57" s="94" t="s">
        <v>569</v>
      </c>
      <c r="K57" s="78" t="s">
        <v>548</v>
      </c>
      <c r="L57" s="77" t="s">
        <v>549</v>
      </c>
      <c r="M57" s="84">
        <v>9957433485</v>
      </c>
      <c r="N57" s="65" t="s">
        <v>562</v>
      </c>
      <c r="O57" s="90">
        <v>7086484178</v>
      </c>
      <c r="P57" s="123">
        <v>43615</v>
      </c>
      <c r="Q57" s="66" t="s">
        <v>105</v>
      </c>
      <c r="R57" s="18"/>
      <c r="S57" s="18"/>
      <c r="T57" s="18"/>
    </row>
    <row r="58" spans="1:20" ht="30">
      <c r="A58" s="4">
        <v>54</v>
      </c>
      <c r="B58" s="118" t="s">
        <v>62</v>
      </c>
      <c r="C58" s="88" t="s">
        <v>410</v>
      </c>
      <c r="D58" s="66" t="s">
        <v>23</v>
      </c>
      <c r="E58" s="91" t="s">
        <v>411</v>
      </c>
      <c r="F58" s="66" t="s">
        <v>100</v>
      </c>
      <c r="G58" s="68">
        <v>24</v>
      </c>
      <c r="H58" s="68">
        <v>21</v>
      </c>
      <c r="I58" s="59">
        <f t="shared" si="0"/>
        <v>45</v>
      </c>
      <c r="J58" s="122" t="s">
        <v>570</v>
      </c>
      <c r="K58" s="71" t="s">
        <v>548</v>
      </c>
      <c r="L58" s="77" t="s">
        <v>561</v>
      </c>
      <c r="M58" s="78">
        <v>9706862946</v>
      </c>
      <c r="N58" s="65" t="s">
        <v>564</v>
      </c>
      <c r="O58" s="90">
        <v>9355171267</v>
      </c>
      <c r="P58" s="123">
        <v>43615</v>
      </c>
      <c r="Q58" s="66" t="s">
        <v>105</v>
      </c>
      <c r="R58" s="18"/>
      <c r="S58" s="18"/>
      <c r="T58" s="18"/>
    </row>
    <row r="59" spans="1:20" ht="24">
      <c r="A59" s="4">
        <v>55</v>
      </c>
      <c r="B59" s="118" t="s">
        <v>62</v>
      </c>
      <c r="C59" s="94" t="s">
        <v>412</v>
      </c>
      <c r="D59" s="66" t="s">
        <v>25</v>
      </c>
      <c r="E59" s="69"/>
      <c r="F59" s="66"/>
      <c r="G59" s="87">
        <v>15</v>
      </c>
      <c r="H59" s="87">
        <v>16</v>
      </c>
      <c r="I59" s="59">
        <f t="shared" si="0"/>
        <v>31</v>
      </c>
      <c r="J59" s="94" t="s">
        <v>571</v>
      </c>
      <c r="K59" s="78" t="s">
        <v>572</v>
      </c>
      <c r="L59" s="77" t="s">
        <v>573</v>
      </c>
      <c r="M59" s="78">
        <v>8876270043</v>
      </c>
      <c r="N59" s="65" t="s">
        <v>574</v>
      </c>
      <c r="O59" s="90">
        <v>8723969241</v>
      </c>
      <c r="P59" s="123">
        <v>43616</v>
      </c>
      <c r="Q59" s="66" t="s">
        <v>111</v>
      </c>
      <c r="R59" s="18"/>
      <c r="S59" s="18"/>
      <c r="T59" s="18"/>
    </row>
    <row r="60" spans="1:20" ht="30">
      <c r="A60" s="4">
        <v>56</v>
      </c>
      <c r="B60" s="118" t="s">
        <v>62</v>
      </c>
      <c r="C60" s="88" t="s">
        <v>413</v>
      </c>
      <c r="D60" s="66" t="s">
        <v>23</v>
      </c>
      <c r="E60" s="91">
        <v>18060503003</v>
      </c>
      <c r="F60" s="66" t="s">
        <v>100</v>
      </c>
      <c r="G60" s="103">
        <v>28</v>
      </c>
      <c r="H60" s="103">
        <v>51</v>
      </c>
      <c r="I60" s="59">
        <f t="shared" si="0"/>
        <v>79</v>
      </c>
      <c r="J60" s="122" t="s">
        <v>575</v>
      </c>
      <c r="K60" s="92" t="s">
        <v>572</v>
      </c>
      <c r="L60" s="77" t="s">
        <v>576</v>
      </c>
      <c r="M60" s="84">
        <v>9435910494</v>
      </c>
      <c r="N60" s="65" t="s">
        <v>577</v>
      </c>
      <c r="O60" s="90">
        <v>9476796008</v>
      </c>
      <c r="P60" s="123">
        <v>43616</v>
      </c>
      <c r="Q60" s="66" t="s">
        <v>111</v>
      </c>
      <c r="R60" s="18"/>
      <c r="S60" s="18"/>
      <c r="T60" s="18"/>
    </row>
    <row r="61" spans="1:20">
      <c r="A61" s="4">
        <v>57</v>
      </c>
      <c r="B61" s="118"/>
      <c r="C61" s="88"/>
      <c r="D61" s="66"/>
      <c r="E61" s="76"/>
      <c r="F61" s="66"/>
      <c r="G61" s="68"/>
      <c r="H61" s="68"/>
      <c r="I61" s="59">
        <f t="shared" si="0"/>
        <v>0</v>
      </c>
      <c r="J61" s="122"/>
      <c r="K61" s="92"/>
      <c r="L61" s="88"/>
      <c r="M61" s="87"/>
      <c r="N61" s="65"/>
      <c r="O61" s="90"/>
      <c r="P61" s="123"/>
      <c r="Q61" s="66"/>
      <c r="R61" s="18"/>
      <c r="S61" s="18"/>
      <c r="T61" s="18"/>
    </row>
    <row r="62" spans="1:20" ht="45">
      <c r="A62" s="4">
        <v>58</v>
      </c>
      <c r="B62" s="118" t="s">
        <v>63</v>
      </c>
      <c r="C62" s="88" t="s">
        <v>414</v>
      </c>
      <c r="D62" s="66" t="s">
        <v>23</v>
      </c>
      <c r="E62" s="69">
        <v>18060511210</v>
      </c>
      <c r="F62" s="66" t="s">
        <v>91</v>
      </c>
      <c r="G62" s="68">
        <v>97</v>
      </c>
      <c r="H62" s="68">
        <v>126</v>
      </c>
      <c r="I62" s="59">
        <f t="shared" si="0"/>
        <v>223</v>
      </c>
      <c r="J62" s="122" t="s">
        <v>578</v>
      </c>
      <c r="K62" s="71" t="s">
        <v>579</v>
      </c>
      <c r="L62" s="77" t="s">
        <v>580</v>
      </c>
      <c r="M62" s="78">
        <v>9954784225</v>
      </c>
      <c r="N62" s="65" t="s">
        <v>581</v>
      </c>
      <c r="O62" s="90">
        <v>9954824226</v>
      </c>
      <c r="P62" s="123" t="s">
        <v>582</v>
      </c>
      <c r="Q62" s="66" t="s">
        <v>248</v>
      </c>
      <c r="R62" s="18"/>
      <c r="S62" s="18"/>
      <c r="T62" s="18"/>
    </row>
    <row r="63" spans="1:20" ht="45">
      <c r="A63" s="4">
        <v>59</v>
      </c>
      <c r="B63" s="118" t="s">
        <v>63</v>
      </c>
      <c r="C63" s="88" t="s">
        <v>415</v>
      </c>
      <c r="D63" s="119" t="s">
        <v>23</v>
      </c>
      <c r="E63" s="69" t="s">
        <v>416</v>
      </c>
      <c r="F63" s="119" t="s">
        <v>381</v>
      </c>
      <c r="G63" s="68">
        <v>0</v>
      </c>
      <c r="H63" s="68">
        <v>5</v>
      </c>
      <c r="I63" s="59">
        <f t="shared" si="0"/>
        <v>5</v>
      </c>
      <c r="J63" s="122" t="s">
        <v>583</v>
      </c>
      <c r="K63" s="71" t="s">
        <v>579</v>
      </c>
      <c r="L63" s="77" t="s">
        <v>580</v>
      </c>
      <c r="M63" s="78">
        <v>9954784225</v>
      </c>
      <c r="N63" s="65" t="s">
        <v>584</v>
      </c>
      <c r="O63" s="90">
        <v>8720970893</v>
      </c>
      <c r="P63" s="123">
        <v>43589</v>
      </c>
      <c r="Q63" s="66" t="s">
        <v>117</v>
      </c>
      <c r="R63" s="18"/>
      <c r="S63" s="18"/>
      <c r="T63" s="18"/>
    </row>
    <row r="64" spans="1:20" ht="30">
      <c r="A64" s="4">
        <v>60</v>
      </c>
      <c r="B64" s="118" t="s">
        <v>63</v>
      </c>
      <c r="C64" s="88" t="s">
        <v>417</v>
      </c>
      <c r="D64" s="119" t="s">
        <v>23</v>
      </c>
      <c r="E64" s="69" t="s">
        <v>418</v>
      </c>
      <c r="F64" s="119" t="s">
        <v>381</v>
      </c>
      <c r="G64" s="68">
        <v>6</v>
      </c>
      <c r="H64" s="68">
        <v>6</v>
      </c>
      <c r="I64" s="59">
        <f t="shared" si="0"/>
        <v>12</v>
      </c>
      <c r="J64" s="122" t="s">
        <v>585</v>
      </c>
      <c r="K64" s="92" t="s">
        <v>579</v>
      </c>
      <c r="L64" s="77" t="s">
        <v>580</v>
      </c>
      <c r="M64" s="78">
        <v>9954784225</v>
      </c>
      <c r="N64" s="65" t="s">
        <v>246</v>
      </c>
      <c r="O64" s="90">
        <v>9613176225</v>
      </c>
      <c r="P64" s="123">
        <v>43589</v>
      </c>
      <c r="Q64" s="66" t="s">
        <v>117</v>
      </c>
      <c r="R64" s="18"/>
      <c r="S64" s="18"/>
      <c r="T64" s="18"/>
    </row>
    <row r="65" spans="1:20" ht="24">
      <c r="A65" s="4">
        <v>61</v>
      </c>
      <c r="B65" s="118" t="s">
        <v>63</v>
      </c>
      <c r="C65" s="94" t="s">
        <v>419</v>
      </c>
      <c r="D65" s="119" t="s">
        <v>25</v>
      </c>
      <c r="E65" s="120"/>
      <c r="F65" s="119"/>
      <c r="G65" s="87">
        <v>10</v>
      </c>
      <c r="H65" s="87">
        <v>15</v>
      </c>
      <c r="I65" s="59">
        <f t="shared" si="0"/>
        <v>25</v>
      </c>
      <c r="J65" s="94" t="s">
        <v>586</v>
      </c>
      <c r="K65" s="78" t="s">
        <v>579</v>
      </c>
      <c r="L65" s="77" t="s">
        <v>580</v>
      </c>
      <c r="M65" s="78">
        <v>9954784225</v>
      </c>
      <c r="N65" s="65" t="s">
        <v>581</v>
      </c>
      <c r="O65" s="90">
        <v>9954824226</v>
      </c>
      <c r="P65" s="123">
        <v>43591</v>
      </c>
      <c r="Q65" s="66" t="s">
        <v>126</v>
      </c>
      <c r="R65" s="18"/>
      <c r="S65" s="18"/>
      <c r="T65" s="18"/>
    </row>
    <row r="66" spans="1:20" ht="24">
      <c r="A66" s="4">
        <v>62</v>
      </c>
      <c r="B66" s="118" t="s">
        <v>63</v>
      </c>
      <c r="C66" s="94" t="s">
        <v>420</v>
      </c>
      <c r="D66" s="119" t="s">
        <v>25</v>
      </c>
      <c r="E66" s="93"/>
      <c r="F66" s="119"/>
      <c r="G66" s="87">
        <v>4</v>
      </c>
      <c r="H66" s="87">
        <v>12</v>
      </c>
      <c r="I66" s="59">
        <f t="shared" si="0"/>
        <v>16</v>
      </c>
      <c r="J66" s="94" t="s">
        <v>587</v>
      </c>
      <c r="K66" s="78" t="s">
        <v>579</v>
      </c>
      <c r="L66" s="77" t="s">
        <v>580</v>
      </c>
      <c r="M66" s="78">
        <v>9954784225</v>
      </c>
      <c r="N66" s="65" t="s">
        <v>584</v>
      </c>
      <c r="O66" s="90">
        <v>8720970893</v>
      </c>
      <c r="P66" s="123">
        <v>43591</v>
      </c>
      <c r="Q66" s="66" t="s">
        <v>126</v>
      </c>
      <c r="R66" s="18"/>
      <c r="S66" s="18"/>
      <c r="T66" s="18"/>
    </row>
    <row r="67" spans="1:20" ht="45">
      <c r="A67" s="4">
        <v>63</v>
      </c>
      <c r="B67" s="118" t="s">
        <v>63</v>
      </c>
      <c r="C67" s="69" t="s">
        <v>421</v>
      </c>
      <c r="D67" s="119" t="s">
        <v>23</v>
      </c>
      <c r="E67" s="69" t="s">
        <v>422</v>
      </c>
      <c r="F67" s="119" t="s">
        <v>100</v>
      </c>
      <c r="G67" s="68">
        <v>12</v>
      </c>
      <c r="H67" s="68">
        <v>19</v>
      </c>
      <c r="I67" s="59">
        <f t="shared" si="0"/>
        <v>31</v>
      </c>
      <c r="J67" s="122" t="s">
        <v>588</v>
      </c>
      <c r="K67" s="71" t="s">
        <v>579</v>
      </c>
      <c r="L67" s="77" t="s">
        <v>580</v>
      </c>
      <c r="M67" s="78">
        <v>9954784225</v>
      </c>
      <c r="N67" s="65" t="s">
        <v>246</v>
      </c>
      <c r="O67" s="90">
        <v>9613176225</v>
      </c>
      <c r="P67" s="123">
        <v>43591</v>
      </c>
      <c r="Q67" s="66" t="s">
        <v>126</v>
      </c>
      <c r="R67" s="18"/>
      <c r="S67" s="18"/>
      <c r="T67" s="18"/>
    </row>
    <row r="68" spans="1:20" ht="30">
      <c r="A68" s="4">
        <v>64</v>
      </c>
      <c r="B68" s="118" t="s">
        <v>63</v>
      </c>
      <c r="C68" s="88" t="s">
        <v>423</v>
      </c>
      <c r="D68" s="119" t="s">
        <v>23</v>
      </c>
      <c r="E68" s="93">
        <v>18060503602</v>
      </c>
      <c r="F68" s="119" t="s">
        <v>100</v>
      </c>
      <c r="G68" s="68">
        <v>6</v>
      </c>
      <c r="H68" s="68">
        <v>4</v>
      </c>
      <c r="I68" s="59">
        <f t="shared" si="0"/>
        <v>10</v>
      </c>
      <c r="J68" s="122" t="s">
        <v>589</v>
      </c>
      <c r="K68" s="71" t="s">
        <v>579</v>
      </c>
      <c r="L68" s="77" t="s">
        <v>580</v>
      </c>
      <c r="M68" s="78">
        <v>9954784225</v>
      </c>
      <c r="N68" s="65" t="s">
        <v>581</v>
      </c>
      <c r="O68" s="90">
        <v>9954824226</v>
      </c>
      <c r="P68" s="123">
        <v>43591</v>
      </c>
      <c r="Q68" s="66" t="s">
        <v>126</v>
      </c>
      <c r="R68" s="18"/>
      <c r="S68" s="18"/>
      <c r="T68" s="18"/>
    </row>
    <row r="69" spans="1:20" ht="30">
      <c r="A69" s="4">
        <v>65</v>
      </c>
      <c r="B69" s="118" t="s">
        <v>63</v>
      </c>
      <c r="C69" s="88" t="s">
        <v>424</v>
      </c>
      <c r="D69" s="119" t="s">
        <v>23</v>
      </c>
      <c r="E69" s="93">
        <v>18060511001</v>
      </c>
      <c r="F69" s="119" t="s">
        <v>100</v>
      </c>
      <c r="G69" s="68">
        <v>10</v>
      </c>
      <c r="H69" s="68">
        <v>16</v>
      </c>
      <c r="I69" s="59">
        <f t="shared" si="0"/>
        <v>26</v>
      </c>
      <c r="J69" s="122" t="s">
        <v>590</v>
      </c>
      <c r="K69" s="92" t="s">
        <v>579</v>
      </c>
      <c r="L69" s="77" t="s">
        <v>580</v>
      </c>
      <c r="M69" s="78">
        <v>9954784225</v>
      </c>
      <c r="N69" s="65" t="s">
        <v>584</v>
      </c>
      <c r="O69" s="90">
        <v>8720970893</v>
      </c>
      <c r="P69" s="123">
        <v>43592</v>
      </c>
      <c r="Q69" s="66" t="s">
        <v>134</v>
      </c>
      <c r="R69" s="18"/>
      <c r="S69" s="18"/>
      <c r="T69" s="18"/>
    </row>
    <row r="70" spans="1:20" ht="30">
      <c r="A70" s="4">
        <v>66</v>
      </c>
      <c r="B70" s="118" t="s">
        <v>63</v>
      </c>
      <c r="C70" s="88" t="s">
        <v>425</v>
      </c>
      <c r="D70" s="119" t="s">
        <v>23</v>
      </c>
      <c r="E70" s="93">
        <v>18060511207</v>
      </c>
      <c r="F70" s="119" t="s">
        <v>100</v>
      </c>
      <c r="G70" s="68">
        <v>21</v>
      </c>
      <c r="H70" s="68">
        <v>24</v>
      </c>
      <c r="I70" s="59">
        <f t="shared" ref="I70:I133" si="1">SUM(G70:H70)</f>
        <v>45</v>
      </c>
      <c r="J70" s="122" t="s">
        <v>591</v>
      </c>
      <c r="K70" s="71" t="s">
        <v>579</v>
      </c>
      <c r="L70" s="77" t="s">
        <v>580</v>
      </c>
      <c r="M70" s="78">
        <v>9954784225</v>
      </c>
      <c r="N70" s="65" t="s">
        <v>246</v>
      </c>
      <c r="O70" s="90">
        <v>9613176225</v>
      </c>
      <c r="P70" s="123">
        <v>43592</v>
      </c>
      <c r="Q70" s="66" t="s">
        <v>134</v>
      </c>
      <c r="R70" s="18"/>
      <c r="S70" s="18"/>
      <c r="T70" s="18"/>
    </row>
    <row r="71" spans="1:20" ht="45">
      <c r="A71" s="4">
        <v>67</v>
      </c>
      <c r="B71" s="118" t="s">
        <v>63</v>
      </c>
      <c r="C71" s="88" t="s">
        <v>426</v>
      </c>
      <c r="D71" s="119" t="s">
        <v>23</v>
      </c>
      <c r="E71" s="91" t="s">
        <v>427</v>
      </c>
      <c r="F71" s="119" t="s">
        <v>91</v>
      </c>
      <c r="G71" s="68">
        <v>58</v>
      </c>
      <c r="H71" s="68">
        <v>62</v>
      </c>
      <c r="I71" s="59">
        <f t="shared" si="1"/>
        <v>120</v>
      </c>
      <c r="J71" s="122" t="s">
        <v>592</v>
      </c>
      <c r="K71" s="92" t="s">
        <v>593</v>
      </c>
      <c r="L71" s="77" t="s">
        <v>594</v>
      </c>
      <c r="M71" s="84">
        <v>9435647856</v>
      </c>
      <c r="N71" s="65" t="s">
        <v>595</v>
      </c>
      <c r="O71" s="90">
        <v>7086419617</v>
      </c>
      <c r="P71" s="123">
        <v>43593</v>
      </c>
      <c r="Q71" s="66" t="s">
        <v>271</v>
      </c>
      <c r="R71" s="18"/>
      <c r="S71" s="18"/>
      <c r="T71" s="18"/>
    </row>
    <row r="72" spans="1:20" ht="30">
      <c r="A72" s="4">
        <v>68</v>
      </c>
      <c r="B72" s="118" t="s">
        <v>63</v>
      </c>
      <c r="C72" s="88" t="s">
        <v>428</v>
      </c>
      <c r="D72" s="119" t="s">
        <v>23</v>
      </c>
      <c r="E72" s="93">
        <v>18060505201</v>
      </c>
      <c r="F72" s="119" t="s">
        <v>100</v>
      </c>
      <c r="G72" s="68">
        <v>0</v>
      </c>
      <c r="H72" s="68">
        <v>42</v>
      </c>
      <c r="I72" s="59">
        <f t="shared" si="1"/>
        <v>42</v>
      </c>
      <c r="J72" s="122" t="s">
        <v>596</v>
      </c>
      <c r="K72" s="92" t="s">
        <v>593</v>
      </c>
      <c r="L72" s="77" t="s">
        <v>597</v>
      </c>
      <c r="M72" s="78">
        <v>9613960644</v>
      </c>
      <c r="N72" s="65" t="s">
        <v>598</v>
      </c>
      <c r="O72" s="90">
        <v>9508915076</v>
      </c>
      <c r="P72" s="123">
        <v>43594</v>
      </c>
      <c r="Q72" s="66" t="s">
        <v>105</v>
      </c>
      <c r="R72" s="18"/>
      <c r="S72" s="18"/>
      <c r="T72" s="18"/>
    </row>
    <row r="73" spans="1:20" ht="30">
      <c r="A73" s="4">
        <v>69</v>
      </c>
      <c r="B73" s="118" t="s">
        <v>63</v>
      </c>
      <c r="C73" s="88" t="s">
        <v>429</v>
      </c>
      <c r="D73" s="119" t="s">
        <v>23</v>
      </c>
      <c r="E73" s="93">
        <v>18060505202</v>
      </c>
      <c r="F73" s="119" t="s">
        <v>100</v>
      </c>
      <c r="G73" s="68">
        <v>27</v>
      </c>
      <c r="H73" s="68">
        <v>0</v>
      </c>
      <c r="I73" s="59">
        <f t="shared" si="1"/>
        <v>27</v>
      </c>
      <c r="J73" s="122" t="s">
        <v>599</v>
      </c>
      <c r="K73" s="71" t="s">
        <v>593</v>
      </c>
      <c r="L73" s="77" t="s">
        <v>594</v>
      </c>
      <c r="M73" s="84">
        <v>9435647856</v>
      </c>
      <c r="N73" s="65" t="s">
        <v>600</v>
      </c>
      <c r="O73" s="90">
        <v>9859292735</v>
      </c>
      <c r="P73" s="123">
        <v>43594</v>
      </c>
      <c r="Q73" s="66" t="s">
        <v>105</v>
      </c>
      <c r="R73" s="18"/>
      <c r="S73" s="18"/>
      <c r="T73" s="18"/>
    </row>
    <row r="74" spans="1:20" ht="36">
      <c r="A74" s="4">
        <v>70</v>
      </c>
      <c r="B74" s="118" t="s">
        <v>63</v>
      </c>
      <c r="C74" s="94" t="s">
        <v>430</v>
      </c>
      <c r="D74" s="119" t="s">
        <v>25</v>
      </c>
      <c r="E74" s="120"/>
      <c r="F74" s="119"/>
      <c r="G74" s="87">
        <v>20</v>
      </c>
      <c r="H74" s="87">
        <v>21</v>
      </c>
      <c r="I74" s="59">
        <f t="shared" si="1"/>
        <v>41</v>
      </c>
      <c r="J74" s="94" t="s">
        <v>601</v>
      </c>
      <c r="K74" s="78" t="s">
        <v>593</v>
      </c>
      <c r="L74" s="77" t="s">
        <v>597</v>
      </c>
      <c r="M74" s="78">
        <v>9613960644</v>
      </c>
      <c r="N74" s="65" t="s">
        <v>602</v>
      </c>
      <c r="O74" s="90">
        <v>8486792433</v>
      </c>
      <c r="P74" s="124">
        <v>43595</v>
      </c>
      <c r="Q74" s="119" t="s">
        <v>111</v>
      </c>
      <c r="R74" s="18"/>
      <c r="S74" s="18"/>
      <c r="T74" s="18"/>
    </row>
    <row r="75" spans="1:20" ht="24">
      <c r="A75" s="4">
        <v>71</v>
      </c>
      <c r="B75" s="118" t="s">
        <v>63</v>
      </c>
      <c r="C75" s="94" t="s">
        <v>431</v>
      </c>
      <c r="D75" s="119" t="s">
        <v>25</v>
      </c>
      <c r="E75" s="91"/>
      <c r="F75" s="119"/>
      <c r="G75" s="87">
        <v>11</v>
      </c>
      <c r="H75" s="87">
        <v>12</v>
      </c>
      <c r="I75" s="59">
        <f t="shared" si="1"/>
        <v>23</v>
      </c>
      <c r="J75" s="94" t="s">
        <v>603</v>
      </c>
      <c r="K75" s="78" t="s">
        <v>593</v>
      </c>
      <c r="L75" s="77" t="s">
        <v>594</v>
      </c>
      <c r="M75" s="84">
        <v>9435647856</v>
      </c>
      <c r="N75" s="65" t="s">
        <v>595</v>
      </c>
      <c r="O75" s="90">
        <v>7086419617</v>
      </c>
      <c r="P75" s="124">
        <v>43595</v>
      </c>
      <c r="Q75" s="119" t="s">
        <v>111</v>
      </c>
      <c r="R75" s="18"/>
      <c r="S75" s="18"/>
      <c r="T75" s="18"/>
    </row>
    <row r="76" spans="1:20" ht="30">
      <c r="A76" s="4">
        <v>72</v>
      </c>
      <c r="B76" s="118" t="s">
        <v>63</v>
      </c>
      <c r="C76" s="88" t="s">
        <v>432</v>
      </c>
      <c r="D76" s="119" t="s">
        <v>23</v>
      </c>
      <c r="E76" s="69" t="s">
        <v>433</v>
      </c>
      <c r="F76" s="119" t="s">
        <v>100</v>
      </c>
      <c r="G76" s="68">
        <v>3</v>
      </c>
      <c r="H76" s="68">
        <v>6</v>
      </c>
      <c r="I76" s="59">
        <f t="shared" si="1"/>
        <v>9</v>
      </c>
      <c r="J76" s="122" t="s">
        <v>604</v>
      </c>
      <c r="K76" s="92" t="s">
        <v>593</v>
      </c>
      <c r="L76" s="77" t="s">
        <v>597</v>
      </c>
      <c r="M76" s="78">
        <v>9613960644</v>
      </c>
      <c r="N76" s="65" t="s">
        <v>598</v>
      </c>
      <c r="O76" s="90">
        <v>9508915076</v>
      </c>
      <c r="P76" s="124">
        <v>43595</v>
      </c>
      <c r="Q76" s="119" t="s">
        <v>111</v>
      </c>
      <c r="R76" s="18"/>
      <c r="S76" s="18"/>
      <c r="T76" s="18"/>
    </row>
    <row r="77" spans="1:20" ht="24">
      <c r="A77" s="4">
        <v>73</v>
      </c>
      <c r="B77" s="118" t="s">
        <v>63</v>
      </c>
      <c r="C77" s="94" t="s">
        <v>434</v>
      </c>
      <c r="D77" s="119" t="s">
        <v>25</v>
      </c>
      <c r="E77" s="120"/>
      <c r="F77" s="119"/>
      <c r="G77" s="87">
        <v>21</v>
      </c>
      <c r="H77" s="87">
        <v>14</v>
      </c>
      <c r="I77" s="59">
        <f t="shared" si="1"/>
        <v>35</v>
      </c>
      <c r="J77" s="94" t="s">
        <v>605</v>
      </c>
      <c r="K77" s="78" t="s">
        <v>593</v>
      </c>
      <c r="L77" s="77" t="s">
        <v>594</v>
      </c>
      <c r="M77" s="84">
        <v>9435647856</v>
      </c>
      <c r="N77" s="65" t="s">
        <v>600</v>
      </c>
      <c r="O77" s="90">
        <v>9859292735</v>
      </c>
      <c r="P77" s="124">
        <v>43596</v>
      </c>
      <c r="Q77" s="119" t="s">
        <v>117</v>
      </c>
      <c r="R77" s="18"/>
      <c r="S77" s="18"/>
      <c r="T77" s="18"/>
    </row>
    <row r="78" spans="1:20" ht="30">
      <c r="A78" s="4">
        <v>74</v>
      </c>
      <c r="B78" s="118" t="s">
        <v>63</v>
      </c>
      <c r="C78" s="88" t="s">
        <v>435</v>
      </c>
      <c r="D78" s="119" t="s">
        <v>23</v>
      </c>
      <c r="E78" s="91" t="s">
        <v>436</v>
      </c>
      <c r="F78" s="119" t="s">
        <v>100</v>
      </c>
      <c r="G78" s="68">
        <v>17</v>
      </c>
      <c r="H78" s="68">
        <v>10</v>
      </c>
      <c r="I78" s="59">
        <f t="shared" si="1"/>
        <v>27</v>
      </c>
      <c r="J78" s="122" t="s">
        <v>606</v>
      </c>
      <c r="K78" s="92" t="s">
        <v>593</v>
      </c>
      <c r="L78" s="77" t="s">
        <v>597</v>
      </c>
      <c r="M78" s="78">
        <v>9613960644</v>
      </c>
      <c r="N78" s="65" t="s">
        <v>602</v>
      </c>
      <c r="O78" s="90">
        <v>8486792433</v>
      </c>
      <c r="P78" s="124">
        <v>43596</v>
      </c>
      <c r="Q78" s="119" t="s">
        <v>117</v>
      </c>
      <c r="R78" s="18"/>
      <c r="S78" s="18"/>
      <c r="T78" s="18"/>
    </row>
    <row r="79" spans="1:20" ht="24">
      <c r="A79" s="4">
        <v>75</v>
      </c>
      <c r="B79" s="118" t="s">
        <v>63</v>
      </c>
      <c r="C79" s="94" t="s">
        <v>437</v>
      </c>
      <c r="D79" s="119" t="s">
        <v>25</v>
      </c>
      <c r="E79" s="120"/>
      <c r="F79" s="119"/>
      <c r="G79" s="87">
        <v>22</v>
      </c>
      <c r="H79" s="87">
        <v>15</v>
      </c>
      <c r="I79" s="59">
        <f t="shared" si="1"/>
        <v>37</v>
      </c>
      <c r="J79" s="94" t="s">
        <v>607</v>
      </c>
      <c r="K79" s="78" t="s">
        <v>593</v>
      </c>
      <c r="L79" s="77" t="s">
        <v>594</v>
      </c>
      <c r="M79" s="84">
        <v>9435647856</v>
      </c>
      <c r="N79" s="65" t="s">
        <v>595</v>
      </c>
      <c r="O79" s="90">
        <v>7086419617</v>
      </c>
      <c r="P79" s="124">
        <v>43598</v>
      </c>
      <c r="Q79" s="119" t="s">
        <v>126</v>
      </c>
      <c r="R79" s="18"/>
      <c r="S79" s="18"/>
      <c r="T79" s="18"/>
    </row>
    <row r="80" spans="1:20" ht="24">
      <c r="A80" s="4">
        <v>76</v>
      </c>
      <c r="B80" s="118" t="s">
        <v>63</v>
      </c>
      <c r="C80" s="94" t="s">
        <v>438</v>
      </c>
      <c r="D80" s="119" t="s">
        <v>25</v>
      </c>
      <c r="E80" s="120"/>
      <c r="F80" s="119"/>
      <c r="G80" s="87">
        <v>12</v>
      </c>
      <c r="H80" s="87">
        <v>13</v>
      </c>
      <c r="I80" s="59">
        <f t="shared" si="1"/>
        <v>25</v>
      </c>
      <c r="J80" s="94" t="s">
        <v>608</v>
      </c>
      <c r="K80" s="78" t="s">
        <v>593</v>
      </c>
      <c r="L80" s="77" t="s">
        <v>597</v>
      </c>
      <c r="M80" s="78">
        <v>9613960644</v>
      </c>
      <c r="N80" s="65" t="s">
        <v>598</v>
      </c>
      <c r="O80" s="90">
        <v>9508915076</v>
      </c>
      <c r="P80" s="124">
        <v>43598</v>
      </c>
      <c r="Q80" s="119" t="s">
        <v>126</v>
      </c>
      <c r="R80" s="18"/>
      <c r="S80" s="18"/>
      <c r="T80" s="18"/>
    </row>
    <row r="81" spans="1:20" ht="30">
      <c r="A81" s="4">
        <v>77</v>
      </c>
      <c r="B81" s="118" t="s">
        <v>63</v>
      </c>
      <c r="C81" s="88" t="s">
        <v>439</v>
      </c>
      <c r="D81" s="119" t="s">
        <v>23</v>
      </c>
      <c r="E81" s="91" t="s">
        <v>440</v>
      </c>
      <c r="F81" s="119" t="s">
        <v>100</v>
      </c>
      <c r="G81" s="68">
        <v>28</v>
      </c>
      <c r="H81" s="68">
        <v>29</v>
      </c>
      <c r="I81" s="59">
        <f t="shared" si="1"/>
        <v>57</v>
      </c>
      <c r="J81" s="122" t="s">
        <v>609</v>
      </c>
      <c r="K81" s="71" t="s">
        <v>593</v>
      </c>
      <c r="L81" s="77" t="s">
        <v>594</v>
      </c>
      <c r="M81" s="84">
        <v>9435647856</v>
      </c>
      <c r="N81" s="65" t="s">
        <v>600</v>
      </c>
      <c r="O81" s="90">
        <v>9859292735</v>
      </c>
      <c r="P81" s="124">
        <v>43598</v>
      </c>
      <c r="Q81" s="119" t="s">
        <v>126</v>
      </c>
      <c r="R81" s="18"/>
      <c r="S81" s="18"/>
      <c r="T81" s="18"/>
    </row>
    <row r="82" spans="1:20" ht="24">
      <c r="A82" s="4">
        <v>78</v>
      </c>
      <c r="B82" s="118" t="s">
        <v>63</v>
      </c>
      <c r="C82" s="94" t="s">
        <v>441</v>
      </c>
      <c r="D82" s="119" t="s">
        <v>25</v>
      </c>
      <c r="E82" s="120"/>
      <c r="F82" s="119"/>
      <c r="G82" s="87">
        <v>29</v>
      </c>
      <c r="H82" s="87">
        <v>30</v>
      </c>
      <c r="I82" s="59">
        <f t="shared" si="1"/>
        <v>59</v>
      </c>
      <c r="J82" s="94" t="s">
        <v>610</v>
      </c>
      <c r="K82" s="78" t="s">
        <v>593</v>
      </c>
      <c r="L82" s="77" t="s">
        <v>597</v>
      </c>
      <c r="M82" s="78">
        <v>9613960644</v>
      </c>
      <c r="N82" s="65" t="s">
        <v>602</v>
      </c>
      <c r="O82" s="90">
        <v>8486792433</v>
      </c>
      <c r="P82" s="124">
        <v>43599</v>
      </c>
      <c r="Q82" s="119" t="s">
        <v>134</v>
      </c>
      <c r="R82" s="18"/>
      <c r="S82" s="18"/>
      <c r="T82" s="18"/>
    </row>
    <row r="83" spans="1:20" ht="30">
      <c r="A83" s="4">
        <v>79</v>
      </c>
      <c r="B83" s="118" t="s">
        <v>63</v>
      </c>
      <c r="C83" s="88" t="s">
        <v>442</v>
      </c>
      <c r="D83" s="119" t="s">
        <v>23</v>
      </c>
      <c r="E83" s="91" t="s">
        <v>443</v>
      </c>
      <c r="F83" s="119" t="s">
        <v>381</v>
      </c>
      <c r="G83" s="68">
        <v>28</v>
      </c>
      <c r="H83" s="68">
        <v>13</v>
      </c>
      <c r="I83" s="59">
        <f t="shared" si="1"/>
        <v>41</v>
      </c>
      <c r="J83" s="122" t="s">
        <v>611</v>
      </c>
      <c r="K83" s="92" t="s">
        <v>593</v>
      </c>
      <c r="L83" s="77" t="s">
        <v>597</v>
      </c>
      <c r="M83" s="78">
        <v>9613960644</v>
      </c>
      <c r="N83" s="65" t="s">
        <v>602</v>
      </c>
      <c r="O83" s="90">
        <v>8486792433</v>
      </c>
      <c r="P83" s="124">
        <v>43599</v>
      </c>
      <c r="Q83" s="119" t="s">
        <v>134</v>
      </c>
      <c r="R83" s="18"/>
      <c r="S83" s="18"/>
      <c r="T83" s="18"/>
    </row>
    <row r="84" spans="1:20" ht="30">
      <c r="A84" s="4">
        <v>80</v>
      </c>
      <c r="B84" s="118" t="s">
        <v>63</v>
      </c>
      <c r="C84" s="94" t="s">
        <v>444</v>
      </c>
      <c r="D84" s="119" t="s">
        <v>25</v>
      </c>
      <c r="E84" s="120"/>
      <c r="F84" s="119"/>
      <c r="G84" s="87">
        <v>20</v>
      </c>
      <c r="H84" s="87">
        <v>15</v>
      </c>
      <c r="I84" s="59">
        <f t="shared" si="1"/>
        <v>35</v>
      </c>
      <c r="J84" s="94" t="s">
        <v>612</v>
      </c>
      <c r="K84" s="78" t="s">
        <v>613</v>
      </c>
      <c r="L84" s="77" t="s">
        <v>614</v>
      </c>
      <c r="M84" s="78">
        <v>9707107144</v>
      </c>
      <c r="N84" s="65" t="s">
        <v>615</v>
      </c>
      <c r="O84" s="90">
        <v>9854545758</v>
      </c>
      <c r="P84" s="124">
        <v>43600</v>
      </c>
      <c r="Q84" s="119" t="s">
        <v>271</v>
      </c>
      <c r="R84" s="18"/>
      <c r="S84" s="18"/>
      <c r="T84" s="18"/>
    </row>
    <row r="85" spans="1:20" ht="45">
      <c r="A85" s="4">
        <v>81</v>
      </c>
      <c r="B85" s="118" t="s">
        <v>63</v>
      </c>
      <c r="C85" s="88" t="s">
        <v>445</v>
      </c>
      <c r="D85" s="119" t="s">
        <v>23</v>
      </c>
      <c r="E85" s="91" t="s">
        <v>446</v>
      </c>
      <c r="F85" s="119" t="s">
        <v>100</v>
      </c>
      <c r="G85" s="68">
        <v>12</v>
      </c>
      <c r="H85" s="68">
        <v>14</v>
      </c>
      <c r="I85" s="59">
        <f t="shared" si="1"/>
        <v>26</v>
      </c>
      <c r="J85" s="122" t="s">
        <v>616</v>
      </c>
      <c r="K85" s="71" t="s">
        <v>613</v>
      </c>
      <c r="L85" s="77" t="s">
        <v>617</v>
      </c>
      <c r="M85" s="84">
        <v>9859222910</v>
      </c>
      <c r="N85" s="65" t="s">
        <v>618</v>
      </c>
      <c r="O85" s="90">
        <v>9365893123</v>
      </c>
      <c r="P85" s="124">
        <v>43600</v>
      </c>
      <c r="Q85" s="119" t="s">
        <v>271</v>
      </c>
      <c r="R85" s="18"/>
      <c r="S85" s="18"/>
      <c r="T85" s="18"/>
    </row>
    <row r="86" spans="1:20" ht="24">
      <c r="A86" s="4">
        <v>82</v>
      </c>
      <c r="B86" s="118" t="s">
        <v>63</v>
      </c>
      <c r="C86" s="94" t="s">
        <v>447</v>
      </c>
      <c r="D86" s="119" t="s">
        <v>25</v>
      </c>
      <c r="E86" s="120"/>
      <c r="F86" s="119"/>
      <c r="G86" s="87">
        <v>20</v>
      </c>
      <c r="H86" s="87">
        <v>16</v>
      </c>
      <c r="I86" s="59">
        <f t="shared" si="1"/>
        <v>36</v>
      </c>
      <c r="J86" s="94" t="s">
        <v>619</v>
      </c>
      <c r="K86" s="78" t="s">
        <v>613</v>
      </c>
      <c r="L86" s="77" t="s">
        <v>614</v>
      </c>
      <c r="M86" s="78">
        <v>9707107144</v>
      </c>
      <c r="N86" s="65" t="s">
        <v>620</v>
      </c>
      <c r="O86" s="90">
        <v>8752851051</v>
      </c>
      <c r="P86" s="124">
        <v>43600</v>
      </c>
      <c r="Q86" s="119" t="s">
        <v>271</v>
      </c>
      <c r="R86" s="18"/>
      <c r="S86" s="18"/>
      <c r="T86" s="18"/>
    </row>
    <row r="87" spans="1:20" ht="30">
      <c r="A87" s="4">
        <v>83</v>
      </c>
      <c r="B87" s="118" t="s">
        <v>63</v>
      </c>
      <c r="C87" s="88" t="s">
        <v>448</v>
      </c>
      <c r="D87" s="119" t="s">
        <v>23</v>
      </c>
      <c r="E87" s="69" t="s">
        <v>449</v>
      </c>
      <c r="F87" s="119" t="s">
        <v>100</v>
      </c>
      <c r="G87" s="68">
        <v>9</v>
      </c>
      <c r="H87" s="68">
        <v>8</v>
      </c>
      <c r="I87" s="59">
        <f t="shared" si="1"/>
        <v>17</v>
      </c>
      <c r="J87" s="122" t="s">
        <v>621</v>
      </c>
      <c r="K87" s="92" t="s">
        <v>613</v>
      </c>
      <c r="L87" s="77" t="s">
        <v>617</v>
      </c>
      <c r="M87" s="84">
        <v>9859222910</v>
      </c>
      <c r="N87" s="65" t="s">
        <v>622</v>
      </c>
      <c r="O87" s="90">
        <v>8486741049</v>
      </c>
      <c r="P87" s="124">
        <v>43600</v>
      </c>
      <c r="Q87" s="119" t="s">
        <v>271</v>
      </c>
      <c r="R87" s="18"/>
      <c r="S87" s="18"/>
      <c r="T87" s="18"/>
    </row>
    <row r="88" spans="1:20" ht="30">
      <c r="A88" s="4">
        <v>84</v>
      </c>
      <c r="B88" s="118" t="s">
        <v>63</v>
      </c>
      <c r="C88" s="88" t="s">
        <v>450</v>
      </c>
      <c r="D88" s="119" t="s">
        <v>23</v>
      </c>
      <c r="E88" s="93">
        <v>18060510505</v>
      </c>
      <c r="F88" s="119" t="s">
        <v>100</v>
      </c>
      <c r="G88" s="68">
        <v>38</v>
      </c>
      <c r="H88" s="68">
        <v>48</v>
      </c>
      <c r="I88" s="59">
        <f t="shared" si="1"/>
        <v>86</v>
      </c>
      <c r="J88" s="122" t="s">
        <v>623</v>
      </c>
      <c r="K88" s="71" t="s">
        <v>613</v>
      </c>
      <c r="L88" s="77" t="s">
        <v>614</v>
      </c>
      <c r="M88" s="78">
        <v>9707107144</v>
      </c>
      <c r="N88" s="65" t="s">
        <v>624</v>
      </c>
      <c r="O88" s="90">
        <v>8486741049</v>
      </c>
      <c r="P88" s="124">
        <v>43601</v>
      </c>
      <c r="Q88" s="119" t="s">
        <v>105</v>
      </c>
      <c r="R88" s="18"/>
      <c r="S88" s="18"/>
      <c r="T88" s="18"/>
    </row>
    <row r="89" spans="1:20" ht="30">
      <c r="A89" s="4">
        <v>85</v>
      </c>
      <c r="B89" s="118" t="s">
        <v>63</v>
      </c>
      <c r="C89" s="94" t="s">
        <v>451</v>
      </c>
      <c r="D89" s="119" t="s">
        <v>25</v>
      </c>
      <c r="E89" s="120"/>
      <c r="F89" s="119"/>
      <c r="G89" s="87">
        <v>17</v>
      </c>
      <c r="H89" s="87">
        <v>13</v>
      </c>
      <c r="I89" s="59">
        <f t="shared" si="1"/>
        <v>30</v>
      </c>
      <c r="J89" s="94" t="s">
        <v>625</v>
      </c>
      <c r="K89" s="78" t="s">
        <v>613</v>
      </c>
      <c r="L89" s="77" t="s">
        <v>617</v>
      </c>
      <c r="M89" s="84">
        <v>9859222910</v>
      </c>
      <c r="N89" s="65" t="s">
        <v>615</v>
      </c>
      <c r="O89" s="90">
        <v>9854545758</v>
      </c>
      <c r="P89" s="124">
        <v>43602</v>
      </c>
      <c r="Q89" s="119" t="s">
        <v>111</v>
      </c>
      <c r="R89" s="18"/>
      <c r="S89" s="18"/>
      <c r="T89" s="18"/>
    </row>
    <row r="90" spans="1:20" ht="30">
      <c r="A90" s="4">
        <v>86</v>
      </c>
      <c r="B90" s="118" t="s">
        <v>63</v>
      </c>
      <c r="C90" s="88" t="s">
        <v>452</v>
      </c>
      <c r="D90" s="119" t="s">
        <v>23</v>
      </c>
      <c r="E90" s="91" t="s">
        <v>453</v>
      </c>
      <c r="F90" s="119" t="s">
        <v>100</v>
      </c>
      <c r="G90" s="68">
        <v>19</v>
      </c>
      <c r="H90" s="68">
        <v>30</v>
      </c>
      <c r="I90" s="59">
        <f t="shared" si="1"/>
        <v>49</v>
      </c>
      <c r="J90" s="122" t="s">
        <v>626</v>
      </c>
      <c r="K90" s="71" t="s">
        <v>613</v>
      </c>
      <c r="L90" s="77" t="s">
        <v>614</v>
      </c>
      <c r="M90" s="78">
        <v>9707107144</v>
      </c>
      <c r="N90" s="65" t="s">
        <v>618</v>
      </c>
      <c r="O90" s="90">
        <v>9365893123</v>
      </c>
      <c r="P90" s="124">
        <v>43602</v>
      </c>
      <c r="Q90" s="119" t="s">
        <v>111</v>
      </c>
      <c r="R90" s="18"/>
      <c r="S90" s="18"/>
      <c r="T90" s="18"/>
    </row>
    <row r="91" spans="1:20" ht="30">
      <c r="A91" s="4">
        <v>87</v>
      </c>
      <c r="B91" s="118" t="s">
        <v>63</v>
      </c>
      <c r="C91" s="88" t="s">
        <v>454</v>
      </c>
      <c r="D91" s="119" t="s">
        <v>23</v>
      </c>
      <c r="E91" s="69">
        <v>18060510302</v>
      </c>
      <c r="F91" s="119" t="s">
        <v>100</v>
      </c>
      <c r="G91" s="68">
        <v>36</v>
      </c>
      <c r="H91" s="68">
        <v>33</v>
      </c>
      <c r="I91" s="59">
        <f t="shared" si="1"/>
        <v>69</v>
      </c>
      <c r="J91" s="122" t="s">
        <v>627</v>
      </c>
      <c r="K91" s="92" t="s">
        <v>613</v>
      </c>
      <c r="L91" s="77" t="s">
        <v>617</v>
      </c>
      <c r="M91" s="84">
        <v>9859222910</v>
      </c>
      <c r="N91" s="65" t="s">
        <v>620</v>
      </c>
      <c r="O91" s="90">
        <v>8752851051</v>
      </c>
      <c r="P91" s="124">
        <v>43605</v>
      </c>
      <c r="Q91" s="119" t="s">
        <v>126</v>
      </c>
      <c r="R91" s="18"/>
      <c r="S91" s="18"/>
      <c r="T91" s="18"/>
    </row>
    <row r="92" spans="1:20" ht="33">
      <c r="A92" s="4">
        <v>88</v>
      </c>
      <c r="B92" s="118" t="s">
        <v>63</v>
      </c>
      <c r="C92" s="88" t="s">
        <v>455</v>
      </c>
      <c r="D92" s="119" t="s">
        <v>23</v>
      </c>
      <c r="E92" s="69">
        <v>18060510511</v>
      </c>
      <c r="F92" s="119" t="s">
        <v>456</v>
      </c>
      <c r="G92" s="103">
        <v>0</v>
      </c>
      <c r="H92" s="103">
        <v>269</v>
      </c>
      <c r="I92" s="59">
        <f t="shared" si="1"/>
        <v>269</v>
      </c>
      <c r="J92" s="88" t="s">
        <v>628</v>
      </c>
      <c r="K92" s="71" t="s">
        <v>613</v>
      </c>
      <c r="L92" s="77" t="s">
        <v>614</v>
      </c>
      <c r="M92" s="78">
        <v>9707107144</v>
      </c>
      <c r="N92" s="65" t="s">
        <v>622</v>
      </c>
      <c r="O92" s="90">
        <v>8486741049</v>
      </c>
      <c r="P92" s="124" t="s">
        <v>629</v>
      </c>
      <c r="Q92" s="119" t="s">
        <v>630</v>
      </c>
      <c r="R92" s="18"/>
      <c r="S92" s="18"/>
      <c r="T92" s="18"/>
    </row>
    <row r="93" spans="1:20" ht="24">
      <c r="A93" s="4">
        <v>89</v>
      </c>
      <c r="B93" s="118" t="s">
        <v>63</v>
      </c>
      <c r="C93" s="94" t="s">
        <v>457</v>
      </c>
      <c r="D93" s="119" t="s">
        <v>25</v>
      </c>
      <c r="E93" s="120"/>
      <c r="F93" s="119"/>
      <c r="G93" s="87">
        <v>15</v>
      </c>
      <c r="H93" s="87">
        <v>18</v>
      </c>
      <c r="I93" s="59">
        <f t="shared" si="1"/>
        <v>33</v>
      </c>
      <c r="J93" s="94" t="s">
        <v>631</v>
      </c>
      <c r="K93" s="78" t="s">
        <v>632</v>
      </c>
      <c r="L93" s="77" t="s">
        <v>633</v>
      </c>
      <c r="M93" s="78">
        <v>9854611197</v>
      </c>
      <c r="N93" s="65" t="s">
        <v>634</v>
      </c>
      <c r="O93" s="90">
        <v>9508852768</v>
      </c>
      <c r="P93" s="124">
        <v>43608</v>
      </c>
      <c r="Q93" s="119" t="s">
        <v>105</v>
      </c>
      <c r="R93" s="18"/>
      <c r="S93" s="18"/>
      <c r="T93" s="18"/>
    </row>
    <row r="94" spans="1:20" ht="30">
      <c r="A94" s="4">
        <v>90</v>
      </c>
      <c r="B94" s="118" t="s">
        <v>63</v>
      </c>
      <c r="C94" s="69" t="s">
        <v>458</v>
      </c>
      <c r="D94" s="119" t="s">
        <v>23</v>
      </c>
      <c r="E94" s="76" t="s">
        <v>459</v>
      </c>
      <c r="F94" s="119" t="s">
        <v>100</v>
      </c>
      <c r="G94" s="68">
        <v>26</v>
      </c>
      <c r="H94" s="68">
        <v>24</v>
      </c>
      <c r="I94" s="59">
        <f t="shared" si="1"/>
        <v>50</v>
      </c>
      <c r="J94" s="122" t="s">
        <v>635</v>
      </c>
      <c r="K94" s="92" t="s">
        <v>632</v>
      </c>
      <c r="L94" s="77" t="s">
        <v>636</v>
      </c>
      <c r="M94" s="78">
        <v>8638284790</v>
      </c>
      <c r="N94" s="65" t="s">
        <v>637</v>
      </c>
      <c r="O94" s="90">
        <v>9706341540</v>
      </c>
      <c r="P94" s="124">
        <v>43608</v>
      </c>
      <c r="Q94" s="119" t="s">
        <v>105</v>
      </c>
      <c r="R94" s="18"/>
      <c r="S94" s="18"/>
      <c r="T94" s="18"/>
    </row>
    <row r="95" spans="1:20" ht="45">
      <c r="A95" s="4">
        <v>91</v>
      </c>
      <c r="B95" s="118" t="s">
        <v>63</v>
      </c>
      <c r="C95" s="88" t="s">
        <v>460</v>
      </c>
      <c r="D95" s="119" t="s">
        <v>23</v>
      </c>
      <c r="E95" s="69">
        <v>18060510802</v>
      </c>
      <c r="F95" s="119" t="s">
        <v>100</v>
      </c>
      <c r="G95" s="68">
        <v>5</v>
      </c>
      <c r="H95" s="68">
        <v>2</v>
      </c>
      <c r="I95" s="59">
        <f t="shared" si="1"/>
        <v>7</v>
      </c>
      <c r="J95" s="122" t="s">
        <v>638</v>
      </c>
      <c r="K95" s="92" t="s">
        <v>632</v>
      </c>
      <c r="L95" s="77" t="s">
        <v>633</v>
      </c>
      <c r="M95" s="78">
        <v>9854611197</v>
      </c>
      <c r="N95" s="65" t="s">
        <v>639</v>
      </c>
      <c r="O95" s="90">
        <v>8486487050</v>
      </c>
      <c r="P95" s="124">
        <v>43609</v>
      </c>
      <c r="Q95" s="119" t="s">
        <v>111</v>
      </c>
      <c r="R95" s="18"/>
      <c r="S95" s="18"/>
      <c r="T95" s="18"/>
    </row>
    <row r="96" spans="1:20" ht="30">
      <c r="A96" s="4">
        <v>92</v>
      </c>
      <c r="B96" s="118" t="s">
        <v>63</v>
      </c>
      <c r="C96" s="88" t="s">
        <v>461</v>
      </c>
      <c r="D96" s="119" t="s">
        <v>23</v>
      </c>
      <c r="E96" s="69">
        <v>18060510801</v>
      </c>
      <c r="F96" s="119" t="s">
        <v>100</v>
      </c>
      <c r="G96" s="68">
        <v>43</v>
      </c>
      <c r="H96" s="68">
        <v>27</v>
      </c>
      <c r="I96" s="59">
        <f t="shared" si="1"/>
        <v>70</v>
      </c>
      <c r="J96" s="122" t="s">
        <v>640</v>
      </c>
      <c r="K96" s="92" t="s">
        <v>632</v>
      </c>
      <c r="L96" s="77" t="s">
        <v>636</v>
      </c>
      <c r="M96" s="78">
        <v>8638284790</v>
      </c>
      <c r="N96" s="65" t="s">
        <v>641</v>
      </c>
      <c r="O96" s="90">
        <v>9706287909</v>
      </c>
      <c r="P96" s="124">
        <v>43609</v>
      </c>
      <c r="Q96" s="119" t="s">
        <v>111</v>
      </c>
      <c r="R96" s="18"/>
      <c r="S96" s="18"/>
      <c r="T96" s="18"/>
    </row>
    <row r="97" spans="1:20" ht="24">
      <c r="A97" s="4">
        <v>93</v>
      </c>
      <c r="B97" s="118" t="s">
        <v>63</v>
      </c>
      <c r="C97" s="94" t="s">
        <v>462</v>
      </c>
      <c r="D97" s="119" t="s">
        <v>25</v>
      </c>
      <c r="E97" s="120"/>
      <c r="F97" s="119"/>
      <c r="G97" s="87">
        <v>27</v>
      </c>
      <c r="H97" s="87">
        <v>28</v>
      </c>
      <c r="I97" s="59">
        <f t="shared" si="1"/>
        <v>55</v>
      </c>
      <c r="J97" s="94" t="s">
        <v>642</v>
      </c>
      <c r="K97" s="78" t="s">
        <v>632</v>
      </c>
      <c r="L97" s="77" t="s">
        <v>633</v>
      </c>
      <c r="M97" s="78">
        <v>9854611197</v>
      </c>
      <c r="N97" s="65" t="s">
        <v>643</v>
      </c>
      <c r="O97" s="90">
        <v>7577088063</v>
      </c>
      <c r="P97" s="124">
        <v>43610</v>
      </c>
      <c r="Q97" s="119" t="s">
        <v>117</v>
      </c>
      <c r="R97" s="18"/>
      <c r="S97" s="18"/>
      <c r="T97" s="18"/>
    </row>
    <row r="98" spans="1:20" ht="30">
      <c r="A98" s="4">
        <v>94</v>
      </c>
      <c r="B98" s="118" t="s">
        <v>63</v>
      </c>
      <c r="C98" s="88" t="s">
        <v>463</v>
      </c>
      <c r="D98" s="119" t="s">
        <v>23</v>
      </c>
      <c r="E98" s="93">
        <v>18060510503</v>
      </c>
      <c r="F98" s="119" t="s">
        <v>100</v>
      </c>
      <c r="G98" s="68">
        <v>43</v>
      </c>
      <c r="H98" s="68">
        <v>57</v>
      </c>
      <c r="I98" s="59">
        <f t="shared" si="1"/>
        <v>100</v>
      </c>
      <c r="J98" s="122" t="s">
        <v>644</v>
      </c>
      <c r="K98" s="71" t="s">
        <v>632</v>
      </c>
      <c r="L98" s="77" t="s">
        <v>636</v>
      </c>
      <c r="M98" s="78">
        <v>8638284790</v>
      </c>
      <c r="N98" s="65" t="s">
        <v>634</v>
      </c>
      <c r="O98" s="90">
        <v>9508852768</v>
      </c>
      <c r="P98" s="124">
        <v>43612</v>
      </c>
      <c r="Q98" s="119" t="s">
        <v>126</v>
      </c>
      <c r="R98" s="18"/>
      <c r="S98" s="18"/>
      <c r="T98" s="18"/>
    </row>
    <row r="99" spans="1:20" ht="45">
      <c r="A99" s="4">
        <v>95</v>
      </c>
      <c r="B99" s="118" t="s">
        <v>63</v>
      </c>
      <c r="C99" s="88" t="s">
        <v>464</v>
      </c>
      <c r="D99" s="119" t="s">
        <v>23</v>
      </c>
      <c r="E99" s="67" t="s">
        <v>465</v>
      </c>
      <c r="F99" s="119" t="s">
        <v>91</v>
      </c>
      <c r="G99" s="68">
        <v>62</v>
      </c>
      <c r="H99" s="68">
        <v>51</v>
      </c>
      <c r="I99" s="59">
        <f t="shared" si="1"/>
        <v>113</v>
      </c>
      <c r="J99" s="122" t="s">
        <v>645</v>
      </c>
      <c r="K99" s="92" t="s">
        <v>632</v>
      </c>
      <c r="L99" s="77" t="s">
        <v>633</v>
      </c>
      <c r="M99" s="78">
        <v>9854611197</v>
      </c>
      <c r="N99" s="65" t="s">
        <v>637</v>
      </c>
      <c r="O99" s="90">
        <v>9706341540</v>
      </c>
      <c r="P99" s="124">
        <v>43613</v>
      </c>
      <c r="Q99" s="119" t="s">
        <v>134</v>
      </c>
      <c r="R99" s="18"/>
      <c r="S99" s="18"/>
      <c r="T99" s="18"/>
    </row>
    <row r="100" spans="1:20" ht="45">
      <c r="A100" s="4">
        <v>96</v>
      </c>
      <c r="B100" s="118" t="s">
        <v>63</v>
      </c>
      <c r="C100" s="88" t="s">
        <v>466</v>
      </c>
      <c r="D100" s="119" t="s">
        <v>23</v>
      </c>
      <c r="E100" s="93">
        <v>18060510502</v>
      </c>
      <c r="F100" s="119" t="s">
        <v>381</v>
      </c>
      <c r="G100" s="68">
        <v>33</v>
      </c>
      <c r="H100" s="68">
        <v>0</v>
      </c>
      <c r="I100" s="59">
        <f t="shared" si="1"/>
        <v>33</v>
      </c>
      <c r="J100" s="122" t="s">
        <v>646</v>
      </c>
      <c r="K100" s="92" t="s">
        <v>632</v>
      </c>
      <c r="L100" s="77" t="s">
        <v>636</v>
      </c>
      <c r="M100" s="78">
        <v>8638284790</v>
      </c>
      <c r="N100" s="65" t="s">
        <v>639</v>
      </c>
      <c r="O100" s="90">
        <v>8486487050</v>
      </c>
      <c r="P100" s="124">
        <v>43614</v>
      </c>
      <c r="Q100" s="119" t="s">
        <v>271</v>
      </c>
      <c r="R100" s="18"/>
      <c r="S100" s="18"/>
      <c r="T100" s="18"/>
    </row>
    <row r="101" spans="1:20" ht="45">
      <c r="A101" s="4">
        <v>97</v>
      </c>
      <c r="B101" s="118" t="s">
        <v>63</v>
      </c>
      <c r="C101" s="88" t="s">
        <v>467</v>
      </c>
      <c r="D101" s="119" t="s">
        <v>23</v>
      </c>
      <c r="E101" s="93">
        <v>18060510511</v>
      </c>
      <c r="F101" s="119" t="s">
        <v>381</v>
      </c>
      <c r="G101" s="68">
        <v>0</v>
      </c>
      <c r="H101" s="68">
        <v>17</v>
      </c>
      <c r="I101" s="59">
        <f t="shared" si="1"/>
        <v>17</v>
      </c>
      <c r="J101" s="122" t="s">
        <v>647</v>
      </c>
      <c r="K101" s="92" t="s">
        <v>632</v>
      </c>
      <c r="L101" s="77" t="s">
        <v>636</v>
      </c>
      <c r="M101" s="78">
        <v>8638284790</v>
      </c>
      <c r="N101" s="65" t="s">
        <v>641</v>
      </c>
      <c r="O101" s="90">
        <v>9706287909</v>
      </c>
      <c r="P101" s="124">
        <v>43614</v>
      </c>
      <c r="Q101" s="119" t="s">
        <v>271</v>
      </c>
      <c r="R101" s="18"/>
      <c r="S101" s="18"/>
      <c r="T101" s="18"/>
    </row>
    <row r="102" spans="1:20" ht="24">
      <c r="A102" s="4">
        <v>98</v>
      </c>
      <c r="B102" s="118" t="s">
        <v>63</v>
      </c>
      <c r="C102" s="94" t="s">
        <v>468</v>
      </c>
      <c r="D102" s="119" t="s">
        <v>25</v>
      </c>
      <c r="E102" s="120"/>
      <c r="F102" s="119"/>
      <c r="G102" s="87">
        <v>23</v>
      </c>
      <c r="H102" s="87">
        <v>19</v>
      </c>
      <c r="I102" s="59">
        <f t="shared" si="1"/>
        <v>42</v>
      </c>
      <c r="J102" s="94" t="s">
        <v>648</v>
      </c>
      <c r="K102" s="78" t="s">
        <v>468</v>
      </c>
      <c r="L102" s="77" t="s">
        <v>649</v>
      </c>
      <c r="M102" s="78">
        <v>8876065691</v>
      </c>
      <c r="N102" s="65" t="s">
        <v>650</v>
      </c>
      <c r="O102" s="90">
        <v>8876062608</v>
      </c>
      <c r="P102" s="124">
        <v>43615</v>
      </c>
      <c r="Q102" s="119" t="s">
        <v>105</v>
      </c>
      <c r="R102" s="18"/>
      <c r="S102" s="18"/>
      <c r="T102" s="18"/>
    </row>
    <row r="103" spans="1:20" ht="30">
      <c r="A103" s="4">
        <v>99</v>
      </c>
      <c r="B103" s="118" t="s">
        <v>63</v>
      </c>
      <c r="C103" s="88" t="s">
        <v>469</v>
      </c>
      <c r="D103" s="119" t="s">
        <v>23</v>
      </c>
      <c r="E103" s="91" t="s">
        <v>470</v>
      </c>
      <c r="F103" s="119" t="s">
        <v>91</v>
      </c>
      <c r="G103" s="68">
        <v>27</v>
      </c>
      <c r="H103" s="68">
        <v>21</v>
      </c>
      <c r="I103" s="59">
        <f t="shared" si="1"/>
        <v>48</v>
      </c>
      <c r="J103" s="122" t="s">
        <v>651</v>
      </c>
      <c r="K103" s="92" t="s">
        <v>468</v>
      </c>
      <c r="L103" s="77" t="s">
        <v>652</v>
      </c>
      <c r="M103" s="78">
        <v>8399829466</v>
      </c>
      <c r="N103" s="65" t="s">
        <v>653</v>
      </c>
      <c r="O103" s="90">
        <v>8011073148</v>
      </c>
      <c r="P103" s="124">
        <v>43615</v>
      </c>
      <c r="Q103" s="119" t="s">
        <v>105</v>
      </c>
      <c r="R103" s="18"/>
      <c r="S103" s="18"/>
      <c r="T103" s="18"/>
    </row>
    <row r="104" spans="1:20" ht="30">
      <c r="A104" s="4">
        <v>100</v>
      </c>
      <c r="B104" s="118" t="s">
        <v>63</v>
      </c>
      <c r="C104" s="88" t="s">
        <v>471</v>
      </c>
      <c r="D104" s="119" t="s">
        <v>23</v>
      </c>
      <c r="E104" s="69" t="s">
        <v>472</v>
      </c>
      <c r="F104" s="119" t="s">
        <v>100</v>
      </c>
      <c r="G104" s="68">
        <v>25</v>
      </c>
      <c r="H104" s="68">
        <v>25</v>
      </c>
      <c r="I104" s="59">
        <f t="shared" si="1"/>
        <v>50</v>
      </c>
      <c r="J104" s="122" t="s">
        <v>654</v>
      </c>
      <c r="K104" s="92" t="s">
        <v>468</v>
      </c>
      <c r="L104" s="77" t="s">
        <v>649</v>
      </c>
      <c r="M104" s="78">
        <v>8876065691</v>
      </c>
      <c r="N104" s="128" t="s">
        <v>655</v>
      </c>
      <c r="O104" s="90">
        <v>9854712785</v>
      </c>
      <c r="P104" s="124">
        <v>43616</v>
      </c>
      <c r="Q104" s="119" t="s">
        <v>111</v>
      </c>
      <c r="R104" s="18"/>
      <c r="S104" s="18"/>
      <c r="T104" s="18"/>
    </row>
    <row r="105" spans="1:20" ht="30">
      <c r="A105" s="4">
        <v>101</v>
      </c>
      <c r="B105" s="118" t="s">
        <v>63</v>
      </c>
      <c r="C105" s="88" t="s">
        <v>473</v>
      </c>
      <c r="D105" s="119" t="s">
        <v>23</v>
      </c>
      <c r="E105" s="69" t="s">
        <v>474</v>
      </c>
      <c r="F105" s="119" t="s">
        <v>100</v>
      </c>
      <c r="G105" s="68">
        <v>14</v>
      </c>
      <c r="H105" s="68">
        <v>9</v>
      </c>
      <c r="I105" s="59">
        <f t="shared" si="1"/>
        <v>23</v>
      </c>
      <c r="J105" s="122" t="s">
        <v>656</v>
      </c>
      <c r="K105" s="92" t="s">
        <v>468</v>
      </c>
      <c r="L105" s="77" t="s">
        <v>652</v>
      </c>
      <c r="M105" s="78">
        <v>8399829466</v>
      </c>
      <c r="N105" s="65" t="s">
        <v>657</v>
      </c>
      <c r="O105" s="90">
        <v>9178969290</v>
      </c>
      <c r="P105" s="124">
        <v>43616</v>
      </c>
      <c r="Q105" s="119" t="s">
        <v>111</v>
      </c>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100</v>
      </c>
      <c r="D165" s="21"/>
      <c r="E165" s="13"/>
      <c r="F165" s="21"/>
      <c r="G165" s="60">
        <f>SUM(G5:G164)</f>
        <v>1929</v>
      </c>
      <c r="H165" s="60">
        <f>SUM(H5:H164)</f>
        <v>2421</v>
      </c>
      <c r="I165" s="60">
        <f>SUM(I5:I164)</f>
        <v>4350</v>
      </c>
      <c r="J165" s="21"/>
      <c r="K165" s="21"/>
      <c r="L165" s="21"/>
      <c r="M165" s="21"/>
      <c r="N165" s="21"/>
      <c r="O165" s="21"/>
      <c r="P165" s="14"/>
      <c r="Q165" s="21"/>
      <c r="R165" s="21"/>
      <c r="S165" s="21"/>
      <c r="T165" s="12"/>
    </row>
    <row r="166" spans="1:20">
      <c r="A166" s="44" t="s">
        <v>62</v>
      </c>
      <c r="B166" s="10">
        <f>COUNTIF(B$5:B$164,"Team 1")</f>
        <v>56</v>
      </c>
      <c r="C166" s="44" t="s">
        <v>25</v>
      </c>
      <c r="D166" s="10">
        <f>COUNTIF(D5:D164,"Anganwadi")</f>
        <v>38</v>
      </c>
    </row>
    <row r="167" spans="1:20">
      <c r="A167" s="44" t="s">
        <v>63</v>
      </c>
      <c r="B167" s="10">
        <f>COUNTIF(B$6:B$164,"Team 2")</f>
        <v>44</v>
      </c>
      <c r="C167" s="44" t="s">
        <v>23</v>
      </c>
      <c r="D167" s="10">
        <f>COUNTIF(D5:D164,"School")</f>
        <v>62</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J5" activePane="bottomRight" state="frozen"/>
      <selection pane="topRight" activeCell="C1" sqref="C1"/>
      <selection pane="bottomLeft" activeCell="A5" sqref="A5"/>
      <selection pane="bottomRight" activeCell="Q94" sqref="Q94"/>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224" t="s">
        <v>70</v>
      </c>
      <c r="B1" s="224"/>
      <c r="C1" s="224"/>
      <c r="D1" s="55"/>
      <c r="E1" s="55"/>
      <c r="F1" s="55"/>
      <c r="G1" s="55"/>
      <c r="H1" s="55"/>
      <c r="I1" s="55"/>
      <c r="J1" s="55"/>
      <c r="K1" s="55"/>
      <c r="L1" s="55"/>
      <c r="M1" s="225"/>
      <c r="N1" s="225"/>
      <c r="O1" s="225"/>
      <c r="P1" s="225"/>
      <c r="Q1" s="225"/>
      <c r="R1" s="225"/>
      <c r="S1" s="225"/>
      <c r="T1" s="225"/>
    </row>
    <row r="2" spans="1:20">
      <c r="A2" s="220" t="s">
        <v>59</v>
      </c>
      <c r="B2" s="221"/>
      <c r="C2" s="221"/>
      <c r="D2" s="25">
        <v>43617</v>
      </c>
      <c r="E2" s="22"/>
      <c r="F2" s="22"/>
      <c r="G2" s="22"/>
      <c r="H2" s="22"/>
      <c r="I2" s="22"/>
      <c r="J2" s="22"/>
      <c r="K2" s="22"/>
      <c r="L2" s="22"/>
      <c r="M2" s="22"/>
      <c r="N2" s="22"/>
      <c r="O2" s="22"/>
      <c r="P2" s="22"/>
      <c r="Q2" s="22"/>
      <c r="R2" s="22"/>
      <c r="S2" s="22"/>
    </row>
    <row r="3" spans="1:20" ht="24" customHeight="1">
      <c r="A3" s="216" t="s">
        <v>14</v>
      </c>
      <c r="B3" s="218" t="s">
        <v>61</v>
      </c>
      <c r="C3" s="215" t="s">
        <v>7</v>
      </c>
      <c r="D3" s="215" t="s">
        <v>55</v>
      </c>
      <c r="E3" s="215" t="s">
        <v>16</v>
      </c>
      <c r="F3" s="222" t="s">
        <v>17</v>
      </c>
      <c r="G3" s="215" t="s">
        <v>8</v>
      </c>
      <c r="H3" s="215"/>
      <c r="I3" s="215"/>
      <c r="J3" s="215" t="s">
        <v>31</v>
      </c>
      <c r="K3" s="218" t="s">
        <v>33</v>
      </c>
      <c r="L3" s="218" t="s">
        <v>50</v>
      </c>
      <c r="M3" s="218" t="s">
        <v>51</v>
      </c>
      <c r="N3" s="218" t="s">
        <v>34</v>
      </c>
      <c r="O3" s="218" t="s">
        <v>35</v>
      </c>
      <c r="P3" s="216" t="s">
        <v>54</v>
      </c>
      <c r="Q3" s="215" t="s">
        <v>52</v>
      </c>
      <c r="R3" s="215" t="s">
        <v>32</v>
      </c>
      <c r="S3" s="215" t="s">
        <v>53</v>
      </c>
      <c r="T3" s="215" t="s">
        <v>13</v>
      </c>
    </row>
    <row r="4" spans="1:20" ht="25.5" customHeight="1">
      <c r="A4" s="216"/>
      <c r="B4" s="223"/>
      <c r="C4" s="215"/>
      <c r="D4" s="215"/>
      <c r="E4" s="215"/>
      <c r="F4" s="222"/>
      <c r="G4" s="23" t="s">
        <v>9</v>
      </c>
      <c r="H4" s="23" t="s">
        <v>10</v>
      </c>
      <c r="I4" s="23" t="s">
        <v>11</v>
      </c>
      <c r="J4" s="215"/>
      <c r="K4" s="219"/>
      <c r="L4" s="219"/>
      <c r="M4" s="219"/>
      <c r="N4" s="219"/>
      <c r="O4" s="219"/>
      <c r="P4" s="216"/>
      <c r="Q4" s="216"/>
      <c r="R4" s="215"/>
      <c r="S4" s="215"/>
      <c r="T4" s="215"/>
    </row>
    <row r="5" spans="1:20" ht="24">
      <c r="A5" s="4">
        <v>1</v>
      </c>
      <c r="B5" s="118" t="s">
        <v>62</v>
      </c>
      <c r="C5" s="94" t="s">
        <v>658</v>
      </c>
      <c r="D5" s="119" t="s">
        <v>25</v>
      </c>
      <c r="E5" s="93"/>
      <c r="F5" s="119"/>
      <c r="G5" s="87">
        <v>10</v>
      </c>
      <c r="H5" s="87">
        <v>7</v>
      </c>
      <c r="I5" s="59">
        <f>SUM(G5:H5)</f>
        <v>17</v>
      </c>
      <c r="J5" s="94" t="s">
        <v>757</v>
      </c>
      <c r="K5" s="106" t="s">
        <v>658</v>
      </c>
      <c r="L5" s="77" t="s">
        <v>573</v>
      </c>
      <c r="M5" s="78">
        <v>8876270043</v>
      </c>
      <c r="N5" s="65" t="s">
        <v>574</v>
      </c>
      <c r="O5" s="90">
        <v>8723969241</v>
      </c>
      <c r="P5" s="124">
        <v>43617</v>
      </c>
      <c r="Q5" s="119" t="s">
        <v>117</v>
      </c>
      <c r="R5" s="48"/>
      <c r="S5" s="18"/>
      <c r="T5" s="18"/>
    </row>
    <row r="6" spans="1:20" ht="30">
      <c r="A6" s="4">
        <v>2</v>
      </c>
      <c r="B6" s="118" t="s">
        <v>62</v>
      </c>
      <c r="C6" s="88" t="s">
        <v>659</v>
      </c>
      <c r="D6" s="119" t="s">
        <v>23</v>
      </c>
      <c r="E6" s="76" t="s">
        <v>660</v>
      </c>
      <c r="F6" s="119" t="s">
        <v>100</v>
      </c>
      <c r="G6" s="68">
        <v>5</v>
      </c>
      <c r="H6" s="68">
        <v>10</v>
      </c>
      <c r="I6" s="59">
        <f t="shared" ref="I6:I69" si="0">SUM(G6:H6)</f>
        <v>15</v>
      </c>
      <c r="J6" s="122" t="s">
        <v>758</v>
      </c>
      <c r="K6" s="109" t="s">
        <v>658</v>
      </c>
      <c r="L6" s="77" t="s">
        <v>576</v>
      </c>
      <c r="M6" s="84">
        <v>9435910494</v>
      </c>
      <c r="N6" s="65" t="s">
        <v>577</v>
      </c>
      <c r="O6" s="90">
        <v>9476796008</v>
      </c>
      <c r="P6" s="124">
        <v>43617</v>
      </c>
      <c r="Q6" s="119" t="s">
        <v>117</v>
      </c>
      <c r="R6" s="48"/>
      <c r="S6" s="18"/>
      <c r="T6" s="18"/>
    </row>
    <row r="7" spans="1:20" ht="24">
      <c r="A7" s="4">
        <v>3</v>
      </c>
      <c r="B7" s="118" t="s">
        <v>62</v>
      </c>
      <c r="C7" s="94" t="s">
        <v>661</v>
      </c>
      <c r="D7" s="119" t="s">
        <v>25</v>
      </c>
      <c r="E7" s="93"/>
      <c r="F7" s="119"/>
      <c r="G7" s="87">
        <v>15</v>
      </c>
      <c r="H7" s="87">
        <v>16</v>
      </c>
      <c r="I7" s="59">
        <f t="shared" si="0"/>
        <v>31</v>
      </c>
      <c r="J7" s="94" t="s">
        <v>759</v>
      </c>
      <c r="K7" s="106" t="s">
        <v>760</v>
      </c>
      <c r="L7" s="77" t="s">
        <v>761</v>
      </c>
      <c r="M7" s="84">
        <v>9957191980</v>
      </c>
      <c r="N7" s="65" t="s">
        <v>762</v>
      </c>
      <c r="O7" s="90">
        <v>9954962835</v>
      </c>
      <c r="P7" s="124">
        <v>43619</v>
      </c>
      <c r="Q7" s="119" t="s">
        <v>126</v>
      </c>
      <c r="R7" s="48"/>
      <c r="S7" s="18"/>
      <c r="T7" s="18"/>
    </row>
    <row r="8" spans="1:20" ht="30">
      <c r="A8" s="4">
        <v>4</v>
      </c>
      <c r="B8" s="118" t="s">
        <v>62</v>
      </c>
      <c r="C8" s="88" t="s">
        <v>662</v>
      </c>
      <c r="D8" s="119" t="s">
        <v>23</v>
      </c>
      <c r="E8" s="91">
        <v>18060502801</v>
      </c>
      <c r="F8" s="119" t="s">
        <v>100</v>
      </c>
      <c r="G8" s="68">
        <v>7</v>
      </c>
      <c r="H8" s="68">
        <v>4</v>
      </c>
      <c r="I8" s="59">
        <f t="shared" si="0"/>
        <v>11</v>
      </c>
      <c r="J8" s="122" t="s">
        <v>763</v>
      </c>
      <c r="K8" s="109" t="s">
        <v>760</v>
      </c>
      <c r="L8" s="77" t="s">
        <v>764</v>
      </c>
      <c r="M8" s="78">
        <v>9957433485</v>
      </c>
      <c r="N8" s="65" t="s">
        <v>765</v>
      </c>
      <c r="O8" s="128">
        <v>9706186072</v>
      </c>
      <c r="P8" s="124">
        <v>43619</v>
      </c>
      <c r="Q8" s="119" t="s">
        <v>126</v>
      </c>
      <c r="R8" s="48"/>
      <c r="S8" s="18"/>
      <c r="T8" s="18"/>
    </row>
    <row r="9" spans="1:20" ht="30">
      <c r="A9" s="4">
        <v>5</v>
      </c>
      <c r="B9" s="118" t="s">
        <v>62</v>
      </c>
      <c r="C9" s="88" t="s">
        <v>663</v>
      </c>
      <c r="D9" s="119" t="s">
        <v>23</v>
      </c>
      <c r="E9" s="69" t="s">
        <v>664</v>
      </c>
      <c r="F9" s="119" t="s">
        <v>100</v>
      </c>
      <c r="G9" s="68">
        <v>19</v>
      </c>
      <c r="H9" s="68">
        <v>29</v>
      </c>
      <c r="I9" s="59">
        <f t="shared" si="0"/>
        <v>48</v>
      </c>
      <c r="J9" s="122" t="s">
        <v>766</v>
      </c>
      <c r="K9" s="109" t="s">
        <v>760</v>
      </c>
      <c r="L9" s="77" t="s">
        <v>764</v>
      </c>
      <c r="M9" s="78">
        <v>9957433485</v>
      </c>
      <c r="N9" s="65" t="s">
        <v>762</v>
      </c>
      <c r="O9" s="90">
        <v>9954962835</v>
      </c>
      <c r="P9" s="124">
        <v>43619</v>
      </c>
      <c r="Q9" s="119" t="s">
        <v>126</v>
      </c>
      <c r="R9" s="48"/>
      <c r="S9" s="18"/>
      <c r="T9" s="18"/>
    </row>
    <row r="10" spans="1:20" ht="30">
      <c r="A10" s="4">
        <v>6</v>
      </c>
      <c r="B10" s="118" t="s">
        <v>62</v>
      </c>
      <c r="C10" s="88" t="s">
        <v>665</v>
      </c>
      <c r="D10" s="119" t="s">
        <v>23</v>
      </c>
      <c r="E10" s="93">
        <v>18060503004</v>
      </c>
      <c r="F10" s="119" t="s">
        <v>100</v>
      </c>
      <c r="G10" s="103">
        <v>19</v>
      </c>
      <c r="H10" s="103">
        <v>13</v>
      </c>
      <c r="I10" s="59">
        <f t="shared" si="0"/>
        <v>32</v>
      </c>
      <c r="J10" s="122" t="s">
        <v>767</v>
      </c>
      <c r="K10" s="109" t="s">
        <v>572</v>
      </c>
      <c r="L10" s="77" t="s">
        <v>573</v>
      </c>
      <c r="M10" s="78">
        <v>8876270043</v>
      </c>
      <c r="N10" s="65" t="s">
        <v>574</v>
      </c>
      <c r="O10" s="90">
        <v>8723969241</v>
      </c>
      <c r="P10" s="124">
        <v>43620</v>
      </c>
      <c r="Q10" s="119" t="s">
        <v>768</v>
      </c>
      <c r="R10" s="48"/>
      <c r="S10" s="18"/>
      <c r="T10" s="18"/>
    </row>
    <row r="11" spans="1:20" ht="30">
      <c r="A11" s="4">
        <v>7</v>
      </c>
      <c r="B11" s="118" t="s">
        <v>62</v>
      </c>
      <c r="C11" s="88" t="s">
        <v>413</v>
      </c>
      <c r="D11" s="119" t="s">
        <v>23</v>
      </c>
      <c r="E11" s="91">
        <v>18060503003</v>
      </c>
      <c r="F11" s="119" t="s">
        <v>100</v>
      </c>
      <c r="G11" s="103">
        <v>28</v>
      </c>
      <c r="H11" s="103">
        <v>51</v>
      </c>
      <c r="I11" s="59">
        <f t="shared" si="0"/>
        <v>79</v>
      </c>
      <c r="J11" s="122" t="s">
        <v>575</v>
      </c>
      <c r="K11" s="109" t="s">
        <v>572</v>
      </c>
      <c r="L11" s="77" t="s">
        <v>576</v>
      </c>
      <c r="M11" s="84">
        <v>9435910494</v>
      </c>
      <c r="N11" s="65" t="s">
        <v>577</v>
      </c>
      <c r="O11" s="90">
        <v>9476796008</v>
      </c>
      <c r="P11" s="124">
        <v>43620</v>
      </c>
      <c r="Q11" s="119" t="s">
        <v>768</v>
      </c>
      <c r="R11" s="48"/>
      <c r="S11" s="18"/>
      <c r="T11" s="18"/>
    </row>
    <row r="12" spans="1:20" ht="30">
      <c r="A12" s="4">
        <v>8</v>
      </c>
      <c r="B12" s="118" t="s">
        <v>62</v>
      </c>
      <c r="C12" s="88" t="s">
        <v>666</v>
      </c>
      <c r="D12" s="119" t="s">
        <v>23</v>
      </c>
      <c r="E12" s="93">
        <v>18060503006</v>
      </c>
      <c r="F12" s="119" t="s">
        <v>91</v>
      </c>
      <c r="G12" s="103">
        <v>40</v>
      </c>
      <c r="H12" s="103">
        <v>38</v>
      </c>
      <c r="I12" s="59">
        <f t="shared" si="0"/>
        <v>78</v>
      </c>
      <c r="J12" s="122" t="s">
        <v>769</v>
      </c>
      <c r="K12" s="109" t="s">
        <v>572</v>
      </c>
      <c r="L12" s="77" t="s">
        <v>573</v>
      </c>
      <c r="M12" s="78">
        <v>8876270043</v>
      </c>
      <c r="N12" s="65" t="s">
        <v>770</v>
      </c>
      <c r="O12" s="90">
        <v>9126724176</v>
      </c>
      <c r="P12" s="124">
        <v>43561</v>
      </c>
      <c r="Q12" s="119" t="s">
        <v>105</v>
      </c>
      <c r="R12" s="48"/>
      <c r="S12" s="18"/>
      <c r="T12" s="18"/>
    </row>
    <row r="13" spans="1:20" ht="45">
      <c r="A13" s="4">
        <v>9</v>
      </c>
      <c r="B13" s="118" t="s">
        <v>62</v>
      </c>
      <c r="C13" s="69" t="s">
        <v>667</v>
      </c>
      <c r="D13" s="119" t="s">
        <v>23</v>
      </c>
      <c r="E13" s="93">
        <v>18060504102</v>
      </c>
      <c r="F13" s="119" t="s">
        <v>100</v>
      </c>
      <c r="G13" s="68">
        <v>23</v>
      </c>
      <c r="H13" s="68">
        <v>24</v>
      </c>
      <c r="I13" s="59">
        <f t="shared" si="0"/>
        <v>47</v>
      </c>
      <c r="J13" s="122" t="s">
        <v>771</v>
      </c>
      <c r="K13" s="131" t="s">
        <v>772</v>
      </c>
      <c r="L13" s="77" t="s">
        <v>773</v>
      </c>
      <c r="M13" s="78">
        <v>8721847320</v>
      </c>
      <c r="N13" s="65" t="s">
        <v>774</v>
      </c>
      <c r="O13" s="79">
        <v>7399715894</v>
      </c>
      <c r="P13" s="124">
        <v>43623</v>
      </c>
      <c r="Q13" s="119" t="s">
        <v>775</v>
      </c>
      <c r="R13" s="48"/>
      <c r="S13" s="18"/>
      <c r="T13" s="18"/>
    </row>
    <row r="14" spans="1:20" ht="30">
      <c r="A14" s="4">
        <v>10</v>
      </c>
      <c r="B14" s="118" t="s">
        <v>62</v>
      </c>
      <c r="C14" s="69" t="s">
        <v>668</v>
      </c>
      <c r="D14" s="119" t="s">
        <v>23</v>
      </c>
      <c r="E14" s="91">
        <v>18060513003</v>
      </c>
      <c r="F14" s="119" t="s">
        <v>100</v>
      </c>
      <c r="G14" s="68">
        <v>4</v>
      </c>
      <c r="H14" s="68">
        <v>3</v>
      </c>
      <c r="I14" s="59">
        <f t="shared" si="0"/>
        <v>7</v>
      </c>
      <c r="J14" s="122" t="s">
        <v>776</v>
      </c>
      <c r="K14" s="131" t="s">
        <v>772</v>
      </c>
      <c r="L14" s="77" t="s">
        <v>777</v>
      </c>
      <c r="M14" s="78">
        <v>9085546323</v>
      </c>
      <c r="N14" s="65" t="s">
        <v>778</v>
      </c>
      <c r="O14" s="79">
        <v>9678607407</v>
      </c>
      <c r="P14" s="124">
        <v>43623</v>
      </c>
      <c r="Q14" s="119" t="s">
        <v>775</v>
      </c>
      <c r="R14" s="48"/>
      <c r="S14" s="18"/>
      <c r="T14" s="18"/>
    </row>
    <row r="15" spans="1:20" ht="24">
      <c r="A15" s="4">
        <v>11</v>
      </c>
      <c r="B15" s="118" t="s">
        <v>62</v>
      </c>
      <c r="C15" s="94" t="s">
        <v>669</v>
      </c>
      <c r="D15" s="119" t="s">
        <v>25</v>
      </c>
      <c r="E15" s="91"/>
      <c r="F15" s="119"/>
      <c r="G15" s="87">
        <v>9</v>
      </c>
      <c r="H15" s="87">
        <v>14</v>
      </c>
      <c r="I15" s="59">
        <f t="shared" si="0"/>
        <v>23</v>
      </c>
      <c r="J15" s="94" t="s">
        <v>779</v>
      </c>
      <c r="K15" s="106" t="s">
        <v>760</v>
      </c>
      <c r="L15" s="77" t="s">
        <v>761</v>
      </c>
      <c r="M15" s="84">
        <v>9957191980</v>
      </c>
      <c r="N15" s="65" t="s">
        <v>762</v>
      </c>
      <c r="O15" s="90">
        <v>9954962835</v>
      </c>
      <c r="P15" s="124">
        <v>43624</v>
      </c>
      <c r="Q15" s="119" t="s">
        <v>117</v>
      </c>
      <c r="R15" s="48"/>
      <c r="S15" s="18"/>
      <c r="T15" s="18"/>
    </row>
    <row r="16" spans="1:20" ht="45">
      <c r="A16" s="4">
        <v>12</v>
      </c>
      <c r="B16" s="118" t="s">
        <v>62</v>
      </c>
      <c r="C16" s="88" t="s">
        <v>670</v>
      </c>
      <c r="D16" s="119" t="s">
        <v>23</v>
      </c>
      <c r="E16" s="69" t="s">
        <v>671</v>
      </c>
      <c r="F16" s="119" t="s">
        <v>100</v>
      </c>
      <c r="G16" s="68">
        <v>12</v>
      </c>
      <c r="H16" s="68">
        <v>21</v>
      </c>
      <c r="I16" s="59">
        <f t="shared" si="0"/>
        <v>33</v>
      </c>
      <c r="J16" s="122" t="s">
        <v>780</v>
      </c>
      <c r="K16" s="109" t="s">
        <v>760</v>
      </c>
      <c r="L16" s="77" t="s">
        <v>764</v>
      </c>
      <c r="M16" s="78">
        <v>9957433485</v>
      </c>
      <c r="N16" s="65" t="s">
        <v>765</v>
      </c>
      <c r="O16" s="128">
        <v>9706186072</v>
      </c>
      <c r="P16" s="124">
        <v>43624</v>
      </c>
      <c r="Q16" s="119" t="s">
        <v>117</v>
      </c>
      <c r="R16" s="48"/>
      <c r="S16" s="18"/>
      <c r="T16" s="18"/>
    </row>
    <row r="17" spans="1:20" ht="30">
      <c r="A17" s="4">
        <v>13</v>
      </c>
      <c r="B17" s="118" t="s">
        <v>62</v>
      </c>
      <c r="C17" s="88" t="s">
        <v>672</v>
      </c>
      <c r="D17" s="119" t="s">
        <v>23</v>
      </c>
      <c r="E17" s="91">
        <v>18060512102</v>
      </c>
      <c r="F17" s="119" t="s">
        <v>100</v>
      </c>
      <c r="G17" s="68">
        <v>3</v>
      </c>
      <c r="H17" s="68">
        <v>9</v>
      </c>
      <c r="I17" s="59">
        <f t="shared" si="0"/>
        <v>12</v>
      </c>
      <c r="J17" s="122" t="s">
        <v>781</v>
      </c>
      <c r="K17" s="109" t="s">
        <v>689</v>
      </c>
      <c r="L17" s="77" t="s">
        <v>782</v>
      </c>
      <c r="M17" s="132">
        <v>7399555847</v>
      </c>
      <c r="N17" s="65" t="s">
        <v>783</v>
      </c>
      <c r="O17" s="79">
        <v>7429147369</v>
      </c>
      <c r="P17" s="124">
        <v>43626</v>
      </c>
      <c r="Q17" s="119" t="s">
        <v>126</v>
      </c>
      <c r="R17" s="48"/>
      <c r="S17" s="18"/>
      <c r="T17" s="18"/>
    </row>
    <row r="18" spans="1:20" ht="30">
      <c r="A18" s="4">
        <v>14</v>
      </c>
      <c r="B18" s="118" t="s">
        <v>62</v>
      </c>
      <c r="C18" s="88" t="s">
        <v>673</v>
      </c>
      <c r="D18" s="119" t="s">
        <v>23</v>
      </c>
      <c r="E18" s="91" t="s">
        <v>674</v>
      </c>
      <c r="F18" s="119" t="s">
        <v>381</v>
      </c>
      <c r="G18" s="68">
        <v>11</v>
      </c>
      <c r="H18" s="68">
        <v>11</v>
      </c>
      <c r="I18" s="59">
        <f t="shared" si="0"/>
        <v>22</v>
      </c>
      <c r="J18" s="122" t="s">
        <v>784</v>
      </c>
      <c r="K18" s="109" t="s">
        <v>689</v>
      </c>
      <c r="L18" s="77" t="s">
        <v>785</v>
      </c>
      <c r="M18" s="84"/>
      <c r="N18" s="65" t="s">
        <v>786</v>
      </c>
      <c r="O18" s="90">
        <v>9126535057</v>
      </c>
      <c r="P18" s="124">
        <v>43626</v>
      </c>
      <c r="Q18" s="119" t="s">
        <v>126</v>
      </c>
      <c r="R18" s="48"/>
      <c r="S18" s="18"/>
      <c r="T18" s="18"/>
    </row>
    <row r="19" spans="1:20" ht="45">
      <c r="A19" s="4">
        <v>15</v>
      </c>
      <c r="B19" s="118" t="s">
        <v>62</v>
      </c>
      <c r="C19" s="88" t="s">
        <v>675</v>
      </c>
      <c r="D19" s="119" t="s">
        <v>23</v>
      </c>
      <c r="E19" s="91">
        <v>18060503301</v>
      </c>
      <c r="F19" s="119" t="s">
        <v>100</v>
      </c>
      <c r="G19" s="68">
        <v>3</v>
      </c>
      <c r="H19" s="68">
        <v>7</v>
      </c>
      <c r="I19" s="59">
        <f t="shared" si="0"/>
        <v>10</v>
      </c>
      <c r="J19" s="122" t="s">
        <v>787</v>
      </c>
      <c r="K19" s="109" t="s">
        <v>689</v>
      </c>
      <c r="L19" s="77" t="s">
        <v>782</v>
      </c>
      <c r="M19" s="132">
        <v>7399555847</v>
      </c>
      <c r="N19" s="65" t="s">
        <v>783</v>
      </c>
      <c r="O19" s="79">
        <v>7429147369</v>
      </c>
      <c r="P19" s="124">
        <v>43626</v>
      </c>
      <c r="Q19" s="119" t="s">
        <v>126</v>
      </c>
      <c r="R19" s="48"/>
      <c r="S19" s="18"/>
      <c r="T19" s="18"/>
    </row>
    <row r="20" spans="1:20" ht="30">
      <c r="A20" s="4">
        <v>16</v>
      </c>
      <c r="B20" s="118" t="s">
        <v>62</v>
      </c>
      <c r="C20" s="88" t="s">
        <v>676</v>
      </c>
      <c r="D20" s="119" t="s">
        <v>23</v>
      </c>
      <c r="E20" s="93">
        <v>18060513901</v>
      </c>
      <c r="F20" s="119" t="s">
        <v>100</v>
      </c>
      <c r="G20" s="103">
        <v>8</v>
      </c>
      <c r="H20" s="103">
        <v>9</v>
      </c>
      <c r="I20" s="59">
        <f t="shared" si="0"/>
        <v>17</v>
      </c>
      <c r="J20" s="122" t="s">
        <v>788</v>
      </c>
      <c r="K20" s="109" t="s">
        <v>689</v>
      </c>
      <c r="L20" s="77" t="s">
        <v>785</v>
      </c>
      <c r="M20" s="84"/>
      <c r="N20" s="65" t="s">
        <v>786</v>
      </c>
      <c r="O20" s="90">
        <v>9126535057</v>
      </c>
      <c r="P20" s="124">
        <v>43626</v>
      </c>
      <c r="Q20" s="119" t="s">
        <v>126</v>
      </c>
      <c r="R20" s="48"/>
      <c r="S20" s="18"/>
      <c r="T20" s="18"/>
    </row>
    <row r="21" spans="1:20" ht="45">
      <c r="A21" s="4">
        <v>17</v>
      </c>
      <c r="B21" s="118" t="s">
        <v>62</v>
      </c>
      <c r="C21" s="88" t="s">
        <v>677</v>
      </c>
      <c r="D21" s="119" t="s">
        <v>23</v>
      </c>
      <c r="E21" s="76" t="s">
        <v>678</v>
      </c>
      <c r="F21" s="119" t="s">
        <v>100</v>
      </c>
      <c r="G21" s="68">
        <v>17</v>
      </c>
      <c r="H21" s="68">
        <v>15</v>
      </c>
      <c r="I21" s="59">
        <f t="shared" si="0"/>
        <v>32</v>
      </c>
      <c r="J21" s="122" t="s">
        <v>789</v>
      </c>
      <c r="K21" s="109" t="s">
        <v>790</v>
      </c>
      <c r="L21" s="77" t="s">
        <v>761</v>
      </c>
      <c r="M21" s="84">
        <v>9957191980</v>
      </c>
      <c r="N21" s="65" t="s">
        <v>762</v>
      </c>
      <c r="O21" s="90">
        <v>9954962835</v>
      </c>
      <c r="P21" s="124">
        <v>43627</v>
      </c>
      <c r="Q21" s="119" t="s">
        <v>768</v>
      </c>
      <c r="R21" s="48"/>
      <c r="S21" s="18"/>
      <c r="T21" s="18"/>
    </row>
    <row r="22" spans="1:20" ht="31.5">
      <c r="A22" s="4">
        <v>18</v>
      </c>
      <c r="B22" s="118" t="s">
        <v>62</v>
      </c>
      <c r="C22" s="122" t="s">
        <v>679</v>
      </c>
      <c r="D22" s="119" t="s">
        <v>23</v>
      </c>
      <c r="E22" s="69">
        <v>18060501501</v>
      </c>
      <c r="F22" s="119" t="s">
        <v>100</v>
      </c>
      <c r="G22" s="103">
        <v>6</v>
      </c>
      <c r="H22" s="103">
        <v>7</v>
      </c>
      <c r="I22" s="59">
        <f t="shared" si="0"/>
        <v>13</v>
      </c>
      <c r="J22" s="133" t="s">
        <v>791</v>
      </c>
      <c r="K22" s="106" t="s">
        <v>790</v>
      </c>
      <c r="L22" s="77" t="s">
        <v>764</v>
      </c>
      <c r="M22" s="78">
        <v>9957433485</v>
      </c>
      <c r="N22" s="65" t="s">
        <v>765</v>
      </c>
      <c r="O22" s="128">
        <v>9706186072</v>
      </c>
      <c r="P22" s="124">
        <v>43627</v>
      </c>
      <c r="Q22" s="119" t="s">
        <v>768</v>
      </c>
      <c r="R22" s="48"/>
      <c r="S22" s="18"/>
      <c r="T22" s="18"/>
    </row>
    <row r="23" spans="1:20" ht="33">
      <c r="A23" s="4">
        <v>19</v>
      </c>
      <c r="B23" s="118" t="s">
        <v>62</v>
      </c>
      <c r="C23" s="94" t="s">
        <v>680</v>
      </c>
      <c r="D23" s="119" t="s">
        <v>25</v>
      </c>
      <c r="E23" s="69"/>
      <c r="F23" s="119"/>
      <c r="G23" s="87">
        <v>31</v>
      </c>
      <c r="H23" s="87">
        <v>25</v>
      </c>
      <c r="I23" s="59">
        <f t="shared" si="0"/>
        <v>56</v>
      </c>
      <c r="J23" s="94" t="s">
        <v>792</v>
      </c>
      <c r="K23" s="106" t="s">
        <v>772</v>
      </c>
      <c r="L23" s="77" t="s">
        <v>773</v>
      </c>
      <c r="M23" s="78">
        <v>8721847320</v>
      </c>
      <c r="N23" s="65" t="s">
        <v>793</v>
      </c>
      <c r="O23" s="79">
        <v>9706326974</v>
      </c>
      <c r="P23" s="124">
        <v>43628</v>
      </c>
      <c r="Q23" s="119" t="s">
        <v>794</v>
      </c>
      <c r="R23" s="48"/>
      <c r="S23" s="18"/>
      <c r="T23" s="18"/>
    </row>
    <row r="24" spans="1:20" ht="33">
      <c r="A24" s="4">
        <v>20</v>
      </c>
      <c r="B24" s="118" t="s">
        <v>62</v>
      </c>
      <c r="C24" s="94" t="s">
        <v>681</v>
      </c>
      <c r="D24" s="119" t="s">
        <v>25</v>
      </c>
      <c r="E24" s="76"/>
      <c r="F24" s="119"/>
      <c r="G24" s="87">
        <v>17</v>
      </c>
      <c r="H24" s="87">
        <v>18</v>
      </c>
      <c r="I24" s="59">
        <f t="shared" si="0"/>
        <v>35</v>
      </c>
      <c r="J24" s="94" t="s">
        <v>795</v>
      </c>
      <c r="K24" s="106" t="s">
        <v>772</v>
      </c>
      <c r="L24" s="77" t="s">
        <v>777</v>
      </c>
      <c r="M24" s="78">
        <v>9085546323</v>
      </c>
      <c r="N24" s="65" t="s">
        <v>796</v>
      </c>
      <c r="O24" s="79">
        <v>9957096299</v>
      </c>
      <c r="P24" s="124">
        <v>43628</v>
      </c>
      <c r="Q24" s="119" t="s">
        <v>794</v>
      </c>
      <c r="R24" s="48"/>
      <c r="S24" s="18"/>
      <c r="T24" s="18"/>
    </row>
    <row r="25" spans="1:20" ht="24">
      <c r="A25" s="4">
        <v>21</v>
      </c>
      <c r="B25" s="118" t="s">
        <v>62</v>
      </c>
      <c r="C25" s="94" t="s">
        <v>682</v>
      </c>
      <c r="D25" s="119" t="s">
        <v>25</v>
      </c>
      <c r="E25" s="69"/>
      <c r="F25" s="119"/>
      <c r="G25" s="87">
        <v>24</v>
      </c>
      <c r="H25" s="87">
        <v>23</v>
      </c>
      <c r="I25" s="59">
        <f t="shared" si="0"/>
        <v>47</v>
      </c>
      <c r="J25" s="94" t="s">
        <v>797</v>
      </c>
      <c r="K25" s="106" t="s">
        <v>772</v>
      </c>
      <c r="L25" s="77" t="s">
        <v>773</v>
      </c>
      <c r="M25" s="78">
        <v>8721847320</v>
      </c>
      <c r="N25" s="65" t="s">
        <v>798</v>
      </c>
      <c r="O25" s="79">
        <v>9085294236</v>
      </c>
      <c r="P25" s="124">
        <v>43629</v>
      </c>
      <c r="Q25" s="119" t="s">
        <v>105</v>
      </c>
      <c r="R25" s="48"/>
      <c r="S25" s="18"/>
      <c r="T25" s="18"/>
    </row>
    <row r="26" spans="1:20" ht="24">
      <c r="A26" s="4">
        <v>22</v>
      </c>
      <c r="B26" s="118" t="s">
        <v>62</v>
      </c>
      <c r="C26" s="94" t="s">
        <v>683</v>
      </c>
      <c r="D26" s="119" t="s">
        <v>25</v>
      </c>
      <c r="E26" s="69"/>
      <c r="F26" s="119"/>
      <c r="G26" s="87">
        <v>10</v>
      </c>
      <c r="H26" s="87">
        <v>14</v>
      </c>
      <c r="I26" s="59">
        <f t="shared" si="0"/>
        <v>24</v>
      </c>
      <c r="J26" s="94" t="s">
        <v>799</v>
      </c>
      <c r="K26" s="106" t="s">
        <v>772</v>
      </c>
      <c r="L26" s="77" t="s">
        <v>777</v>
      </c>
      <c r="M26" s="78">
        <v>9085546323</v>
      </c>
      <c r="N26" s="65" t="s">
        <v>774</v>
      </c>
      <c r="O26" s="79">
        <v>7399715894</v>
      </c>
      <c r="P26" s="124">
        <v>43629</v>
      </c>
      <c r="Q26" s="119" t="s">
        <v>105</v>
      </c>
      <c r="R26" s="48"/>
      <c r="S26" s="18"/>
      <c r="T26" s="18"/>
    </row>
    <row r="27" spans="1:20" ht="24">
      <c r="A27" s="4">
        <v>23</v>
      </c>
      <c r="B27" s="118" t="s">
        <v>62</v>
      </c>
      <c r="C27" s="129" t="s">
        <v>684</v>
      </c>
      <c r="D27" s="119" t="s">
        <v>25</v>
      </c>
      <c r="E27" s="69"/>
      <c r="F27" s="119"/>
      <c r="G27" s="130">
        <v>14</v>
      </c>
      <c r="H27" s="130">
        <v>8</v>
      </c>
      <c r="I27" s="59">
        <f t="shared" si="0"/>
        <v>22</v>
      </c>
      <c r="J27" s="129" t="s">
        <v>800</v>
      </c>
      <c r="K27" s="134" t="s">
        <v>772</v>
      </c>
      <c r="L27" s="77" t="s">
        <v>773</v>
      </c>
      <c r="M27" s="78">
        <v>8721847320</v>
      </c>
      <c r="N27" s="65" t="s">
        <v>778</v>
      </c>
      <c r="O27" s="79">
        <v>9678607407</v>
      </c>
      <c r="P27" s="124">
        <v>43630</v>
      </c>
      <c r="Q27" s="119" t="s">
        <v>775</v>
      </c>
      <c r="R27" s="48"/>
      <c r="S27" s="18"/>
      <c r="T27" s="18"/>
    </row>
    <row r="28" spans="1:20" ht="24">
      <c r="A28" s="4">
        <v>24</v>
      </c>
      <c r="B28" s="118" t="s">
        <v>62</v>
      </c>
      <c r="C28" s="94" t="s">
        <v>685</v>
      </c>
      <c r="D28" s="119" t="s">
        <v>25</v>
      </c>
      <c r="E28" s="76"/>
      <c r="F28" s="119"/>
      <c r="G28" s="87">
        <v>10</v>
      </c>
      <c r="H28" s="87">
        <v>13</v>
      </c>
      <c r="I28" s="59">
        <f t="shared" si="0"/>
        <v>23</v>
      </c>
      <c r="J28" s="94" t="s">
        <v>801</v>
      </c>
      <c r="K28" s="106" t="s">
        <v>772</v>
      </c>
      <c r="L28" s="77" t="s">
        <v>777</v>
      </c>
      <c r="M28" s="78">
        <v>9085546323</v>
      </c>
      <c r="N28" s="65" t="s">
        <v>793</v>
      </c>
      <c r="O28" s="79">
        <v>9706326974</v>
      </c>
      <c r="P28" s="124">
        <v>43630</v>
      </c>
      <c r="Q28" s="119" t="s">
        <v>775</v>
      </c>
      <c r="R28" s="48"/>
      <c r="S28" s="18"/>
      <c r="T28" s="18"/>
    </row>
    <row r="29" spans="1:20" ht="24">
      <c r="A29" s="4">
        <v>25</v>
      </c>
      <c r="B29" s="118" t="s">
        <v>62</v>
      </c>
      <c r="C29" s="94" t="s">
        <v>686</v>
      </c>
      <c r="D29" s="119" t="s">
        <v>25</v>
      </c>
      <c r="E29" s="69"/>
      <c r="F29" s="119"/>
      <c r="G29" s="87">
        <v>23</v>
      </c>
      <c r="H29" s="87">
        <v>34</v>
      </c>
      <c r="I29" s="59">
        <f t="shared" si="0"/>
        <v>57</v>
      </c>
      <c r="J29" s="94" t="s">
        <v>802</v>
      </c>
      <c r="K29" s="106" t="s">
        <v>687</v>
      </c>
      <c r="L29" s="77" t="s">
        <v>773</v>
      </c>
      <c r="M29" s="78">
        <v>8721847320</v>
      </c>
      <c r="N29" s="65" t="s">
        <v>796</v>
      </c>
      <c r="O29" s="79">
        <v>9957096299</v>
      </c>
      <c r="P29" s="124">
        <v>43631</v>
      </c>
      <c r="Q29" s="119" t="s">
        <v>117</v>
      </c>
      <c r="R29" s="48"/>
      <c r="S29" s="18"/>
      <c r="T29" s="18"/>
    </row>
    <row r="30" spans="1:20" ht="24">
      <c r="A30" s="4">
        <v>26</v>
      </c>
      <c r="B30" s="118" t="s">
        <v>62</v>
      </c>
      <c r="C30" s="94" t="s">
        <v>687</v>
      </c>
      <c r="D30" s="119" t="s">
        <v>25</v>
      </c>
      <c r="E30" s="69"/>
      <c r="F30" s="119"/>
      <c r="G30" s="87">
        <v>12</v>
      </c>
      <c r="H30" s="87">
        <v>18</v>
      </c>
      <c r="I30" s="59">
        <f t="shared" si="0"/>
        <v>30</v>
      </c>
      <c r="J30" s="94" t="s">
        <v>803</v>
      </c>
      <c r="K30" s="106" t="s">
        <v>687</v>
      </c>
      <c r="L30" s="77" t="s">
        <v>777</v>
      </c>
      <c r="M30" s="78">
        <v>9085546323</v>
      </c>
      <c r="N30" s="65" t="s">
        <v>798</v>
      </c>
      <c r="O30" s="79">
        <v>9085294236</v>
      </c>
      <c r="P30" s="124">
        <v>43633</v>
      </c>
      <c r="Q30" s="119" t="s">
        <v>126</v>
      </c>
      <c r="R30" s="48"/>
      <c r="S30" s="18"/>
      <c r="T30" s="18"/>
    </row>
    <row r="31" spans="1:20" ht="24">
      <c r="A31" s="4">
        <v>27</v>
      </c>
      <c r="B31" s="118" t="s">
        <v>62</v>
      </c>
      <c r="C31" s="94" t="s">
        <v>688</v>
      </c>
      <c r="D31" s="119" t="s">
        <v>25</v>
      </c>
      <c r="E31" s="93"/>
      <c r="F31" s="119"/>
      <c r="G31" s="87">
        <v>12</v>
      </c>
      <c r="H31" s="87">
        <v>18</v>
      </c>
      <c r="I31" s="59">
        <f t="shared" si="0"/>
        <v>30</v>
      </c>
      <c r="J31" s="94" t="s">
        <v>804</v>
      </c>
      <c r="K31" s="106" t="s">
        <v>687</v>
      </c>
      <c r="L31" s="77" t="s">
        <v>777</v>
      </c>
      <c r="M31" s="78">
        <v>9085546323</v>
      </c>
      <c r="N31" s="65" t="s">
        <v>774</v>
      </c>
      <c r="O31" s="79">
        <v>7399715894</v>
      </c>
      <c r="P31" s="124">
        <v>43633</v>
      </c>
      <c r="Q31" s="119" t="s">
        <v>126</v>
      </c>
      <c r="R31" s="48"/>
      <c r="S31" s="18"/>
      <c r="T31" s="18"/>
    </row>
    <row r="32" spans="1:20" ht="24">
      <c r="A32" s="4">
        <v>28</v>
      </c>
      <c r="B32" s="118" t="s">
        <v>62</v>
      </c>
      <c r="C32" s="94" t="s">
        <v>689</v>
      </c>
      <c r="D32" s="119" t="s">
        <v>25</v>
      </c>
      <c r="E32" s="120"/>
      <c r="F32" s="119"/>
      <c r="G32" s="87">
        <v>27</v>
      </c>
      <c r="H32" s="87">
        <v>10</v>
      </c>
      <c r="I32" s="59">
        <f t="shared" si="0"/>
        <v>37</v>
      </c>
      <c r="J32" s="94" t="s">
        <v>805</v>
      </c>
      <c r="K32" s="106" t="s">
        <v>689</v>
      </c>
      <c r="L32" s="77" t="s">
        <v>782</v>
      </c>
      <c r="M32" s="132">
        <v>7399555847</v>
      </c>
      <c r="N32" s="65" t="s">
        <v>778</v>
      </c>
      <c r="O32" s="79">
        <v>9678607407</v>
      </c>
      <c r="P32" s="124">
        <v>43634</v>
      </c>
      <c r="Q32" s="119" t="s">
        <v>768</v>
      </c>
      <c r="R32" s="48"/>
      <c r="S32" s="18"/>
      <c r="T32" s="18"/>
    </row>
    <row r="33" spans="1:20" ht="24">
      <c r="A33" s="4">
        <v>29</v>
      </c>
      <c r="B33" s="118" t="s">
        <v>62</v>
      </c>
      <c r="C33" s="94" t="s">
        <v>690</v>
      </c>
      <c r="D33" s="119" t="s">
        <v>25</v>
      </c>
      <c r="E33" s="120"/>
      <c r="F33" s="119"/>
      <c r="G33" s="87">
        <v>20</v>
      </c>
      <c r="H33" s="87">
        <v>13</v>
      </c>
      <c r="I33" s="59">
        <f t="shared" si="0"/>
        <v>33</v>
      </c>
      <c r="J33" s="94" t="s">
        <v>806</v>
      </c>
      <c r="K33" s="106" t="s">
        <v>689</v>
      </c>
      <c r="L33" s="77" t="s">
        <v>785</v>
      </c>
      <c r="M33" s="84"/>
      <c r="N33" s="65" t="s">
        <v>783</v>
      </c>
      <c r="O33" s="79">
        <v>7429147369</v>
      </c>
      <c r="P33" s="124">
        <v>43634</v>
      </c>
      <c r="Q33" s="119" t="s">
        <v>768</v>
      </c>
      <c r="R33" s="48"/>
      <c r="S33" s="18"/>
      <c r="T33" s="18"/>
    </row>
    <row r="34" spans="1:20" ht="33">
      <c r="A34" s="4">
        <v>30</v>
      </c>
      <c r="B34" s="118" t="s">
        <v>62</v>
      </c>
      <c r="C34" s="94" t="s">
        <v>691</v>
      </c>
      <c r="D34" s="119" t="s">
        <v>25</v>
      </c>
      <c r="E34" s="120"/>
      <c r="F34" s="119"/>
      <c r="G34" s="87">
        <v>12</v>
      </c>
      <c r="H34" s="87">
        <v>18</v>
      </c>
      <c r="I34" s="59">
        <f t="shared" si="0"/>
        <v>30</v>
      </c>
      <c r="J34" s="94" t="s">
        <v>807</v>
      </c>
      <c r="K34" s="106" t="s">
        <v>689</v>
      </c>
      <c r="L34" s="77" t="s">
        <v>782</v>
      </c>
      <c r="M34" s="132">
        <v>7399555847</v>
      </c>
      <c r="N34" s="65" t="s">
        <v>786</v>
      </c>
      <c r="O34" s="90">
        <v>9126535057</v>
      </c>
      <c r="P34" s="124">
        <v>43635</v>
      </c>
      <c r="Q34" s="119" t="s">
        <v>794</v>
      </c>
      <c r="R34" s="18"/>
      <c r="S34" s="18"/>
      <c r="T34" s="18"/>
    </row>
    <row r="35" spans="1:20" ht="33">
      <c r="A35" s="4">
        <v>31</v>
      </c>
      <c r="B35" s="118" t="s">
        <v>62</v>
      </c>
      <c r="C35" s="94" t="s">
        <v>692</v>
      </c>
      <c r="D35" s="119" t="s">
        <v>25</v>
      </c>
      <c r="E35" s="120"/>
      <c r="F35" s="119"/>
      <c r="G35" s="87">
        <v>20</v>
      </c>
      <c r="H35" s="87">
        <v>7</v>
      </c>
      <c r="I35" s="59">
        <f t="shared" si="0"/>
        <v>27</v>
      </c>
      <c r="J35" s="94" t="s">
        <v>808</v>
      </c>
      <c r="K35" s="106" t="s">
        <v>689</v>
      </c>
      <c r="L35" s="77" t="s">
        <v>785</v>
      </c>
      <c r="M35" s="84"/>
      <c r="N35" s="65" t="s">
        <v>783</v>
      </c>
      <c r="O35" s="79">
        <v>7429147369</v>
      </c>
      <c r="P35" s="124">
        <v>43635</v>
      </c>
      <c r="Q35" s="119" t="s">
        <v>794</v>
      </c>
      <c r="R35" s="18"/>
      <c r="S35" s="18"/>
      <c r="T35" s="18"/>
    </row>
    <row r="36" spans="1:20" ht="24">
      <c r="A36" s="4">
        <v>32</v>
      </c>
      <c r="B36" s="118" t="s">
        <v>62</v>
      </c>
      <c r="C36" s="94" t="s">
        <v>693</v>
      </c>
      <c r="D36" s="119" t="s">
        <v>25</v>
      </c>
      <c r="E36" s="120"/>
      <c r="F36" s="119"/>
      <c r="G36" s="87">
        <v>8</v>
      </c>
      <c r="H36" s="87">
        <v>7</v>
      </c>
      <c r="I36" s="59">
        <f t="shared" si="0"/>
        <v>15</v>
      </c>
      <c r="J36" s="94" t="s">
        <v>809</v>
      </c>
      <c r="K36" s="106" t="s">
        <v>658</v>
      </c>
      <c r="L36" s="77" t="s">
        <v>573</v>
      </c>
      <c r="M36" s="78">
        <v>8876270043</v>
      </c>
      <c r="N36" s="65" t="s">
        <v>574</v>
      </c>
      <c r="O36" s="90">
        <v>8723969241</v>
      </c>
      <c r="P36" s="124">
        <v>43636</v>
      </c>
      <c r="Q36" s="119" t="s">
        <v>105</v>
      </c>
      <c r="R36" s="18"/>
      <c r="S36" s="18"/>
      <c r="T36" s="18"/>
    </row>
    <row r="37" spans="1:20" ht="24">
      <c r="A37" s="4">
        <v>33</v>
      </c>
      <c r="B37" s="118" t="s">
        <v>62</v>
      </c>
      <c r="C37" s="94" t="s">
        <v>694</v>
      </c>
      <c r="D37" s="119" t="s">
        <v>25</v>
      </c>
      <c r="E37" s="120"/>
      <c r="F37" s="119"/>
      <c r="G37" s="87">
        <v>7</v>
      </c>
      <c r="H37" s="87">
        <v>9</v>
      </c>
      <c r="I37" s="59">
        <f t="shared" si="0"/>
        <v>16</v>
      </c>
      <c r="J37" s="94" t="s">
        <v>810</v>
      </c>
      <c r="K37" s="106" t="s">
        <v>658</v>
      </c>
      <c r="L37" s="77" t="s">
        <v>576</v>
      </c>
      <c r="M37" s="84">
        <v>9435910494</v>
      </c>
      <c r="N37" s="65" t="s">
        <v>577</v>
      </c>
      <c r="O37" s="90">
        <v>9476796008</v>
      </c>
      <c r="P37" s="124">
        <v>43636</v>
      </c>
      <c r="Q37" s="119" t="s">
        <v>105</v>
      </c>
      <c r="R37" s="18"/>
      <c r="S37" s="18"/>
      <c r="T37" s="18"/>
    </row>
    <row r="38" spans="1:20" ht="24">
      <c r="A38" s="4">
        <v>34</v>
      </c>
      <c r="B38" s="118" t="s">
        <v>62</v>
      </c>
      <c r="C38" s="94" t="s">
        <v>695</v>
      </c>
      <c r="D38" s="119" t="s">
        <v>25</v>
      </c>
      <c r="E38" s="120"/>
      <c r="F38" s="119"/>
      <c r="G38" s="87">
        <v>7</v>
      </c>
      <c r="H38" s="87">
        <v>11</v>
      </c>
      <c r="I38" s="59">
        <f t="shared" si="0"/>
        <v>18</v>
      </c>
      <c r="J38" s="94" t="s">
        <v>811</v>
      </c>
      <c r="K38" s="106" t="s">
        <v>658</v>
      </c>
      <c r="L38" s="77" t="s">
        <v>573</v>
      </c>
      <c r="M38" s="78">
        <v>8876270043</v>
      </c>
      <c r="N38" s="65" t="s">
        <v>770</v>
      </c>
      <c r="O38" s="90">
        <v>9126724176</v>
      </c>
      <c r="P38" s="124">
        <v>43637</v>
      </c>
      <c r="Q38" s="119" t="s">
        <v>775</v>
      </c>
      <c r="R38" s="18"/>
      <c r="S38" s="18"/>
      <c r="T38" s="18"/>
    </row>
    <row r="39" spans="1:20" ht="24">
      <c r="A39" s="4">
        <v>35</v>
      </c>
      <c r="B39" s="118" t="s">
        <v>62</v>
      </c>
      <c r="C39" s="94" t="s">
        <v>696</v>
      </c>
      <c r="D39" s="119" t="s">
        <v>25</v>
      </c>
      <c r="E39" s="120"/>
      <c r="F39" s="119"/>
      <c r="G39" s="87">
        <v>15</v>
      </c>
      <c r="H39" s="87">
        <v>11</v>
      </c>
      <c r="I39" s="59">
        <f t="shared" si="0"/>
        <v>26</v>
      </c>
      <c r="J39" s="94" t="s">
        <v>812</v>
      </c>
      <c r="K39" s="106" t="s">
        <v>658</v>
      </c>
      <c r="L39" s="77" t="s">
        <v>576</v>
      </c>
      <c r="M39" s="84">
        <v>9435910494</v>
      </c>
      <c r="N39" s="65" t="s">
        <v>813</v>
      </c>
      <c r="O39" s="90">
        <v>9707183101</v>
      </c>
      <c r="P39" s="124">
        <v>43637</v>
      </c>
      <c r="Q39" s="119" t="s">
        <v>775</v>
      </c>
      <c r="R39" s="18"/>
      <c r="S39" s="18"/>
      <c r="T39" s="18"/>
    </row>
    <row r="40" spans="1:20" ht="24">
      <c r="A40" s="4">
        <v>36</v>
      </c>
      <c r="B40" s="118" t="s">
        <v>62</v>
      </c>
      <c r="C40" s="94" t="s">
        <v>697</v>
      </c>
      <c r="D40" s="119" t="s">
        <v>25</v>
      </c>
      <c r="E40" s="120"/>
      <c r="F40" s="119"/>
      <c r="G40" s="87">
        <v>8</v>
      </c>
      <c r="H40" s="87">
        <v>6</v>
      </c>
      <c r="I40" s="59">
        <f t="shared" si="0"/>
        <v>14</v>
      </c>
      <c r="J40" s="94" t="s">
        <v>814</v>
      </c>
      <c r="K40" s="106" t="s">
        <v>658</v>
      </c>
      <c r="L40" s="77" t="s">
        <v>573</v>
      </c>
      <c r="M40" s="78">
        <v>8876270043</v>
      </c>
      <c r="N40" s="65" t="s">
        <v>815</v>
      </c>
      <c r="O40" s="90">
        <v>7577979768</v>
      </c>
      <c r="P40" s="124">
        <v>43638</v>
      </c>
      <c r="Q40" s="119" t="s">
        <v>117</v>
      </c>
      <c r="R40" s="18"/>
      <c r="S40" s="18"/>
      <c r="T40" s="18"/>
    </row>
    <row r="41" spans="1:20" ht="24">
      <c r="A41" s="4">
        <v>37</v>
      </c>
      <c r="B41" s="118" t="s">
        <v>62</v>
      </c>
      <c r="C41" s="94" t="s">
        <v>698</v>
      </c>
      <c r="D41" s="119" t="s">
        <v>25</v>
      </c>
      <c r="E41" s="120"/>
      <c r="F41" s="119"/>
      <c r="G41" s="87">
        <v>14</v>
      </c>
      <c r="H41" s="87">
        <v>16</v>
      </c>
      <c r="I41" s="59">
        <f t="shared" si="0"/>
        <v>30</v>
      </c>
      <c r="J41" s="94" t="s">
        <v>816</v>
      </c>
      <c r="K41" s="106" t="s">
        <v>658</v>
      </c>
      <c r="L41" s="77" t="s">
        <v>576</v>
      </c>
      <c r="M41" s="84">
        <v>9435910494</v>
      </c>
      <c r="N41" s="65" t="s">
        <v>574</v>
      </c>
      <c r="O41" s="90">
        <v>8723969241</v>
      </c>
      <c r="P41" s="124">
        <v>43640</v>
      </c>
      <c r="Q41" s="119" t="s">
        <v>126</v>
      </c>
      <c r="R41" s="18"/>
      <c r="S41" s="18"/>
      <c r="T41" s="18"/>
    </row>
    <row r="42" spans="1:20" ht="24">
      <c r="A42" s="4">
        <v>38</v>
      </c>
      <c r="B42" s="118" t="s">
        <v>62</v>
      </c>
      <c r="C42" s="94" t="s">
        <v>699</v>
      </c>
      <c r="D42" s="119" t="s">
        <v>25</v>
      </c>
      <c r="E42" s="120"/>
      <c r="F42" s="119"/>
      <c r="G42" s="87">
        <v>22</v>
      </c>
      <c r="H42" s="87">
        <v>16</v>
      </c>
      <c r="I42" s="59">
        <f t="shared" si="0"/>
        <v>38</v>
      </c>
      <c r="J42" s="94" t="s">
        <v>817</v>
      </c>
      <c r="K42" s="106" t="s">
        <v>658</v>
      </c>
      <c r="L42" s="77" t="s">
        <v>576</v>
      </c>
      <c r="M42" s="84">
        <v>9435910494</v>
      </c>
      <c r="N42" s="65" t="s">
        <v>577</v>
      </c>
      <c r="O42" s="90">
        <v>9476796008</v>
      </c>
      <c r="P42" s="124">
        <v>43640</v>
      </c>
      <c r="Q42" s="119" t="s">
        <v>126</v>
      </c>
      <c r="R42" s="18"/>
      <c r="S42" s="18"/>
      <c r="T42" s="18"/>
    </row>
    <row r="43" spans="1:20" ht="24">
      <c r="A43" s="4">
        <v>39</v>
      </c>
      <c r="B43" s="118" t="s">
        <v>62</v>
      </c>
      <c r="C43" s="94" t="s">
        <v>700</v>
      </c>
      <c r="D43" s="119" t="s">
        <v>25</v>
      </c>
      <c r="E43" s="120"/>
      <c r="F43" s="119"/>
      <c r="G43" s="87">
        <v>12</v>
      </c>
      <c r="H43" s="87">
        <v>14</v>
      </c>
      <c r="I43" s="59">
        <f t="shared" si="0"/>
        <v>26</v>
      </c>
      <c r="J43" s="94" t="s">
        <v>818</v>
      </c>
      <c r="K43" s="103" t="s">
        <v>572</v>
      </c>
      <c r="L43" s="77" t="s">
        <v>573</v>
      </c>
      <c r="M43" s="78">
        <v>8876270043</v>
      </c>
      <c r="N43" s="65" t="s">
        <v>770</v>
      </c>
      <c r="O43" s="90">
        <v>9126724176</v>
      </c>
      <c r="P43" s="124">
        <v>43641</v>
      </c>
      <c r="Q43" s="119" t="s">
        <v>768</v>
      </c>
      <c r="R43" s="18"/>
      <c r="S43" s="18"/>
      <c r="T43" s="18"/>
    </row>
    <row r="44" spans="1:20" ht="36">
      <c r="A44" s="4">
        <v>40</v>
      </c>
      <c r="B44" s="118" t="s">
        <v>62</v>
      </c>
      <c r="C44" s="94" t="s">
        <v>701</v>
      </c>
      <c r="D44" s="119" t="s">
        <v>25</v>
      </c>
      <c r="E44" s="120"/>
      <c r="F44" s="119"/>
      <c r="G44" s="87">
        <v>14</v>
      </c>
      <c r="H44" s="87">
        <v>7</v>
      </c>
      <c r="I44" s="59">
        <f t="shared" si="0"/>
        <v>21</v>
      </c>
      <c r="J44" s="94" t="s">
        <v>819</v>
      </c>
      <c r="K44" s="106" t="s">
        <v>572</v>
      </c>
      <c r="L44" s="77" t="s">
        <v>576</v>
      </c>
      <c r="M44" s="84">
        <v>9435910494</v>
      </c>
      <c r="N44" s="65" t="s">
        <v>813</v>
      </c>
      <c r="O44" s="90">
        <v>9707183101</v>
      </c>
      <c r="P44" s="124">
        <v>43641</v>
      </c>
      <c r="Q44" s="119" t="s">
        <v>768</v>
      </c>
      <c r="R44" s="18"/>
      <c r="S44" s="18"/>
      <c r="T44" s="18"/>
    </row>
    <row r="45" spans="1:20" ht="33">
      <c r="A45" s="4">
        <v>41</v>
      </c>
      <c r="B45" s="118" t="s">
        <v>62</v>
      </c>
      <c r="C45" s="94" t="s">
        <v>702</v>
      </c>
      <c r="D45" s="119" t="s">
        <v>25</v>
      </c>
      <c r="E45" s="120"/>
      <c r="F45" s="119"/>
      <c r="G45" s="87">
        <v>20</v>
      </c>
      <c r="H45" s="87">
        <v>15</v>
      </c>
      <c r="I45" s="59">
        <f t="shared" si="0"/>
        <v>35</v>
      </c>
      <c r="J45" s="94" t="s">
        <v>820</v>
      </c>
      <c r="K45" s="106" t="s">
        <v>572</v>
      </c>
      <c r="L45" s="77" t="s">
        <v>573</v>
      </c>
      <c r="M45" s="78">
        <v>8876270043</v>
      </c>
      <c r="N45" s="65" t="s">
        <v>815</v>
      </c>
      <c r="O45" s="90">
        <v>7577979768</v>
      </c>
      <c r="P45" s="124">
        <v>43642</v>
      </c>
      <c r="Q45" s="119" t="s">
        <v>794</v>
      </c>
      <c r="R45" s="18"/>
      <c r="S45" s="18"/>
      <c r="T45" s="18"/>
    </row>
    <row r="46" spans="1:20" ht="33">
      <c r="A46" s="4">
        <v>42</v>
      </c>
      <c r="B46" s="118" t="s">
        <v>62</v>
      </c>
      <c r="C46" s="94" t="s">
        <v>703</v>
      </c>
      <c r="D46" s="119" t="s">
        <v>25</v>
      </c>
      <c r="E46" s="120"/>
      <c r="F46" s="119"/>
      <c r="G46" s="87">
        <v>20</v>
      </c>
      <c r="H46" s="87">
        <v>15</v>
      </c>
      <c r="I46" s="59">
        <f t="shared" si="0"/>
        <v>35</v>
      </c>
      <c r="J46" s="94" t="s">
        <v>821</v>
      </c>
      <c r="K46" s="106" t="s">
        <v>572</v>
      </c>
      <c r="L46" s="77" t="s">
        <v>576</v>
      </c>
      <c r="M46" s="84">
        <v>9435910494</v>
      </c>
      <c r="N46" s="65" t="s">
        <v>815</v>
      </c>
      <c r="O46" s="90">
        <v>7577979768</v>
      </c>
      <c r="P46" s="124">
        <v>43642</v>
      </c>
      <c r="Q46" s="119" t="s">
        <v>794</v>
      </c>
      <c r="R46" s="18"/>
      <c r="S46" s="18"/>
      <c r="T46" s="18"/>
    </row>
    <row r="47" spans="1:20" ht="24">
      <c r="A47" s="4">
        <v>43</v>
      </c>
      <c r="B47" s="118" t="s">
        <v>62</v>
      </c>
      <c r="C47" s="94" t="s">
        <v>704</v>
      </c>
      <c r="D47" s="119" t="s">
        <v>25</v>
      </c>
      <c r="E47" s="120"/>
      <c r="F47" s="119"/>
      <c r="G47" s="87">
        <v>15</v>
      </c>
      <c r="H47" s="87">
        <v>13</v>
      </c>
      <c r="I47" s="59">
        <f t="shared" si="0"/>
        <v>28</v>
      </c>
      <c r="J47" s="94" t="s">
        <v>822</v>
      </c>
      <c r="K47" s="106" t="s">
        <v>760</v>
      </c>
      <c r="L47" s="77" t="s">
        <v>761</v>
      </c>
      <c r="M47" s="84">
        <v>9957191980</v>
      </c>
      <c r="N47" s="65" t="s">
        <v>823</v>
      </c>
      <c r="O47" s="90">
        <v>9126882392</v>
      </c>
      <c r="P47" s="124">
        <v>43643</v>
      </c>
      <c r="Q47" s="119" t="s">
        <v>105</v>
      </c>
      <c r="R47" s="18"/>
      <c r="S47" s="18"/>
      <c r="T47" s="18"/>
    </row>
    <row r="48" spans="1:20" ht="24">
      <c r="A48" s="4">
        <v>44</v>
      </c>
      <c r="B48" s="118" t="s">
        <v>62</v>
      </c>
      <c r="C48" s="94" t="s">
        <v>705</v>
      </c>
      <c r="D48" s="119" t="s">
        <v>25</v>
      </c>
      <c r="E48" s="120"/>
      <c r="F48" s="119"/>
      <c r="G48" s="87">
        <v>11</v>
      </c>
      <c r="H48" s="87">
        <v>14</v>
      </c>
      <c r="I48" s="59">
        <f t="shared" si="0"/>
        <v>25</v>
      </c>
      <c r="J48" s="94" t="s">
        <v>824</v>
      </c>
      <c r="K48" s="106" t="s">
        <v>760</v>
      </c>
      <c r="L48" s="77" t="s">
        <v>764</v>
      </c>
      <c r="M48" s="78">
        <v>9957433485</v>
      </c>
      <c r="N48" s="65" t="s">
        <v>825</v>
      </c>
      <c r="O48" s="90">
        <v>8011117600</v>
      </c>
      <c r="P48" s="124">
        <v>43643</v>
      </c>
      <c r="Q48" s="119" t="s">
        <v>105</v>
      </c>
      <c r="R48" s="18"/>
      <c r="S48" s="18"/>
      <c r="T48" s="18"/>
    </row>
    <row r="49" spans="1:20" ht="24">
      <c r="A49" s="4">
        <v>45</v>
      </c>
      <c r="B49" s="118" t="s">
        <v>62</v>
      </c>
      <c r="C49" s="94" t="s">
        <v>706</v>
      </c>
      <c r="D49" s="119" t="s">
        <v>25</v>
      </c>
      <c r="E49" s="120"/>
      <c r="F49" s="119"/>
      <c r="G49" s="87">
        <v>7</v>
      </c>
      <c r="H49" s="87">
        <v>18</v>
      </c>
      <c r="I49" s="59">
        <f t="shared" si="0"/>
        <v>25</v>
      </c>
      <c r="J49" s="94" t="s">
        <v>826</v>
      </c>
      <c r="K49" s="106" t="s">
        <v>760</v>
      </c>
      <c r="L49" s="77" t="s">
        <v>761</v>
      </c>
      <c r="M49" s="84">
        <v>9957191980</v>
      </c>
      <c r="N49" s="65" t="s">
        <v>762</v>
      </c>
      <c r="O49" s="90">
        <v>9954962835</v>
      </c>
      <c r="P49" s="124">
        <v>43644</v>
      </c>
      <c r="Q49" s="119" t="s">
        <v>775</v>
      </c>
      <c r="R49" s="18"/>
      <c r="S49" s="18"/>
      <c r="T49" s="18"/>
    </row>
    <row r="50" spans="1:20" ht="24">
      <c r="A50" s="4">
        <v>46</v>
      </c>
      <c r="B50" s="118" t="s">
        <v>62</v>
      </c>
      <c r="C50" s="94" t="s">
        <v>707</v>
      </c>
      <c r="D50" s="119" t="s">
        <v>25</v>
      </c>
      <c r="E50" s="120"/>
      <c r="F50" s="119"/>
      <c r="G50" s="87">
        <v>11</v>
      </c>
      <c r="H50" s="87">
        <v>5</v>
      </c>
      <c r="I50" s="59">
        <f t="shared" si="0"/>
        <v>16</v>
      </c>
      <c r="J50" s="94" t="s">
        <v>827</v>
      </c>
      <c r="K50" s="106" t="s">
        <v>760</v>
      </c>
      <c r="L50" s="77" t="s">
        <v>764</v>
      </c>
      <c r="M50" s="78">
        <v>9957433485</v>
      </c>
      <c r="N50" s="65" t="s">
        <v>765</v>
      </c>
      <c r="O50" s="128">
        <v>9706186072</v>
      </c>
      <c r="P50" s="124">
        <v>43644</v>
      </c>
      <c r="Q50" s="119" t="s">
        <v>775</v>
      </c>
      <c r="R50" s="18"/>
      <c r="S50" s="18"/>
      <c r="T50" s="18"/>
    </row>
    <row r="51" spans="1:20" ht="24">
      <c r="A51" s="4">
        <v>47</v>
      </c>
      <c r="B51" s="118" t="s">
        <v>62</v>
      </c>
      <c r="C51" s="94" t="s">
        <v>708</v>
      </c>
      <c r="D51" s="119" t="s">
        <v>25</v>
      </c>
      <c r="E51" s="120"/>
      <c r="F51" s="119"/>
      <c r="G51" s="87">
        <v>13</v>
      </c>
      <c r="H51" s="87">
        <v>9</v>
      </c>
      <c r="I51" s="59">
        <f t="shared" si="0"/>
        <v>22</v>
      </c>
      <c r="J51" s="94" t="s">
        <v>828</v>
      </c>
      <c r="K51" s="106" t="s">
        <v>760</v>
      </c>
      <c r="L51" s="77" t="s">
        <v>761</v>
      </c>
      <c r="M51" s="84">
        <v>9957191980</v>
      </c>
      <c r="N51" s="65" t="s">
        <v>762</v>
      </c>
      <c r="O51" s="90">
        <v>9954962835</v>
      </c>
      <c r="P51" s="124">
        <v>43645</v>
      </c>
      <c r="Q51" s="119" t="s">
        <v>117</v>
      </c>
      <c r="R51" s="18"/>
      <c r="S51" s="18"/>
      <c r="T51" s="18"/>
    </row>
    <row r="52" spans="1:20">
      <c r="A52" s="4">
        <v>48</v>
      </c>
      <c r="B52" s="118"/>
      <c r="C52" s="94"/>
      <c r="D52" s="119"/>
      <c r="E52" s="120"/>
      <c r="F52" s="119"/>
      <c r="G52" s="87"/>
      <c r="H52" s="87"/>
      <c r="I52" s="59">
        <f t="shared" si="0"/>
        <v>0</v>
      </c>
      <c r="J52" s="94"/>
      <c r="K52" s="106"/>
      <c r="L52" s="77"/>
      <c r="M52" s="78"/>
      <c r="N52" s="65"/>
      <c r="O52" s="128"/>
      <c r="P52" s="124"/>
      <c r="Q52" s="119"/>
      <c r="R52" s="18"/>
      <c r="S52" s="18"/>
      <c r="T52" s="18"/>
    </row>
    <row r="53" spans="1:20" ht="30">
      <c r="A53" s="4">
        <v>49</v>
      </c>
      <c r="B53" s="118" t="s">
        <v>63</v>
      </c>
      <c r="C53" s="88" t="s">
        <v>709</v>
      </c>
      <c r="D53" s="119" t="s">
        <v>23</v>
      </c>
      <c r="E53" s="91" t="s">
        <v>710</v>
      </c>
      <c r="F53" s="119" t="s">
        <v>100</v>
      </c>
      <c r="G53" s="68">
        <v>8</v>
      </c>
      <c r="H53" s="68">
        <v>20</v>
      </c>
      <c r="I53" s="59">
        <f t="shared" si="0"/>
        <v>28</v>
      </c>
      <c r="J53" s="122" t="s">
        <v>829</v>
      </c>
      <c r="K53" s="109" t="s">
        <v>738</v>
      </c>
      <c r="L53" s="77" t="s">
        <v>830</v>
      </c>
      <c r="M53" s="78">
        <v>9706039140</v>
      </c>
      <c r="N53" s="65" t="s">
        <v>831</v>
      </c>
      <c r="O53" s="79">
        <v>9864743203</v>
      </c>
      <c r="P53" s="124">
        <v>43617</v>
      </c>
      <c r="Q53" s="119" t="s">
        <v>832</v>
      </c>
      <c r="R53" s="18"/>
      <c r="S53" s="18"/>
      <c r="T53" s="18"/>
    </row>
    <row r="54" spans="1:20" ht="45">
      <c r="A54" s="4">
        <v>50</v>
      </c>
      <c r="B54" s="118" t="s">
        <v>63</v>
      </c>
      <c r="C54" s="88" t="s">
        <v>711</v>
      </c>
      <c r="D54" s="119" t="s">
        <v>23</v>
      </c>
      <c r="E54" s="93">
        <v>18060500515</v>
      </c>
      <c r="F54" s="119" t="s">
        <v>100</v>
      </c>
      <c r="G54" s="68">
        <v>32</v>
      </c>
      <c r="H54" s="68">
        <v>36</v>
      </c>
      <c r="I54" s="59">
        <f t="shared" si="0"/>
        <v>68</v>
      </c>
      <c r="J54" s="122" t="s">
        <v>833</v>
      </c>
      <c r="K54" s="108" t="s">
        <v>834</v>
      </c>
      <c r="L54" s="77" t="s">
        <v>835</v>
      </c>
      <c r="M54" s="84">
        <v>8486565234</v>
      </c>
      <c r="N54" s="65" t="s">
        <v>836</v>
      </c>
      <c r="O54" s="79">
        <v>9854449401</v>
      </c>
      <c r="P54" s="124">
        <v>43619</v>
      </c>
      <c r="Q54" s="119" t="s">
        <v>837</v>
      </c>
      <c r="R54" s="18"/>
      <c r="S54" s="18"/>
      <c r="T54" s="18"/>
    </row>
    <row r="55" spans="1:20" ht="45">
      <c r="A55" s="4">
        <v>51</v>
      </c>
      <c r="B55" s="118" t="s">
        <v>63</v>
      </c>
      <c r="C55" s="88" t="s">
        <v>712</v>
      </c>
      <c r="D55" s="119" t="s">
        <v>23</v>
      </c>
      <c r="E55" s="91" t="s">
        <v>713</v>
      </c>
      <c r="F55" s="119" t="s">
        <v>100</v>
      </c>
      <c r="G55" s="68">
        <v>29</v>
      </c>
      <c r="H55" s="68">
        <v>30</v>
      </c>
      <c r="I55" s="59">
        <f t="shared" si="0"/>
        <v>59</v>
      </c>
      <c r="J55" s="122" t="s">
        <v>838</v>
      </c>
      <c r="K55" s="109" t="s">
        <v>834</v>
      </c>
      <c r="L55" s="77" t="s">
        <v>839</v>
      </c>
      <c r="M55" s="78">
        <v>9365186167</v>
      </c>
      <c r="N55" s="65" t="s">
        <v>840</v>
      </c>
      <c r="O55" s="79">
        <v>9706771479</v>
      </c>
      <c r="P55" s="124">
        <v>43619</v>
      </c>
      <c r="Q55" s="119" t="s">
        <v>837</v>
      </c>
      <c r="R55" s="18"/>
      <c r="S55" s="18"/>
      <c r="T55" s="18"/>
    </row>
    <row r="56" spans="1:20" ht="30">
      <c r="A56" s="4">
        <v>52</v>
      </c>
      <c r="B56" s="118" t="s">
        <v>63</v>
      </c>
      <c r="C56" s="88" t="s">
        <v>714</v>
      </c>
      <c r="D56" s="119" t="s">
        <v>23</v>
      </c>
      <c r="E56" s="91" t="s">
        <v>715</v>
      </c>
      <c r="F56" s="119" t="s">
        <v>100</v>
      </c>
      <c r="G56" s="68">
        <v>33</v>
      </c>
      <c r="H56" s="68">
        <v>36</v>
      </c>
      <c r="I56" s="59">
        <f t="shared" si="0"/>
        <v>69</v>
      </c>
      <c r="J56" s="122" t="s">
        <v>841</v>
      </c>
      <c r="K56" s="108" t="s">
        <v>834</v>
      </c>
      <c r="L56" s="77" t="s">
        <v>835</v>
      </c>
      <c r="M56" s="84">
        <v>8486565234</v>
      </c>
      <c r="N56" s="65" t="s">
        <v>842</v>
      </c>
      <c r="O56" s="79">
        <v>9613532435</v>
      </c>
      <c r="P56" s="124">
        <v>43620</v>
      </c>
      <c r="Q56" s="119" t="s">
        <v>768</v>
      </c>
      <c r="R56" s="18"/>
      <c r="S56" s="18"/>
      <c r="T56" s="18"/>
    </row>
    <row r="57" spans="1:20" ht="30">
      <c r="A57" s="4">
        <v>53</v>
      </c>
      <c r="B57" s="118" t="s">
        <v>63</v>
      </c>
      <c r="C57" s="88" t="s">
        <v>716</v>
      </c>
      <c r="D57" s="119" t="s">
        <v>23</v>
      </c>
      <c r="E57" s="91" t="s">
        <v>717</v>
      </c>
      <c r="F57" s="119" t="s">
        <v>100</v>
      </c>
      <c r="G57" s="103">
        <v>24</v>
      </c>
      <c r="H57" s="103">
        <v>30</v>
      </c>
      <c r="I57" s="59">
        <f t="shared" si="0"/>
        <v>54</v>
      </c>
      <c r="J57" s="122" t="s">
        <v>843</v>
      </c>
      <c r="K57" s="109" t="s">
        <v>738</v>
      </c>
      <c r="L57" s="77" t="s">
        <v>844</v>
      </c>
      <c r="M57" s="84">
        <v>9101461828</v>
      </c>
      <c r="N57" s="65" t="s">
        <v>845</v>
      </c>
      <c r="O57" s="79">
        <v>9435756754</v>
      </c>
      <c r="P57" s="124">
        <v>43620</v>
      </c>
      <c r="Q57" s="119" t="s">
        <v>768</v>
      </c>
      <c r="R57" s="18"/>
      <c r="S57" s="18"/>
      <c r="T57" s="18"/>
    </row>
    <row r="58" spans="1:20" ht="33">
      <c r="A58" s="4">
        <v>54</v>
      </c>
      <c r="B58" s="118" t="s">
        <v>63</v>
      </c>
      <c r="C58" s="88" t="s">
        <v>718</v>
      </c>
      <c r="D58" s="119" t="s">
        <v>23</v>
      </c>
      <c r="E58" s="67" t="s">
        <v>719</v>
      </c>
      <c r="F58" s="119" t="s">
        <v>91</v>
      </c>
      <c r="G58" s="68">
        <v>118</v>
      </c>
      <c r="H58" s="68">
        <v>86</v>
      </c>
      <c r="I58" s="59">
        <f t="shared" si="0"/>
        <v>204</v>
      </c>
      <c r="J58" s="122" t="s">
        <v>846</v>
      </c>
      <c r="K58" s="109" t="s">
        <v>738</v>
      </c>
      <c r="L58" s="77" t="s">
        <v>830</v>
      </c>
      <c r="M58" s="78">
        <v>9706039140</v>
      </c>
      <c r="N58" s="65" t="s">
        <v>831</v>
      </c>
      <c r="O58" s="79">
        <v>9864743203</v>
      </c>
      <c r="P58" s="124" t="s">
        <v>847</v>
      </c>
      <c r="Q58" s="119" t="s">
        <v>248</v>
      </c>
      <c r="R58" s="18"/>
      <c r="S58" s="18"/>
      <c r="T58" s="18"/>
    </row>
    <row r="59" spans="1:20" ht="30">
      <c r="A59" s="4">
        <v>55</v>
      </c>
      <c r="B59" s="118" t="s">
        <v>63</v>
      </c>
      <c r="C59" s="88" t="s">
        <v>720</v>
      </c>
      <c r="D59" s="119" t="s">
        <v>23</v>
      </c>
      <c r="E59" s="91" t="s">
        <v>721</v>
      </c>
      <c r="F59" s="119" t="s">
        <v>381</v>
      </c>
      <c r="G59" s="68">
        <v>29</v>
      </c>
      <c r="H59" s="68">
        <v>23</v>
      </c>
      <c r="I59" s="59">
        <f t="shared" si="0"/>
        <v>52</v>
      </c>
      <c r="J59" s="122" t="s">
        <v>848</v>
      </c>
      <c r="K59" s="108" t="s">
        <v>738</v>
      </c>
      <c r="L59" s="77" t="s">
        <v>844</v>
      </c>
      <c r="M59" s="84">
        <v>9101461828</v>
      </c>
      <c r="N59" s="65" t="s">
        <v>849</v>
      </c>
      <c r="O59" s="79">
        <v>9954543427</v>
      </c>
      <c r="P59" s="124">
        <v>43624</v>
      </c>
      <c r="Q59" s="119" t="s">
        <v>832</v>
      </c>
      <c r="R59" s="18"/>
      <c r="S59" s="18"/>
      <c r="T59" s="18"/>
    </row>
    <row r="60" spans="1:20" ht="45">
      <c r="A60" s="4">
        <v>56</v>
      </c>
      <c r="B60" s="118" t="s">
        <v>63</v>
      </c>
      <c r="C60" s="88" t="s">
        <v>722</v>
      </c>
      <c r="D60" s="119" t="s">
        <v>23</v>
      </c>
      <c r="E60" s="69" t="s">
        <v>723</v>
      </c>
      <c r="F60" s="119" t="s">
        <v>100</v>
      </c>
      <c r="G60" s="103">
        <v>35</v>
      </c>
      <c r="H60" s="103">
        <v>68</v>
      </c>
      <c r="I60" s="59">
        <f t="shared" si="0"/>
        <v>103</v>
      </c>
      <c r="J60" s="122" t="s">
        <v>850</v>
      </c>
      <c r="K60" s="109" t="s">
        <v>738</v>
      </c>
      <c r="L60" s="77" t="s">
        <v>830</v>
      </c>
      <c r="M60" s="78">
        <v>9706039140</v>
      </c>
      <c r="N60" s="65" t="s">
        <v>851</v>
      </c>
      <c r="O60" s="79">
        <v>9678441564</v>
      </c>
      <c r="P60" s="124">
        <v>43626</v>
      </c>
      <c r="Q60" s="119" t="s">
        <v>837</v>
      </c>
      <c r="R60" s="18"/>
      <c r="S60" s="18"/>
      <c r="T60" s="18"/>
    </row>
    <row r="61" spans="1:20" ht="30">
      <c r="A61" s="4">
        <v>57</v>
      </c>
      <c r="B61" s="118" t="s">
        <v>63</v>
      </c>
      <c r="C61" s="94" t="s">
        <v>724</v>
      </c>
      <c r="D61" s="119" t="s">
        <v>25</v>
      </c>
      <c r="E61" s="120"/>
      <c r="F61" s="119"/>
      <c r="G61" s="87">
        <v>19</v>
      </c>
      <c r="H61" s="87">
        <v>16</v>
      </c>
      <c r="I61" s="59">
        <f t="shared" si="0"/>
        <v>35</v>
      </c>
      <c r="J61" s="94" t="s">
        <v>852</v>
      </c>
      <c r="K61" s="106" t="s">
        <v>834</v>
      </c>
      <c r="L61" s="77" t="s">
        <v>835</v>
      </c>
      <c r="M61" s="84">
        <v>8486565234</v>
      </c>
      <c r="N61" s="65" t="s">
        <v>836</v>
      </c>
      <c r="O61" s="79">
        <v>9854449401</v>
      </c>
      <c r="P61" s="124">
        <v>43627</v>
      </c>
      <c r="Q61" s="119" t="s">
        <v>768</v>
      </c>
      <c r="R61" s="18"/>
      <c r="S61" s="18"/>
      <c r="T61" s="18"/>
    </row>
    <row r="62" spans="1:20" ht="24">
      <c r="A62" s="4">
        <v>58</v>
      </c>
      <c r="B62" s="118" t="s">
        <v>63</v>
      </c>
      <c r="C62" s="94" t="s">
        <v>725</v>
      </c>
      <c r="D62" s="119" t="s">
        <v>25</v>
      </c>
      <c r="E62" s="120"/>
      <c r="F62" s="119"/>
      <c r="G62" s="87">
        <v>15</v>
      </c>
      <c r="H62" s="87">
        <v>16</v>
      </c>
      <c r="I62" s="59">
        <f t="shared" si="0"/>
        <v>31</v>
      </c>
      <c r="J62" s="94" t="s">
        <v>853</v>
      </c>
      <c r="K62" s="106" t="s">
        <v>834</v>
      </c>
      <c r="L62" s="77" t="s">
        <v>839</v>
      </c>
      <c r="M62" s="78">
        <v>9365186167</v>
      </c>
      <c r="N62" s="65" t="s">
        <v>840</v>
      </c>
      <c r="O62" s="79">
        <v>9706771479</v>
      </c>
      <c r="P62" s="124">
        <v>43627</v>
      </c>
      <c r="Q62" s="119" t="s">
        <v>768</v>
      </c>
      <c r="R62" s="18"/>
      <c r="S62" s="18"/>
      <c r="T62" s="18"/>
    </row>
    <row r="63" spans="1:20" ht="24">
      <c r="A63" s="4">
        <v>59</v>
      </c>
      <c r="B63" s="118" t="s">
        <v>63</v>
      </c>
      <c r="C63" s="94" t="s">
        <v>726</v>
      </c>
      <c r="D63" s="119" t="s">
        <v>25</v>
      </c>
      <c r="E63" s="120"/>
      <c r="F63" s="119"/>
      <c r="G63" s="87">
        <v>20</v>
      </c>
      <c r="H63" s="87">
        <v>23</v>
      </c>
      <c r="I63" s="59">
        <f t="shared" si="0"/>
        <v>43</v>
      </c>
      <c r="J63" s="94" t="s">
        <v>854</v>
      </c>
      <c r="K63" s="106" t="s">
        <v>834</v>
      </c>
      <c r="L63" s="77" t="s">
        <v>835</v>
      </c>
      <c r="M63" s="84">
        <v>8486565234</v>
      </c>
      <c r="N63" s="65" t="s">
        <v>842</v>
      </c>
      <c r="O63" s="79">
        <v>9613532435</v>
      </c>
      <c r="P63" s="124">
        <v>43627</v>
      </c>
      <c r="Q63" s="119" t="s">
        <v>768</v>
      </c>
      <c r="R63" s="18"/>
      <c r="S63" s="18"/>
      <c r="T63" s="18"/>
    </row>
    <row r="64" spans="1:20" ht="24">
      <c r="A64" s="4">
        <v>60</v>
      </c>
      <c r="B64" s="118" t="s">
        <v>63</v>
      </c>
      <c r="C64" s="94" t="s">
        <v>727</v>
      </c>
      <c r="D64" s="119" t="s">
        <v>25</v>
      </c>
      <c r="E64" s="120"/>
      <c r="F64" s="119"/>
      <c r="G64" s="87">
        <v>14</v>
      </c>
      <c r="H64" s="87">
        <v>12</v>
      </c>
      <c r="I64" s="59">
        <f t="shared" si="0"/>
        <v>26</v>
      </c>
      <c r="J64" s="94" t="s">
        <v>855</v>
      </c>
      <c r="K64" s="106" t="s">
        <v>834</v>
      </c>
      <c r="L64" s="77" t="s">
        <v>839</v>
      </c>
      <c r="M64" s="78">
        <v>9365186167</v>
      </c>
      <c r="N64" s="65" t="s">
        <v>557</v>
      </c>
      <c r="O64" s="79">
        <v>8255025904</v>
      </c>
      <c r="P64" s="124">
        <v>43628</v>
      </c>
      <c r="Q64" s="119" t="s">
        <v>271</v>
      </c>
      <c r="R64" s="18"/>
      <c r="S64" s="18"/>
      <c r="T64" s="18"/>
    </row>
    <row r="65" spans="1:20" ht="24">
      <c r="A65" s="4">
        <v>61</v>
      </c>
      <c r="B65" s="118" t="s">
        <v>63</v>
      </c>
      <c r="C65" s="94" t="s">
        <v>728</v>
      </c>
      <c r="D65" s="119" t="s">
        <v>25</v>
      </c>
      <c r="E65" s="120"/>
      <c r="F65" s="119"/>
      <c r="G65" s="87">
        <v>7</v>
      </c>
      <c r="H65" s="87">
        <v>11</v>
      </c>
      <c r="I65" s="59">
        <f t="shared" si="0"/>
        <v>18</v>
      </c>
      <c r="J65" s="94" t="s">
        <v>856</v>
      </c>
      <c r="K65" s="106" t="s">
        <v>834</v>
      </c>
      <c r="L65" s="77" t="s">
        <v>835</v>
      </c>
      <c r="M65" s="84">
        <v>8486565234</v>
      </c>
      <c r="N65" s="65" t="s">
        <v>857</v>
      </c>
      <c r="O65" s="79">
        <v>8724828192</v>
      </c>
      <c r="P65" s="124">
        <v>43628</v>
      </c>
      <c r="Q65" s="119" t="s">
        <v>271</v>
      </c>
      <c r="R65" s="18"/>
      <c r="S65" s="18"/>
      <c r="T65" s="18"/>
    </row>
    <row r="66" spans="1:20" ht="33">
      <c r="A66" s="4">
        <v>62</v>
      </c>
      <c r="B66" s="118" t="s">
        <v>63</v>
      </c>
      <c r="C66" s="94" t="s">
        <v>729</v>
      </c>
      <c r="D66" s="119" t="s">
        <v>25</v>
      </c>
      <c r="E66" s="120"/>
      <c r="F66" s="119"/>
      <c r="G66" s="87">
        <v>19</v>
      </c>
      <c r="H66" s="87">
        <v>7</v>
      </c>
      <c r="I66" s="59">
        <f t="shared" si="0"/>
        <v>26</v>
      </c>
      <c r="J66" s="94" t="s">
        <v>858</v>
      </c>
      <c r="K66" s="106" t="s">
        <v>834</v>
      </c>
      <c r="L66" s="77" t="s">
        <v>839</v>
      </c>
      <c r="M66" s="78">
        <v>9365186167</v>
      </c>
      <c r="N66" s="65" t="s">
        <v>859</v>
      </c>
      <c r="O66" s="79">
        <v>8486678529</v>
      </c>
      <c r="P66" s="124">
        <v>43629</v>
      </c>
      <c r="Q66" s="119" t="s">
        <v>860</v>
      </c>
      <c r="R66" s="18"/>
      <c r="S66" s="18"/>
      <c r="T66" s="18"/>
    </row>
    <row r="67" spans="1:20" ht="33">
      <c r="A67" s="4">
        <v>63</v>
      </c>
      <c r="B67" s="118" t="s">
        <v>63</v>
      </c>
      <c r="C67" s="94" t="s">
        <v>730</v>
      </c>
      <c r="D67" s="119" t="s">
        <v>25</v>
      </c>
      <c r="E67" s="120"/>
      <c r="F67" s="119"/>
      <c r="G67" s="87">
        <v>13</v>
      </c>
      <c r="H67" s="87">
        <v>14</v>
      </c>
      <c r="I67" s="59">
        <f t="shared" si="0"/>
        <v>27</v>
      </c>
      <c r="J67" s="94" t="s">
        <v>861</v>
      </c>
      <c r="K67" s="106" t="s">
        <v>834</v>
      </c>
      <c r="L67" s="77" t="s">
        <v>835</v>
      </c>
      <c r="M67" s="84">
        <v>8486565234</v>
      </c>
      <c r="N67" s="65" t="s">
        <v>836</v>
      </c>
      <c r="O67" s="79">
        <v>9854449401</v>
      </c>
      <c r="P67" s="124">
        <v>43629</v>
      </c>
      <c r="Q67" s="119" t="s">
        <v>860</v>
      </c>
      <c r="R67" s="18"/>
      <c r="S67" s="18"/>
      <c r="T67" s="18"/>
    </row>
    <row r="68" spans="1:20" ht="24">
      <c r="A68" s="4">
        <v>64</v>
      </c>
      <c r="B68" s="118" t="s">
        <v>63</v>
      </c>
      <c r="C68" s="94" t="s">
        <v>731</v>
      </c>
      <c r="D68" s="119" t="s">
        <v>25</v>
      </c>
      <c r="E68" s="120"/>
      <c r="F68" s="119"/>
      <c r="G68" s="87">
        <v>9</v>
      </c>
      <c r="H68" s="87">
        <v>7</v>
      </c>
      <c r="I68" s="59">
        <f t="shared" si="0"/>
        <v>16</v>
      </c>
      <c r="J68" s="94" t="s">
        <v>862</v>
      </c>
      <c r="K68" s="106" t="s">
        <v>834</v>
      </c>
      <c r="L68" s="77" t="s">
        <v>839</v>
      </c>
      <c r="M68" s="78">
        <v>9365186167</v>
      </c>
      <c r="N68" s="65" t="s">
        <v>840</v>
      </c>
      <c r="O68" s="79">
        <v>9706771479</v>
      </c>
      <c r="P68" s="124">
        <v>43630</v>
      </c>
      <c r="Q68" s="119" t="s">
        <v>111</v>
      </c>
      <c r="R68" s="18"/>
      <c r="S68" s="18"/>
      <c r="T68" s="18"/>
    </row>
    <row r="69" spans="1:20" ht="36">
      <c r="A69" s="4">
        <v>65</v>
      </c>
      <c r="B69" s="118" t="s">
        <v>63</v>
      </c>
      <c r="C69" s="94" t="s">
        <v>732</v>
      </c>
      <c r="D69" s="119" t="s">
        <v>25</v>
      </c>
      <c r="E69" s="120"/>
      <c r="F69" s="119"/>
      <c r="G69" s="87">
        <v>17</v>
      </c>
      <c r="H69" s="87">
        <v>22</v>
      </c>
      <c r="I69" s="59">
        <f t="shared" si="0"/>
        <v>39</v>
      </c>
      <c r="J69" s="94" t="s">
        <v>863</v>
      </c>
      <c r="K69" s="106" t="s">
        <v>834</v>
      </c>
      <c r="L69" s="77" t="s">
        <v>835</v>
      </c>
      <c r="M69" s="84">
        <v>8486565234</v>
      </c>
      <c r="N69" s="65" t="s">
        <v>842</v>
      </c>
      <c r="O69" s="79">
        <v>9613532435</v>
      </c>
      <c r="P69" s="124">
        <v>43630</v>
      </c>
      <c r="Q69" s="119" t="s">
        <v>111</v>
      </c>
      <c r="R69" s="18"/>
      <c r="S69" s="18"/>
      <c r="T69" s="18"/>
    </row>
    <row r="70" spans="1:20" ht="24">
      <c r="A70" s="4">
        <v>66</v>
      </c>
      <c r="B70" s="118" t="s">
        <v>63</v>
      </c>
      <c r="C70" s="94" t="s">
        <v>733</v>
      </c>
      <c r="D70" s="119" t="s">
        <v>25</v>
      </c>
      <c r="E70" s="120"/>
      <c r="F70" s="119"/>
      <c r="G70" s="87">
        <v>16</v>
      </c>
      <c r="H70" s="87">
        <v>19</v>
      </c>
      <c r="I70" s="59">
        <f t="shared" ref="I70:I133" si="1">SUM(G70:H70)</f>
        <v>35</v>
      </c>
      <c r="J70" s="94" t="s">
        <v>864</v>
      </c>
      <c r="K70" s="106" t="s">
        <v>834</v>
      </c>
      <c r="L70" s="77" t="s">
        <v>839</v>
      </c>
      <c r="M70" s="78">
        <v>9365186167</v>
      </c>
      <c r="N70" s="65" t="s">
        <v>557</v>
      </c>
      <c r="O70" s="79">
        <v>8255025904</v>
      </c>
      <c r="P70" s="124">
        <v>43631</v>
      </c>
      <c r="Q70" s="119" t="s">
        <v>832</v>
      </c>
      <c r="R70" s="18"/>
      <c r="S70" s="18"/>
      <c r="T70" s="18"/>
    </row>
    <row r="71" spans="1:20" ht="24">
      <c r="A71" s="4">
        <v>67</v>
      </c>
      <c r="B71" s="118" t="s">
        <v>63</v>
      </c>
      <c r="C71" s="94" t="s">
        <v>734</v>
      </c>
      <c r="D71" s="119" t="s">
        <v>25</v>
      </c>
      <c r="E71" s="120"/>
      <c r="F71" s="119"/>
      <c r="G71" s="87">
        <v>19</v>
      </c>
      <c r="H71" s="87">
        <v>16</v>
      </c>
      <c r="I71" s="59">
        <f t="shared" si="1"/>
        <v>35</v>
      </c>
      <c r="J71" s="94" t="s">
        <v>865</v>
      </c>
      <c r="K71" s="106" t="s">
        <v>834</v>
      </c>
      <c r="L71" s="77" t="s">
        <v>835</v>
      </c>
      <c r="M71" s="84">
        <v>8486565234</v>
      </c>
      <c r="N71" s="65" t="s">
        <v>857</v>
      </c>
      <c r="O71" s="79">
        <v>8724828192</v>
      </c>
      <c r="P71" s="124">
        <v>43633</v>
      </c>
      <c r="Q71" s="119" t="s">
        <v>837</v>
      </c>
      <c r="R71" s="18"/>
      <c r="S71" s="18"/>
      <c r="T71" s="18"/>
    </row>
    <row r="72" spans="1:20" ht="30">
      <c r="A72" s="4">
        <v>68</v>
      </c>
      <c r="B72" s="118" t="s">
        <v>63</v>
      </c>
      <c r="C72" s="94" t="s">
        <v>735</v>
      </c>
      <c r="D72" s="119" t="s">
        <v>25</v>
      </c>
      <c r="E72" s="120"/>
      <c r="F72" s="119"/>
      <c r="G72" s="87">
        <v>10</v>
      </c>
      <c r="H72" s="87">
        <v>18</v>
      </c>
      <c r="I72" s="59">
        <f t="shared" si="1"/>
        <v>28</v>
      </c>
      <c r="J72" s="94" t="s">
        <v>866</v>
      </c>
      <c r="K72" s="106" t="s">
        <v>834</v>
      </c>
      <c r="L72" s="77" t="s">
        <v>835</v>
      </c>
      <c r="M72" s="84">
        <v>8486565234</v>
      </c>
      <c r="N72" s="65" t="s">
        <v>859</v>
      </c>
      <c r="O72" s="79">
        <v>8486678529</v>
      </c>
      <c r="P72" s="124">
        <v>43633</v>
      </c>
      <c r="Q72" s="119" t="s">
        <v>837</v>
      </c>
      <c r="R72" s="18"/>
      <c r="S72" s="18"/>
      <c r="T72" s="18"/>
    </row>
    <row r="73" spans="1:20" ht="24">
      <c r="A73" s="4">
        <v>69</v>
      </c>
      <c r="B73" s="118" t="s">
        <v>63</v>
      </c>
      <c r="C73" s="94" t="s">
        <v>736</v>
      </c>
      <c r="D73" s="119" t="s">
        <v>25</v>
      </c>
      <c r="E73" s="120"/>
      <c r="F73" s="119"/>
      <c r="G73" s="87">
        <v>17</v>
      </c>
      <c r="H73" s="87">
        <v>13</v>
      </c>
      <c r="I73" s="59">
        <f t="shared" si="1"/>
        <v>30</v>
      </c>
      <c r="J73" s="94" t="s">
        <v>867</v>
      </c>
      <c r="K73" s="106" t="s">
        <v>834</v>
      </c>
      <c r="L73" s="77" t="s">
        <v>839</v>
      </c>
      <c r="M73" s="78">
        <v>9365186167</v>
      </c>
      <c r="N73" s="65" t="s">
        <v>857</v>
      </c>
      <c r="O73" s="79">
        <v>8724828192</v>
      </c>
      <c r="P73" s="124">
        <v>43634</v>
      </c>
      <c r="Q73" s="119" t="s">
        <v>768</v>
      </c>
      <c r="R73" s="18"/>
      <c r="S73" s="18"/>
      <c r="T73" s="18"/>
    </row>
    <row r="74" spans="1:20" ht="30">
      <c r="A74" s="4">
        <v>70</v>
      </c>
      <c r="B74" s="118" t="s">
        <v>63</v>
      </c>
      <c r="C74" s="94" t="s">
        <v>737</v>
      </c>
      <c r="D74" s="119" t="s">
        <v>25</v>
      </c>
      <c r="E74" s="120"/>
      <c r="F74" s="119"/>
      <c r="G74" s="87">
        <v>15</v>
      </c>
      <c r="H74" s="87">
        <v>16</v>
      </c>
      <c r="I74" s="59">
        <f t="shared" si="1"/>
        <v>31</v>
      </c>
      <c r="J74" s="94" t="s">
        <v>868</v>
      </c>
      <c r="K74" s="106" t="s">
        <v>834</v>
      </c>
      <c r="L74" s="77" t="s">
        <v>835</v>
      </c>
      <c r="M74" s="84">
        <v>8486565234</v>
      </c>
      <c r="N74" s="65" t="s">
        <v>859</v>
      </c>
      <c r="O74" s="79">
        <v>8486678529</v>
      </c>
      <c r="P74" s="124">
        <v>43634</v>
      </c>
      <c r="Q74" s="119" t="s">
        <v>768</v>
      </c>
      <c r="R74" s="18"/>
      <c r="S74" s="18"/>
      <c r="T74" s="18"/>
    </row>
    <row r="75" spans="1:20" ht="30">
      <c r="A75" s="4">
        <v>71</v>
      </c>
      <c r="B75" s="118" t="s">
        <v>63</v>
      </c>
      <c r="C75" s="94" t="s">
        <v>738</v>
      </c>
      <c r="D75" s="119" t="s">
        <v>25</v>
      </c>
      <c r="E75" s="120"/>
      <c r="F75" s="119"/>
      <c r="G75" s="87">
        <v>5</v>
      </c>
      <c r="H75" s="87">
        <v>5</v>
      </c>
      <c r="I75" s="59">
        <f t="shared" si="1"/>
        <v>10</v>
      </c>
      <c r="J75" s="94" t="s">
        <v>869</v>
      </c>
      <c r="K75" s="106" t="s">
        <v>738</v>
      </c>
      <c r="L75" s="77" t="s">
        <v>844</v>
      </c>
      <c r="M75" s="84">
        <v>9101461828</v>
      </c>
      <c r="N75" s="65" t="s">
        <v>845</v>
      </c>
      <c r="O75" s="79">
        <v>9435756754</v>
      </c>
      <c r="P75" s="124">
        <v>43635</v>
      </c>
      <c r="Q75" s="119" t="s">
        <v>271</v>
      </c>
      <c r="R75" s="18"/>
      <c r="S75" s="18"/>
      <c r="T75" s="18"/>
    </row>
    <row r="76" spans="1:20" ht="24">
      <c r="A76" s="4">
        <v>72</v>
      </c>
      <c r="B76" s="118" t="s">
        <v>63</v>
      </c>
      <c r="C76" s="94" t="s">
        <v>739</v>
      </c>
      <c r="D76" s="119" t="s">
        <v>25</v>
      </c>
      <c r="E76" s="120"/>
      <c r="F76" s="119"/>
      <c r="G76" s="87">
        <v>9</v>
      </c>
      <c r="H76" s="87">
        <v>6</v>
      </c>
      <c r="I76" s="59">
        <f t="shared" si="1"/>
        <v>15</v>
      </c>
      <c r="J76" s="94" t="s">
        <v>870</v>
      </c>
      <c r="K76" s="106" t="s">
        <v>738</v>
      </c>
      <c r="L76" s="77" t="s">
        <v>830</v>
      </c>
      <c r="M76" s="78">
        <v>9706039140</v>
      </c>
      <c r="N76" s="65" t="s">
        <v>831</v>
      </c>
      <c r="O76" s="79">
        <v>9864743203</v>
      </c>
      <c r="P76" s="124">
        <v>43635</v>
      </c>
      <c r="Q76" s="119" t="s">
        <v>271</v>
      </c>
      <c r="R76" s="18"/>
      <c r="S76" s="18"/>
      <c r="T76" s="18"/>
    </row>
    <row r="77" spans="1:20" ht="24">
      <c r="A77" s="4">
        <v>73</v>
      </c>
      <c r="B77" s="118" t="s">
        <v>63</v>
      </c>
      <c r="C77" s="94" t="s">
        <v>740</v>
      </c>
      <c r="D77" s="119" t="s">
        <v>25</v>
      </c>
      <c r="E77" s="91"/>
      <c r="F77" s="119"/>
      <c r="G77" s="87">
        <v>18</v>
      </c>
      <c r="H77" s="87">
        <v>15</v>
      </c>
      <c r="I77" s="59">
        <f t="shared" si="1"/>
        <v>33</v>
      </c>
      <c r="J77" s="94" t="s">
        <v>871</v>
      </c>
      <c r="K77" s="106" t="s">
        <v>738</v>
      </c>
      <c r="L77" s="77" t="s">
        <v>844</v>
      </c>
      <c r="M77" s="84">
        <v>9101461828</v>
      </c>
      <c r="N77" s="65" t="s">
        <v>849</v>
      </c>
      <c r="O77" s="79">
        <v>9954543427</v>
      </c>
      <c r="P77" s="124">
        <v>43636</v>
      </c>
      <c r="Q77" s="119" t="s">
        <v>872</v>
      </c>
      <c r="R77" s="18"/>
      <c r="S77" s="18"/>
      <c r="T77" s="18"/>
    </row>
    <row r="78" spans="1:20" ht="24">
      <c r="A78" s="4">
        <v>74</v>
      </c>
      <c r="B78" s="118" t="s">
        <v>63</v>
      </c>
      <c r="C78" s="94" t="s">
        <v>741</v>
      </c>
      <c r="D78" s="119" t="s">
        <v>25</v>
      </c>
      <c r="E78" s="91"/>
      <c r="F78" s="119"/>
      <c r="G78" s="87">
        <v>9</v>
      </c>
      <c r="H78" s="87">
        <v>9</v>
      </c>
      <c r="I78" s="59">
        <f t="shared" si="1"/>
        <v>18</v>
      </c>
      <c r="J78" s="94" t="s">
        <v>873</v>
      </c>
      <c r="K78" s="106" t="s">
        <v>738</v>
      </c>
      <c r="L78" s="77" t="s">
        <v>830</v>
      </c>
      <c r="M78" s="78">
        <v>9706039140</v>
      </c>
      <c r="N78" s="65" t="s">
        <v>851</v>
      </c>
      <c r="O78" s="79">
        <v>9678441564</v>
      </c>
      <c r="P78" s="124">
        <v>43636</v>
      </c>
      <c r="Q78" s="119" t="s">
        <v>872</v>
      </c>
      <c r="R78" s="18"/>
      <c r="S78" s="18"/>
      <c r="T78" s="18"/>
    </row>
    <row r="79" spans="1:20" ht="24">
      <c r="A79" s="4">
        <v>75</v>
      </c>
      <c r="B79" s="118" t="s">
        <v>63</v>
      </c>
      <c r="C79" s="94" t="s">
        <v>742</v>
      </c>
      <c r="D79" s="119" t="s">
        <v>25</v>
      </c>
      <c r="E79" s="91"/>
      <c r="F79" s="119"/>
      <c r="G79" s="87">
        <v>8</v>
      </c>
      <c r="H79" s="87">
        <v>3</v>
      </c>
      <c r="I79" s="59">
        <f t="shared" si="1"/>
        <v>11</v>
      </c>
      <c r="J79" s="94" t="s">
        <v>874</v>
      </c>
      <c r="K79" s="106" t="s">
        <v>738</v>
      </c>
      <c r="L79" s="77" t="s">
        <v>830</v>
      </c>
      <c r="M79" s="78">
        <v>9706039140</v>
      </c>
      <c r="N79" s="65" t="s">
        <v>851</v>
      </c>
      <c r="O79" s="79">
        <v>9678441564</v>
      </c>
      <c r="P79" s="124">
        <v>43636</v>
      </c>
      <c r="Q79" s="119" t="s">
        <v>872</v>
      </c>
      <c r="R79" s="18"/>
      <c r="S79" s="18"/>
      <c r="T79" s="18"/>
    </row>
    <row r="80" spans="1:20" ht="24">
      <c r="A80" s="4">
        <v>76</v>
      </c>
      <c r="B80" s="118" t="s">
        <v>63</v>
      </c>
      <c r="C80" s="94" t="s">
        <v>743</v>
      </c>
      <c r="D80" s="119" t="s">
        <v>25</v>
      </c>
      <c r="E80" s="69"/>
      <c r="F80" s="119"/>
      <c r="G80" s="87">
        <v>8</v>
      </c>
      <c r="H80" s="87">
        <v>10</v>
      </c>
      <c r="I80" s="59">
        <f t="shared" si="1"/>
        <v>18</v>
      </c>
      <c r="J80" s="94" t="s">
        <v>875</v>
      </c>
      <c r="K80" s="106" t="s">
        <v>579</v>
      </c>
      <c r="L80" s="77" t="s">
        <v>580</v>
      </c>
      <c r="M80" s="78">
        <v>9954784225</v>
      </c>
      <c r="N80" s="65" t="s">
        <v>581</v>
      </c>
      <c r="O80" s="90">
        <v>9954824226</v>
      </c>
      <c r="P80" s="124">
        <v>43637</v>
      </c>
      <c r="Q80" s="119" t="s">
        <v>111</v>
      </c>
      <c r="R80" s="18"/>
      <c r="S80" s="18"/>
      <c r="T80" s="18"/>
    </row>
    <row r="81" spans="1:20" ht="24">
      <c r="A81" s="4">
        <v>77</v>
      </c>
      <c r="B81" s="118" t="s">
        <v>63</v>
      </c>
      <c r="C81" s="94" t="s">
        <v>744</v>
      </c>
      <c r="D81" s="119" t="s">
        <v>25</v>
      </c>
      <c r="E81" s="91"/>
      <c r="F81" s="119"/>
      <c r="G81" s="87">
        <v>21</v>
      </c>
      <c r="H81" s="87">
        <v>14</v>
      </c>
      <c r="I81" s="59">
        <f t="shared" si="1"/>
        <v>35</v>
      </c>
      <c r="J81" s="94" t="s">
        <v>876</v>
      </c>
      <c r="K81" s="106" t="s">
        <v>579</v>
      </c>
      <c r="L81" s="77" t="s">
        <v>580</v>
      </c>
      <c r="M81" s="78">
        <v>9954784225</v>
      </c>
      <c r="N81" s="65" t="s">
        <v>584</v>
      </c>
      <c r="O81" s="90">
        <v>8720970893</v>
      </c>
      <c r="P81" s="124">
        <v>43637</v>
      </c>
      <c r="Q81" s="119" t="s">
        <v>111</v>
      </c>
      <c r="R81" s="18"/>
      <c r="S81" s="18"/>
      <c r="T81" s="18"/>
    </row>
    <row r="82" spans="1:20" ht="24">
      <c r="A82" s="4">
        <v>78</v>
      </c>
      <c r="B82" s="118" t="s">
        <v>63</v>
      </c>
      <c r="C82" s="94" t="s">
        <v>745</v>
      </c>
      <c r="D82" s="119" t="s">
        <v>25</v>
      </c>
      <c r="E82" s="120"/>
      <c r="F82" s="119"/>
      <c r="G82" s="87">
        <v>18</v>
      </c>
      <c r="H82" s="87">
        <v>10</v>
      </c>
      <c r="I82" s="59">
        <f t="shared" si="1"/>
        <v>28</v>
      </c>
      <c r="J82" s="94" t="s">
        <v>877</v>
      </c>
      <c r="K82" s="106" t="s">
        <v>468</v>
      </c>
      <c r="L82" s="77" t="s">
        <v>649</v>
      </c>
      <c r="M82" s="78">
        <v>8876065691</v>
      </c>
      <c r="N82" s="65" t="s">
        <v>650</v>
      </c>
      <c r="O82" s="90">
        <v>8876062608</v>
      </c>
      <c r="P82" s="124">
        <v>43638</v>
      </c>
      <c r="Q82" s="119" t="s">
        <v>832</v>
      </c>
      <c r="R82" s="18"/>
      <c r="S82" s="18"/>
      <c r="T82" s="18"/>
    </row>
    <row r="83" spans="1:20" ht="24">
      <c r="A83" s="4">
        <v>79</v>
      </c>
      <c r="B83" s="118" t="s">
        <v>63</v>
      </c>
      <c r="C83" s="94" t="s">
        <v>746</v>
      </c>
      <c r="D83" s="119" t="s">
        <v>25</v>
      </c>
      <c r="E83" s="91"/>
      <c r="F83" s="119"/>
      <c r="G83" s="87">
        <v>9</v>
      </c>
      <c r="H83" s="87">
        <v>13</v>
      </c>
      <c r="I83" s="59">
        <f t="shared" si="1"/>
        <v>22</v>
      </c>
      <c r="J83" s="94" t="s">
        <v>878</v>
      </c>
      <c r="K83" s="106" t="s">
        <v>468</v>
      </c>
      <c r="L83" s="77" t="s">
        <v>652</v>
      </c>
      <c r="M83" s="78">
        <v>8399829466</v>
      </c>
      <c r="N83" s="65" t="s">
        <v>653</v>
      </c>
      <c r="O83" s="90">
        <v>8011073148</v>
      </c>
      <c r="P83" s="124">
        <v>43640</v>
      </c>
      <c r="Q83" s="119" t="s">
        <v>837</v>
      </c>
      <c r="R83" s="18"/>
      <c r="S83" s="18"/>
      <c r="T83" s="18"/>
    </row>
    <row r="84" spans="1:20" ht="24">
      <c r="A84" s="4">
        <v>80</v>
      </c>
      <c r="B84" s="118" t="s">
        <v>63</v>
      </c>
      <c r="C84" s="94" t="s">
        <v>747</v>
      </c>
      <c r="D84" s="119" t="s">
        <v>25</v>
      </c>
      <c r="E84" s="91"/>
      <c r="F84" s="119"/>
      <c r="G84" s="87">
        <v>34</v>
      </c>
      <c r="H84" s="87">
        <v>20</v>
      </c>
      <c r="I84" s="59">
        <f t="shared" si="1"/>
        <v>54</v>
      </c>
      <c r="J84" s="94" t="s">
        <v>879</v>
      </c>
      <c r="K84" s="106" t="s">
        <v>468</v>
      </c>
      <c r="L84" s="77" t="s">
        <v>649</v>
      </c>
      <c r="M84" s="78">
        <v>8876065691</v>
      </c>
      <c r="N84" s="128" t="s">
        <v>655</v>
      </c>
      <c r="O84" s="90">
        <v>9854712785</v>
      </c>
      <c r="P84" s="124">
        <v>43640</v>
      </c>
      <c r="Q84" s="119" t="s">
        <v>837</v>
      </c>
      <c r="R84" s="18"/>
      <c r="S84" s="18"/>
      <c r="T84" s="18"/>
    </row>
    <row r="85" spans="1:20" ht="24">
      <c r="A85" s="4">
        <v>81</v>
      </c>
      <c r="B85" s="118" t="s">
        <v>63</v>
      </c>
      <c r="C85" s="94" t="s">
        <v>748</v>
      </c>
      <c r="D85" s="119" t="s">
        <v>25</v>
      </c>
      <c r="E85" s="93"/>
      <c r="F85" s="119"/>
      <c r="G85" s="87">
        <v>31</v>
      </c>
      <c r="H85" s="87">
        <v>32</v>
      </c>
      <c r="I85" s="59">
        <f t="shared" si="1"/>
        <v>63</v>
      </c>
      <c r="J85" s="94" t="s">
        <v>880</v>
      </c>
      <c r="K85" s="106" t="s">
        <v>468</v>
      </c>
      <c r="L85" s="77" t="s">
        <v>652</v>
      </c>
      <c r="M85" s="78">
        <v>8399829466</v>
      </c>
      <c r="N85" s="65" t="s">
        <v>657</v>
      </c>
      <c r="O85" s="90">
        <v>9178969290</v>
      </c>
      <c r="P85" s="124">
        <v>43641</v>
      </c>
      <c r="Q85" s="119" t="s">
        <v>768</v>
      </c>
      <c r="R85" s="18"/>
      <c r="S85" s="18"/>
      <c r="T85" s="18"/>
    </row>
    <row r="86" spans="1:20" ht="36">
      <c r="A86" s="4">
        <v>82</v>
      </c>
      <c r="B86" s="118" t="s">
        <v>63</v>
      </c>
      <c r="C86" s="94" t="s">
        <v>749</v>
      </c>
      <c r="D86" s="119" t="s">
        <v>25</v>
      </c>
      <c r="E86" s="91"/>
      <c r="F86" s="119"/>
      <c r="G86" s="87">
        <v>4</v>
      </c>
      <c r="H86" s="87">
        <v>10</v>
      </c>
      <c r="I86" s="59">
        <f t="shared" si="1"/>
        <v>14</v>
      </c>
      <c r="J86" s="94" t="s">
        <v>881</v>
      </c>
      <c r="K86" s="106" t="s">
        <v>468</v>
      </c>
      <c r="L86" s="77" t="s">
        <v>649</v>
      </c>
      <c r="M86" s="78">
        <v>8876065691</v>
      </c>
      <c r="N86" s="65" t="s">
        <v>653</v>
      </c>
      <c r="O86" s="90">
        <v>8011073148</v>
      </c>
      <c r="P86" s="124">
        <v>43641</v>
      </c>
      <c r="Q86" s="119" t="s">
        <v>768</v>
      </c>
      <c r="R86" s="18"/>
      <c r="S86" s="18"/>
      <c r="T86" s="18"/>
    </row>
    <row r="87" spans="1:20" ht="24">
      <c r="A87" s="4">
        <v>83</v>
      </c>
      <c r="B87" s="118" t="s">
        <v>63</v>
      </c>
      <c r="C87" s="94" t="s">
        <v>750</v>
      </c>
      <c r="D87" s="119" t="s">
        <v>25</v>
      </c>
      <c r="E87" s="67"/>
      <c r="F87" s="119"/>
      <c r="G87" s="87">
        <v>16</v>
      </c>
      <c r="H87" s="87">
        <v>8</v>
      </c>
      <c r="I87" s="59">
        <f t="shared" si="1"/>
        <v>24</v>
      </c>
      <c r="J87" s="94" t="s">
        <v>882</v>
      </c>
      <c r="K87" s="106" t="s">
        <v>468</v>
      </c>
      <c r="L87" s="77" t="s">
        <v>652</v>
      </c>
      <c r="M87" s="78">
        <v>8399829466</v>
      </c>
      <c r="N87" s="128" t="s">
        <v>655</v>
      </c>
      <c r="O87" s="90">
        <v>9854712785</v>
      </c>
      <c r="P87" s="124">
        <v>43642</v>
      </c>
      <c r="Q87" s="119" t="s">
        <v>271</v>
      </c>
      <c r="R87" s="18"/>
      <c r="S87" s="18"/>
      <c r="T87" s="18"/>
    </row>
    <row r="88" spans="1:20" ht="24">
      <c r="A88" s="4">
        <v>84</v>
      </c>
      <c r="B88" s="118" t="s">
        <v>63</v>
      </c>
      <c r="C88" s="94" t="s">
        <v>751</v>
      </c>
      <c r="D88" s="119" t="s">
        <v>25</v>
      </c>
      <c r="E88" s="77"/>
      <c r="F88" s="119"/>
      <c r="G88" s="87">
        <v>11</v>
      </c>
      <c r="H88" s="87">
        <v>9</v>
      </c>
      <c r="I88" s="59">
        <f t="shared" si="1"/>
        <v>20</v>
      </c>
      <c r="J88" s="94" t="s">
        <v>883</v>
      </c>
      <c r="K88" s="106" t="s">
        <v>468</v>
      </c>
      <c r="L88" s="77" t="s">
        <v>652</v>
      </c>
      <c r="M88" s="78">
        <v>8399829466</v>
      </c>
      <c r="N88" s="65" t="s">
        <v>657</v>
      </c>
      <c r="O88" s="90">
        <v>9178969290</v>
      </c>
      <c r="P88" s="124">
        <v>43642</v>
      </c>
      <c r="Q88" s="119" t="s">
        <v>271</v>
      </c>
      <c r="R88" s="18"/>
      <c r="S88" s="18"/>
      <c r="T88" s="18"/>
    </row>
    <row r="89" spans="1:20" ht="33">
      <c r="A89" s="4">
        <v>85</v>
      </c>
      <c r="B89" s="118" t="s">
        <v>63</v>
      </c>
      <c r="C89" s="94" t="s">
        <v>752</v>
      </c>
      <c r="D89" s="119" t="s">
        <v>25</v>
      </c>
      <c r="E89" s="93"/>
      <c r="F89" s="119"/>
      <c r="G89" s="87">
        <v>14</v>
      </c>
      <c r="H89" s="87">
        <v>16</v>
      </c>
      <c r="I89" s="59">
        <f t="shared" si="1"/>
        <v>30</v>
      </c>
      <c r="J89" s="94" t="s">
        <v>884</v>
      </c>
      <c r="K89" s="106" t="s">
        <v>885</v>
      </c>
      <c r="L89" s="77" t="s">
        <v>886</v>
      </c>
      <c r="M89" s="84">
        <v>8721847320</v>
      </c>
      <c r="N89" s="65" t="s">
        <v>643</v>
      </c>
      <c r="O89" s="90">
        <v>8486832523</v>
      </c>
      <c r="P89" s="124">
        <v>43643</v>
      </c>
      <c r="Q89" s="119" t="s">
        <v>887</v>
      </c>
      <c r="R89" s="18"/>
      <c r="S89" s="18"/>
      <c r="T89" s="18"/>
    </row>
    <row r="90" spans="1:20" ht="33">
      <c r="A90" s="4">
        <v>86</v>
      </c>
      <c r="B90" s="118" t="s">
        <v>63</v>
      </c>
      <c r="C90" s="94" t="s">
        <v>753</v>
      </c>
      <c r="D90" s="119" t="s">
        <v>25</v>
      </c>
      <c r="E90" s="76"/>
      <c r="F90" s="119"/>
      <c r="G90" s="87">
        <v>13</v>
      </c>
      <c r="H90" s="87">
        <v>8</v>
      </c>
      <c r="I90" s="59">
        <f t="shared" si="1"/>
        <v>21</v>
      </c>
      <c r="J90" s="94" t="s">
        <v>888</v>
      </c>
      <c r="K90" s="106" t="s">
        <v>885</v>
      </c>
      <c r="L90" s="77" t="s">
        <v>889</v>
      </c>
      <c r="M90" s="78">
        <v>9854201818</v>
      </c>
      <c r="N90" s="65" t="s">
        <v>890</v>
      </c>
      <c r="O90" s="90">
        <v>8876120814</v>
      </c>
      <c r="P90" s="124">
        <v>43643</v>
      </c>
      <c r="Q90" s="119" t="s">
        <v>887</v>
      </c>
      <c r="R90" s="18"/>
      <c r="S90" s="18"/>
      <c r="T90" s="18"/>
    </row>
    <row r="91" spans="1:20" ht="24">
      <c r="A91" s="4">
        <v>87</v>
      </c>
      <c r="B91" s="118" t="s">
        <v>63</v>
      </c>
      <c r="C91" s="94" t="s">
        <v>754</v>
      </c>
      <c r="D91" s="119" t="s">
        <v>25</v>
      </c>
      <c r="E91" s="76"/>
      <c r="F91" s="119"/>
      <c r="G91" s="87">
        <v>18</v>
      </c>
      <c r="H91" s="87">
        <v>23</v>
      </c>
      <c r="I91" s="59">
        <f t="shared" si="1"/>
        <v>41</v>
      </c>
      <c r="J91" s="94" t="s">
        <v>891</v>
      </c>
      <c r="K91" s="106" t="s">
        <v>885</v>
      </c>
      <c r="L91" s="77" t="s">
        <v>886</v>
      </c>
      <c r="M91" s="84">
        <v>8721847320</v>
      </c>
      <c r="N91" s="65" t="s">
        <v>892</v>
      </c>
      <c r="O91" s="90">
        <v>9954653049</v>
      </c>
      <c r="P91" s="124">
        <v>43644</v>
      </c>
      <c r="Q91" s="119" t="s">
        <v>111</v>
      </c>
      <c r="R91" s="18"/>
      <c r="S91" s="18"/>
      <c r="T91" s="18"/>
    </row>
    <row r="92" spans="1:20" ht="24">
      <c r="A92" s="4">
        <v>88</v>
      </c>
      <c r="B92" s="118" t="s">
        <v>63</v>
      </c>
      <c r="C92" s="94" t="s">
        <v>755</v>
      </c>
      <c r="D92" s="119" t="s">
        <v>25</v>
      </c>
      <c r="E92" s="120"/>
      <c r="F92" s="119"/>
      <c r="G92" s="87">
        <v>16</v>
      </c>
      <c r="H92" s="87">
        <v>11</v>
      </c>
      <c r="I92" s="59">
        <f t="shared" si="1"/>
        <v>27</v>
      </c>
      <c r="J92" s="94" t="s">
        <v>893</v>
      </c>
      <c r="K92" s="106" t="s">
        <v>885</v>
      </c>
      <c r="L92" s="77" t="s">
        <v>889</v>
      </c>
      <c r="M92" s="78">
        <v>9854201818</v>
      </c>
      <c r="N92" s="65" t="s">
        <v>894</v>
      </c>
      <c r="O92" s="90">
        <v>8876463912</v>
      </c>
      <c r="P92" s="124">
        <v>43644</v>
      </c>
      <c r="Q92" s="119" t="s">
        <v>111</v>
      </c>
      <c r="R92" s="18"/>
      <c r="S92" s="18"/>
      <c r="T92" s="18"/>
    </row>
    <row r="93" spans="1:20" ht="24">
      <c r="A93" s="4">
        <v>89</v>
      </c>
      <c r="B93" s="118" t="s">
        <v>63</v>
      </c>
      <c r="C93" s="94" t="s">
        <v>756</v>
      </c>
      <c r="D93" s="119" t="s">
        <v>25</v>
      </c>
      <c r="E93" s="93"/>
      <c r="F93" s="119"/>
      <c r="G93" s="87">
        <v>32</v>
      </c>
      <c r="H93" s="87">
        <v>25</v>
      </c>
      <c r="I93" s="59">
        <f t="shared" si="1"/>
        <v>57</v>
      </c>
      <c r="J93" s="94" t="s">
        <v>895</v>
      </c>
      <c r="K93" s="106" t="s">
        <v>885</v>
      </c>
      <c r="L93" s="77" t="s">
        <v>886</v>
      </c>
      <c r="M93" s="84">
        <v>8721847320</v>
      </c>
      <c r="N93" s="65" t="s">
        <v>896</v>
      </c>
      <c r="O93" s="90">
        <v>9957091679</v>
      </c>
      <c r="P93" s="124">
        <v>43645</v>
      </c>
      <c r="Q93" s="119" t="s">
        <v>832</v>
      </c>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88</v>
      </c>
      <c r="D165" s="21"/>
      <c r="E165" s="13"/>
      <c r="F165" s="21"/>
      <c r="G165" s="60">
        <f>SUM(G5:G164)</f>
        <v>1487</v>
      </c>
      <c r="H165" s="60">
        <f>SUM(H5:H164)</f>
        <v>1479</v>
      </c>
      <c r="I165" s="60">
        <f>SUM(I5:I164)</f>
        <v>2966</v>
      </c>
      <c r="J165" s="21"/>
      <c r="K165" s="21"/>
      <c r="L165" s="21"/>
      <c r="M165" s="21"/>
      <c r="N165" s="21"/>
      <c r="O165" s="21"/>
      <c r="P165" s="14"/>
      <c r="Q165" s="21"/>
      <c r="R165" s="21"/>
      <c r="S165" s="21"/>
      <c r="T165" s="12"/>
    </row>
    <row r="166" spans="1:20">
      <c r="A166" s="44" t="s">
        <v>62</v>
      </c>
      <c r="B166" s="10">
        <f>COUNTIF(B$5:B$164,"Team 1")</f>
        <v>47</v>
      </c>
      <c r="C166" s="44" t="s">
        <v>25</v>
      </c>
      <c r="D166" s="10">
        <f>COUNTIF(D5:D164,"Anganwadi")</f>
        <v>65</v>
      </c>
    </row>
    <row r="167" spans="1:20">
      <c r="A167" s="44" t="s">
        <v>63</v>
      </c>
      <c r="B167" s="10">
        <f>COUNTIF(B$6:B$164,"Team 2")</f>
        <v>41</v>
      </c>
      <c r="C167" s="44" t="s">
        <v>23</v>
      </c>
      <c r="D167" s="10">
        <f>COUNTIF(D5:D164,"School")</f>
        <v>23</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P118" sqref="P118"/>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224" t="s">
        <v>70</v>
      </c>
      <c r="B1" s="224"/>
      <c r="C1" s="224"/>
      <c r="D1" s="55"/>
      <c r="E1" s="55"/>
      <c r="F1" s="55"/>
      <c r="G1" s="55"/>
      <c r="H1" s="55"/>
      <c r="I1" s="55"/>
      <c r="J1" s="55"/>
      <c r="K1" s="55"/>
      <c r="L1" s="55"/>
      <c r="M1" s="226"/>
      <c r="N1" s="226"/>
      <c r="O1" s="226"/>
      <c r="P1" s="226"/>
      <c r="Q1" s="226"/>
      <c r="R1" s="226"/>
      <c r="S1" s="226"/>
      <c r="T1" s="226"/>
    </row>
    <row r="2" spans="1:20">
      <c r="A2" s="220" t="s">
        <v>59</v>
      </c>
      <c r="B2" s="221"/>
      <c r="C2" s="221"/>
      <c r="D2" s="25">
        <v>43647</v>
      </c>
      <c r="E2" s="22"/>
      <c r="F2" s="22"/>
      <c r="G2" s="22"/>
      <c r="H2" s="22"/>
      <c r="I2" s="22"/>
      <c r="J2" s="22"/>
      <c r="K2" s="22"/>
      <c r="L2" s="22"/>
      <c r="M2" s="22"/>
      <c r="N2" s="22"/>
      <c r="O2" s="22"/>
      <c r="P2" s="22"/>
      <c r="Q2" s="22"/>
      <c r="R2" s="22"/>
      <c r="S2" s="22"/>
    </row>
    <row r="3" spans="1:20" ht="24" customHeight="1">
      <c r="A3" s="216" t="s">
        <v>14</v>
      </c>
      <c r="B3" s="218" t="s">
        <v>61</v>
      </c>
      <c r="C3" s="215" t="s">
        <v>7</v>
      </c>
      <c r="D3" s="215" t="s">
        <v>55</v>
      </c>
      <c r="E3" s="215" t="s">
        <v>16</v>
      </c>
      <c r="F3" s="222" t="s">
        <v>17</v>
      </c>
      <c r="G3" s="215" t="s">
        <v>8</v>
      </c>
      <c r="H3" s="215"/>
      <c r="I3" s="215"/>
      <c r="J3" s="215" t="s">
        <v>31</v>
      </c>
      <c r="K3" s="218" t="s">
        <v>33</v>
      </c>
      <c r="L3" s="218" t="s">
        <v>50</v>
      </c>
      <c r="M3" s="218" t="s">
        <v>51</v>
      </c>
      <c r="N3" s="218" t="s">
        <v>34</v>
      </c>
      <c r="O3" s="218" t="s">
        <v>35</v>
      </c>
      <c r="P3" s="216" t="s">
        <v>54</v>
      </c>
      <c r="Q3" s="215" t="s">
        <v>52</v>
      </c>
      <c r="R3" s="215" t="s">
        <v>32</v>
      </c>
      <c r="S3" s="215" t="s">
        <v>53</v>
      </c>
      <c r="T3" s="215" t="s">
        <v>13</v>
      </c>
    </row>
    <row r="4" spans="1:20" ht="25.5" customHeight="1">
      <c r="A4" s="216"/>
      <c r="B4" s="223"/>
      <c r="C4" s="215"/>
      <c r="D4" s="215"/>
      <c r="E4" s="215"/>
      <c r="F4" s="222"/>
      <c r="G4" s="23" t="s">
        <v>9</v>
      </c>
      <c r="H4" s="23" t="s">
        <v>10</v>
      </c>
      <c r="I4" s="23" t="s">
        <v>11</v>
      </c>
      <c r="J4" s="215"/>
      <c r="K4" s="219"/>
      <c r="L4" s="219"/>
      <c r="M4" s="219"/>
      <c r="N4" s="219"/>
      <c r="O4" s="219"/>
      <c r="P4" s="216"/>
      <c r="Q4" s="216"/>
      <c r="R4" s="215"/>
      <c r="S4" s="215"/>
      <c r="T4" s="215"/>
    </row>
    <row r="5" spans="1:20">
      <c r="A5" s="4">
        <v>1</v>
      </c>
      <c r="B5" s="118" t="s">
        <v>62</v>
      </c>
      <c r="C5" s="94" t="s">
        <v>790</v>
      </c>
      <c r="D5" s="119" t="s">
        <v>25</v>
      </c>
      <c r="E5" s="120"/>
      <c r="F5" s="119"/>
      <c r="G5" s="87">
        <v>18</v>
      </c>
      <c r="H5" s="87">
        <v>25</v>
      </c>
      <c r="I5" s="59">
        <f>SUM(G5:H5)</f>
        <v>43</v>
      </c>
      <c r="J5" s="106" t="s">
        <v>790</v>
      </c>
      <c r="K5" s="77" t="s">
        <v>761</v>
      </c>
      <c r="L5" s="84">
        <v>9957191980</v>
      </c>
      <c r="M5" s="65" t="s">
        <v>762</v>
      </c>
      <c r="N5" s="90">
        <v>9954962835</v>
      </c>
      <c r="O5" s="136">
        <v>43647</v>
      </c>
      <c r="P5" s="137" t="s">
        <v>126</v>
      </c>
      <c r="Q5" s="119"/>
      <c r="R5" s="48"/>
      <c r="S5" s="18"/>
      <c r="T5" s="18"/>
    </row>
    <row r="6" spans="1:20">
      <c r="A6" s="4">
        <v>2</v>
      </c>
      <c r="B6" s="118" t="s">
        <v>62</v>
      </c>
      <c r="C6" s="94" t="s">
        <v>897</v>
      </c>
      <c r="D6" s="119" t="s">
        <v>25</v>
      </c>
      <c r="E6" s="120"/>
      <c r="F6" s="119"/>
      <c r="G6" s="87">
        <v>8</v>
      </c>
      <c r="H6" s="87">
        <v>4</v>
      </c>
      <c r="I6" s="59">
        <f t="shared" ref="I6:I69" si="0">SUM(G6:H6)</f>
        <v>12</v>
      </c>
      <c r="J6" s="106" t="s">
        <v>790</v>
      </c>
      <c r="K6" s="77" t="s">
        <v>764</v>
      </c>
      <c r="L6" s="78">
        <v>9957433485</v>
      </c>
      <c r="M6" s="65" t="s">
        <v>765</v>
      </c>
      <c r="N6" s="128">
        <v>9706186072</v>
      </c>
      <c r="O6" s="136">
        <v>43647</v>
      </c>
      <c r="P6" s="137" t="s">
        <v>126</v>
      </c>
      <c r="Q6" s="119"/>
      <c r="R6" s="48"/>
      <c r="S6" s="18"/>
      <c r="T6" s="18"/>
    </row>
    <row r="7" spans="1:20">
      <c r="A7" s="4">
        <v>3</v>
      </c>
      <c r="B7" s="118" t="s">
        <v>62</v>
      </c>
      <c r="C7" s="94" t="s">
        <v>898</v>
      </c>
      <c r="D7" s="119" t="s">
        <v>25</v>
      </c>
      <c r="E7" s="120"/>
      <c r="F7" s="119"/>
      <c r="G7" s="87">
        <v>9</v>
      </c>
      <c r="H7" s="87">
        <v>14</v>
      </c>
      <c r="I7" s="59">
        <f t="shared" si="0"/>
        <v>23</v>
      </c>
      <c r="J7" s="106" t="s">
        <v>790</v>
      </c>
      <c r="K7" s="77" t="s">
        <v>764</v>
      </c>
      <c r="L7" s="78">
        <v>9957433485</v>
      </c>
      <c r="M7" s="65" t="s">
        <v>765</v>
      </c>
      <c r="N7" s="128">
        <v>9706186072</v>
      </c>
      <c r="O7" s="136">
        <v>43647</v>
      </c>
      <c r="P7" s="137" t="s">
        <v>126</v>
      </c>
      <c r="Q7" s="119"/>
      <c r="R7" s="48"/>
      <c r="S7" s="18"/>
      <c r="T7" s="18"/>
    </row>
    <row r="8" spans="1:20">
      <c r="A8" s="4">
        <v>4</v>
      </c>
      <c r="B8" s="118" t="s">
        <v>62</v>
      </c>
      <c r="C8" s="94" t="s">
        <v>899</v>
      </c>
      <c r="D8" s="119" t="s">
        <v>25</v>
      </c>
      <c r="E8" s="120"/>
      <c r="F8" s="119"/>
      <c r="G8" s="87">
        <v>6</v>
      </c>
      <c r="H8" s="87">
        <v>10</v>
      </c>
      <c r="I8" s="59">
        <f t="shared" si="0"/>
        <v>16</v>
      </c>
      <c r="J8" s="106" t="s">
        <v>992</v>
      </c>
      <c r="K8" s="77" t="s">
        <v>498</v>
      </c>
      <c r="L8" s="78">
        <v>9435114586</v>
      </c>
      <c r="M8" s="65" t="s">
        <v>499</v>
      </c>
      <c r="N8" s="90">
        <v>9854305598</v>
      </c>
      <c r="O8" s="136">
        <v>43648</v>
      </c>
      <c r="P8" s="137" t="s">
        <v>134</v>
      </c>
      <c r="Q8" s="119"/>
      <c r="R8" s="48"/>
      <c r="S8" s="18"/>
      <c r="T8" s="18"/>
    </row>
    <row r="9" spans="1:20">
      <c r="A9" s="4">
        <v>5</v>
      </c>
      <c r="B9" s="118" t="s">
        <v>62</v>
      </c>
      <c r="C9" s="94" t="s">
        <v>900</v>
      </c>
      <c r="D9" s="119" t="s">
        <v>25</v>
      </c>
      <c r="E9" s="120"/>
      <c r="F9" s="119"/>
      <c r="G9" s="87">
        <v>23</v>
      </c>
      <c r="H9" s="87">
        <v>11</v>
      </c>
      <c r="I9" s="59">
        <f t="shared" si="0"/>
        <v>34</v>
      </c>
      <c r="J9" s="106" t="s">
        <v>992</v>
      </c>
      <c r="K9" s="77" t="s">
        <v>501</v>
      </c>
      <c r="L9" s="84">
        <v>7576013255</v>
      </c>
      <c r="M9" s="65" t="s">
        <v>300</v>
      </c>
      <c r="N9" s="90">
        <v>9508959953</v>
      </c>
      <c r="O9" s="136">
        <v>43648</v>
      </c>
      <c r="P9" s="137" t="s">
        <v>134</v>
      </c>
      <c r="Q9" s="119"/>
      <c r="R9" s="48"/>
      <c r="S9" s="18"/>
      <c r="T9" s="18"/>
    </row>
    <row r="10" spans="1:20">
      <c r="A10" s="4">
        <v>6</v>
      </c>
      <c r="B10" s="118" t="s">
        <v>62</v>
      </c>
      <c r="C10" s="94" t="s">
        <v>901</v>
      </c>
      <c r="D10" s="119" t="s">
        <v>25</v>
      </c>
      <c r="E10" s="120"/>
      <c r="F10" s="119"/>
      <c r="G10" s="87">
        <v>10</v>
      </c>
      <c r="H10" s="87">
        <v>11</v>
      </c>
      <c r="I10" s="59">
        <f t="shared" si="0"/>
        <v>21</v>
      </c>
      <c r="J10" s="106" t="s">
        <v>497</v>
      </c>
      <c r="K10" s="77" t="s">
        <v>498</v>
      </c>
      <c r="L10" s="78">
        <v>9435114586</v>
      </c>
      <c r="M10" s="65" t="s">
        <v>503</v>
      </c>
      <c r="N10" s="90">
        <v>9508679254</v>
      </c>
      <c r="O10" s="136">
        <v>43649</v>
      </c>
      <c r="P10" s="137" t="s">
        <v>794</v>
      </c>
      <c r="Q10" s="119"/>
      <c r="R10" s="48"/>
      <c r="S10" s="18"/>
      <c r="T10" s="18"/>
    </row>
    <row r="11" spans="1:20">
      <c r="A11" s="4">
        <v>7</v>
      </c>
      <c r="B11" s="118" t="s">
        <v>62</v>
      </c>
      <c r="C11" s="94" t="s">
        <v>354</v>
      </c>
      <c r="D11" s="119" t="s">
        <v>25</v>
      </c>
      <c r="E11" s="120"/>
      <c r="F11" s="119"/>
      <c r="G11" s="87">
        <v>18</v>
      </c>
      <c r="H11" s="87">
        <v>14</v>
      </c>
      <c r="I11" s="59">
        <f t="shared" si="0"/>
        <v>32</v>
      </c>
      <c r="J11" s="106" t="s">
        <v>497</v>
      </c>
      <c r="K11" s="77" t="s">
        <v>501</v>
      </c>
      <c r="L11" s="84">
        <v>7576013255</v>
      </c>
      <c r="M11" s="65" t="s">
        <v>499</v>
      </c>
      <c r="N11" s="90">
        <v>9854305598</v>
      </c>
      <c r="O11" s="136">
        <v>43649</v>
      </c>
      <c r="P11" s="137" t="s">
        <v>794</v>
      </c>
      <c r="Q11" s="119"/>
      <c r="R11" s="48"/>
      <c r="S11" s="18"/>
      <c r="T11" s="18"/>
    </row>
    <row r="12" spans="1:20" ht="30">
      <c r="A12" s="4">
        <v>8</v>
      </c>
      <c r="B12" s="118" t="s">
        <v>62</v>
      </c>
      <c r="C12" s="94" t="s">
        <v>902</v>
      </c>
      <c r="D12" s="119" t="s">
        <v>25</v>
      </c>
      <c r="E12" s="120"/>
      <c r="F12" s="119"/>
      <c r="G12" s="87">
        <v>16</v>
      </c>
      <c r="H12" s="87">
        <v>24</v>
      </c>
      <c r="I12" s="59">
        <f t="shared" si="0"/>
        <v>40</v>
      </c>
      <c r="J12" s="106" t="s">
        <v>507</v>
      </c>
      <c r="K12" s="77" t="s">
        <v>508</v>
      </c>
      <c r="L12" s="78">
        <v>9864822308</v>
      </c>
      <c r="M12" s="65" t="s">
        <v>509</v>
      </c>
      <c r="N12" s="90">
        <v>9954750087</v>
      </c>
      <c r="O12" s="136">
        <v>43650</v>
      </c>
      <c r="P12" s="137" t="s">
        <v>887</v>
      </c>
      <c r="Q12" s="119"/>
      <c r="R12" s="48"/>
      <c r="S12" s="18"/>
      <c r="T12" s="18"/>
    </row>
    <row r="13" spans="1:20">
      <c r="A13" s="4">
        <v>9</v>
      </c>
      <c r="B13" s="118" t="s">
        <v>62</v>
      </c>
      <c r="C13" s="94" t="s">
        <v>365</v>
      </c>
      <c r="D13" s="119" t="s">
        <v>25</v>
      </c>
      <c r="E13" s="120"/>
      <c r="F13" s="119"/>
      <c r="G13" s="87">
        <v>12</v>
      </c>
      <c r="H13" s="87">
        <v>14</v>
      </c>
      <c r="I13" s="59">
        <f t="shared" si="0"/>
        <v>26</v>
      </c>
      <c r="J13" s="106" t="s">
        <v>507</v>
      </c>
      <c r="K13" s="77" t="s">
        <v>511</v>
      </c>
      <c r="L13" s="84">
        <v>7086483926</v>
      </c>
      <c r="M13" s="65" t="s">
        <v>512</v>
      </c>
      <c r="N13" s="90">
        <v>7636911529</v>
      </c>
      <c r="O13" s="136">
        <v>43650</v>
      </c>
      <c r="P13" s="137" t="s">
        <v>887</v>
      </c>
      <c r="Q13" s="119"/>
      <c r="R13" s="48"/>
      <c r="S13" s="18"/>
      <c r="T13" s="18"/>
    </row>
    <row r="14" spans="1:20">
      <c r="A14" s="4">
        <v>10</v>
      </c>
      <c r="B14" s="118" t="s">
        <v>62</v>
      </c>
      <c r="C14" s="94" t="s">
        <v>903</v>
      </c>
      <c r="D14" s="119" t="s">
        <v>25</v>
      </c>
      <c r="E14" s="120"/>
      <c r="F14" s="119"/>
      <c r="G14" s="87">
        <v>11</v>
      </c>
      <c r="H14" s="87">
        <v>6</v>
      </c>
      <c r="I14" s="59">
        <f t="shared" si="0"/>
        <v>17</v>
      </c>
      <c r="J14" s="106" t="s">
        <v>993</v>
      </c>
      <c r="K14" s="77" t="s">
        <v>994</v>
      </c>
      <c r="L14" s="84">
        <v>9954475445</v>
      </c>
      <c r="M14" s="65" t="s">
        <v>554</v>
      </c>
      <c r="N14" s="79">
        <v>8474831513</v>
      </c>
      <c r="O14" s="136">
        <v>43651</v>
      </c>
      <c r="P14" s="137" t="s">
        <v>775</v>
      </c>
      <c r="Q14" s="119"/>
      <c r="R14" s="48"/>
      <c r="S14" s="18"/>
      <c r="T14" s="18"/>
    </row>
    <row r="15" spans="1:20">
      <c r="A15" s="4">
        <v>11</v>
      </c>
      <c r="B15" s="118" t="s">
        <v>62</v>
      </c>
      <c r="C15" s="94" t="s">
        <v>904</v>
      </c>
      <c r="D15" s="119" t="s">
        <v>25</v>
      </c>
      <c r="E15" s="120"/>
      <c r="F15" s="119"/>
      <c r="G15" s="87">
        <v>8</v>
      </c>
      <c r="H15" s="87">
        <v>9</v>
      </c>
      <c r="I15" s="59">
        <f t="shared" si="0"/>
        <v>17</v>
      </c>
      <c r="J15" s="106" t="s">
        <v>993</v>
      </c>
      <c r="K15" s="77" t="s">
        <v>553</v>
      </c>
      <c r="L15" s="78">
        <v>9954475445</v>
      </c>
      <c r="M15" s="65" t="s">
        <v>557</v>
      </c>
      <c r="N15" s="79">
        <v>9678234004</v>
      </c>
      <c r="O15" s="136">
        <v>43651</v>
      </c>
      <c r="P15" s="137" t="s">
        <v>775</v>
      </c>
      <c r="Q15" s="119"/>
      <c r="R15" s="48"/>
      <c r="S15" s="18"/>
      <c r="T15" s="18"/>
    </row>
    <row r="16" spans="1:20">
      <c r="A16" s="4">
        <v>12</v>
      </c>
      <c r="B16" s="118" t="s">
        <v>62</v>
      </c>
      <c r="C16" s="94" t="s">
        <v>905</v>
      </c>
      <c r="D16" s="119" t="s">
        <v>25</v>
      </c>
      <c r="E16" s="120"/>
      <c r="F16" s="119"/>
      <c r="G16" s="87">
        <v>18</v>
      </c>
      <c r="H16" s="87">
        <v>12</v>
      </c>
      <c r="I16" s="59">
        <f t="shared" si="0"/>
        <v>30</v>
      </c>
      <c r="J16" s="106" t="s">
        <v>993</v>
      </c>
      <c r="K16" s="77" t="s">
        <v>556</v>
      </c>
      <c r="L16" s="84">
        <v>7576020494</v>
      </c>
      <c r="M16" s="65" t="s">
        <v>995</v>
      </c>
      <c r="N16" s="79">
        <v>8812061841</v>
      </c>
      <c r="O16" s="136">
        <v>43651</v>
      </c>
      <c r="P16" s="137" t="s">
        <v>775</v>
      </c>
      <c r="Q16" s="119"/>
      <c r="R16" s="48"/>
      <c r="S16" s="18"/>
      <c r="T16" s="18"/>
    </row>
    <row r="17" spans="1:20">
      <c r="A17" s="4">
        <v>13</v>
      </c>
      <c r="B17" s="118" t="s">
        <v>62</v>
      </c>
      <c r="C17" s="94" t="s">
        <v>906</v>
      </c>
      <c r="D17" s="119" t="s">
        <v>25</v>
      </c>
      <c r="E17" s="120"/>
      <c r="F17" s="119"/>
      <c r="G17" s="87">
        <v>9</v>
      </c>
      <c r="H17" s="87">
        <v>14</v>
      </c>
      <c r="I17" s="59">
        <f t="shared" si="0"/>
        <v>23</v>
      </c>
      <c r="J17" s="106" t="s">
        <v>790</v>
      </c>
      <c r="K17" s="77" t="s">
        <v>761</v>
      </c>
      <c r="L17" s="84">
        <v>9957191980</v>
      </c>
      <c r="M17" s="65" t="s">
        <v>762</v>
      </c>
      <c r="N17" s="90">
        <v>9954962835</v>
      </c>
      <c r="O17" s="136">
        <v>43652</v>
      </c>
      <c r="P17" s="137" t="s">
        <v>832</v>
      </c>
      <c r="Q17" s="119"/>
      <c r="R17" s="48"/>
      <c r="S17" s="18"/>
      <c r="T17" s="18"/>
    </row>
    <row r="18" spans="1:20">
      <c r="A18" s="4">
        <v>14</v>
      </c>
      <c r="B18" s="118" t="s">
        <v>62</v>
      </c>
      <c r="C18" s="94" t="s">
        <v>907</v>
      </c>
      <c r="D18" s="119" t="s">
        <v>25</v>
      </c>
      <c r="E18" s="120"/>
      <c r="F18" s="119"/>
      <c r="G18" s="87">
        <v>29</v>
      </c>
      <c r="H18" s="87">
        <v>31</v>
      </c>
      <c r="I18" s="59">
        <f t="shared" si="0"/>
        <v>60</v>
      </c>
      <c r="J18" s="106" t="s">
        <v>908</v>
      </c>
      <c r="K18" s="77" t="s">
        <v>996</v>
      </c>
      <c r="L18" s="84">
        <v>9085068507</v>
      </c>
      <c r="M18" s="65" t="s">
        <v>995</v>
      </c>
      <c r="N18" s="79">
        <v>8812061841</v>
      </c>
      <c r="O18" s="136">
        <v>43654</v>
      </c>
      <c r="P18" s="137" t="s">
        <v>126</v>
      </c>
      <c r="Q18" s="119"/>
      <c r="R18" s="48"/>
      <c r="S18" s="18"/>
      <c r="T18" s="18"/>
    </row>
    <row r="19" spans="1:20">
      <c r="A19" s="4">
        <v>15</v>
      </c>
      <c r="B19" s="118" t="s">
        <v>62</v>
      </c>
      <c r="C19" s="94" t="s">
        <v>908</v>
      </c>
      <c r="D19" s="119" t="s">
        <v>25</v>
      </c>
      <c r="E19" s="120"/>
      <c r="F19" s="119"/>
      <c r="G19" s="87">
        <v>22</v>
      </c>
      <c r="H19" s="87">
        <v>19</v>
      </c>
      <c r="I19" s="59">
        <f t="shared" si="0"/>
        <v>41</v>
      </c>
      <c r="J19" s="106" t="s">
        <v>908</v>
      </c>
      <c r="K19" s="77" t="s">
        <v>997</v>
      </c>
      <c r="L19" s="84">
        <v>9085842378</v>
      </c>
      <c r="M19" s="65" t="s">
        <v>998</v>
      </c>
      <c r="N19" s="90">
        <v>8399831402</v>
      </c>
      <c r="O19" s="136">
        <v>43654</v>
      </c>
      <c r="P19" s="137" t="s">
        <v>126</v>
      </c>
      <c r="Q19" s="119"/>
      <c r="R19" s="48"/>
      <c r="S19" s="18"/>
      <c r="T19" s="18"/>
    </row>
    <row r="20" spans="1:20">
      <c r="A20" s="4">
        <v>16</v>
      </c>
      <c r="B20" s="118" t="s">
        <v>62</v>
      </c>
      <c r="C20" s="94" t="s">
        <v>909</v>
      </c>
      <c r="D20" s="119" t="s">
        <v>25</v>
      </c>
      <c r="E20" s="120"/>
      <c r="F20" s="119"/>
      <c r="G20" s="87">
        <v>11</v>
      </c>
      <c r="H20" s="87">
        <v>9</v>
      </c>
      <c r="I20" s="59">
        <f t="shared" si="0"/>
        <v>20</v>
      </c>
      <c r="J20" s="106" t="s">
        <v>552</v>
      </c>
      <c r="K20" s="77" t="s">
        <v>999</v>
      </c>
      <c r="L20" s="84">
        <v>9954952261</v>
      </c>
      <c r="M20" s="65" t="s">
        <v>1000</v>
      </c>
      <c r="N20" s="90">
        <v>9706658328</v>
      </c>
      <c r="O20" s="136">
        <v>43655</v>
      </c>
      <c r="P20" s="137" t="s">
        <v>134</v>
      </c>
      <c r="Q20" s="119"/>
      <c r="R20" s="48"/>
      <c r="S20" s="18"/>
      <c r="T20" s="18"/>
    </row>
    <row r="21" spans="1:20">
      <c r="A21" s="4">
        <v>17</v>
      </c>
      <c r="B21" s="118" t="s">
        <v>62</v>
      </c>
      <c r="C21" s="94" t="s">
        <v>910</v>
      </c>
      <c r="D21" s="119" t="s">
        <v>25</v>
      </c>
      <c r="E21" s="120"/>
      <c r="F21" s="119"/>
      <c r="G21" s="87">
        <v>16</v>
      </c>
      <c r="H21" s="87">
        <v>11</v>
      </c>
      <c r="I21" s="59">
        <f t="shared" si="0"/>
        <v>27</v>
      </c>
      <c r="J21" s="106" t="s">
        <v>910</v>
      </c>
      <c r="K21" s="77" t="s">
        <v>526</v>
      </c>
      <c r="L21" s="78">
        <v>9678782182</v>
      </c>
      <c r="M21" s="65" t="s">
        <v>527</v>
      </c>
      <c r="N21" s="90">
        <v>9508118979</v>
      </c>
      <c r="O21" s="136">
        <v>43655</v>
      </c>
      <c r="P21" s="137" t="s">
        <v>134</v>
      </c>
      <c r="Q21" s="119"/>
      <c r="R21" s="48"/>
      <c r="S21" s="18"/>
      <c r="T21" s="18"/>
    </row>
    <row r="22" spans="1:20">
      <c r="A22" s="4">
        <v>18</v>
      </c>
      <c r="B22" s="118" t="s">
        <v>62</v>
      </c>
      <c r="C22" s="94" t="s">
        <v>911</v>
      </c>
      <c r="D22" s="119" t="s">
        <v>25</v>
      </c>
      <c r="E22" s="120"/>
      <c r="F22" s="119"/>
      <c r="G22" s="87">
        <v>20</v>
      </c>
      <c r="H22" s="87">
        <v>27</v>
      </c>
      <c r="I22" s="59">
        <f t="shared" si="0"/>
        <v>47</v>
      </c>
      <c r="J22" s="106" t="s">
        <v>548</v>
      </c>
      <c r="K22" s="77" t="s">
        <v>549</v>
      </c>
      <c r="L22" s="84">
        <v>9957433485</v>
      </c>
      <c r="M22" s="65" t="s">
        <v>559</v>
      </c>
      <c r="N22" s="90">
        <v>8011723388</v>
      </c>
      <c r="O22" s="136">
        <v>43656</v>
      </c>
      <c r="P22" s="137" t="s">
        <v>794</v>
      </c>
      <c r="Q22" s="119"/>
      <c r="R22" s="48"/>
      <c r="S22" s="18"/>
      <c r="T22" s="18"/>
    </row>
    <row r="23" spans="1:20">
      <c r="A23" s="4">
        <v>19</v>
      </c>
      <c r="B23" s="118" t="s">
        <v>62</v>
      </c>
      <c r="C23" s="94" t="s">
        <v>912</v>
      </c>
      <c r="D23" s="119" t="s">
        <v>25</v>
      </c>
      <c r="E23" s="120"/>
      <c r="F23" s="119"/>
      <c r="G23" s="87">
        <v>12</v>
      </c>
      <c r="H23" s="87">
        <v>11</v>
      </c>
      <c r="I23" s="59">
        <f t="shared" si="0"/>
        <v>23</v>
      </c>
      <c r="J23" s="106" t="s">
        <v>548</v>
      </c>
      <c r="K23" s="77" t="s">
        <v>561</v>
      </c>
      <c r="L23" s="78">
        <v>9706862946</v>
      </c>
      <c r="M23" s="65" t="s">
        <v>562</v>
      </c>
      <c r="N23" s="90">
        <v>7086484178</v>
      </c>
      <c r="O23" s="136">
        <v>43656</v>
      </c>
      <c r="P23" s="137" t="s">
        <v>794</v>
      </c>
      <c r="Q23" s="119"/>
      <c r="R23" s="48"/>
      <c r="S23" s="18"/>
      <c r="T23" s="18"/>
    </row>
    <row r="24" spans="1:20">
      <c r="A24" s="4">
        <v>20</v>
      </c>
      <c r="B24" s="118" t="s">
        <v>62</v>
      </c>
      <c r="C24" s="94" t="s">
        <v>913</v>
      </c>
      <c r="D24" s="119" t="s">
        <v>25</v>
      </c>
      <c r="E24" s="120"/>
      <c r="F24" s="119"/>
      <c r="G24" s="87">
        <v>18</v>
      </c>
      <c r="H24" s="87">
        <v>14</v>
      </c>
      <c r="I24" s="59">
        <f t="shared" si="0"/>
        <v>32</v>
      </c>
      <c r="J24" s="106" t="s">
        <v>548</v>
      </c>
      <c r="K24" s="77" t="s">
        <v>549</v>
      </c>
      <c r="L24" s="84">
        <v>9957433485</v>
      </c>
      <c r="M24" s="65" t="s">
        <v>564</v>
      </c>
      <c r="N24" s="90">
        <v>9355171267</v>
      </c>
      <c r="O24" s="136">
        <v>43657</v>
      </c>
      <c r="P24" s="137" t="s">
        <v>887</v>
      </c>
      <c r="Q24" s="119"/>
      <c r="R24" s="48"/>
      <c r="S24" s="18"/>
      <c r="T24" s="18"/>
    </row>
    <row r="25" spans="1:20">
      <c r="A25" s="4">
        <v>21</v>
      </c>
      <c r="B25" s="118" t="s">
        <v>62</v>
      </c>
      <c r="C25" s="94" t="s">
        <v>403</v>
      </c>
      <c r="D25" s="119" t="s">
        <v>25</v>
      </c>
      <c r="E25" s="120"/>
      <c r="F25" s="119"/>
      <c r="G25" s="87">
        <v>16</v>
      </c>
      <c r="H25" s="87">
        <v>10</v>
      </c>
      <c r="I25" s="59">
        <f t="shared" si="0"/>
        <v>26</v>
      </c>
      <c r="J25" s="106" t="s">
        <v>548</v>
      </c>
      <c r="K25" s="77" t="s">
        <v>561</v>
      </c>
      <c r="L25" s="78">
        <v>9706862946</v>
      </c>
      <c r="M25" s="65" t="s">
        <v>566</v>
      </c>
      <c r="N25" s="90">
        <v>9101598615</v>
      </c>
      <c r="O25" s="136">
        <v>43657</v>
      </c>
      <c r="P25" s="137" t="s">
        <v>887</v>
      </c>
      <c r="Q25" s="119"/>
      <c r="R25" s="48"/>
      <c r="S25" s="18"/>
      <c r="T25" s="18"/>
    </row>
    <row r="26" spans="1:20">
      <c r="A26" s="4">
        <v>22</v>
      </c>
      <c r="B26" s="118" t="s">
        <v>62</v>
      </c>
      <c r="C26" s="94" t="s">
        <v>914</v>
      </c>
      <c r="D26" s="119" t="s">
        <v>25</v>
      </c>
      <c r="E26" s="120"/>
      <c r="F26" s="119"/>
      <c r="G26" s="87">
        <v>17</v>
      </c>
      <c r="H26" s="87">
        <v>21</v>
      </c>
      <c r="I26" s="59">
        <f t="shared" si="0"/>
        <v>38</v>
      </c>
      <c r="J26" s="106" t="s">
        <v>226</v>
      </c>
      <c r="K26" s="77" t="s">
        <v>227</v>
      </c>
      <c r="L26" s="78">
        <v>9085624467</v>
      </c>
      <c r="M26" s="65" t="s">
        <v>228</v>
      </c>
      <c r="N26" s="79">
        <v>9531130547</v>
      </c>
      <c r="O26" s="136">
        <v>43658</v>
      </c>
      <c r="P26" s="137" t="s">
        <v>775</v>
      </c>
      <c r="Q26" s="119"/>
      <c r="R26" s="48"/>
      <c r="S26" s="18"/>
      <c r="T26" s="18"/>
    </row>
    <row r="27" spans="1:20">
      <c r="A27" s="4">
        <v>23</v>
      </c>
      <c r="B27" s="118" t="s">
        <v>62</v>
      </c>
      <c r="C27" s="94" t="s">
        <v>915</v>
      </c>
      <c r="D27" s="119" t="s">
        <v>25</v>
      </c>
      <c r="E27" s="120"/>
      <c r="F27" s="119"/>
      <c r="G27" s="87">
        <v>18</v>
      </c>
      <c r="H27" s="87">
        <v>23</v>
      </c>
      <c r="I27" s="59">
        <f t="shared" si="0"/>
        <v>41</v>
      </c>
      <c r="J27" s="106" t="s">
        <v>226</v>
      </c>
      <c r="K27" s="77" t="s">
        <v>231</v>
      </c>
      <c r="L27" s="78">
        <v>9365186167</v>
      </c>
      <c r="M27" s="65" t="s">
        <v>232</v>
      </c>
      <c r="N27" s="79">
        <v>9126549545</v>
      </c>
      <c r="O27" s="136">
        <v>43658</v>
      </c>
      <c r="P27" s="137" t="s">
        <v>775</v>
      </c>
      <c r="Q27" s="119"/>
      <c r="R27" s="48"/>
      <c r="S27" s="18"/>
      <c r="T27" s="18"/>
    </row>
    <row r="28" spans="1:20" ht="30">
      <c r="A28" s="4">
        <v>24</v>
      </c>
      <c r="B28" s="118" t="s">
        <v>62</v>
      </c>
      <c r="C28" s="94" t="s">
        <v>340</v>
      </c>
      <c r="D28" s="119" t="s">
        <v>25</v>
      </c>
      <c r="E28" s="120"/>
      <c r="F28" s="119"/>
      <c r="G28" s="87">
        <v>9</v>
      </c>
      <c r="H28" s="87">
        <v>12</v>
      </c>
      <c r="I28" s="59">
        <f t="shared" si="0"/>
        <v>21</v>
      </c>
      <c r="J28" s="106" t="s">
        <v>226</v>
      </c>
      <c r="K28" s="77" t="s">
        <v>227</v>
      </c>
      <c r="L28" s="78">
        <v>9085624467</v>
      </c>
      <c r="M28" s="65" t="s">
        <v>235</v>
      </c>
      <c r="N28" s="79">
        <v>7086439910</v>
      </c>
      <c r="O28" s="136">
        <v>43659</v>
      </c>
      <c r="P28" s="137" t="s">
        <v>832</v>
      </c>
      <c r="Q28" s="119"/>
      <c r="R28" s="48"/>
      <c r="S28" s="18"/>
      <c r="T28" s="18"/>
    </row>
    <row r="29" spans="1:20">
      <c r="A29" s="4">
        <v>25</v>
      </c>
      <c r="B29" s="118" t="s">
        <v>62</v>
      </c>
      <c r="C29" s="94" t="s">
        <v>916</v>
      </c>
      <c r="D29" s="119" t="s">
        <v>25</v>
      </c>
      <c r="E29" s="120"/>
      <c r="F29" s="119"/>
      <c r="G29" s="87">
        <v>18</v>
      </c>
      <c r="H29" s="87">
        <v>11</v>
      </c>
      <c r="I29" s="59">
        <f t="shared" si="0"/>
        <v>29</v>
      </c>
      <c r="J29" s="106" t="s">
        <v>226</v>
      </c>
      <c r="K29" s="77" t="s">
        <v>231</v>
      </c>
      <c r="L29" s="78">
        <v>9365186167</v>
      </c>
      <c r="M29" s="65" t="s">
        <v>239</v>
      </c>
      <c r="N29" s="79">
        <v>7575902638</v>
      </c>
      <c r="O29" s="136">
        <v>43659</v>
      </c>
      <c r="P29" s="137" t="s">
        <v>832</v>
      </c>
      <c r="Q29" s="119"/>
      <c r="R29" s="48"/>
      <c r="S29" s="18"/>
      <c r="T29" s="18"/>
    </row>
    <row r="30" spans="1:20">
      <c r="A30" s="4">
        <v>26</v>
      </c>
      <c r="B30" s="118" t="s">
        <v>62</v>
      </c>
      <c r="C30" s="94" t="s">
        <v>917</v>
      </c>
      <c r="D30" s="119" t="s">
        <v>25</v>
      </c>
      <c r="E30" s="120"/>
      <c r="F30" s="119"/>
      <c r="G30" s="87">
        <v>13</v>
      </c>
      <c r="H30" s="87">
        <v>20</v>
      </c>
      <c r="I30" s="59">
        <f t="shared" si="0"/>
        <v>33</v>
      </c>
      <c r="J30" s="106" t="s">
        <v>226</v>
      </c>
      <c r="K30" s="77" t="s">
        <v>227</v>
      </c>
      <c r="L30" s="78">
        <v>9085624467</v>
      </c>
      <c r="M30" s="65" t="s">
        <v>1001</v>
      </c>
      <c r="N30" s="79">
        <v>7896943285</v>
      </c>
      <c r="O30" s="136">
        <v>43661</v>
      </c>
      <c r="P30" s="137" t="s">
        <v>126</v>
      </c>
      <c r="Q30" s="119"/>
      <c r="R30" s="48"/>
      <c r="S30" s="18"/>
      <c r="T30" s="18"/>
    </row>
    <row r="31" spans="1:20">
      <c r="A31" s="4">
        <v>27</v>
      </c>
      <c r="B31" s="118" t="s">
        <v>62</v>
      </c>
      <c r="C31" s="94" t="s">
        <v>918</v>
      </c>
      <c r="D31" s="119" t="s">
        <v>25</v>
      </c>
      <c r="E31" s="120"/>
      <c r="F31" s="119"/>
      <c r="G31" s="87">
        <v>17</v>
      </c>
      <c r="H31" s="87">
        <v>19</v>
      </c>
      <c r="I31" s="59">
        <f t="shared" si="0"/>
        <v>36</v>
      </c>
      <c r="J31" s="106" t="s">
        <v>226</v>
      </c>
      <c r="K31" s="77" t="s">
        <v>231</v>
      </c>
      <c r="L31" s="78">
        <v>9365186167</v>
      </c>
      <c r="M31" s="65" t="s">
        <v>228</v>
      </c>
      <c r="N31" s="79">
        <v>9531130547</v>
      </c>
      <c r="O31" s="136">
        <v>43661</v>
      </c>
      <c r="P31" s="137" t="s">
        <v>126</v>
      </c>
      <c r="Q31" s="119"/>
      <c r="R31" s="48"/>
      <c r="S31" s="18"/>
      <c r="T31" s="18"/>
    </row>
    <row r="32" spans="1:20">
      <c r="A32" s="4">
        <v>28</v>
      </c>
      <c r="B32" s="118" t="s">
        <v>62</v>
      </c>
      <c r="C32" s="94" t="s">
        <v>919</v>
      </c>
      <c r="D32" s="119" t="s">
        <v>25</v>
      </c>
      <c r="E32" s="120"/>
      <c r="F32" s="119"/>
      <c r="G32" s="87">
        <v>12</v>
      </c>
      <c r="H32" s="87">
        <v>13</v>
      </c>
      <c r="I32" s="59">
        <f t="shared" si="0"/>
        <v>25</v>
      </c>
      <c r="J32" s="106" t="s">
        <v>226</v>
      </c>
      <c r="K32" s="77" t="s">
        <v>227</v>
      </c>
      <c r="L32" s="78">
        <v>9085624467</v>
      </c>
      <c r="M32" s="65" t="s">
        <v>232</v>
      </c>
      <c r="N32" s="79">
        <v>9126549545</v>
      </c>
      <c r="O32" s="136">
        <v>43662</v>
      </c>
      <c r="P32" s="137" t="s">
        <v>134</v>
      </c>
      <c r="Q32" s="119"/>
      <c r="R32" s="48"/>
      <c r="S32" s="18"/>
      <c r="T32" s="18"/>
    </row>
    <row r="33" spans="1:20" ht="30">
      <c r="A33" s="4">
        <v>29</v>
      </c>
      <c r="B33" s="118" t="s">
        <v>62</v>
      </c>
      <c r="C33" s="94" t="s">
        <v>920</v>
      </c>
      <c r="D33" s="119" t="s">
        <v>25</v>
      </c>
      <c r="E33" s="120"/>
      <c r="F33" s="119"/>
      <c r="G33" s="87">
        <v>15</v>
      </c>
      <c r="H33" s="87">
        <v>17</v>
      </c>
      <c r="I33" s="59">
        <f t="shared" si="0"/>
        <v>32</v>
      </c>
      <c r="J33" s="106" t="s">
        <v>226</v>
      </c>
      <c r="K33" s="77" t="s">
        <v>231</v>
      </c>
      <c r="L33" s="78">
        <v>9365186167</v>
      </c>
      <c r="M33" s="65" t="s">
        <v>235</v>
      </c>
      <c r="N33" s="79">
        <v>7086439910</v>
      </c>
      <c r="O33" s="136">
        <v>43662</v>
      </c>
      <c r="P33" s="137" t="s">
        <v>134</v>
      </c>
      <c r="Q33" s="119"/>
      <c r="R33" s="48"/>
      <c r="S33" s="18"/>
      <c r="T33" s="18"/>
    </row>
    <row r="34" spans="1:20">
      <c r="A34" s="4">
        <v>30</v>
      </c>
      <c r="B34" s="118" t="s">
        <v>62</v>
      </c>
      <c r="C34" s="94" t="s">
        <v>921</v>
      </c>
      <c r="D34" s="119" t="s">
        <v>25</v>
      </c>
      <c r="E34" s="120"/>
      <c r="F34" s="119"/>
      <c r="G34" s="87">
        <v>12</v>
      </c>
      <c r="H34" s="87">
        <v>21</v>
      </c>
      <c r="I34" s="59">
        <f t="shared" si="0"/>
        <v>33</v>
      </c>
      <c r="J34" s="106" t="s">
        <v>480</v>
      </c>
      <c r="K34" s="77" t="s">
        <v>482</v>
      </c>
      <c r="L34" s="78">
        <v>9365313729</v>
      </c>
      <c r="M34" s="65" t="s">
        <v>486</v>
      </c>
      <c r="N34" s="90">
        <v>9531247963</v>
      </c>
      <c r="O34" s="136">
        <v>43663</v>
      </c>
      <c r="P34" s="137" t="s">
        <v>794</v>
      </c>
      <c r="Q34" s="119"/>
      <c r="R34" s="48"/>
      <c r="S34" s="18"/>
      <c r="T34" s="18"/>
    </row>
    <row r="35" spans="1:20">
      <c r="A35" s="4">
        <v>31</v>
      </c>
      <c r="B35" s="118" t="s">
        <v>62</v>
      </c>
      <c r="C35" s="94" t="s">
        <v>922</v>
      </c>
      <c r="D35" s="119" t="s">
        <v>25</v>
      </c>
      <c r="E35" s="120"/>
      <c r="F35" s="119"/>
      <c r="G35" s="87">
        <v>16</v>
      </c>
      <c r="H35" s="87">
        <v>18</v>
      </c>
      <c r="I35" s="59">
        <f t="shared" si="0"/>
        <v>34</v>
      </c>
      <c r="J35" s="106" t="s">
        <v>480</v>
      </c>
      <c r="K35" s="77" t="s">
        <v>485</v>
      </c>
      <c r="L35" s="78">
        <v>8011139918</v>
      </c>
      <c r="M35" s="65" t="s">
        <v>488</v>
      </c>
      <c r="N35" s="90">
        <v>9531250880</v>
      </c>
      <c r="O35" s="136">
        <v>43663</v>
      </c>
      <c r="P35" s="137" t="s">
        <v>794</v>
      </c>
      <c r="Q35" s="119"/>
      <c r="R35" s="48"/>
      <c r="S35" s="18"/>
      <c r="T35" s="18"/>
    </row>
    <row r="36" spans="1:20" ht="24">
      <c r="A36" s="4">
        <v>32</v>
      </c>
      <c r="B36" s="118" t="s">
        <v>62</v>
      </c>
      <c r="C36" s="94" t="s">
        <v>203</v>
      </c>
      <c r="D36" s="119" t="s">
        <v>25</v>
      </c>
      <c r="E36" s="120"/>
      <c r="F36" s="119"/>
      <c r="G36" s="87">
        <v>14</v>
      </c>
      <c r="H36" s="87">
        <v>13</v>
      </c>
      <c r="I36" s="59">
        <f t="shared" si="0"/>
        <v>27</v>
      </c>
      <c r="J36" s="106" t="s">
        <v>1002</v>
      </c>
      <c r="K36" s="77" t="s">
        <v>201</v>
      </c>
      <c r="L36" s="84">
        <v>9706961286</v>
      </c>
      <c r="M36" s="65" t="s">
        <v>202</v>
      </c>
      <c r="N36" s="90">
        <v>9126883307</v>
      </c>
      <c r="O36" s="136">
        <v>43664</v>
      </c>
      <c r="P36" s="137" t="s">
        <v>887</v>
      </c>
      <c r="Q36" s="119"/>
      <c r="R36" s="48"/>
      <c r="S36" s="18"/>
      <c r="T36" s="18"/>
    </row>
    <row r="37" spans="1:20" ht="24">
      <c r="A37" s="4">
        <v>33</v>
      </c>
      <c r="B37" s="118" t="s">
        <v>62</v>
      </c>
      <c r="C37" s="94" t="s">
        <v>923</v>
      </c>
      <c r="D37" s="119" t="s">
        <v>25</v>
      </c>
      <c r="E37" s="120"/>
      <c r="F37" s="119"/>
      <c r="G37" s="87">
        <v>26</v>
      </c>
      <c r="H37" s="87">
        <v>21</v>
      </c>
      <c r="I37" s="59">
        <f t="shared" si="0"/>
        <v>47</v>
      </c>
      <c r="J37" s="106" t="s">
        <v>1002</v>
      </c>
      <c r="K37" s="77" t="s">
        <v>205</v>
      </c>
      <c r="L37" s="78">
        <v>9706961286</v>
      </c>
      <c r="M37" s="65" t="s">
        <v>206</v>
      </c>
      <c r="N37" s="90">
        <v>8486256973</v>
      </c>
      <c r="O37" s="136">
        <v>43664</v>
      </c>
      <c r="P37" s="137" t="s">
        <v>887</v>
      </c>
      <c r="Q37" s="119"/>
      <c r="R37" s="48"/>
      <c r="S37" s="18"/>
      <c r="T37" s="18"/>
    </row>
    <row r="38" spans="1:20">
      <c r="A38" s="4">
        <v>34</v>
      </c>
      <c r="B38" s="118" t="s">
        <v>62</v>
      </c>
      <c r="C38" s="94" t="s">
        <v>924</v>
      </c>
      <c r="D38" s="119" t="s">
        <v>25</v>
      </c>
      <c r="E38" s="120"/>
      <c r="F38" s="119"/>
      <c r="G38" s="87">
        <v>18</v>
      </c>
      <c r="H38" s="87">
        <v>16</v>
      </c>
      <c r="I38" s="59">
        <f t="shared" si="0"/>
        <v>34</v>
      </c>
      <c r="J38" s="103" t="s">
        <v>102</v>
      </c>
      <c r="K38" s="77" t="s">
        <v>103</v>
      </c>
      <c r="L38" s="78">
        <v>8474095075</v>
      </c>
      <c r="M38" s="65" t="s">
        <v>1003</v>
      </c>
      <c r="N38" s="79">
        <v>9508609721</v>
      </c>
      <c r="O38" s="136">
        <v>43665</v>
      </c>
      <c r="P38" s="137" t="s">
        <v>775</v>
      </c>
      <c r="Q38" s="119"/>
      <c r="R38" s="48"/>
      <c r="S38" s="18"/>
      <c r="T38" s="18"/>
    </row>
    <row r="39" spans="1:20">
      <c r="A39" s="4">
        <v>35</v>
      </c>
      <c r="B39" s="118" t="s">
        <v>62</v>
      </c>
      <c r="C39" s="94" t="s">
        <v>925</v>
      </c>
      <c r="D39" s="119" t="s">
        <v>25</v>
      </c>
      <c r="E39" s="120"/>
      <c r="F39" s="119"/>
      <c r="G39" s="87">
        <v>17</v>
      </c>
      <c r="H39" s="87">
        <v>23</v>
      </c>
      <c r="I39" s="59">
        <f t="shared" si="0"/>
        <v>40</v>
      </c>
      <c r="J39" s="106" t="s">
        <v>102</v>
      </c>
      <c r="K39" s="77" t="s">
        <v>109</v>
      </c>
      <c r="L39" s="84">
        <v>8486052801</v>
      </c>
      <c r="M39" s="65" t="s">
        <v>104</v>
      </c>
      <c r="N39" s="79">
        <v>9957783176</v>
      </c>
      <c r="O39" s="136">
        <v>43665</v>
      </c>
      <c r="P39" s="137" t="s">
        <v>775</v>
      </c>
      <c r="Q39" s="119"/>
      <c r="R39" s="48"/>
      <c r="S39" s="18"/>
      <c r="T39" s="18"/>
    </row>
    <row r="40" spans="1:20">
      <c r="A40" s="4">
        <v>36</v>
      </c>
      <c r="B40" s="118" t="s">
        <v>62</v>
      </c>
      <c r="C40" s="94" t="s">
        <v>926</v>
      </c>
      <c r="D40" s="119" t="s">
        <v>25</v>
      </c>
      <c r="E40" s="120"/>
      <c r="F40" s="119"/>
      <c r="G40" s="87">
        <v>23</v>
      </c>
      <c r="H40" s="87">
        <v>29</v>
      </c>
      <c r="I40" s="59">
        <f t="shared" si="0"/>
        <v>52</v>
      </c>
      <c r="J40" s="106" t="s">
        <v>226</v>
      </c>
      <c r="K40" s="77" t="s">
        <v>227</v>
      </c>
      <c r="L40" s="78">
        <v>9085624467</v>
      </c>
      <c r="M40" s="65" t="s">
        <v>239</v>
      </c>
      <c r="N40" s="79">
        <v>7575902638</v>
      </c>
      <c r="O40" s="136">
        <v>43666</v>
      </c>
      <c r="P40" s="137" t="s">
        <v>832</v>
      </c>
      <c r="Q40" s="119"/>
      <c r="R40" s="48"/>
      <c r="S40" s="18"/>
      <c r="T40" s="18"/>
    </row>
    <row r="41" spans="1:20">
      <c r="A41" s="4">
        <v>37</v>
      </c>
      <c r="B41" s="118" t="s">
        <v>62</v>
      </c>
      <c r="C41" s="94" t="s">
        <v>927</v>
      </c>
      <c r="D41" s="119" t="s">
        <v>25</v>
      </c>
      <c r="E41" s="120"/>
      <c r="F41" s="119"/>
      <c r="G41" s="87">
        <v>75</v>
      </c>
      <c r="H41" s="87">
        <v>55</v>
      </c>
      <c r="I41" s="59">
        <f t="shared" si="0"/>
        <v>130</v>
      </c>
      <c r="J41" s="106" t="s">
        <v>1004</v>
      </c>
      <c r="K41" s="77" t="s">
        <v>1005</v>
      </c>
      <c r="L41" s="78">
        <v>6000034832</v>
      </c>
      <c r="M41" s="65" t="s">
        <v>1006</v>
      </c>
      <c r="N41" s="90">
        <v>9954520824</v>
      </c>
      <c r="O41" s="136">
        <v>43668</v>
      </c>
      <c r="P41" s="137" t="s">
        <v>126</v>
      </c>
      <c r="Q41" s="119"/>
      <c r="R41" s="48"/>
      <c r="S41" s="18"/>
      <c r="T41" s="18"/>
    </row>
    <row r="42" spans="1:20">
      <c r="A42" s="4">
        <v>38</v>
      </c>
      <c r="B42" s="118" t="s">
        <v>62</v>
      </c>
      <c r="C42" s="94" t="s">
        <v>928</v>
      </c>
      <c r="D42" s="119" t="s">
        <v>25</v>
      </c>
      <c r="E42" s="120"/>
      <c r="F42" s="119"/>
      <c r="G42" s="87">
        <v>32</v>
      </c>
      <c r="H42" s="87">
        <v>31</v>
      </c>
      <c r="I42" s="59">
        <f t="shared" si="0"/>
        <v>63</v>
      </c>
      <c r="J42" s="106" t="s">
        <v>1004</v>
      </c>
      <c r="K42" s="77" t="s">
        <v>1007</v>
      </c>
      <c r="L42" s="78">
        <v>7002195790</v>
      </c>
      <c r="M42" s="65" t="s">
        <v>1008</v>
      </c>
      <c r="N42" s="90">
        <v>8721059798</v>
      </c>
      <c r="O42" s="136">
        <v>43669</v>
      </c>
      <c r="P42" s="137" t="s">
        <v>134</v>
      </c>
      <c r="Q42" s="119"/>
      <c r="R42" s="48"/>
      <c r="S42" s="18"/>
      <c r="T42" s="18"/>
    </row>
    <row r="43" spans="1:20">
      <c r="A43" s="4">
        <v>39</v>
      </c>
      <c r="B43" s="118" t="s">
        <v>62</v>
      </c>
      <c r="C43" s="94" t="s">
        <v>929</v>
      </c>
      <c r="D43" s="119" t="s">
        <v>25</v>
      </c>
      <c r="E43" s="120"/>
      <c r="F43" s="119"/>
      <c r="G43" s="87">
        <v>29</v>
      </c>
      <c r="H43" s="87">
        <v>34</v>
      </c>
      <c r="I43" s="59">
        <f t="shared" si="0"/>
        <v>63</v>
      </c>
      <c r="J43" s="106" t="s">
        <v>1004</v>
      </c>
      <c r="K43" s="77" t="s">
        <v>1005</v>
      </c>
      <c r="L43" s="78">
        <v>6000034832</v>
      </c>
      <c r="M43" s="65" t="s">
        <v>1009</v>
      </c>
      <c r="N43" s="90">
        <v>9508483802</v>
      </c>
      <c r="O43" s="136">
        <v>43669</v>
      </c>
      <c r="P43" s="137" t="s">
        <v>134</v>
      </c>
      <c r="Q43" s="119"/>
      <c r="R43" s="48"/>
      <c r="S43" s="18"/>
      <c r="T43" s="18"/>
    </row>
    <row r="44" spans="1:20">
      <c r="A44" s="4">
        <v>40</v>
      </c>
      <c r="B44" s="118" t="s">
        <v>62</v>
      </c>
      <c r="C44" s="94" t="s">
        <v>930</v>
      </c>
      <c r="D44" s="119" t="s">
        <v>25</v>
      </c>
      <c r="E44" s="120"/>
      <c r="F44" s="119"/>
      <c r="G44" s="87">
        <v>26</v>
      </c>
      <c r="H44" s="87">
        <v>30</v>
      </c>
      <c r="I44" s="59">
        <f t="shared" si="0"/>
        <v>56</v>
      </c>
      <c r="J44" s="106" t="s">
        <v>1004</v>
      </c>
      <c r="K44" s="77" t="s">
        <v>1007</v>
      </c>
      <c r="L44" s="78">
        <v>7002195790</v>
      </c>
      <c r="M44" s="65" t="s">
        <v>1010</v>
      </c>
      <c r="N44" s="90">
        <v>8486346202</v>
      </c>
      <c r="O44" s="136">
        <v>43670</v>
      </c>
      <c r="P44" s="137" t="s">
        <v>794</v>
      </c>
      <c r="Q44" s="119"/>
      <c r="R44" s="48"/>
      <c r="S44" s="18"/>
      <c r="T44" s="18"/>
    </row>
    <row r="45" spans="1:20">
      <c r="A45" s="4">
        <v>41</v>
      </c>
      <c r="B45" s="118" t="s">
        <v>62</v>
      </c>
      <c r="C45" s="94" t="s">
        <v>931</v>
      </c>
      <c r="D45" s="119" t="s">
        <v>25</v>
      </c>
      <c r="E45" s="120"/>
      <c r="F45" s="119"/>
      <c r="G45" s="87">
        <v>23</v>
      </c>
      <c r="H45" s="87">
        <v>22</v>
      </c>
      <c r="I45" s="59">
        <f t="shared" si="0"/>
        <v>45</v>
      </c>
      <c r="J45" s="106" t="s">
        <v>1004</v>
      </c>
      <c r="K45" s="77" t="s">
        <v>1005</v>
      </c>
      <c r="L45" s="78">
        <v>6000034832</v>
      </c>
      <c r="M45" s="65" t="s">
        <v>1011</v>
      </c>
      <c r="N45" s="90">
        <v>8723933958</v>
      </c>
      <c r="O45" s="136">
        <v>43671</v>
      </c>
      <c r="P45" s="137" t="s">
        <v>887</v>
      </c>
      <c r="Q45" s="119"/>
      <c r="R45" s="48"/>
      <c r="S45" s="18"/>
      <c r="T45" s="18"/>
    </row>
    <row r="46" spans="1:20">
      <c r="A46" s="4">
        <v>42</v>
      </c>
      <c r="B46" s="118" t="s">
        <v>62</v>
      </c>
      <c r="C46" s="94" t="s">
        <v>932</v>
      </c>
      <c r="D46" s="119" t="s">
        <v>25</v>
      </c>
      <c r="E46" s="120"/>
      <c r="F46" s="119"/>
      <c r="G46" s="87">
        <v>20</v>
      </c>
      <c r="H46" s="87">
        <v>24</v>
      </c>
      <c r="I46" s="59">
        <f t="shared" si="0"/>
        <v>44</v>
      </c>
      <c r="J46" s="106" t="s">
        <v>1004</v>
      </c>
      <c r="K46" s="77" t="s">
        <v>1007</v>
      </c>
      <c r="L46" s="78">
        <v>7002195790</v>
      </c>
      <c r="M46" s="65" t="s">
        <v>1012</v>
      </c>
      <c r="N46" s="90">
        <v>8723927268</v>
      </c>
      <c r="O46" s="136">
        <v>43671</v>
      </c>
      <c r="P46" s="137" t="s">
        <v>887</v>
      </c>
      <c r="Q46" s="119"/>
      <c r="R46" s="18"/>
      <c r="S46" s="18"/>
      <c r="T46" s="18"/>
    </row>
    <row r="47" spans="1:20">
      <c r="A47" s="4">
        <v>43</v>
      </c>
      <c r="B47" s="118" t="s">
        <v>62</v>
      </c>
      <c r="C47" s="94" t="s">
        <v>933</v>
      </c>
      <c r="D47" s="119" t="s">
        <v>25</v>
      </c>
      <c r="E47" s="120"/>
      <c r="F47" s="119"/>
      <c r="G47" s="87">
        <v>15</v>
      </c>
      <c r="H47" s="87">
        <v>20</v>
      </c>
      <c r="I47" s="59">
        <f t="shared" si="0"/>
        <v>35</v>
      </c>
      <c r="J47" s="106" t="s">
        <v>1004</v>
      </c>
      <c r="K47" s="77" t="s">
        <v>1005</v>
      </c>
      <c r="L47" s="78">
        <v>6000034832</v>
      </c>
      <c r="M47" s="65" t="s">
        <v>1013</v>
      </c>
      <c r="N47" s="90">
        <v>8721029168</v>
      </c>
      <c r="O47" s="136">
        <v>43672</v>
      </c>
      <c r="P47" s="137" t="s">
        <v>775</v>
      </c>
      <c r="Q47" s="119"/>
      <c r="R47" s="18"/>
      <c r="S47" s="18"/>
      <c r="T47" s="18"/>
    </row>
    <row r="48" spans="1:20">
      <c r="A48" s="4">
        <v>44</v>
      </c>
      <c r="B48" s="118" t="s">
        <v>62</v>
      </c>
      <c r="C48" s="94" t="s">
        <v>934</v>
      </c>
      <c r="D48" s="119" t="s">
        <v>25</v>
      </c>
      <c r="E48" s="120"/>
      <c r="F48" s="119"/>
      <c r="G48" s="87">
        <v>16</v>
      </c>
      <c r="H48" s="87">
        <v>15</v>
      </c>
      <c r="I48" s="59">
        <f t="shared" si="0"/>
        <v>31</v>
      </c>
      <c r="J48" s="106" t="s">
        <v>1004</v>
      </c>
      <c r="K48" s="77" t="s">
        <v>1007</v>
      </c>
      <c r="L48" s="78">
        <v>7002195790</v>
      </c>
      <c r="M48" s="65" t="s">
        <v>1014</v>
      </c>
      <c r="N48" s="90">
        <v>8720932072</v>
      </c>
      <c r="O48" s="136">
        <v>43672</v>
      </c>
      <c r="P48" s="137" t="s">
        <v>775</v>
      </c>
      <c r="Q48" s="119"/>
      <c r="R48" s="18"/>
      <c r="S48" s="18"/>
      <c r="T48" s="18"/>
    </row>
    <row r="49" spans="1:20">
      <c r="A49" s="4">
        <v>45</v>
      </c>
      <c r="B49" s="118" t="s">
        <v>62</v>
      </c>
      <c r="C49" s="94" t="s">
        <v>935</v>
      </c>
      <c r="D49" s="119" t="s">
        <v>25</v>
      </c>
      <c r="E49" s="120"/>
      <c r="F49" s="119"/>
      <c r="G49" s="87">
        <v>22</v>
      </c>
      <c r="H49" s="87">
        <v>23</v>
      </c>
      <c r="I49" s="59">
        <f t="shared" si="0"/>
        <v>45</v>
      </c>
      <c r="J49" s="106" t="s">
        <v>1015</v>
      </c>
      <c r="K49" s="77" t="s">
        <v>1016</v>
      </c>
      <c r="L49" s="78">
        <v>9401806020</v>
      </c>
      <c r="M49" s="65" t="s">
        <v>1017</v>
      </c>
      <c r="N49" s="79">
        <v>9706741186</v>
      </c>
      <c r="O49" s="136">
        <v>43673</v>
      </c>
      <c r="P49" s="137" t="s">
        <v>832</v>
      </c>
      <c r="Q49" s="119"/>
      <c r="R49" s="18"/>
      <c r="S49" s="18"/>
      <c r="T49" s="18"/>
    </row>
    <row r="50" spans="1:20">
      <c r="A50" s="4">
        <v>46</v>
      </c>
      <c r="B50" s="118" t="s">
        <v>62</v>
      </c>
      <c r="C50" s="94" t="s">
        <v>936</v>
      </c>
      <c r="D50" s="119" t="s">
        <v>25</v>
      </c>
      <c r="E50" s="120"/>
      <c r="F50" s="119"/>
      <c r="G50" s="87">
        <v>39</v>
      </c>
      <c r="H50" s="87">
        <v>39</v>
      </c>
      <c r="I50" s="59">
        <f t="shared" si="0"/>
        <v>78</v>
      </c>
      <c r="J50" s="106" t="s">
        <v>1015</v>
      </c>
      <c r="K50" s="77" t="s">
        <v>1016</v>
      </c>
      <c r="L50" s="78">
        <v>9401806020</v>
      </c>
      <c r="M50" s="65" t="s">
        <v>1017</v>
      </c>
      <c r="N50" s="79">
        <v>9706741186</v>
      </c>
      <c r="O50" s="136">
        <v>43675</v>
      </c>
      <c r="P50" s="137" t="s">
        <v>126</v>
      </c>
      <c r="Q50" s="119"/>
      <c r="R50" s="18"/>
      <c r="S50" s="18"/>
      <c r="T50" s="18"/>
    </row>
    <row r="51" spans="1:20">
      <c r="A51" s="4">
        <v>47</v>
      </c>
      <c r="B51" s="118" t="s">
        <v>62</v>
      </c>
      <c r="C51" s="94" t="s">
        <v>937</v>
      </c>
      <c r="D51" s="119" t="s">
        <v>25</v>
      </c>
      <c r="E51" s="120"/>
      <c r="F51" s="119"/>
      <c r="G51" s="87">
        <v>19</v>
      </c>
      <c r="H51" s="87">
        <v>16</v>
      </c>
      <c r="I51" s="59">
        <f t="shared" si="0"/>
        <v>35</v>
      </c>
      <c r="J51" s="106" t="s">
        <v>1015</v>
      </c>
      <c r="K51" s="77" t="s">
        <v>1018</v>
      </c>
      <c r="L51" s="78">
        <v>9435647856</v>
      </c>
      <c r="M51" s="65" t="s">
        <v>1019</v>
      </c>
      <c r="N51" s="79">
        <v>9577308283</v>
      </c>
      <c r="O51" s="136">
        <v>43676</v>
      </c>
      <c r="P51" s="137" t="s">
        <v>134</v>
      </c>
      <c r="Q51" s="119"/>
      <c r="R51" s="18"/>
      <c r="S51" s="18"/>
      <c r="T51" s="18"/>
    </row>
    <row r="52" spans="1:20">
      <c r="A52" s="4">
        <v>48</v>
      </c>
      <c r="B52" s="118" t="s">
        <v>62</v>
      </c>
      <c r="C52" s="94" t="s">
        <v>938</v>
      </c>
      <c r="D52" s="119" t="s">
        <v>25</v>
      </c>
      <c r="E52" s="120"/>
      <c r="F52" s="119"/>
      <c r="G52" s="87">
        <v>25</v>
      </c>
      <c r="H52" s="87">
        <v>23</v>
      </c>
      <c r="I52" s="59">
        <f t="shared" si="0"/>
        <v>48</v>
      </c>
      <c r="J52" s="106" t="s">
        <v>1015</v>
      </c>
      <c r="K52" s="77" t="s">
        <v>1016</v>
      </c>
      <c r="L52" s="78">
        <v>9401806020</v>
      </c>
      <c r="M52" s="65" t="s">
        <v>1020</v>
      </c>
      <c r="N52" s="79">
        <v>9678680771</v>
      </c>
      <c r="O52" s="136">
        <v>43676</v>
      </c>
      <c r="P52" s="137" t="s">
        <v>134</v>
      </c>
      <c r="Q52" s="119"/>
      <c r="R52" s="18"/>
      <c r="S52" s="18"/>
      <c r="T52" s="18"/>
    </row>
    <row r="53" spans="1:20">
      <c r="A53" s="4">
        <v>49</v>
      </c>
      <c r="B53" s="118" t="s">
        <v>62</v>
      </c>
      <c r="C53" s="94" t="s">
        <v>939</v>
      </c>
      <c r="D53" s="119" t="s">
        <v>25</v>
      </c>
      <c r="E53" s="120"/>
      <c r="F53" s="119"/>
      <c r="G53" s="87">
        <v>22</v>
      </c>
      <c r="H53" s="87">
        <v>19</v>
      </c>
      <c r="I53" s="59">
        <f t="shared" si="0"/>
        <v>41</v>
      </c>
      <c r="J53" s="106" t="s">
        <v>1015</v>
      </c>
      <c r="K53" s="77" t="s">
        <v>1018</v>
      </c>
      <c r="L53" s="78">
        <v>9435647856</v>
      </c>
      <c r="M53" s="65" t="s">
        <v>1021</v>
      </c>
      <c r="N53" s="79">
        <v>8472914022</v>
      </c>
      <c r="O53" s="138">
        <v>43677</v>
      </c>
      <c r="P53" s="137" t="s">
        <v>794</v>
      </c>
      <c r="Q53" s="119"/>
      <c r="R53" s="18"/>
      <c r="S53" s="18"/>
      <c r="T53" s="18"/>
    </row>
    <row r="54" spans="1:20">
      <c r="A54" s="4">
        <v>50</v>
      </c>
      <c r="B54" s="118" t="s">
        <v>62</v>
      </c>
      <c r="C54" s="94" t="s">
        <v>940</v>
      </c>
      <c r="D54" s="119" t="s">
        <v>25</v>
      </c>
      <c r="E54" s="120"/>
      <c r="F54" s="119"/>
      <c r="G54" s="87">
        <v>20</v>
      </c>
      <c r="H54" s="87">
        <v>25</v>
      </c>
      <c r="I54" s="59">
        <f t="shared" si="0"/>
        <v>45</v>
      </c>
      <c r="J54" s="106" t="s">
        <v>1015</v>
      </c>
      <c r="K54" s="77" t="s">
        <v>1016</v>
      </c>
      <c r="L54" s="78">
        <v>9401806020</v>
      </c>
      <c r="M54" s="65" t="s">
        <v>1022</v>
      </c>
      <c r="N54" s="79">
        <v>9577293767</v>
      </c>
      <c r="O54" s="138">
        <v>43677</v>
      </c>
      <c r="P54" s="137" t="s">
        <v>794</v>
      </c>
      <c r="Q54" s="119"/>
      <c r="R54" s="18"/>
      <c r="S54" s="18"/>
      <c r="T54" s="18"/>
    </row>
    <row r="55" spans="1:20">
      <c r="A55" s="4">
        <v>51</v>
      </c>
      <c r="B55" s="118"/>
      <c r="C55" s="94"/>
      <c r="D55" s="119"/>
      <c r="E55" s="120"/>
      <c r="F55" s="119"/>
      <c r="G55" s="87"/>
      <c r="H55" s="87"/>
      <c r="I55" s="59">
        <f t="shared" si="0"/>
        <v>0</v>
      </c>
      <c r="J55" s="106"/>
      <c r="K55" s="77"/>
      <c r="L55" s="78"/>
      <c r="M55" s="65"/>
      <c r="N55" s="87"/>
      <c r="O55" s="138"/>
      <c r="P55" s="137"/>
      <c r="Q55" s="119"/>
      <c r="R55" s="18"/>
      <c r="S55" s="18"/>
      <c r="T55" s="18"/>
    </row>
    <row r="56" spans="1:20">
      <c r="A56" s="4">
        <v>52</v>
      </c>
      <c r="B56" s="118" t="s">
        <v>63</v>
      </c>
      <c r="C56" s="94" t="s">
        <v>941</v>
      </c>
      <c r="D56" s="119" t="s">
        <v>25</v>
      </c>
      <c r="E56" s="120"/>
      <c r="F56" s="119"/>
      <c r="G56" s="87">
        <v>11</v>
      </c>
      <c r="H56" s="87">
        <v>9</v>
      </c>
      <c r="I56" s="59">
        <f t="shared" si="0"/>
        <v>20</v>
      </c>
      <c r="J56" s="106" t="s">
        <v>1023</v>
      </c>
      <c r="K56" s="77" t="s">
        <v>1024</v>
      </c>
      <c r="L56" s="78">
        <v>8876065640</v>
      </c>
      <c r="M56" s="65" t="s">
        <v>584</v>
      </c>
      <c r="N56" s="90">
        <v>8011317986</v>
      </c>
      <c r="O56" s="138">
        <v>43647</v>
      </c>
      <c r="P56" s="137" t="s">
        <v>837</v>
      </c>
      <c r="Q56" s="119"/>
      <c r="R56" s="18"/>
      <c r="S56" s="18"/>
      <c r="T56" s="18"/>
    </row>
    <row r="57" spans="1:20">
      <c r="A57" s="4">
        <v>53</v>
      </c>
      <c r="B57" s="118" t="s">
        <v>63</v>
      </c>
      <c r="C57" s="94" t="s">
        <v>942</v>
      </c>
      <c r="D57" s="119" t="s">
        <v>25</v>
      </c>
      <c r="E57" s="120"/>
      <c r="F57" s="119"/>
      <c r="G57" s="87">
        <v>10</v>
      </c>
      <c r="H57" s="87">
        <v>5</v>
      </c>
      <c r="I57" s="59">
        <f t="shared" si="0"/>
        <v>15</v>
      </c>
      <c r="J57" s="106" t="s">
        <v>1023</v>
      </c>
      <c r="K57" s="77" t="s">
        <v>1025</v>
      </c>
      <c r="L57" s="78">
        <v>9859741186</v>
      </c>
      <c r="M57" s="65" t="s">
        <v>1026</v>
      </c>
      <c r="N57" s="90">
        <v>8472968477</v>
      </c>
      <c r="O57" s="138">
        <v>43647</v>
      </c>
      <c r="P57" s="137" t="s">
        <v>837</v>
      </c>
      <c r="Q57" s="119"/>
      <c r="R57" s="18"/>
      <c r="S57" s="18"/>
      <c r="T57" s="18"/>
    </row>
    <row r="58" spans="1:20">
      <c r="A58" s="4">
        <v>54</v>
      </c>
      <c r="B58" s="118" t="s">
        <v>63</v>
      </c>
      <c r="C58" s="94" t="s">
        <v>943</v>
      </c>
      <c r="D58" s="119" t="s">
        <v>25</v>
      </c>
      <c r="E58" s="120"/>
      <c r="F58" s="119"/>
      <c r="G58" s="87">
        <v>22</v>
      </c>
      <c r="H58" s="87">
        <v>27</v>
      </c>
      <c r="I58" s="59">
        <f t="shared" si="0"/>
        <v>49</v>
      </c>
      <c r="J58" s="106" t="s">
        <v>1023</v>
      </c>
      <c r="K58" s="77" t="s">
        <v>1024</v>
      </c>
      <c r="L58" s="78">
        <v>8876065640</v>
      </c>
      <c r="M58" s="65" t="s">
        <v>1027</v>
      </c>
      <c r="N58" s="90">
        <v>7896063620</v>
      </c>
      <c r="O58" s="136">
        <v>43648</v>
      </c>
      <c r="P58" s="137" t="s">
        <v>768</v>
      </c>
      <c r="Q58" s="119"/>
      <c r="R58" s="18"/>
      <c r="S58" s="18"/>
      <c r="T58" s="18"/>
    </row>
    <row r="59" spans="1:20">
      <c r="A59" s="4">
        <v>55</v>
      </c>
      <c r="B59" s="118" t="s">
        <v>63</v>
      </c>
      <c r="C59" s="94" t="s">
        <v>944</v>
      </c>
      <c r="D59" s="119" t="s">
        <v>25</v>
      </c>
      <c r="E59" s="120"/>
      <c r="F59" s="119"/>
      <c r="G59" s="87">
        <v>16</v>
      </c>
      <c r="H59" s="87">
        <v>13</v>
      </c>
      <c r="I59" s="59">
        <f t="shared" si="0"/>
        <v>29</v>
      </c>
      <c r="J59" s="106" t="s">
        <v>1023</v>
      </c>
      <c r="K59" s="77" t="s">
        <v>1025</v>
      </c>
      <c r="L59" s="78">
        <v>9859741186</v>
      </c>
      <c r="M59" s="65" t="s">
        <v>1028</v>
      </c>
      <c r="N59" s="90">
        <v>9577100105</v>
      </c>
      <c r="O59" s="136">
        <v>43648</v>
      </c>
      <c r="P59" s="137" t="s">
        <v>768</v>
      </c>
      <c r="Q59" s="119"/>
      <c r="R59" s="18"/>
      <c r="S59" s="18"/>
      <c r="T59" s="18"/>
    </row>
    <row r="60" spans="1:20">
      <c r="A60" s="4">
        <v>56</v>
      </c>
      <c r="B60" s="118" t="s">
        <v>63</v>
      </c>
      <c r="C60" s="94" t="s">
        <v>945</v>
      </c>
      <c r="D60" s="119" t="s">
        <v>25</v>
      </c>
      <c r="E60" s="120"/>
      <c r="F60" s="119"/>
      <c r="G60" s="87">
        <v>37</v>
      </c>
      <c r="H60" s="87">
        <v>34</v>
      </c>
      <c r="I60" s="59">
        <f t="shared" si="0"/>
        <v>71</v>
      </c>
      <c r="J60" s="106" t="s">
        <v>1023</v>
      </c>
      <c r="K60" s="77" t="s">
        <v>1024</v>
      </c>
      <c r="L60" s="78">
        <v>8876065640</v>
      </c>
      <c r="M60" s="65" t="s">
        <v>1029</v>
      </c>
      <c r="N60" s="90">
        <v>9435301582</v>
      </c>
      <c r="O60" s="136">
        <v>43649</v>
      </c>
      <c r="P60" s="137" t="s">
        <v>794</v>
      </c>
      <c r="Q60" s="119"/>
      <c r="R60" s="18"/>
      <c r="S60" s="18"/>
      <c r="T60" s="18"/>
    </row>
    <row r="61" spans="1:20">
      <c r="A61" s="4">
        <v>57</v>
      </c>
      <c r="B61" s="118" t="s">
        <v>63</v>
      </c>
      <c r="C61" s="94" t="s">
        <v>946</v>
      </c>
      <c r="D61" s="119" t="s">
        <v>25</v>
      </c>
      <c r="E61" s="120"/>
      <c r="F61" s="119"/>
      <c r="G61" s="87">
        <v>17</v>
      </c>
      <c r="H61" s="87">
        <v>19</v>
      </c>
      <c r="I61" s="59">
        <f t="shared" si="0"/>
        <v>36</v>
      </c>
      <c r="J61" s="87" t="s">
        <v>1023</v>
      </c>
      <c r="K61" s="77" t="s">
        <v>1025</v>
      </c>
      <c r="L61" s="78">
        <v>9859741186</v>
      </c>
      <c r="M61" s="65" t="s">
        <v>584</v>
      </c>
      <c r="N61" s="90">
        <v>8011317986</v>
      </c>
      <c r="O61" s="136">
        <v>43649</v>
      </c>
      <c r="P61" s="137" t="s">
        <v>794</v>
      </c>
      <c r="Q61" s="119"/>
      <c r="R61" s="18"/>
      <c r="S61" s="18"/>
      <c r="T61" s="18"/>
    </row>
    <row r="62" spans="1:20">
      <c r="A62" s="4">
        <v>58</v>
      </c>
      <c r="B62" s="118" t="s">
        <v>63</v>
      </c>
      <c r="C62" s="94" t="s">
        <v>947</v>
      </c>
      <c r="D62" s="119" t="s">
        <v>25</v>
      </c>
      <c r="E62" s="120"/>
      <c r="F62" s="119"/>
      <c r="G62" s="87">
        <v>21</v>
      </c>
      <c r="H62" s="87">
        <v>25</v>
      </c>
      <c r="I62" s="59">
        <f t="shared" si="0"/>
        <v>46</v>
      </c>
      <c r="J62" s="106" t="s">
        <v>1023</v>
      </c>
      <c r="K62" s="77" t="s">
        <v>1024</v>
      </c>
      <c r="L62" s="78">
        <v>8876065640</v>
      </c>
      <c r="M62" s="65" t="s">
        <v>1026</v>
      </c>
      <c r="N62" s="90">
        <v>8472968477</v>
      </c>
      <c r="O62" s="136">
        <v>43650</v>
      </c>
      <c r="P62" s="137" t="s">
        <v>887</v>
      </c>
      <c r="Q62" s="119"/>
      <c r="R62" s="18"/>
      <c r="S62" s="18"/>
      <c r="T62" s="18"/>
    </row>
    <row r="63" spans="1:20">
      <c r="A63" s="4">
        <v>59</v>
      </c>
      <c r="B63" s="118" t="s">
        <v>63</v>
      </c>
      <c r="C63" s="94" t="s">
        <v>948</v>
      </c>
      <c r="D63" s="119" t="s">
        <v>25</v>
      </c>
      <c r="E63" s="120"/>
      <c r="F63" s="119"/>
      <c r="G63" s="87">
        <v>22</v>
      </c>
      <c r="H63" s="87">
        <v>19</v>
      </c>
      <c r="I63" s="59">
        <f t="shared" si="0"/>
        <v>41</v>
      </c>
      <c r="J63" s="106" t="s">
        <v>1023</v>
      </c>
      <c r="K63" s="77" t="s">
        <v>1025</v>
      </c>
      <c r="L63" s="78">
        <v>9859741186</v>
      </c>
      <c r="M63" s="65" t="s">
        <v>1027</v>
      </c>
      <c r="N63" s="90">
        <v>7896063620</v>
      </c>
      <c r="O63" s="136">
        <v>43650</v>
      </c>
      <c r="P63" s="137" t="s">
        <v>887</v>
      </c>
      <c r="Q63" s="119"/>
      <c r="R63" s="18"/>
      <c r="S63" s="18"/>
      <c r="T63" s="18"/>
    </row>
    <row r="64" spans="1:20">
      <c r="A64" s="4">
        <v>60</v>
      </c>
      <c r="B64" s="118" t="s">
        <v>63</v>
      </c>
      <c r="C64" s="94" t="s">
        <v>949</v>
      </c>
      <c r="D64" s="119" t="s">
        <v>25</v>
      </c>
      <c r="E64" s="120"/>
      <c r="F64" s="119"/>
      <c r="G64" s="87">
        <v>29</v>
      </c>
      <c r="H64" s="87">
        <v>29</v>
      </c>
      <c r="I64" s="59">
        <f t="shared" si="0"/>
        <v>58</v>
      </c>
      <c r="J64" s="106" t="s">
        <v>1023</v>
      </c>
      <c r="K64" s="77" t="s">
        <v>1024</v>
      </c>
      <c r="L64" s="78">
        <v>8876065640</v>
      </c>
      <c r="M64" s="65" t="s">
        <v>1028</v>
      </c>
      <c r="N64" s="90">
        <v>9577100105</v>
      </c>
      <c r="O64" s="136">
        <v>43651</v>
      </c>
      <c r="P64" s="137" t="s">
        <v>1030</v>
      </c>
      <c r="Q64" s="119"/>
      <c r="R64" s="18"/>
      <c r="S64" s="18"/>
      <c r="T64" s="18"/>
    </row>
    <row r="65" spans="1:20">
      <c r="A65" s="4">
        <v>61</v>
      </c>
      <c r="B65" s="118" t="s">
        <v>63</v>
      </c>
      <c r="C65" s="94" t="s">
        <v>950</v>
      </c>
      <c r="D65" s="119" t="s">
        <v>25</v>
      </c>
      <c r="E65" s="120"/>
      <c r="F65" s="119"/>
      <c r="G65" s="87">
        <v>25</v>
      </c>
      <c r="H65" s="87">
        <v>20</v>
      </c>
      <c r="I65" s="59">
        <f t="shared" si="0"/>
        <v>45</v>
      </c>
      <c r="J65" s="106" t="s">
        <v>1023</v>
      </c>
      <c r="K65" s="77" t="s">
        <v>1025</v>
      </c>
      <c r="L65" s="78">
        <v>9859741186</v>
      </c>
      <c r="M65" s="65" t="s">
        <v>1029</v>
      </c>
      <c r="N65" s="90">
        <v>9435301582</v>
      </c>
      <c r="O65" s="136">
        <v>43651</v>
      </c>
      <c r="P65" s="137" t="s">
        <v>1030</v>
      </c>
      <c r="Q65" s="119"/>
      <c r="R65" s="18"/>
      <c r="S65" s="18"/>
      <c r="T65" s="18"/>
    </row>
    <row r="66" spans="1:20">
      <c r="A66" s="4">
        <v>62</v>
      </c>
      <c r="B66" s="118" t="s">
        <v>63</v>
      </c>
      <c r="C66" s="94" t="s">
        <v>951</v>
      </c>
      <c r="D66" s="119" t="s">
        <v>25</v>
      </c>
      <c r="E66" s="120"/>
      <c r="F66" s="119"/>
      <c r="G66" s="87">
        <v>10</v>
      </c>
      <c r="H66" s="87">
        <v>7</v>
      </c>
      <c r="I66" s="59">
        <f t="shared" si="0"/>
        <v>17</v>
      </c>
      <c r="J66" s="106" t="s">
        <v>1023</v>
      </c>
      <c r="K66" s="77" t="s">
        <v>1024</v>
      </c>
      <c r="L66" s="78">
        <v>8876065640</v>
      </c>
      <c r="M66" s="65" t="s">
        <v>1028</v>
      </c>
      <c r="N66" s="90">
        <v>9577100105</v>
      </c>
      <c r="O66" s="136">
        <v>43652</v>
      </c>
      <c r="P66" s="137" t="s">
        <v>832</v>
      </c>
      <c r="Q66" s="119"/>
      <c r="R66" s="18"/>
      <c r="S66" s="18"/>
      <c r="T66" s="18"/>
    </row>
    <row r="67" spans="1:20">
      <c r="A67" s="4">
        <v>63</v>
      </c>
      <c r="B67" s="118" t="s">
        <v>63</v>
      </c>
      <c r="C67" s="94" t="s">
        <v>952</v>
      </c>
      <c r="D67" s="119" t="s">
        <v>25</v>
      </c>
      <c r="E67" s="120"/>
      <c r="F67" s="119"/>
      <c r="G67" s="87">
        <v>12</v>
      </c>
      <c r="H67" s="87">
        <v>11</v>
      </c>
      <c r="I67" s="59">
        <f t="shared" si="0"/>
        <v>23</v>
      </c>
      <c r="J67" s="106" t="s">
        <v>1023</v>
      </c>
      <c r="K67" s="77" t="s">
        <v>1025</v>
      </c>
      <c r="L67" s="78">
        <v>9859741186</v>
      </c>
      <c r="M67" s="65" t="s">
        <v>1029</v>
      </c>
      <c r="N67" s="90">
        <v>9435301582</v>
      </c>
      <c r="O67" s="136">
        <v>43652</v>
      </c>
      <c r="P67" s="137" t="s">
        <v>832</v>
      </c>
      <c r="Q67" s="119"/>
      <c r="R67" s="18"/>
      <c r="S67" s="18"/>
      <c r="T67" s="18"/>
    </row>
    <row r="68" spans="1:20">
      <c r="A68" s="4">
        <v>64</v>
      </c>
      <c r="B68" s="118" t="s">
        <v>63</v>
      </c>
      <c r="C68" s="94" t="s">
        <v>953</v>
      </c>
      <c r="D68" s="119" t="s">
        <v>25</v>
      </c>
      <c r="E68" s="120"/>
      <c r="F68" s="119"/>
      <c r="G68" s="87">
        <v>22</v>
      </c>
      <c r="H68" s="87">
        <v>16</v>
      </c>
      <c r="I68" s="59">
        <f t="shared" si="0"/>
        <v>38</v>
      </c>
      <c r="J68" s="106" t="s">
        <v>1031</v>
      </c>
      <c r="K68" s="77" t="s">
        <v>1032</v>
      </c>
      <c r="L68" s="84">
        <v>7670092456</v>
      </c>
      <c r="M68" s="65" t="s">
        <v>1033</v>
      </c>
      <c r="N68" s="79">
        <v>7399852581</v>
      </c>
      <c r="O68" s="136">
        <v>43654</v>
      </c>
      <c r="P68" s="137" t="s">
        <v>837</v>
      </c>
      <c r="Q68" s="119"/>
      <c r="R68" s="18"/>
      <c r="S68" s="18"/>
      <c r="T68" s="18"/>
    </row>
    <row r="69" spans="1:20">
      <c r="A69" s="4">
        <v>65</v>
      </c>
      <c r="B69" s="118" t="s">
        <v>63</v>
      </c>
      <c r="C69" s="94" t="s">
        <v>954</v>
      </c>
      <c r="D69" s="119" t="s">
        <v>25</v>
      </c>
      <c r="E69" s="120"/>
      <c r="F69" s="119"/>
      <c r="G69" s="87">
        <v>24</v>
      </c>
      <c r="H69" s="87">
        <v>18</v>
      </c>
      <c r="I69" s="59">
        <f t="shared" si="0"/>
        <v>42</v>
      </c>
      <c r="J69" s="106" t="s">
        <v>1031</v>
      </c>
      <c r="K69" s="77" t="s">
        <v>1034</v>
      </c>
      <c r="L69" s="78">
        <v>7670092454</v>
      </c>
      <c r="M69" s="65" t="s">
        <v>1035</v>
      </c>
      <c r="N69" s="79">
        <v>9864912467</v>
      </c>
      <c r="O69" s="136">
        <v>43654</v>
      </c>
      <c r="P69" s="137" t="s">
        <v>837</v>
      </c>
      <c r="Q69" s="119"/>
      <c r="R69" s="18"/>
      <c r="S69" s="18"/>
      <c r="T69" s="18"/>
    </row>
    <row r="70" spans="1:20">
      <c r="A70" s="4">
        <v>66</v>
      </c>
      <c r="B70" s="118" t="s">
        <v>63</v>
      </c>
      <c r="C70" s="94" t="s">
        <v>955</v>
      </c>
      <c r="D70" s="119" t="s">
        <v>25</v>
      </c>
      <c r="E70" s="120"/>
      <c r="F70" s="119"/>
      <c r="G70" s="87">
        <v>35</v>
      </c>
      <c r="H70" s="87">
        <v>32</v>
      </c>
      <c r="I70" s="59">
        <f t="shared" ref="I70:I133" si="1">SUM(G70:H70)</f>
        <v>67</v>
      </c>
      <c r="J70" s="106" t="s">
        <v>1031</v>
      </c>
      <c r="K70" s="77" t="s">
        <v>1032</v>
      </c>
      <c r="L70" s="84">
        <v>7670092456</v>
      </c>
      <c r="M70" s="65" t="s">
        <v>1036</v>
      </c>
      <c r="N70" s="79">
        <v>9957110256</v>
      </c>
      <c r="O70" s="136">
        <v>43655</v>
      </c>
      <c r="P70" s="137" t="s">
        <v>768</v>
      </c>
      <c r="Q70" s="119"/>
      <c r="R70" s="18"/>
      <c r="S70" s="18"/>
      <c r="T70" s="18"/>
    </row>
    <row r="71" spans="1:20">
      <c r="A71" s="4">
        <v>67</v>
      </c>
      <c r="B71" s="118" t="s">
        <v>63</v>
      </c>
      <c r="C71" s="94" t="s">
        <v>956</v>
      </c>
      <c r="D71" s="119" t="s">
        <v>25</v>
      </c>
      <c r="E71" s="120"/>
      <c r="F71" s="119"/>
      <c r="G71" s="87">
        <v>18</v>
      </c>
      <c r="H71" s="87">
        <v>20</v>
      </c>
      <c r="I71" s="59">
        <f t="shared" si="1"/>
        <v>38</v>
      </c>
      <c r="J71" s="106" t="s">
        <v>1031</v>
      </c>
      <c r="K71" s="77" t="s">
        <v>1034</v>
      </c>
      <c r="L71" s="78">
        <v>7670092454</v>
      </c>
      <c r="M71" s="65" t="s">
        <v>1037</v>
      </c>
      <c r="N71" s="79">
        <v>7683042831</v>
      </c>
      <c r="O71" s="136">
        <v>43655</v>
      </c>
      <c r="P71" s="137" t="s">
        <v>768</v>
      </c>
      <c r="Q71" s="119"/>
      <c r="R71" s="18"/>
      <c r="S71" s="18"/>
      <c r="T71" s="18"/>
    </row>
    <row r="72" spans="1:20">
      <c r="A72" s="4">
        <v>68</v>
      </c>
      <c r="B72" s="118" t="s">
        <v>63</v>
      </c>
      <c r="C72" s="94" t="s">
        <v>957</v>
      </c>
      <c r="D72" s="119" t="s">
        <v>25</v>
      </c>
      <c r="E72" s="120"/>
      <c r="F72" s="119"/>
      <c r="G72" s="87">
        <v>30</v>
      </c>
      <c r="H72" s="87">
        <v>39</v>
      </c>
      <c r="I72" s="59">
        <f t="shared" si="1"/>
        <v>69</v>
      </c>
      <c r="J72" s="106" t="s">
        <v>1031</v>
      </c>
      <c r="K72" s="77" t="s">
        <v>1032</v>
      </c>
      <c r="L72" s="84">
        <v>7670092456</v>
      </c>
      <c r="M72" s="65" t="s">
        <v>1038</v>
      </c>
      <c r="N72" s="90">
        <v>7664909953</v>
      </c>
      <c r="O72" s="136">
        <v>43656</v>
      </c>
      <c r="P72" s="137" t="s">
        <v>794</v>
      </c>
      <c r="Q72" s="119"/>
      <c r="R72" s="18"/>
      <c r="S72" s="18"/>
      <c r="T72" s="18"/>
    </row>
    <row r="73" spans="1:20" ht="24">
      <c r="A73" s="4">
        <v>69</v>
      </c>
      <c r="B73" s="118" t="s">
        <v>63</v>
      </c>
      <c r="C73" s="94" t="s">
        <v>958</v>
      </c>
      <c r="D73" s="119" t="s">
        <v>25</v>
      </c>
      <c r="E73" s="120"/>
      <c r="F73" s="119"/>
      <c r="G73" s="87">
        <v>14</v>
      </c>
      <c r="H73" s="87">
        <v>10</v>
      </c>
      <c r="I73" s="59">
        <f t="shared" si="1"/>
        <v>24</v>
      </c>
      <c r="J73" s="106" t="s">
        <v>613</v>
      </c>
      <c r="K73" s="77" t="s">
        <v>614</v>
      </c>
      <c r="L73" s="78">
        <v>9707107144</v>
      </c>
      <c r="M73" s="65" t="s">
        <v>615</v>
      </c>
      <c r="N73" s="90">
        <v>9854545758</v>
      </c>
      <c r="O73" s="136">
        <v>43657</v>
      </c>
      <c r="P73" s="137" t="s">
        <v>887</v>
      </c>
      <c r="Q73" s="119"/>
      <c r="R73" s="18"/>
      <c r="S73" s="18"/>
      <c r="T73" s="18"/>
    </row>
    <row r="74" spans="1:20" ht="24">
      <c r="A74" s="4">
        <v>70</v>
      </c>
      <c r="B74" s="118" t="s">
        <v>63</v>
      </c>
      <c r="C74" s="94" t="s">
        <v>959</v>
      </c>
      <c r="D74" s="119" t="s">
        <v>25</v>
      </c>
      <c r="E74" s="120"/>
      <c r="F74" s="119"/>
      <c r="G74" s="87">
        <v>8</v>
      </c>
      <c r="H74" s="87">
        <v>12</v>
      </c>
      <c r="I74" s="59">
        <f t="shared" si="1"/>
        <v>20</v>
      </c>
      <c r="J74" s="106" t="s">
        <v>613</v>
      </c>
      <c r="K74" s="77" t="s">
        <v>617</v>
      </c>
      <c r="L74" s="84">
        <v>9859222910</v>
      </c>
      <c r="M74" s="65" t="s">
        <v>618</v>
      </c>
      <c r="N74" s="90">
        <v>9365893123</v>
      </c>
      <c r="O74" s="136">
        <v>43657</v>
      </c>
      <c r="P74" s="137" t="s">
        <v>887</v>
      </c>
      <c r="Q74" s="119"/>
      <c r="R74" s="18"/>
      <c r="S74" s="18"/>
      <c r="T74" s="18"/>
    </row>
    <row r="75" spans="1:20">
      <c r="A75" s="4">
        <v>71</v>
      </c>
      <c r="B75" s="118" t="s">
        <v>63</v>
      </c>
      <c r="C75" s="94" t="s">
        <v>960</v>
      </c>
      <c r="D75" s="119" t="s">
        <v>25</v>
      </c>
      <c r="E75" s="120"/>
      <c r="F75" s="119"/>
      <c r="G75" s="87">
        <v>16</v>
      </c>
      <c r="H75" s="87">
        <v>11</v>
      </c>
      <c r="I75" s="59">
        <f t="shared" si="1"/>
        <v>27</v>
      </c>
      <c r="J75" s="106" t="s">
        <v>613</v>
      </c>
      <c r="K75" s="77" t="s">
        <v>614</v>
      </c>
      <c r="L75" s="78">
        <v>9707107144</v>
      </c>
      <c r="M75" s="65" t="s">
        <v>620</v>
      </c>
      <c r="N75" s="90">
        <v>8752851051</v>
      </c>
      <c r="O75" s="136">
        <v>43658</v>
      </c>
      <c r="P75" s="137" t="s">
        <v>1030</v>
      </c>
      <c r="Q75" s="119"/>
      <c r="R75" s="18"/>
      <c r="S75" s="18"/>
      <c r="T75" s="18"/>
    </row>
    <row r="76" spans="1:20">
      <c r="A76" s="4">
        <v>72</v>
      </c>
      <c r="B76" s="118" t="s">
        <v>63</v>
      </c>
      <c r="C76" s="94" t="s">
        <v>961</v>
      </c>
      <c r="D76" s="119" t="s">
        <v>25</v>
      </c>
      <c r="E76" s="120"/>
      <c r="F76" s="119"/>
      <c r="G76" s="87">
        <v>8</v>
      </c>
      <c r="H76" s="87">
        <v>22</v>
      </c>
      <c r="I76" s="59">
        <f t="shared" si="1"/>
        <v>30</v>
      </c>
      <c r="J76" s="106" t="s">
        <v>613</v>
      </c>
      <c r="K76" s="77" t="s">
        <v>617</v>
      </c>
      <c r="L76" s="84">
        <v>9859222910</v>
      </c>
      <c r="M76" s="65" t="s">
        <v>622</v>
      </c>
      <c r="N76" s="90">
        <v>8486741049</v>
      </c>
      <c r="O76" s="136">
        <v>43658</v>
      </c>
      <c r="P76" s="137" t="s">
        <v>1030</v>
      </c>
      <c r="Q76" s="119"/>
      <c r="R76" s="18"/>
      <c r="S76" s="18"/>
      <c r="T76" s="18"/>
    </row>
    <row r="77" spans="1:20">
      <c r="A77" s="4">
        <v>73</v>
      </c>
      <c r="B77" s="118" t="s">
        <v>63</v>
      </c>
      <c r="C77" s="94" t="s">
        <v>962</v>
      </c>
      <c r="D77" s="119" t="s">
        <v>25</v>
      </c>
      <c r="E77" s="120"/>
      <c r="F77" s="119"/>
      <c r="G77" s="87">
        <v>9</v>
      </c>
      <c r="H77" s="87">
        <v>5</v>
      </c>
      <c r="I77" s="59">
        <f t="shared" si="1"/>
        <v>14</v>
      </c>
      <c r="J77" s="106" t="s">
        <v>613</v>
      </c>
      <c r="K77" s="77" t="s">
        <v>614</v>
      </c>
      <c r="L77" s="78">
        <v>9707107144</v>
      </c>
      <c r="M77" s="65" t="s">
        <v>624</v>
      </c>
      <c r="N77" s="90">
        <v>8486741049</v>
      </c>
      <c r="O77" s="136">
        <v>43659</v>
      </c>
      <c r="P77" s="137" t="s">
        <v>832</v>
      </c>
      <c r="Q77" s="119"/>
      <c r="R77" s="18"/>
      <c r="S77" s="18"/>
      <c r="T77" s="18"/>
    </row>
    <row r="78" spans="1:20">
      <c r="A78" s="4">
        <v>74</v>
      </c>
      <c r="B78" s="118" t="s">
        <v>63</v>
      </c>
      <c r="C78" s="94" t="s">
        <v>963</v>
      </c>
      <c r="D78" s="119" t="s">
        <v>25</v>
      </c>
      <c r="E78" s="120"/>
      <c r="F78" s="119"/>
      <c r="G78" s="87">
        <v>8</v>
      </c>
      <c r="H78" s="87">
        <v>6</v>
      </c>
      <c r="I78" s="59">
        <f t="shared" si="1"/>
        <v>14</v>
      </c>
      <c r="J78" s="106" t="s">
        <v>613</v>
      </c>
      <c r="K78" s="77" t="s">
        <v>617</v>
      </c>
      <c r="L78" s="84">
        <v>9859222910</v>
      </c>
      <c r="M78" s="65" t="s">
        <v>624</v>
      </c>
      <c r="N78" s="90">
        <v>8486741049</v>
      </c>
      <c r="O78" s="136">
        <v>43659</v>
      </c>
      <c r="P78" s="137" t="s">
        <v>832</v>
      </c>
      <c r="Q78" s="119"/>
      <c r="R78" s="18"/>
      <c r="S78" s="18"/>
      <c r="T78" s="18"/>
    </row>
    <row r="79" spans="1:20">
      <c r="A79" s="4">
        <v>75</v>
      </c>
      <c r="B79" s="118" t="s">
        <v>63</v>
      </c>
      <c r="C79" s="94" t="s">
        <v>964</v>
      </c>
      <c r="D79" s="119" t="s">
        <v>25</v>
      </c>
      <c r="E79" s="120"/>
      <c r="F79" s="119"/>
      <c r="G79" s="87">
        <v>6</v>
      </c>
      <c r="H79" s="87">
        <v>6</v>
      </c>
      <c r="I79" s="59">
        <f t="shared" si="1"/>
        <v>12</v>
      </c>
      <c r="J79" s="106" t="s">
        <v>593</v>
      </c>
      <c r="K79" s="77" t="s">
        <v>594</v>
      </c>
      <c r="L79" s="84">
        <v>9435647856</v>
      </c>
      <c r="M79" s="65" t="s">
        <v>595</v>
      </c>
      <c r="N79" s="90">
        <v>7086419617</v>
      </c>
      <c r="O79" s="136">
        <v>43661</v>
      </c>
      <c r="P79" s="137" t="s">
        <v>837</v>
      </c>
      <c r="Q79" s="119"/>
      <c r="R79" s="18"/>
      <c r="S79" s="18"/>
      <c r="T79" s="18"/>
    </row>
    <row r="80" spans="1:20">
      <c r="A80" s="4">
        <v>76</v>
      </c>
      <c r="B80" s="118" t="s">
        <v>63</v>
      </c>
      <c r="C80" s="94" t="s">
        <v>965</v>
      </c>
      <c r="D80" s="119" t="s">
        <v>25</v>
      </c>
      <c r="E80" s="120"/>
      <c r="F80" s="119"/>
      <c r="G80" s="87">
        <v>4</v>
      </c>
      <c r="H80" s="87">
        <v>10</v>
      </c>
      <c r="I80" s="59">
        <f t="shared" si="1"/>
        <v>14</v>
      </c>
      <c r="J80" s="106" t="s">
        <v>593</v>
      </c>
      <c r="K80" s="77" t="s">
        <v>597</v>
      </c>
      <c r="L80" s="78">
        <v>9613960644</v>
      </c>
      <c r="M80" s="65" t="s">
        <v>598</v>
      </c>
      <c r="N80" s="90">
        <v>9508915076</v>
      </c>
      <c r="O80" s="136">
        <v>43661</v>
      </c>
      <c r="P80" s="137" t="s">
        <v>837</v>
      </c>
      <c r="Q80" s="119"/>
      <c r="R80" s="18"/>
      <c r="S80" s="18"/>
      <c r="T80" s="18"/>
    </row>
    <row r="81" spans="1:20">
      <c r="A81" s="4">
        <v>77</v>
      </c>
      <c r="B81" s="118" t="s">
        <v>63</v>
      </c>
      <c r="C81" s="94" t="s">
        <v>966</v>
      </c>
      <c r="D81" s="119" t="s">
        <v>25</v>
      </c>
      <c r="E81" s="120"/>
      <c r="F81" s="119"/>
      <c r="G81" s="87">
        <v>8</v>
      </c>
      <c r="H81" s="87">
        <v>9</v>
      </c>
      <c r="I81" s="59">
        <f t="shared" si="1"/>
        <v>17</v>
      </c>
      <c r="J81" s="106" t="s">
        <v>632</v>
      </c>
      <c r="K81" s="77" t="s">
        <v>633</v>
      </c>
      <c r="L81" s="78">
        <v>9854611197</v>
      </c>
      <c r="M81" s="65" t="s">
        <v>634</v>
      </c>
      <c r="N81" s="90">
        <v>9508852768</v>
      </c>
      <c r="O81" s="136">
        <v>43662</v>
      </c>
      <c r="P81" s="137" t="s">
        <v>768</v>
      </c>
      <c r="Q81" s="119"/>
      <c r="R81" s="18"/>
      <c r="S81" s="18"/>
      <c r="T81" s="18"/>
    </row>
    <row r="82" spans="1:20">
      <c r="A82" s="4">
        <v>78</v>
      </c>
      <c r="B82" s="118" t="s">
        <v>63</v>
      </c>
      <c r="C82" s="94" t="s">
        <v>967</v>
      </c>
      <c r="D82" s="119" t="s">
        <v>25</v>
      </c>
      <c r="E82" s="120"/>
      <c r="F82" s="119"/>
      <c r="G82" s="87">
        <v>11</v>
      </c>
      <c r="H82" s="87">
        <v>12</v>
      </c>
      <c r="I82" s="59">
        <f t="shared" si="1"/>
        <v>23</v>
      </c>
      <c r="J82" s="106" t="s">
        <v>632</v>
      </c>
      <c r="K82" s="77" t="s">
        <v>636</v>
      </c>
      <c r="L82" s="78">
        <v>8638284790</v>
      </c>
      <c r="M82" s="65" t="s">
        <v>637</v>
      </c>
      <c r="N82" s="90">
        <v>9706341540</v>
      </c>
      <c r="O82" s="136">
        <v>43662</v>
      </c>
      <c r="P82" s="137" t="s">
        <v>768</v>
      </c>
      <c r="Q82" s="119"/>
      <c r="R82" s="18"/>
      <c r="S82" s="18"/>
      <c r="T82" s="18"/>
    </row>
    <row r="83" spans="1:20">
      <c r="A83" s="4">
        <v>79</v>
      </c>
      <c r="B83" s="118" t="s">
        <v>63</v>
      </c>
      <c r="C83" s="94" t="s">
        <v>968</v>
      </c>
      <c r="D83" s="119" t="s">
        <v>25</v>
      </c>
      <c r="E83" s="120"/>
      <c r="F83" s="119"/>
      <c r="G83" s="87">
        <v>11</v>
      </c>
      <c r="H83" s="87">
        <v>12</v>
      </c>
      <c r="I83" s="59">
        <f t="shared" si="1"/>
        <v>23</v>
      </c>
      <c r="J83" s="106" t="s">
        <v>632</v>
      </c>
      <c r="K83" s="77" t="s">
        <v>633</v>
      </c>
      <c r="L83" s="78">
        <v>9854611197</v>
      </c>
      <c r="M83" s="65" t="s">
        <v>639</v>
      </c>
      <c r="N83" s="90">
        <v>8486487050</v>
      </c>
      <c r="O83" s="136">
        <v>43663</v>
      </c>
      <c r="P83" s="137" t="s">
        <v>794</v>
      </c>
      <c r="Q83" s="119"/>
      <c r="R83" s="18"/>
      <c r="S83" s="18"/>
      <c r="T83" s="18"/>
    </row>
    <row r="84" spans="1:20">
      <c r="A84" s="4">
        <v>80</v>
      </c>
      <c r="B84" s="118" t="s">
        <v>63</v>
      </c>
      <c r="C84" s="94" t="s">
        <v>969</v>
      </c>
      <c r="D84" s="119" t="s">
        <v>25</v>
      </c>
      <c r="E84" s="120"/>
      <c r="F84" s="119"/>
      <c r="G84" s="87">
        <v>20</v>
      </c>
      <c r="H84" s="87">
        <v>15</v>
      </c>
      <c r="I84" s="59">
        <f t="shared" si="1"/>
        <v>35</v>
      </c>
      <c r="J84" s="106" t="s">
        <v>632</v>
      </c>
      <c r="K84" s="77" t="s">
        <v>636</v>
      </c>
      <c r="L84" s="78">
        <v>8638284790</v>
      </c>
      <c r="M84" s="65" t="s">
        <v>641</v>
      </c>
      <c r="N84" s="90">
        <v>9706287909</v>
      </c>
      <c r="O84" s="136">
        <v>43663</v>
      </c>
      <c r="P84" s="137" t="s">
        <v>794</v>
      </c>
      <c r="Q84" s="119"/>
      <c r="R84" s="18"/>
      <c r="S84" s="18"/>
      <c r="T84" s="18"/>
    </row>
    <row r="85" spans="1:20">
      <c r="A85" s="4">
        <v>81</v>
      </c>
      <c r="B85" s="118" t="s">
        <v>63</v>
      </c>
      <c r="C85" s="94" t="s">
        <v>970</v>
      </c>
      <c r="D85" s="119" t="s">
        <v>25</v>
      </c>
      <c r="E85" s="120"/>
      <c r="F85" s="119"/>
      <c r="G85" s="87">
        <v>11</v>
      </c>
      <c r="H85" s="87">
        <v>10</v>
      </c>
      <c r="I85" s="59">
        <f t="shared" si="1"/>
        <v>21</v>
      </c>
      <c r="J85" s="87" t="s">
        <v>632</v>
      </c>
      <c r="K85" s="77" t="s">
        <v>633</v>
      </c>
      <c r="L85" s="78">
        <v>9854611197</v>
      </c>
      <c r="M85" s="65" t="s">
        <v>643</v>
      </c>
      <c r="N85" s="90">
        <v>7577088063</v>
      </c>
      <c r="O85" s="136">
        <v>43664</v>
      </c>
      <c r="P85" s="137" t="s">
        <v>887</v>
      </c>
      <c r="Q85" s="119"/>
      <c r="R85" s="18"/>
      <c r="S85" s="18"/>
      <c r="T85" s="18"/>
    </row>
    <row r="86" spans="1:20">
      <c r="A86" s="4">
        <v>82</v>
      </c>
      <c r="B86" s="118" t="s">
        <v>63</v>
      </c>
      <c r="C86" s="94" t="s">
        <v>971</v>
      </c>
      <c r="D86" s="119" t="s">
        <v>25</v>
      </c>
      <c r="E86" s="120"/>
      <c r="F86" s="119"/>
      <c r="G86" s="87">
        <v>6</v>
      </c>
      <c r="H86" s="87">
        <v>7</v>
      </c>
      <c r="I86" s="59">
        <f t="shared" si="1"/>
        <v>13</v>
      </c>
      <c r="J86" s="106" t="s">
        <v>632</v>
      </c>
      <c r="K86" s="77" t="s">
        <v>636</v>
      </c>
      <c r="L86" s="78">
        <v>8638284790</v>
      </c>
      <c r="M86" s="65" t="s">
        <v>634</v>
      </c>
      <c r="N86" s="90">
        <v>9508852768</v>
      </c>
      <c r="O86" s="136">
        <v>43664</v>
      </c>
      <c r="P86" s="137" t="s">
        <v>887</v>
      </c>
      <c r="Q86" s="119"/>
      <c r="R86" s="18"/>
      <c r="S86" s="18"/>
      <c r="T86" s="18"/>
    </row>
    <row r="87" spans="1:20">
      <c r="A87" s="4">
        <v>83</v>
      </c>
      <c r="B87" s="118" t="s">
        <v>63</v>
      </c>
      <c r="C87" s="94" t="s">
        <v>972</v>
      </c>
      <c r="D87" s="119" t="s">
        <v>25</v>
      </c>
      <c r="E87" s="120"/>
      <c r="F87" s="119"/>
      <c r="G87" s="87">
        <v>13</v>
      </c>
      <c r="H87" s="87">
        <v>12</v>
      </c>
      <c r="I87" s="59">
        <f t="shared" si="1"/>
        <v>25</v>
      </c>
      <c r="J87" s="106" t="s">
        <v>632</v>
      </c>
      <c r="K87" s="77" t="s">
        <v>633</v>
      </c>
      <c r="L87" s="78">
        <v>9854611197</v>
      </c>
      <c r="M87" s="65" t="s">
        <v>637</v>
      </c>
      <c r="N87" s="90">
        <v>9706341540</v>
      </c>
      <c r="O87" s="136">
        <v>43665</v>
      </c>
      <c r="P87" s="137" t="s">
        <v>1030</v>
      </c>
      <c r="Q87" s="119"/>
      <c r="R87" s="18"/>
      <c r="S87" s="18"/>
      <c r="T87" s="18"/>
    </row>
    <row r="88" spans="1:20">
      <c r="A88" s="4">
        <v>84</v>
      </c>
      <c r="B88" s="118" t="s">
        <v>63</v>
      </c>
      <c r="C88" s="94" t="s">
        <v>973</v>
      </c>
      <c r="D88" s="119" t="s">
        <v>25</v>
      </c>
      <c r="E88" s="120"/>
      <c r="F88" s="119"/>
      <c r="G88" s="87">
        <v>14</v>
      </c>
      <c r="H88" s="87">
        <v>15</v>
      </c>
      <c r="I88" s="59">
        <f t="shared" si="1"/>
        <v>29</v>
      </c>
      <c r="J88" s="106" t="s">
        <v>632</v>
      </c>
      <c r="K88" s="77" t="s">
        <v>636</v>
      </c>
      <c r="L88" s="78">
        <v>8638284790</v>
      </c>
      <c r="M88" s="65" t="s">
        <v>639</v>
      </c>
      <c r="N88" s="90">
        <v>8486487050</v>
      </c>
      <c r="O88" s="136">
        <v>43665</v>
      </c>
      <c r="P88" s="137" t="s">
        <v>1030</v>
      </c>
      <c r="Q88" s="119"/>
      <c r="R88" s="18"/>
      <c r="S88" s="18"/>
      <c r="T88" s="18"/>
    </row>
    <row r="89" spans="1:20">
      <c r="A89" s="4">
        <v>85</v>
      </c>
      <c r="B89" s="118" t="s">
        <v>63</v>
      </c>
      <c r="C89" s="94" t="s">
        <v>974</v>
      </c>
      <c r="D89" s="119" t="s">
        <v>25</v>
      </c>
      <c r="E89" s="120"/>
      <c r="F89" s="119"/>
      <c r="G89" s="87">
        <v>7</v>
      </c>
      <c r="H89" s="87">
        <v>13</v>
      </c>
      <c r="I89" s="59">
        <f t="shared" si="1"/>
        <v>20</v>
      </c>
      <c r="J89" s="106" t="s">
        <v>632</v>
      </c>
      <c r="K89" s="77" t="s">
        <v>633</v>
      </c>
      <c r="L89" s="78">
        <v>9854611197</v>
      </c>
      <c r="M89" s="65" t="s">
        <v>641</v>
      </c>
      <c r="N89" s="90">
        <v>9706287909</v>
      </c>
      <c r="O89" s="136">
        <v>43666</v>
      </c>
      <c r="P89" s="137" t="s">
        <v>832</v>
      </c>
      <c r="Q89" s="119"/>
      <c r="R89" s="18"/>
      <c r="S89" s="18"/>
      <c r="T89" s="18"/>
    </row>
    <row r="90" spans="1:20">
      <c r="A90" s="4">
        <v>86</v>
      </c>
      <c r="B90" s="118" t="s">
        <v>63</v>
      </c>
      <c r="C90" s="94" t="s">
        <v>975</v>
      </c>
      <c r="D90" s="119" t="s">
        <v>25</v>
      </c>
      <c r="E90" s="120"/>
      <c r="F90" s="119"/>
      <c r="G90" s="87">
        <v>13</v>
      </c>
      <c r="H90" s="87">
        <v>11</v>
      </c>
      <c r="I90" s="59">
        <f t="shared" si="1"/>
        <v>24</v>
      </c>
      <c r="J90" s="106" t="s">
        <v>632</v>
      </c>
      <c r="K90" s="77" t="s">
        <v>636</v>
      </c>
      <c r="L90" s="78">
        <v>8638284790</v>
      </c>
      <c r="M90" s="65" t="s">
        <v>643</v>
      </c>
      <c r="N90" s="90">
        <v>7577088063</v>
      </c>
      <c r="O90" s="136">
        <v>43666</v>
      </c>
      <c r="P90" s="137" t="s">
        <v>832</v>
      </c>
      <c r="Q90" s="119"/>
      <c r="R90" s="18"/>
      <c r="S90" s="18"/>
      <c r="T90" s="18"/>
    </row>
    <row r="91" spans="1:20">
      <c r="A91" s="4">
        <v>87</v>
      </c>
      <c r="B91" s="118" t="s">
        <v>63</v>
      </c>
      <c r="C91" s="94" t="s">
        <v>976</v>
      </c>
      <c r="D91" s="119" t="s">
        <v>25</v>
      </c>
      <c r="E91" s="120"/>
      <c r="F91" s="119"/>
      <c r="G91" s="87">
        <v>25</v>
      </c>
      <c r="H91" s="87">
        <v>19</v>
      </c>
      <c r="I91" s="59">
        <f t="shared" si="1"/>
        <v>44</v>
      </c>
      <c r="J91" s="106" t="s">
        <v>244</v>
      </c>
      <c r="K91" s="77" t="s">
        <v>245</v>
      </c>
      <c r="L91" s="78">
        <v>7035520872</v>
      </c>
      <c r="M91" s="65" t="s">
        <v>246</v>
      </c>
      <c r="N91" s="90">
        <v>9678738407</v>
      </c>
      <c r="O91" s="136">
        <v>43668</v>
      </c>
      <c r="P91" s="137" t="s">
        <v>837</v>
      </c>
      <c r="Q91" s="119"/>
      <c r="R91" s="18"/>
      <c r="S91" s="18"/>
      <c r="T91" s="18"/>
    </row>
    <row r="92" spans="1:20">
      <c r="A92" s="4">
        <v>88</v>
      </c>
      <c r="B92" s="118" t="s">
        <v>63</v>
      </c>
      <c r="C92" s="135" t="s">
        <v>977</v>
      </c>
      <c r="D92" s="119" t="s">
        <v>25</v>
      </c>
      <c r="E92" s="120"/>
      <c r="F92" s="119"/>
      <c r="G92" s="87">
        <v>14</v>
      </c>
      <c r="H92" s="87">
        <v>17</v>
      </c>
      <c r="I92" s="59">
        <f t="shared" si="1"/>
        <v>31</v>
      </c>
      <c r="J92" s="106" t="s">
        <v>244</v>
      </c>
      <c r="K92" s="77" t="s">
        <v>252</v>
      </c>
      <c r="L92" s="84">
        <v>9435306669</v>
      </c>
      <c r="M92" s="65" t="s">
        <v>253</v>
      </c>
      <c r="N92" s="90">
        <v>8011664667</v>
      </c>
      <c r="O92" s="136">
        <v>43668</v>
      </c>
      <c r="P92" s="137" t="s">
        <v>837</v>
      </c>
      <c r="Q92" s="119"/>
      <c r="R92" s="18"/>
      <c r="S92" s="18"/>
      <c r="T92" s="18"/>
    </row>
    <row r="93" spans="1:20">
      <c r="A93" s="4">
        <v>89</v>
      </c>
      <c r="B93" s="118" t="s">
        <v>63</v>
      </c>
      <c r="C93" s="94" t="s">
        <v>978</v>
      </c>
      <c r="D93" s="119" t="s">
        <v>25</v>
      </c>
      <c r="E93" s="120"/>
      <c r="F93" s="119"/>
      <c r="G93" s="87">
        <v>15</v>
      </c>
      <c r="H93" s="87">
        <v>16</v>
      </c>
      <c r="I93" s="59">
        <f t="shared" si="1"/>
        <v>31</v>
      </c>
      <c r="J93" s="106" t="s">
        <v>244</v>
      </c>
      <c r="K93" s="77" t="s">
        <v>245</v>
      </c>
      <c r="L93" s="78">
        <v>7035520872</v>
      </c>
      <c r="M93" s="65" t="s">
        <v>256</v>
      </c>
      <c r="N93" s="90">
        <v>8749825785</v>
      </c>
      <c r="O93" s="136">
        <v>43669</v>
      </c>
      <c r="P93" s="137" t="s">
        <v>768</v>
      </c>
      <c r="Q93" s="119"/>
      <c r="R93" s="18"/>
      <c r="S93" s="18"/>
      <c r="T93" s="18"/>
    </row>
    <row r="94" spans="1:20">
      <c r="A94" s="4">
        <v>90</v>
      </c>
      <c r="B94" s="118" t="s">
        <v>63</v>
      </c>
      <c r="C94" s="94" t="s">
        <v>979</v>
      </c>
      <c r="D94" s="119" t="s">
        <v>25</v>
      </c>
      <c r="E94" s="120"/>
      <c r="F94" s="119"/>
      <c r="G94" s="87">
        <v>12</v>
      </c>
      <c r="H94" s="87">
        <v>11</v>
      </c>
      <c r="I94" s="59">
        <f t="shared" si="1"/>
        <v>23</v>
      </c>
      <c r="J94" s="106" t="s">
        <v>244</v>
      </c>
      <c r="K94" s="77" t="s">
        <v>252</v>
      </c>
      <c r="L94" s="84">
        <v>9435306669</v>
      </c>
      <c r="M94" s="65" t="s">
        <v>1039</v>
      </c>
      <c r="N94" s="90">
        <v>8721937873</v>
      </c>
      <c r="O94" s="136">
        <v>43669</v>
      </c>
      <c r="P94" s="137" t="s">
        <v>768</v>
      </c>
      <c r="Q94" s="119"/>
      <c r="R94" s="18"/>
      <c r="S94" s="18"/>
      <c r="T94" s="18"/>
    </row>
    <row r="95" spans="1:20">
      <c r="A95" s="4">
        <v>91</v>
      </c>
      <c r="B95" s="118" t="s">
        <v>63</v>
      </c>
      <c r="C95" s="94" t="s">
        <v>980</v>
      </c>
      <c r="D95" s="119" t="s">
        <v>25</v>
      </c>
      <c r="E95" s="120"/>
      <c r="F95" s="119"/>
      <c r="G95" s="87">
        <v>5</v>
      </c>
      <c r="H95" s="87">
        <v>5</v>
      </c>
      <c r="I95" s="59">
        <f t="shared" si="1"/>
        <v>10</v>
      </c>
      <c r="J95" s="106" t="s">
        <v>1040</v>
      </c>
      <c r="K95" s="77" t="s">
        <v>1041</v>
      </c>
      <c r="L95" s="78">
        <v>9957790785</v>
      </c>
      <c r="M95" s="65" t="s">
        <v>1042</v>
      </c>
      <c r="N95" s="79">
        <v>7896945316</v>
      </c>
      <c r="O95" s="136">
        <v>43670</v>
      </c>
      <c r="P95" s="137" t="s">
        <v>794</v>
      </c>
      <c r="Q95" s="119"/>
      <c r="R95" s="18"/>
      <c r="S95" s="18"/>
      <c r="T95" s="18"/>
    </row>
    <row r="96" spans="1:20">
      <c r="A96" s="4">
        <v>92</v>
      </c>
      <c r="B96" s="118" t="s">
        <v>63</v>
      </c>
      <c r="C96" s="94" t="s">
        <v>981</v>
      </c>
      <c r="D96" s="119" t="s">
        <v>25</v>
      </c>
      <c r="E96" s="120"/>
      <c r="F96" s="119"/>
      <c r="G96" s="87">
        <v>11</v>
      </c>
      <c r="H96" s="87">
        <v>10</v>
      </c>
      <c r="I96" s="59">
        <f t="shared" si="1"/>
        <v>21</v>
      </c>
      <c r="J96" s="106" t="s">
        <v>1040</v>
      </c>
      <c r="K96" s="77" t="s">
        <v>1043</v>
      </c>
      <c r="L96" s="132">
        <v>9365509020</v>
      </c>
      <c r="M96" s="65" t="s">
        <v>1044</v>
      </c>
      <c r="N96" s="79">
        <v>7577826129</v>
      </c>
      <c r="O96" s="136">
        <v>43670</v>
      </c>
      <c r="P96" s="137" t="s">
        <v>794</v>
      </c>
      <c r="Q96" s="119"/>
      <c r="R96" s="18"/>
      <c r="S96" s="18"/>
      <c r="T96" s="18"/>
    </row>
    <row r="97" spans="1:20">
      <c r="A97" s="4">
        <v>93</v>
      </c>
      <c r="B97" s="118" t="s">
        <v>63</v>
      </c>
      <c r="C97" s="94" t="s">
        <v>982</v>
      </c>
      <c r="D97" s="119" t="s">
        <v>25</v>
      </c>
      <c r="E97" s="120"/>
      <c r="F97" s="119"/>
      <c r="G97" s="87">
        <v>14</v>
      </c>
      <c r="H97" s="87">
        <v>13</v>
      </c>
      <c r="I97" s="59">
        <f t="shared" si="1"/>
        <v>27</v>
      </c>
      <c r="J97" s="106" t="s">
        <v>1040</v>
      </c>
      <c r="K97" s="77" t="s">
        <v>1041</v>
      </c>
      <c r="L97" s="78">
        <v>9957790785</v>
      </c>
      <c r="M97" s="65" t="s">
        <v>1045</v>
      </c>
      <c r="N97" s="79">
        <v>9577742147</v>
      </c>
      <c r="O97" s="136">
        <v>43671</v>
      </c>
      <c r="P97" s="137" t="s">
        <v>887</v>
      </c>
      <c r="Q97" s="119"/>
      <c r="R97" s="18"/>
      <c r="S97" s="18"/>
      <c r="T97" s="18"/>
    </row>
    <row r="98" spans="1:20">
      <c r="A98" s="4">
        <v>94</v>
      </c>
      <c r="B98" s="118" t="s">
        <v>63</v>
      </c>
      <c r="C98" s="94" t="s">
        <v>983</v>
      </c>
      <c r="D98" s="119" t="s">
        <v>25</v>
      </c>
      <c r="E98" s="120"/>
      <c r="F98" s="119"/>
      <c r="G98" s="87">
        <v>11</v>
      </c>
      <c r="H98" s="87">
        <v>10</v>
      </c>
      <c r="I98" s="59">
        <f t="shared" si="1"/>
        <v>21</v>
      </c>
      <c r="J98" s="106" t="s">
        <v>1040</v>
      </c>
      <c r="K98" s="77" t="s">
        <v>1043</v>
      </c>
      <c r="L98" s="132">
        <v>9365509020</v>
      </c>
      <c r="M98" s="65" t="s">
        <v>1046</v>
      </c>
      <c r="N98" s="79">
        <v>7662024903</v>
      </c>
      <c r="O98" s="136">
        <v>43671</v>
      </c>
      <c r="P98" s="137" t="s">
        <v>887</v>
      </c>
      <c r="Q98" s="119"/>
      <c r="R98" s="18"/>
      <c r="S98" s="18"/>
      <c r="T98" s="18"/>
    </row>
    <row r="99" spans="1:20">
      <c r="A99" s="4">
        <v>95</v>
      </c>
      <c r="B99" s="118" t="s">
        <v>63</v>
      </c>
      <c r="C99" s="94" t="s">
        <v>984</v>
      </c>
      <c r="D99" s="119" t="s">
        <v>25</v>
      </c>
      <c r="E99" s="120"/>
      <c r="F99" s="119"/>
      <c r="G99" s="87">
        <v>10</v>
      </c>
      <c r="H99" s="87">
        <v>20</v>
      </c>
      <c r="I99" s="59">
        <f t="shared" si="1"/>
        <v>30</v>
      </c>
      <c r="J99" s="106" t="s">
        <v>1040</v>
      </c>
      <c r="K99" s="77" t="s">
        <v>1041</v>
      </c>
      <c r="L99" s="78">
        <v>9957790785</v>
      </c>
      <c r="M99" s="65" t="s">
        <v>1047</v>
      </c>
      <c r="N99" s="79">
        <v>9678832629</v>
      </c>
      <c r="O99" s="136">
        <v>43672</v>
      </c>
      <c r="P99" s="137" t="s">
        <v>1030</v>
      </c>
      <c r="Q99" s="119"/>
      <c r="R99" s="18"/>
      <c r="S99" s="18"/>
      <c r="T99" s="18"/>
    </row>
    <row r="100" spans="1:20">
      <c r="A100" s="4">
        <v>96</v>
      </c>
      <c r="B100" s="118" t="s">
        <v>63</v>
      </c>
      <c r="C100" s="94" t="s">
        <v>985</v>
      </c>
      <c r="D100" s="119" t="s">
        <v>25</v>
      </c>
      <c r="E100" s="120"/>
      <c r="F100" s="119"/>
      <c r="G100" s="87">
        <v>9</v>
      </c>
      <c r="H100" s="87">
        <v>17</v>
      </c>
      <c r="I100" s="59">
        <f t="shared" si="1"/>
        <v>26</v>
      </c>
      <c r="J100" s="106" t="s">
        <v>1040</v>
      </c>
      <c r="K100" s="77" t="s">
        <v>1043</v>
      </c>
      <c r="L100" s="132">
        <v>9365509020</v>
      </c>
      <c r="M100" s="65" t="s">
        <v>1048</v>
      </c>
      <c r="N100" s="79">
        <v>9859640518</v>
      </c>
      <c r="O100" s="136">
        <v>43672</v>
      </c>
      <c r="P100" s="137" t="s">
        <v>1030</v>
      </c>
      <c r="Q100" s="119"/>
      <c r="R100" s="18"/>
      <c r="S100" s="18"/>
      <c r="T100" s="18"/>
    </row>
    <row r="101" spans="1:20">
      <c r="A101" s="4">
        <v>97</v>
      </c>
      <c r="B101" s="118" t="s">
        <v>63</v>
      </c>
      <c r="C101" s="94" t="s">
        <v>986</v>
      </c>
      <c r="D101" s="119" t="s">
        <v>25</v>
      </c>
      <c r="E101" s="120"/>
      <c r="F101" s="119"/>
      <c r="G101" s="87">
        <v>22</v>
      </c>
      <c r="H101" s="87">
        <v>20</v>
      </c>
      <c r="I101" s="59">
        <f t="shared" si="1"/>
        <v>42</v>
      </c>
      <c r="J101" s="106" t="s">
        <v>1040</v>
      </c>
      <c r="K101" s="77" t="s">
        <v>1041</v>
      </c>
      <c r="L101" s="78">
        <v>9957790785</v>
      </c>
      <c r="M101" s="65" t="s">
        <v>1049</v>
      </c>
      <c r="N101" s="79">
        <v>8822163290</v>
      </c>
      <c r="O101" s="136">
        <v>43673</v>
      </c>
      <c r="P101" s="137" t="s">
        <v>832</v>
      </c>
      <c r="Q101" s="119"/>
      <c r="R101" s="18"/>
      <c r="S101" s="18"/>
      <c r="T101" s="18"/>
    </row>
    <row r="102" spans="1:20">
      <c r="A102" s="4">
        <v>98</v>
      </c>
      <c r="B102" s="118" t="s">
        <v>63</v>
      </c>
      <c r="C102" s="94" t="s">
        <v>987</v>
      </c>
      <c r="D102" s="119" t="s">
        <v>25</v>
      </c>
      <c r="E102" s="120"/>
      <c r="F102" s="119"/>
      <c r="G102" s="128">
        <v>15</v>
      </c>
      <c r="H102" s="128">
        <v>15</v>
      </c>
      <c r="I102" s="59">
        <f t="shared" si="1"/>
        <v>30</v>
      </c>
      <c r="J102" s="128" t="s">
        <v>1040</v>
      </c>
      <c r="K102" s="77" t="s">
        <v>1043</v>
      </c>
      <c r="L102" s="132">
        <v>9365509020</v>
      </c>
      <c r="M102" s="65" t="s">
        <v>1042</v>
      </c>
      <c r="N102" s="79">
        <v>7896945316</v>
      </c>
      <c r="O102" s="136">
        <v>43675</v>
      </c>
      <c r="P102" s="137" t="s">
        <v>837</v>
      </c>
      <c r="Q102" s="119"/>
      <c r="R102" s="18"/>
      <c r="S102" s="18"/>
      <c r="T102" s="18"/>
    </row>
    <row r="103" spans="1:20">
      <c r="A103" s="4">
        <v>99</v>
      </c>
      <c r="B103" s="118" t="s">
        <v>63</v>
      </c>
      <c r="C103" s="94" t="s">
        <v>988</v>
      </c>
      <c r="D103" s="119" t="s">
        <v>25</v>
      </c>
      <c r="E103" s="120"/>
      <c r="F103" s="119"/>
      <c r="G103" s="87">
        <v>17</v>
      </c>
      <c r="H103" s="87">
        <v>21</v>
      </c>
      <c r="I103" s="59">
        <f t="shared" si="1"/>
        <v>38</v>
      </c>
      <c r="J103" s="106" t="s">
        <v>1040</v>
      </c>
      <c r="K103" s="77" t="s">
        <v>1041</v>
      </c>
      <c r="L103" s="78">
        <v>9957790785</v>
      </c>
      <c r="M103" s="65" t="s">
        <v>1044</v>
      </c>
      <c r="N103" s="79">
        <v>7577826129</v>
      </c>
      <c r="O103" s="136">
        <v>43675</v>
      </c>
      <c r="P103" s="137" t="s">
        <v>837</v>
      </c>
      <c r="Q103" s="119"/>
      <c r="R103" s="18"/>
      <c r="S103" s="18"/>
      <c r="T103" s="18"/>
    </row>
    <row r="104" spans="1:20">
      <c r="A104" s="4">
        <v>100</v>
      </c>
      <c r="B104" s="118" t="s">
        <v>63</v>
      </c>
      <c r="C104" s="94" t="s">
        <v>989</v>
      </c>
      <c r="D104" s="119" t="s">
        <v>25</v>
      </c>
      <c r="E104" s="120"/>
      <c r="F104" s="119"/>
      <c r="G104" s="87">
        <v>33</v>
      </c>
      <c r="H104" s="87">
        <v>38</v>
      </c>
      <c r="I104" s="59">
        <f t="shared" si="1"/>
        <v>71</v>
      </c>
      <c r="J104" s="106" t="s">
        <v>1040</v>
      </c>
      <c r="K104" s="77" t="s">
        <v>1043</v>
      </c>
      <c r="L104" s="132">
        <v>9365509020</v>
      </c>
      <c r="M104" s="65" t="s">
        <v>1045</v>
      </c>
      <c r="N104" s="79">
        <v>9577742147</v>
      </c>
      <c r="O104" s="136">
        <v>43676</v>
      </c>
      <c r="P104" s="137" t="s">
        <v>768</v>
      </c>
      <c r="Q104" s="119"/>
      <c r="R104" s="18"/>
      <c r="S104" s="18"/>
      <c r="T104" s="18"/>
    </row>
    <row r="105" spans="1:20">
      <c r="A105" s="4">
        <v>101</v>
      </c>
      <c r="B105" s="118" t="s">
        <v>63</v>
      </c>
      <c r="C105" s="94" t="s">
        <v>990</v>
      </c>
      <c r="D105" s="119" t="s">
        <v>25</v>
      </c>
      <c r="E105" s="120"/>
      <c r="F105" s="119"/>
      <c r="G105" s="87">
        <v>22</v>
      </c>
      <c r="H105" s="87">
        <v>14</v>
      </c>
      <c r="I105" s="59">
        <f t="shared" si="1"/>
        <v>36</v>
      </c>
      <c r="J105" s="106" t="s">
        <v>1050</v>
      </c>
      <c r="K105" s="77" t="s">
        <v>1041</v>
      </c>
      <c r="L105" s="78">
        <v>9957790785</v>
      </c>
      <c r="M105" s="65" t="s">
        <v>1046</v>
      </c>
      <c r="N105" s="79">
        <v>7662024903</v>
      </c>
      <c r="O105" s="136">
        <v>43677</v>
      </c>
      <c r="P105" s="137" t="s">
        <v>794</v>
      </c>
      <c r="Q105" s="119"/>
      <c r="R105" s="18"/>
      <c r="S105" s="18"/>
      <c r="T105" s="18"/>
    </row>
    <row r="106" spans="1:20">
      <c r="A106" s="4">
        <v>102</v>
      </c>
      <c r="B106" s="118" t="s">
        <v>63</v>
      </c>
      <c r="C106" s="94" t="s">
        <v>991</v>
      </c>
      <c r="D106" s="119" t="s">
        <v>25</v>
      </c>
      <c r="E106" s="120"/>
      <c r="F106" s="119"/>
      <c r="G106" s="87">
        <v>14</v>
      </c>
      <c r="H106" s="87">
        <v>16</v>
      </c>
      <c r="I106" s="59">
        <f t="shared" si="1"/>
        <v>30</v>
      </c>
      <c r="J106" s="106" t="s">
        <v>1050</v>
      </c>
      <c r="K106" s="77" t="s">
        <v>1043</v>
      </c>
      <c r="L106" s="132">
        <v>9365509020</v>
      </c>
      <c r="M106" s="65" t="s">
        <v>1047</v>
      </c>
      <c r="N106" s="79">
        <v>9678832629</v>
      </c>
      <c r="O106" s="136">
        <v>43677</v>
      </c>
      <c r="P106" s="137" t="s">
        <v>794</v>
      </c>
      <c r="Q106" s="119"/>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101</v>
      </c>
      <c r="D165" s="21"/>
      <c r="E165" s="13"/>
      <c r="F165" s="21"/>
      <c r="G165" s="60">
        <f>SUM(G5:G164)</f>
        <v>1735</v>
      </c>
      <c r="H165" s="60">
        <f>SUM(H5:H164)</f>
        <v>1756</v>
      </c>
      <c r="I165" s="60">
        <f>SUM(I5:I164)</f>
        <v>3491</v>
      </c>
      <c r="J165" s="21"/>
      <c r="K165" s="21"/>
      <c r="L165" s="21"/>
      <c r="M165" s="21"/>
      <c r="N165" s="21"/>
      <c r="O165" s="21"/>
      <c r="P165" s="14"/>
      <c r="Q165" s="21"/>
      <c r="R165" s="21"/>
      <c r="S165" s="21"/>
      <c r="T165" s="12"/>
    </row>
    <row r="166" spans="1:20">
      <c r="A166" s="44" t="s">
        <v>62</v>
      </c>
      <c r="B166" s="10">
        <f>COUNTIF(B$5:B$164,"Team 1")</f>
        <v>50</v>
      </c>
      <c r="C166" s="44" t="s">
        <v>25</v>
      </c>
      <c r="D166" s="10">
        <f>COUNTIF(D5:D164,"Anganwadi")</f>
        <v>101</v>
      </c>
    </row>
    <row r="167" spans="1:20">
      <c r="A167" s="44" t="s">
        <v>63</v>
      </c>
      <c r="B167" s="10">
        <f>COUNTIF(B$6:B$164,"Team 2")</f>
        <v>51</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Q54" sqref="Q54"/>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224" t="s">
        <v>70</v>
      </c>
      <c r="B1" s="224"/>
      <c r="C1" s="224"/>
      <c r="D1" s="55"/>
      <c r="E1" s="55"/>
      <c r="F1" s="55"/>
      <c r="G1" s="55"/>
      <c r="H1" s="55"/>
      <c r="I1" s="55"/>
      <c r="J1" s="55"/>
      <c r="K1" s="55"/>
      <c r="L1" s="55"/>
      <c r="M1" s="55"/>
      <c r="N1" s="55"/>
      <c r="O1" s="55"/>
      <c r="P1" s="55"/>
      <c r="Q1" s="55"/>
      <c r="R1" s="55"/>
      <c r="S1" s="55"/>
    </row>
    <row r="2" spans="1:20">
      <c r="A2" s="220" t="s">
        <v>59</v>
      </c>
      <c r="B2" s="221"/>
      <c r="C2" s="221"/>
      <c r="D2" s="25">
        <v>43678</v>
      </c>
      <c r="E2" s="22"/>
      <c r="F2" s="22"/>
      <c r="G2" s="22"/>
      <c r="H2" s="22"/>
      <c r="I2" s="22"/>
      <c r="J2" s="22"/>
      <c r="K2" s="22"/>
      <c r="L2" s="22"/>
      <c r="M2" s="22"/>
      <c r="N2" s="22"/>
      <c r="O2" s="22"/>
      <c r="P2" s="22"/>
      <c r="Q2" s="22"/>
      <c r="R2" s="22"/>
      <c r="S2" s="22"/>
    </row>
    <row r="3" spans="1:20" ht="24" customHeight="1">
      <c r="A3" s="216" t="s">
        <v>14</v>
      </c>
      <c r="B3" s="218" t="s">
        <v>61</v>
      </c>
      <c r="C3" s="215" t="s">
        <v>7</v>
      </c>
      <c r="D3" s="215" t="s">
        <v>55</v>
      </c>
      <c r="E3" s="215" t="s">
        <v>16</v>
      </c>
      <c r="F3" s="222" t="s">
        <v>17</v>
      </c>
      <c r="G3" s="215" t="s">
        <v>8</v>
      </c>
      <c r="H3" s="215"/>
      <c r="I3" s="215"/>
      <c r="J3" s="215" t="s">
        <v>31</v>
      </c>
      <c r="K3" s="218" t="s">
        <v>33</v>
      </c>
      <c r="L3" s="218" t="s">
        <v>50</v>
      </c>
      <c r="M3" s="218" t="s">
        <v>51</v>
      </c>
      <c r="N3" s="218" t="s">
        <v>34</v>
      </c>
      <c r="O3" s="218" t="s">
        <v>35</v>
      </c>
      <c r="P3" s="216" t="s">
        <v>54</v>
      </c>
      <c r="Q3" s="215" t="s">
        <v>52</v>
      </c>
      <c r="R3" s="215" t="s">
        <v>32</v>
      </c>
      <c r="S3" s="215" t="s">
        <v>53</v>
      </c>
      <c r="T3" s="215" t="s">
        <v>13</v>
      </c>
    </row>
    <row r="4" spans="1:20" ht="25.5" customHeight="1">
      <c r="A4" s="216"/>
      <c r="B4" s="223"/>
      <c r="C4" s="215"/>
      <c r="D4" s="215"/>
      <c r="E4" s="215"/>
      <c r="F4" s="222"/>
      <c r="G4" s="23" t="s">
        <v>9</v>
      </c>
      <c r="H4" s="23" t="s">
        <v>10</v>
      </c>
      <c r="I4" s="23" t="s">
        <v>11</v>
      </c>
      <c r="J4" s="215"/>
      <c r="K4" s="219"/>
      <c r="L4" s="219"/>
      <c r="M4" s="219"/>
      <c r="N4" s="219"/>
      <c r="O4" s="219"/>
      <c r="P4" s="216"/>
      <c r="Q4" s="216"/>
      <c r="R4" s="215"/>
      <c r="S4" s="215"/>
      <c r="T4" s="215"/>
    </row>
    <row r="5" spans="1:20" ht="24">
      <c r="A5" s="4">
        <v>1</v>
      </c>
      <c r="B5" s="64" t="s">
        <v>62</v>
      </c>
      <c r="C5" s="94" t="s">
        <v>1051</v>
      </c>
      <c r="D5" s="66" t="s">
        <v>25</v>
      </c>
      <c r="E5" s="86"/>
      <c r="F5" s="66"/>
      <c r="G5" s="87">
        <v>59</v>
      </c>
      <c r="H5" s="87">
        <v>51</v>
      </c>
      <c r="I5" s="59">
        <f>SUM(G5:H5)</f>
        <v>110</v>
      </c>
      <c r="J5" s="89" t="s">
        <v>1130</v>
      </c>
      <c r="K5" s="106" t="s">
        <v>1053</v>
      </c>
      <c r="L5" s="140" t="s">
        <v>1131</v>
      </c>
      <c r="M5" s="141">
        <v>8638399690</v>
      </c>
      <c r="N5" s="65" t="s">
        <v>1132</v>
      </c>
      <c r="O5" s="142">
        <v>9613322570</v>
      </c>
      <c r="P5" s="143">
        <v>43678</v>
      </c>
      <c r="Q5" s="106" t="s">
        <v>105</v>
      </c>
      <c r="R5" s="48"/>
      <c r="S5" s="18"/>
      <c r="T5" s="18"/>
    </row>
    <row r="6" spans="1:20" ht="24">
      <c r="A6" s="4">
        <v>2</v>
      </c>
      <c r="B6" s="64" t="s">
        <v>62</v>
      </c>
      <c r="C6" s="94" t="s">
        <v>1052</v>
      </c>
      <c r="D6" s="66" t="s">
        <v>25</v>
      </c>
      <c r="E6" s="86"/>
      <c r="F6" s="66"/>
      <c r="G6" s="87">
        <v>36</v>
      </c>
      <c r="H6" s="87">
        <v>39</v>
      </c>
      <c r="I6" s="59">
        <f t="shared" ref="I6:I69" si="0">SUM(G6:H6)</f>
        <v>75</v>
      </c>
      <c r="J6" s="89" t="s">
        <v>1133</v>
      </c>
      <c r="K6" s="106" t="s">
        <v>1053</v>
      </c>
      <c r="L6" s="140" t="s">
        <v>1134</v>
      </c>
      <c r="M6" s="144">
        <v>8723830741</v>
      </c>
      <c r="N6" s="65" t="s">
        <v>1135</v>
      </c>
      <c r="O6" s="142">
        <v>8721879944</v>
      </c>
      <c r="P6" s="80">
        <v>43679</v>
      </c>
      <c r="Q6" s="81" t="s">
        <v>111</v>
      </c>
      <c r="R6" s="48"/>
      <c r="S6" s="18"/>
      <c r="T6" s="18"/>
    </row>
    <row r="7" spans="1:20" ht="24">
      <c r="A7" s="4">
        <v>3</v>
      </c>
      <c r="B7" s="64" t="s">
        <v>62</v>
      </c>
      <c r="C7" s="94" t="s">
        <v>1053</v>
      </c>
      <c r="D7" s="66" t="s">
        <v>25</v>
      </c>
      <c r="E7" s="86"/>
      <c r="F7" s="66"/>
      <c r="G7" s="87">
        <v>22</v>
      </c>
      <c r="H7" s="87">
        <v>25</v>
      </c>
      <c r="I7" s="59">
        <f t="shared" si="0"/>
        <v>47</v>
      </c>
      <c r="J7" s="89" t="s">
        <v>1136</v>
      </c>
      <c r="K7" s="106" t="s">
        <v>1053</v>
      </c>
      <c r="L7" s="140" t="s">
        <v>1137</v>
      </c>
      <c r="M7" s="145">
        <v>8876615064</v>
      </c>
      <c r="N7" s="65" t="s">
        <v>1138</v>
      </c>
      <c r="O7" s="142">
        <v>9707207916</v>
      </c>
      <c r="P7" s="123">
        <v>43680</v>
      </c>
      <c r="Q7" s="66" t="s">
        <v>117</v>
      </c>
      <c r="R7" s="48"/>
      <c r="S7" s="18"/>
      <c r="T7" s="18"/>
    </row>
    <row r="8" spans="1:20" ht="30">
      <c r="A8" s="4">
        <v>4</v>
      </c>
      <c r="B8" s="64" t="s">
        <v>62</v>
      </c>
      <c r="C8" s="88" t="s">
        <v>1054</v>
      </c>
      <c r="D8" s="66" t="s">
        <v>23</v>
      </c>
      <c r="E8" s="93">
        <v>18060513008</v>
      </c>
      <c r="F8" s="66" t="s">
        <v>91</v>
      </c>
      <c r="G8" s="103">
        <v>91</v>
      </c>
      <c r="H8" s="103">
        <v>82</v>
      </c>
      <c r="I8" s="59">
        <f t="shared" si="0"/>
        <v>173</v>
      </c>
      <c r="J8" s="146" t="s">
        <v>1139</v>
      </c>
      <c r="K8" s="109" t="s">
        <v>772</v>
      </c>
      <c r="L8" s="140" t="s">
        <v>773</v>
      </c>
      <c r="M8" s="141">
        <v>8721847320</v>
      </c>
      <c r="N8" s="65" t="s">
        <v>793</v>
      </c>
      <c r="O8" s="147">
        <v>9706326974</v>
      </c>
      <c r="P8" s="123">
        <v>43682</v>
      </c>
      <c r="Q8" s="66" t="s">
        <v>1140</v>
      </c>
      <c r="R8" s="48"/>
      <c r="S8" s="18"/>
      <c r="T8" s="18"/>
    </row>
    <row r="9" spans="1:20" ht="30">
      <c r="A9" s="4">
        <v>5</v>
      </c>
      <c r="B9" s="64" t="s">
        <v>62</v>
      </c>
      <c r="C9" s="69" t="s">
        <v>1055</v>
      </c>
      <c r="D9" s="66" t="s">
        <v>23</v>
      </c>
      <c r="E9" s="91">
        <v>18060503102</v>
      </c>
      <c r="F9" s="66" t="s">
        <v>91</v>
      </c>
      <c r="G9" s="103">
        <v>29</v>
      </c>
      <c r="H9" s="103">
        <v>29</v>
      </c>
      <c r="I9" s="59">
        <f t="shared" si="0"/>
        <v>58</v>
      </c>
      <c r="J9" s="146" t="s">
        <v>1141</v>
      </c>
      <c r="K9" s="109" t="s">
        <v>687</v>
      </c>
      <c r="L9" s="140" t="s">
        <v>777</v>
      </c>
      <c r="M9" s="141">
        <v>9085546323</v>
      </c>
      <c r="N9" s="65" t="s">
        <v>796</v>
      </c>
      <c r="O9" s="147">
        <v>9957096299</v>
      </c>
      <c r="P9" s="123">
        <v>43683</v>
      </c>
      <c r="Q9" s="66" t="s">
        <v>134</v>
      </c>
      <c r="R9" s="48"/>
      <c r="S9" s="18"/>
      <c r="T9" s="18"/>
    </row>
    <row r="10" spans="1:20" ht="30">
      <c r="A10" s="4">
        <v>6</v>
      </c>
      <c r="B10" s="64" t="s">
        <v>62</v>
      </c>
      <c r="C10" s="69" t="s">
        <v>1056</v>
      </c>
      <c r="D10" s="66" t="s">
        <v>23</v>
      </c>
      <c r="E10" s="91">
        <v>18060503101</v>
      </c>
      <c r="F10" s="66" t="s">
        <v>381</v>
      </c>
      <c r="G10" s="103">
        <v>53</v>
      </c>
      <c r="H10" s="103">
        <v>50</v>
      </c>
      <c r="I10" s="59">
        <f t="shared" si="0"/>
        <v>103</v>
      </c>
      <c r="J10" s="146" t="s">
        <v>1142</v>
      </c>
      <c r="K10" s="109" t="s">
        <v>687</v>
      </c>
      <c r="L10" s="140" t="s">
        <v>777</v>
      </c>
      <c r="M10" s="141">
        <v>9085546323</v>
      </c>
      <c r="N10" s="65" t="s">
        <v>798</v>
      </c>
      <c r="O10" s="147">
        <v>9085294236</v>
      </c>
      <c r="P10" s="123">
        <v>43683</v>
      </c>
      <c r="Q10" s="66" t="s">
        <v>134</v>
      </c>
      <c r="R10" s="48"/>
      <c r="S10" s="18"/>
      <c r="T10" s="18"/>
    </row>
    <row r="11" spans="1:20" ht="30">
      <c r="A11" s="4">
        <v>7</v>
      </c>
      <c r="B11" s="64" t="s">
        <v>62</v>
      </c>
      <c r="C11" s="88" t="s">
        <v>1057</v>
      </c>
      <c r="D11" s="66" t="s">
        <v>23</v>
      </c>
      <c r="E11" s="69">
        <v>18060503005</v>
      </c>
      <c r="F11" s="66" t="s">
        <v>91</v>
      </c>
      <c r="G11" s="68">
        <v>88</v>
      </c>
      <c r="H11" s="68">
        <v>75</v>
      </c>
      <c r="I11" s="59">
        <f t="shared" si="0"/>
        <v>163</v>
      </c>
      <c r="J11" s="146" t="s">
        <v>1143</v>
      </c>
      <c r="K11" s="109" t="s">
        <v>760</v>
      </c>
      <c r="L11" s="140" t="s">
        <v>761</v>
      </c>
      <c r="M11" s="144">
        <v>9957191980</v>
      </c>
      <c r="N11" s="65" t="s">
        <v>823</v>
      </c>
      <c r="O11" s="142">
        <v>9126882392</v>
      </c>
      <c r="P11" s="123">
        <v>43684</v>
      </c>
      <c r="Q11" s="66" t="s">
        <v>271</v>
      </c>
      <c r="R11" s="48"/>
      <c r="S11" s="18"/>
      <c r="T11" s="18"/>
    </row>
    <row r="12" spans="1:20" ht="45">
      <c r="A12" s="4">
        <v>8</v>
      </c>
      <c r="B12" s="64" t="s">
        <v>62</v>
      </c>
      <c r="C12" s="88" t="s">
        <v>1058</v>
      </c>
      <c r="D12" s="66" t="s">
        <v>23</v>
      </c>
      <c r="E12" s="93">
        <v>18060502904</v>
      </c>
      <c r="F12" s="66" t="s">
        <v>91</v>
      </c>
      <c r="G12" s="103">
        <v>58</v>
      </c>
      <c r="H12" s="103">
        <v>85</v>
      </c>
      <c r="I12" s="59">
        <f t="shared" si="0"/>
        <v>143</v>
      </c>
      <c r="J12" s="146" t="s">
        <v>1144</v>
      </c>
      <c r="K12" s="109" t="s">
        <v>790</v>
      </c>
      <c r="L12" s="140" t="s">
        <v>764</v>
      </c>
      <c r="M12" s="141">
        <v>9957433485</v>
      </c>
      <c r="N12" s="65" t="s">
        <v>825</v>
      </c>
      <c r="O12" s="142">
        <v>8011117600</v>
      </c>
      <c r="P12" s="123">
        <v>43685</v>
      </c>
      <c r="Q12" s="66" t="s">
        <v>105</v>
      </c>
      <c r="R12" s="48"/>
      <c r="S12" s="18"/>
      <c r="T12" s="18"/>
    </row>
    <row r="13" spans="1:20" ht="30">
      <c r="A13" s="4">
        <v>9</v>
      </c>
      <c r="B13" s="64" t="s">
        <v>62</v>
      </c>
      <c r="C13" s="88" t="s">
        <v>1059</v>
      </c>
      <c r="D13" s="66" t="s">
        <v>23</v>
      </c>
      <c r="E13" s="91" t="s">
        <v>1060</v>
      </c>
      <c r="F13" s="66" t="s">
        <v>381</v>
      </c>
      <c r="G13" s="68">
        <v>32</v>
      </c>
      <c r="H13" s="68">
        <v>50</v>
      </c>
      <c r="I13" s="59">
        <f t="shared" si="0"/>
        <v>82</v>
      </c>
      <c r="J13" s="146" t="s">
        <v>1145</v>
      </c>
      <c r="K13" s="108" t="s">
        <v>908</v>
      </c>
      <c r="L13" s="140" t="s">
        <v>997</v>
      </c>
      <c r="M13" s="144">
        <v>9085842378</v>
      </c>
      <c r="N13" s="65" t="s">
        <v>1146</v>
      </c>
      <c r="O13" s="148">
        <v>9577125229</v>
      </c>
      <c r="P13" s="123">
        <v>43686</v>
      </c>
      <c r="Q13" s="66" t="s">
        <v>111</v>
      </c>
      <c r="R13" s="48"/>
      <c r="S13" s="18"/>
      <c r="T13" s="18"/>
    </row>
    <row r="14" spans="1:20" ht="45">
      <c r="A14" s="4">
        <v>10</v>
      </c>
      <c r="B14" s="64" t="s">
        <v>62</v>
      </c>
      <c r="C14" s="88" t="s">
        <v>1061</v>
      </c>
      <c r="D14" s="66" t="s">
        <v>23</v>
      </c>
      <c r="E14" s="93" t="s">
        <v>1062</v>
      </c>
      <c r="F14" s="66" t="s">
        <v>91</v>
      </c>
      <c r="G14" s="68">
        <v>28</v>
      </c>
      <c r="H14" s="68">
        <v>33</v>
      </c>
      <c r="I14" s="59">
        <f t="shared" si="0"/>
        <v>61</v>
      </c>
      <c r="J14" s="146" t="s">
        <v>1147</v>
      </c>
      <c r="K14" s="108" t="s">
        <v>908</v>
      </c>
      <c r="L14" s="140" t="s">
        <v>999</v>
      </c>
      <c r="M14" s="145">
        <v>9954952261</v>
      </c>
      <c r="N14" s="65" t="s">
        <v>1146</v>
      </c>
      <c r="O14" s="148">
        <v>9577125229</v>
      </c>
      <c r="P14" s="123">
        <v>43686</v>
      </c>
      <c r="Q14" s="66" t="s">
        <v>111</v>
      </c>
      <c r="R14" s="48"/>
      <c r="S14" s="18"/>
      <c r="T14" s="18"/>
    </row>
    <row r="15" spans="1:20" ht="47.25">
      <c r="A15" s="4">
        <v>11</v>
      </c>
      <c r="B15" s="64" t="s">
        <v>62</v>
      </c>
      <c r="C15" s="88" t="s">
        <v>1063</v>
      </c>
      <c r="D15" s="66" t="s">
        <v>23</v>
      </c>
      <c r="E15" s="67">
        <v>18060505707</v>
      </c>
      <c r="F15" s="66" t="s">
        <v>100</v>
      </c>
      <c r="G15" s="68">
        <v>36</v>
      </c>
      <c r="H15" s="68">
        <v>31</v>
      </c>
      <c r="I15" s="59">
        <f t="shared" si="0"/>
        <v>67</v>
      </c>
      <c r="J15" s="149" t="s">
        <v>1148</v>
      </c>
      <c r="K15" s="108" t="s">
        <v>1053</v>
      </c>
      <c r="L15" s="140" t="s">
        <v>1131</v>
      </c>
      <c r="M15" s="141">
        <v>8638399690</v>
      </c>
      <c r="N15" s="65" t="s">
        <v>1132</v>
      </c>
      <c r="O15" s="142">
        <v>9613322570</v>
      </c>
      <c r="P15" s="123">
        <v>43687</v>
      </c>
      <c r="Q15" s="66" t="s">
        <v>117</v>
      </c>
      <c r="R15" s="48"/>
      <c r="S15" s="18"/>
      <c r="T15" s="18"/>
    </row>
    <row r="16" spans="1:20" ht="30">
      <c r="A16" s="4">
        <v>12</v>
      </c>
      <c r="B16" s="64" t="s">
        <v>62</v>
      </c>
      <c r="C16" s="88" t="s">
        <v>1064</v>
      </c>
      <c r="D16" s="66" t="s">
        <v>23</v>
      </c>
      <c r="E16" s="91" t="s">
        <v>1065</v>
      </c>
      <c r="F16" s="66" t="s">
        <v>381</v>
      </c>
      <c r="G16" s="68">
        <v>91</v>
      </c>
      <c r="H16" s="68">
        <v>85</v>
      </c>
      <c r="I16" s="59">
        <f t="shared" si="0"/>
        <v>176</v>
      </c>
      <c r="J16" s="146" t="s">
        <v>1149</v>
      </c>
      <c r="K16" s="108" t="s">
        <v>1053</v>
      </c>
      <c r="L16" s="140" t="s">
        <v>1134</v>
      </c>
      <c r="M16" s="144">
        <v>8723830741</v>
      </c>
      <c r="N16" s="65" t="s">
        <v>1135</v>
      </c>
      <c r="O16" s="142">
        <v>8721879944</v>
      </c>
      <c r="P16" s="123">
        <v>43690</v>
      </c>
      <c r="Q16" s="66" t="s">
        <v>134</v>
      </c>
      <c r="R16" s="48"/>
      <c r="S16" s="18"/>
      <c r="T16" s="18"/>
    </row>
    <row r="17" spans="1:20" ht="30">
      <c r="A17" s="4">
        <v>13</v>
      </c>
      <c r="B17" s="64" t="s">
        <v>62</v>
      </c>
      <c r="C17" s="88" t="s">
        <v>1066</v>
      </c>
      <c r="D17" s="66" t="s">
        <v>23</v>
      </c>
      <c r="E17" s="91" t="s">
        <v>1067</v>
      </c>
      <c r="F17" s="66" t="s">
        <v>100</v>
      </c>
      <c r="G17" s="68">
        <v>75</v>
      </c>
      <c r="H17" s="68">
        <v>85</v>
      </c>
      <c r="I17" s="59">
        <f t="shared" si="0"/>
        <v>160</v>
      </c>
      <c r="J17" s="146" t="s">
        <v>1150</v>
      </c>
      <c r="K17" s="108" t="s">
        <v>1053</v>
      </c>
      <c r="L17" s="140" t="s">
        <v>1137</v>
      </c>
      <c r="M17" s="145">
        <v>8876615064</v>
      </c>
      <c r="N17" s="65" t="s">
        <v>1138</v>
      </c>
      <c r="O17" s="142">
        <v>9707207916</v>
      </c>
      <c r="P17" s="123">
        <v>43691</v>
      </c>
      <c r="Q17" s="66" t="s">
        <v>271</v>
      </c>
      <c r="R17" s="48"/>
      <c r="S17" s="18"/>
      <c r="T17" s="18"/>
    </row>
    <row r="18" spans="1:20" ht="33">
      <c r="A18" s="4">
        <v>14</v>
      </c>
      <c r="B18" s="64" t="s">
        <v>62</v>
      </c>
      <c r="C18" s="88" t="s">
        <v>1068</v>
      </c>
      <c r="D18" s="66" t="s">
        <v>23</v>
      </c>
      <c r="E18" s="67" t="s">
        <v>1069</v>
      </c>
      <c r="F18" s="66" t="s">
        <v>100</v>
      </c>
      <c r="G18" s="68">
        <v>94</v>
      </c>
      <c r="H18" s="68">
        <v>112</v>
      </c>
      <c r="I18" s="59">
        <f t="shared" si="0"/>
        <v>206</v>
      </c>
      <c r="J18" s="65" t="s">
        <v>1151</v>
      </c>
      <c r="K18" s="108" t="s">
        <v>1053</v>
      </c>
      <c r="L18" s="140" t="s">
        <v>1131</v>
      </c>
      <c r="M18" s="141">
        <v>8638399690</v>
      </c>
      <c r="N18" s="65" t="s">
        <v>1020</v>
      </c>
      <c r="O18" s="142">
        <v>9859413411</v>
      </c>
      <c r="P18" s="123" t="s">
        <v>1152</v>
      </c>
      <c r="Q18" s="66" t="s">
        <v>1153</v>
      </c>
      <c r="R18" s="48"/>
      <c r="S18" s="18"/>
      <c r="T18" s="18"/>
    </row>
    <row r="19" spans="1:20" ht="33">
      <c r="A19" s="4">
        <v>15</v>
      </c>
      <c r="B19" s="64" t="s">
        <v>62</v>
      </c>
      <c r="C19" s="88" t="s">
        <v>1070</v>
      </c>
      <c r="D19" s="66" t="s">
        <v>23</v>
      </c>
      <c r="E19" s="76" t="s">
        <v>1071</v>
      </c>
      <c r="F19" s="66" t="s">
        <v>100</v>
      </c>
      <c r="G19" s="68">
        <v>120</v>
      </c>
      <c r="H19" s="68">
        <v>110</v>
      </c>
      <c r="I19" s="59">
        <f t="shared" si="0"/>
        <v>230</v>
      </c>
      <c r="J19" s="149" t="s">
        <v>1154</v>
      </c>
      <c r="K19" s="108" t="s">
        <v>1053</v>
      </c>
      <c r="L19" s="140" t="s">
        <v>1134</v>
      </c>
      <c r="M19" s="144">
        <v>8723830741</v>
      </c>
      <c r="N19" s="65" t="s">
        <v>1155</v>
      </c>
      <c r="O19" s="142">
        <v>9859328513</v>
      </c>
      <c r="P19" s="123" t="s">
        <v>1156</v>
      </c>
      <c r="Q19" s="66" t="s">
        <v>1157</v>
      </c>
      <c r="R19" s="48"/>
      <c r="S19" s="18"/>
      <c r="T19" s="18"/>
    </row>
    <row r="20" spans="1:20" ht="31.5">
      <c r="A20" s="4">
        <v>16</v>
      </c>
      <c r="B20" s="64" t="s">
        <v>62</v>
      </c>
      <c r="C20" s="88" t="s">
        <v>1072</v>
      </c>
      <c r="D20" s="66" t="s">
        <v>23</v>
      </c>
      <c r="E20" s="76" t="s">
        <v>1073</v>
      </c>
      <c r="F20" s="66" t="s">
        <v>100</v>
      </c>
      <c r="G20" s="68">
        <v>40</v>
      </c>
      <c r="H20" s="68">
        <v>43</v>
      </c>
      <c r="I20" s="59">
        <f t="shared" si="0"/>
        <v>83</v>
      </c>
      <c r="J20" s="149" t="s">
        <v>1158</v>
      </c>
      <c r="K20" s="108" t="s">
        <v>1053</v>
      </c>
      <c r="L20" s="140" t="s">
        <v>1137</v>
      </c>
      <c r="M20" s="145">
        <v>8876615064</v>
      </c>
      <c r="N20" s="65" t="s">
        <v>1159</v>
      </c>
      <c r="O20" s="142">
        <v>9859680582</v>
      </c>
      <c r="P20" s="123">
        <v>43699</v>
      </c>
      <c r="Q20" s="66" t="s">
        <v>105</v>
      </c>
      <c r="R20" s="48"/>
      <c r="S20" s="18"/>
      <c r="T20" s="18"/>
    </row>
    <row r="21" spans="1:20" ht="30">
      <c r="A21" s="4">
        <v>17</v>
      </c>
      <c r="B21" s="64" t="s">
        <v>62</v>
      </c>
      <c r="C21" s="88" t="s">
        <v>1074</v>
      </c>
      <c r="D21" s="66" t="s">
        <v>23</v>
      </c>
      <c r="E21" s="139" t="s">
        <v>1075</v>
      </c>
      <c r="F21" s="66" t="s">
        <v>100</v>
      </c>
      <c r="G21" s="68">
        <v>7</v>
      </c>
      <c r="H21" s="68">
        <v>4</v>
      </c>
      <c r="I21" s="59">
        <f t="shared" si="0"/>
        <v>11</v>
      </c>
      <c r="J21" s="146" t="s">
        <v>1160</v>
      </c>
      <c r="K21" s="109" t="s">
        <v>1053</v>
      </c>
      <c r="L21" s="140" t="s">
        <v>1131</v>
      </c>
      <c r="M21" s="141">
        <v>8638399690</v>
      </c>
      <c r="N21" s="65" t="s">
        <v>1161</v>
      </c>
      <c r="O21" s="142">
        <v>8473061773</v>
      </c>
      <c r="P21" s="123">
        <v>43699</v>
      </c>
      <c r="Q21" s="66" t="s">
        <v>105</v>
      </c>
      <c r="R21" s="48"/>
      <c r="S21" s="18"/>
      <c r="T21" s="18"/>
    </row>
    <row r="22" spans="1:20" ht="31.5">
      <c r="A22" s="4">
        <v>18</v>
      </c>
      <c r="B22" s="64" t="s">
        <v>62</v>
      </c>
      <c r="C22" s="122" t="s">
        <v>1076</v>
      </c>
      <c r="D22" s="66" t="s">
        <v>23</v>
      </c>
      <c r="E22" s="69">
        <v>18060500905</v>
      </c>
      <c r="F22" s="66" t="s">
        <v>381</v>
      </c>
      <c r="G22" s="103">
        <v>41</v>
      </c>
      <c r="H22" s="103">
        <v>46</v>
      </c>
      <c r="I22" s="59">
        <f t="shared" si="0"/>
        <v>87</v>
      </c>
      <c r="J22" s="149" t="s">
        <v>1162</v>
      </c>
      <c r="K22" s="106" t="s">
        <v>1053</v>
      </c>
      <c r="L22" s="140" t="s">
        <v>1134</v>
      </c>
      <c r="M22" s="144">
        <v>8723830741</v>
      </c>
      <c r="N22" s="65" t="s">
        <v>1163</v>
      </c>
      <c r="O22" s="142">
        <v>9859094295</v>
      </c>
      <c r="P22" s="123">
        <v>43700</v>
      </c>
      <c r="Q22" s="66" t="s">
        <v>111</v>
      </c>
      <c r="R22" s="48"/>
      <c r="S22" s="18"/>
      <c r="T22" s="18"/>
    </row>
    <row r="23" spans="1:20" ht="47.25">
      <c r="A23" s="4">
        <v>19</v>
      </c>
      <c r="B23" s="64" t="s">
        <v>62</v>
      </c>
      <c r="C23" s="122" t="s">
        <v>1077</v>
      </c>
      <c r="D23" s="66" t="s">
        <v>23</v>
      </c>
      <c r="E23" s="84" t="s">
        <v>1078</v>
      </c>
      <c r="F23" s="66" t="s">
        <v>91</v>
      </c>
      <c r="G23" s="103">
        <v>34</v>
      </c>
      <c r="H23" s="103">
        <v>53</v>
      </c>
      <c r="I23" s="59">
        <f t="shared" si="0"/>
        <v>87</v>
      </c>
      <c r="J23" s="149" t="s">
        <v>1164</v>
      </c>
      <c r="K23" s="106" t="s">
        <v>1053</v>
      </c>
      <c r="L23" s="140" t="s">
        <v>1137</v>
      </c>
      <c r="M23" s="145">
        <v>8876615064</v>
      </c>
      <c r="N23" s="65" t="s">
        <v>1165</v>
      </c>
      <c r="O23" s="142">
        <v>9859229307</v>
      </c>
      <c r="P23" s="123">
        <v>43703</v>
      </c>
      <c r="Q23" s="66" t="s">
        <v>126</v>
      </c>
      <c r="R23" s="48"/>
      <c r="S23" s="18"/>
      <c r="T23" s="18"/>
    </row>
    <row r="24" spans="1:20" ht="31.5">
      <c r="A24" s="4">
        <v>20</v>
      </c>
      <c r="B24" s="64" t="s">
        <v>62</v>
      </c>
      <c r="C24" s="122" t="s">
        <v>1079</v>
      </c>
      <c r="D24" s="66" t="s">
        <v>23</v>
      </c>
      <c r="E24" s="69" t="s">
        <v>1080</v>
      </c>
      <c r="F24" s="66" t="s">
        <v>100</v>
      </c>
      <c r="G24" s="103">
        <v>37</v>
      </c>
      <c r="H24" s="103">
        <v>42</v>
      </c>
      <c r="I24" s="59">
        <f t="shared" si="0"/>
        <v>79</v>
      </c>
      <c r="J24" s="149" t="s">
        <v>1166</v>
      </c>
      <c r="K24" s="106" t="s">
        <v>1053</v>
      </c>
      <c r="L24" s="140" t="s">
        <v>1131</v>
      </c>
      <c r="M24" s="141">
        <v>8638399690</v>
      </c>
      <c r="N24" s="65" t="s">
        <v>1167</v>
      </c>
      <c r="O24" s="142">
        <v>9577302411</v>
      </c>
      <c r="P24" s="123">
        <v>43704</v>
      </c>
      <c r="Q24" s="66" t="s">
        <v>134</v>
      </c>
      <c r="R24" s="18"/>
      <c r="S24" s="18"/>
      <c r="T24" s="18"/>
    </row>
    <row r="25" spans="1:20" ht="30">
      <c r="A25" s="4">
        <v>21</v>
      </c>
      <c r="B25" s="64" t="s">
        <v>62</v>
      </c>
      <c r="C25" s="88" t="s">
        <v>1081</v>
      </c>
      <c r="D25" s="66" t="s">
        <v>23</v>
      </c>
      <c r="E25" s="69" t="s">
        <v>1082</v>
      </c>
      <c r="F25" s="66" t="s">
        <v>100</v>
      </c>
      <c r="G25" s="68">
        <v>3</v>
      </c>
      <c r="H25" s="68">
        <v>1</v>
      </c>
      <c r="I25" s="59">
        <f t="shared" si="0"/>
        <v>4</v>
      </c>
      <c r="J25" s="146" t="s">
        <v>1168</v>
      </c>
      <c r="K25" s="109" t="s">
        <v>1053</v>
      </c>
      <c r="L25" s="140" t="s">
        <v>1134</v>
      </c>
      <c r="M25" s="144">
        <v>8723830741</v>
      </c>
      <c r="N25" s="65" t="s">
        <v>1169</v>
      </c>
      <c r="O25" s="142">
        <v>7399234878</v>
      </c>
      <c r="P25" s="123">
        <v>43704</v>
      </c>
      <c r="Q25" s="66" t="s">
        <v>134</v>
      </c>
      <c r="R25" s="18"/>
      <c r="S25" s="18"/>
      <c r="T25" s="18"/>
    </row>
    <row r="26" spans="1:20" ht="31.5">
      <c r="A26" s="4">
        <v>22</v>
      </c>
      <c r="B26" s="64" t="s">
        <v>62</v>
      </c>
      <c r="C26" s="69" t="s">
        <v>1083</v>
      </c>
      <c r="D26" s="66" t="s">
        <v>23</v>
      </c>
      <c r="E26" s="69">
        <v>18060505402</v>
      </c>
      <c r="F26" s="66" t="s">
        <v>100</v>
      </c>
      <c r="G26" s="68">
        <v>53</v>
      </c>
      <c r="H26" s="68">
        <v>71</v>
      </c>
      <c r="I26" s="59">
        <f t="shared" si="0"/>
        <v>124</v>
      </c>
      <c r="J26" s="149" t="s">
        <v>1170</v>
      </c>
      <c r="K26" s="108" t="s">
        <v>1050</v>
      </c>
      <c r="L26" s="140" t="s">
        <v>103</v>
      </c>
      <c r="M26" s="141">
        <v>8474095075</v>
      </c>
      <c r="N26" s="65" t="s">
        <v>1003</v>
      </c>
      <c r="O26" s="150">
        <v>9508609721</v>
      </c>
      <c r="P26" s="123">
        <v>43705</v>
      </c>
      <c r="Q26" s="66" t="s">
        <v>271</v>
      </c>
      <c r="R26" s="18"/>
      <c r="S26" s="18"/>
      <c r="T26" s="18"/>
    </row>
    <row r="27" spans="1:20" ht="30">
      <c r="A27" s="4">
        <v>23</v>
      </c>
      <c r="B27" s="64" t="s">
        <v>62</v>
      </c>
      <c r="C27" s="128" t="s">
        <v>1084</v>
      </c>
      <c r="D27" s="66" t="s">
        <v>23</v>
      </c>
      <c r="E27" s="84" t="s">
        <v>1085</v>
      </c>
      <c r="F27" s="66" t="s">
        <v>91</v>
      </c>
      <c r="G27" s="68">
        <v>66</v>
      </c>
      <c r="H27" s="68">
        <v>70</v>
      </c>
      <c r="I27" s="59">
        <f t="shared" si="0"/>
        <v>136</v>
      </c>
      <c r="J27" s="146" t="s">
        <v>1171</v>
      </c>
      <c r="K27" s="77" t="s">
        <v>102</v>
      </c>
      <c r="L27" s="140" t="s">
        <v>109</v>
      </c>
      <c r="M27" s="144">
        <v>8486052801</v>
      </c>
      <c r="N27" s="65" t="s">
        <v>104</v>
      </c>
      <c r="O27" s="150">
        <v>9957783176</v>
      </c>
      <c r="P27" s="123">
        <v>43706</v>
      </c>
      <c r="Q27" s="66" t="s">
        <v>105</v>
      </c>
      <c r="R27" s="18"/>
      <c r="S27" s="18"/>
      <c r="T27" s="18"/>
    </row>
    <row r="28" spans="1:20" ht="30">
      <c r="A28" s="4">
        <v>24</v>
      </c>
      <c r="B28" s="64" t="s">
        <v>62</v>
      </c>
      <c r="C28" s="88" t="s">
        <v>1086</v>
      </c>
      <c r="D28" s="66" t="s">
        <v>23</v>
      </c>
      <c r="E28" s="91" t="s">
        <v>1087</v>
      </c>
      <c r="F28" s="66" t="s">
        <v>100</v>
      </c>
      <c r="G28" s="68">
        <v>87</v>
      </c>
      <c r="H28" s="68">
        <v>96</v>
      </c>
      <c r="I28" s="59">
        <f t="shared" si="0"/>
        <v>183</v>
      </c>
      <c r="J28" s="146" t="s">
        <v>1172</v>
      </c>
      <c r="K28" s="108" t="s">
        <v>1015</v>
      </c>
      <c r="L28" s="140" t="s">
        <v>1173</v>
      </c>
      <c r="M28" s="144">
        <v>8638835108</v>
      </c>
      <c r="N28" s="65" t="s">
        <v>1017</v>
      </c>
      <c r="O28" s="147">
        <v>9706741186</v>
      </c>
      <c r="P28" s="123">
        <v>43707</v>
      </c>
      <c r="Q28" s="66" t="s">
        <v>1174</v>
      </c>
      <c r="R28" s="18"/>
      <c r="S28" s="18"/>
      <c r="T28" s="18"/>
    </row>
    <row r="29" spans="1:20" ht="47.25">
      <c r="A29" s="4">
        <v>25</v>
      </c>
      <c r="B29" s="64" t="s">
        <v>62</v>
      </c>
      <c r="C29" s="122" t="s">
        <v>1088</v>
      </c>
      <c r="D29" s="66" t="s">
        <v>23</v>
      </c>
      <c r="E29" s="76" t="s">
        <v>1089</v>
      </c>
      <c r="F29" s="66" t="s">
        <v>100</v>
      </c>
      <c r="G29" s="103">
        <v>25</v>
      </c>
      <c r="H29" s="103">
        <v>21</v>
      </c>
      <c r="I29" s="59">
        <f t="shared" si="0"/>
        <v>46</v>
      </c>
      <c r="J29" s="149" t="s">
        <v>1175</v>
      </c>
      <c r="K29" s="107" t="s">
        <v>1015</v>
      </c>
      <c r="L29" s="140" t="s">
        <v>1016</v>
      </c>
      <c r="M29" s="141">
        <v>9401806020</v>
      </c>
      <c r="N29" s="65" t="s">
        <v>1019</v>
      </c>
      <c r="O29" s="147">
        <v>9577308283</v>
      </c>
      <c r="P29" s="123">
        <v>43708</v>
      </c>
      <c r="Q29" s="66" t="s">
        <v>117</v>
      </c>
      <c r="R29" s="18"/>
      <c r="S29" s="18"/>
      <c r="T29" s="18"/>
    </row>
    <row r="30" spans="1:20">
      <c r="A30" s="4">
        <v>26</v>
      </c>
      <c r="B30" s="64"/>
      <c r="C30" s="94"/>
      <c r="D30" s="66"/>
      <c r="E30" s="67"/>
      <c r="F30" s="66"/>
      <c r="G30" s="87"/>
      <c r="H30" s="87"/>
      <c r="I30" s="59">
        <f t="shared" si="0"/>
        <v>0</v>
      </c>
      <c r="J30" s="89"/>
      <c r="K30" s="106"/>
      <c r="L30" s="65"/>
      <c r="M30" s="87"/>
      <c r="N30" s="65"/>
      <c r="O30" s="87"/>
      <c r="P30" s="123"/>
      <c r="Q30" s="66"/>
      <c r="R30" s="18"/>
      <c r="S30" s="18"/>
      <c r="T30" s="18"/>
    </row>
    <row r="31" spans="1:20" ht="24">
      <c r="A31" s="4">
        <v>27</v>
      </c>
      <c r="B31" s="64" t="s">
        <v>63</v>
      </c>
      <c r="C31" s="94" t="s">
        <v>1090</v>
      </c>
      <c r="D31" s="66" t="s">
        <v>25</v>
      </c>
      <c r="E31" s="91"/>
      <c r="F31" s="66"/>
      <c r="G31" s="87">
        <v>46</v>
      </c>
      <c r="H31" s="87">
        <v>39</v>
      </c>
      <c r="I31" s="59">
        <f t="shared" si="0"/>
        <v>85</v>
      </c>
      <c r="J31" s="89" t="s">
        <v>1176</v>
      </c>
      <c r="K31" s="106" t="s">
        <v>1092</v>
      </c>
      <c r="L31" s="140" t="s">
        <v>1177</v>
      </c>
      <c r="M31" s="141">
        <v>9864812945</v>
      </c>
      <c r="N31" s="65" t="s">
        <v>1178</v>
      </c>
      <c r="O31" s="148">
        <v>7086983057</v>
      </c>
      <c r="P31" s="123">
        <v>43678</v>
      </c>
      <c r="Q31" s="66" t="s">
        <v>105</v>
      </c>
      <c r="R31" s="18"/>
      <c r="S31" s="18"/>
      <c r="T31" s="18"/>
    </row>
    <row r="32" spans="1:20" ht="24">
      <c r="A32" s="4">
        <v>28</v>
      </c>
      <c r="B32" s="64" t="s">
        <v>63</v>
      </c>
      <c r="C32" s="94" t="s">
        <v>1091</v>
      </c>
      <c r="D32" s="66" t="s">
        <v>25</v>
      </c>
      <c r="E32" s="91"/>
      <c r="F32" s="66"/>
      <c r="G32" s="87">
        <v>22</v>
      </c>
      <c r="H32" s="87">
        <v>34</v>
      </c>
      <c r="I32" s="59">
        <f t="shared" si="0"/>
        <v>56</v>
      </c>
      <c r="J32" s="89" t="s">
        <v>1179</v>
      </c>
      <c r="K32" s="106" t="s">
        <v>1092</v>
      </c>
      <c r="L32" s="140" t="s">
        <v>1180</v>
      </c>
      <c r="M32" s="141">
        <v>9864219709</v>
      </c>
      <c r="N32" s="65" t="s">
        <v>1181</v>
      </c>
      <c r="O32" s="148">
        <v>9854705131</v>
      </c>
      <c r="P32" s="123">
        <v>43679</v>
      </c>
      <c r="Q32" s="66" t="s">
        <v>1174</v>
      </c>
      <c r="R32" s="18"/>
      <c r="S32" s="18"/>
      <c r="T32" s="18"/>
    </row>
    <row r="33" spans="1:20" ht="24">
      <c r="A33" s="4">
        <v>29</v>
      </c>
      <c r="B33" s="64" t="s">
        <v>63</v>
      </c>
      <c r="C33" s="94" t="s">
        <v>1092</v>
      </c>
      <c r="D33" s="66" t="s">
        <v>25</v>
      </c>
      <c r="E33" s="93"/>
      <c r="F33" s="66"/>
      <c r="G33" s="87">
        <v>40</v>
      </c>
      <c r="H33" s="87">
        <v>20</v>
      </c>
      <c r="I33" s="59">
        <f t="shared" si="0"/>
        <v>60</v>
      </c>
      <c r="J33" s="89" t="s">
        <v>1182</v>
      </c>
      <c r="K33" s="106" t="s">
        <v>1092</v>
      </c>
      <c r="L33" s="140" t="s">
        <v>1180</v>
      </c>
      <c r="M33" s="141">
        <v>9864219709</v>
      </c>
      <c r="N33" s="65" t="s">
        <v>1183</v>
      </c>
      <c r="O33" s="148">
        <v>9127108038</v>
      </c>
      <c r="P33" s="123">
        <v>43680</v>
      </c>
      <c r="Q33" s="66" t="s">
        <v>117</v>
      </c>
      <c r="R33" s="18"/>
      <c r="S33" s="18"/>
      <c r="T33" s="18"/>
    </row>
    <row r="34" spans="1:20" ht="30">
      <c r="A34" s="4">
        <v>30</v>
      </c>
      <c r="B34" s="64" t="s">
        <v>63</v>
      </c>
      <c r="C34" s="88" t="s">
        <v>1093</v>
      </c>
      <c r="D34" s="66" t="s">
        <v>23</v>
      </c>
      <c r="E34" s="93">
        <v>18060500511</v>
      </c>
      <c r="F34" s="66" t="s">
        <v>91</v>
      </c>
      <c r="G34" s="103">
        <v>115</v>
      </c>
      <c r="H34" s="103">
        <v>29</v>
      </c>
      <c r="I34" s="59">
        <f t="shared" si="0"/>
        <v>144</v>
      </c>
      <c r="J34" s="146" t="s">
        <v>1184</v>
      </c>
      <c r="K34" s="109" t="s">
        <v>738</v>
      </c>
      <c r="L34" s="140" t="s">
        <v>844</v>
      </c>
      <c r="M34" s="144">
        <v>9101461828</v>
      </c>
      <c r="N34" s="65" t="s">
        <v>845</v>
      </c>
      <c r="O34" s="147">
        <v>9435756754</v>
      </c>
      <c r="P34" s="123">
        <v>43682</v>
      </c>
      <c r="Q34" s="66" t="s">
        <v>126</v>
      </c>
      <c r="R34" s="18"/>
      <c r="S34" s="18"/>
      <c r="T34" s="18"/>
    </row>
    <row r="35" spans="1:20" ht="33">
      <c r="A35" s="4">
        <v>31</v>
      </c>
      <c r="B35" s="64" t="s">
        <v>63</v>
      </c>
      <c r="C35" s="88" t="s">
        <v>1094</v>
      </c>
      <c r="D35" s="66" t="s">
        <v>23</v>
      </c>
      <c r="E35" s="91" t="s">
        <v>1095</v>
      </c>
      <c r="F35" s="66" t="s">
        <v>456</v>
      </c>
      <c r="G35" s="103">
        <v>128</v>
      </c>
      <c r="H35" s="103">
        <v>99</v>
      </c>
      <c r="I35" s="59">
        <f t="shared" si="0"/>
        <v>227</v>
      </c>
      <c r="J35" s="146" t="s">
        <v>1185</v>
      </c>
      <c r="K35" s="109" t="s">
        <v>738</v>
      </c>
      <c r="L35" s="140" t="s">
        <v>830</v>
      </c>
      <c r="M35" s="141">
        <v>9706039140</v>
      </c>
      <c r="N35" s="65" t="s">
        <v>831</v>
      </c>
      <c r="O35" s="147">
        <v>9864743203</v>
      </c>
      <c r="P35" s="123" t="s">
        <v>1186</v>
      </c>
      <c r="Q35" s="66" t="s">
        <v>630</v>
      </c>
      <c r="R35" s="18"/>
      <c r="S35" s="18"/>
      <c r="T35" s="18"/>
    </row>
    <row r="36" spans="1:20" ht="33">
      <c r="A36" s="4">
        <v>32</v>
      </c>
      <c r="B36" s="64" t="s">
        <v>63</v>
      </c>
      <c r="C36" s="88" t="s">
        <v>1096</v>
      </c>
      <c r="D36" s="66" t="s">
        <v>23</v>
      </c>
      <c r="E36" s="67" t="s">
        <v>1097</v>
      </c>
      <c r="F36" s="66" t="s">
        <v>91</v>
      </c>
      <c r="G36" s="68">
        <v>115</v>
      </c>
      <c r="H36" s="68">
        <v>168</v>
      </c>
      <c r="I36" s="59">
        <f t="shared" si="0"/>
        <v>283</v>
      </c>
      <c r="J36" s="146" t="s">
        <v>1187</v>
      </c>
      <c r="K36" s="109" t="s">
        <v>885</v>
      </c>
      <c r="L36" s="140" t="s">
        <v>886</v>
      </c>
      <c r="M36" s="144">
        <v>8721847320</v>
      </c>
      <c r="N36" s="65" t="s">
        <v>643</v>
      </c>
      <c r="O36" s="148">
        <v>8486832523</v>
      </c>
      <c r="P36" s="123" t="s">
        <v>1188</v>
      </c>
      <c r="Q36" s="66" t="s">
        <v>248</v>
      </c>
      <c r="R36" s="18"/>
      <c r="S36" s="18"/>
      <c r="T36" s="18"/>
    </row>
    <row r="37" spans="1:20" ht="25.5">
      <c r="A37" s="4">
        <v>33</v>
      </c>
      <c r="B37" s="64" t="s">
        <v>63</v>
      </c>
      <c r="C37" s="88" t="s">
        <v>1098</v>
      </c>
      <c r="D37" s="66" t="s">
        <v>23</v>
      </c>
      <c r="E37" s="69" t="s">
        <v>1099</v>
      </c>
      <c r="F37" s="66" t="s">
        <v>100</v>
      </c>
      <c r="G37" s="68">
        <v>4</v>
      </c>
      <c r="H37" s="68">
        <v>9</v>
      </c>
      <c r="I37" s="59">
        <f t="shared" si="0"/>
        <v>13</v>
      </c>
      <c r="J37" s="151" t="s">
        <v>1189</v>
      </c>
      <c r="K37" s="109" t="s">
        <v>468</v>
      </c>
      <c r="L37" s="140" t="s">
        <v>649</v>
      </c>
      <c r="M37" s="141">
        <v>8876065691</v>
      </c>
      <c r="N37" s="65" t="s">
        <v>650</v>
      </c>
      <c r="O37" s="148">
        <v>8876062608</v>
      </c>
      <c r="P37" s="123">
        <v>43687</v>
      </c>
      <c r="Q37" s="66" t="s">
        <v>117</v>
      </c>
      <c r="R37" s="18"/>
      <c r="S37" s="18"/>
      <c r="T37" s="18"/>
    </row>
    <row r="38" spans="1:20" ht="30">
      <c r="A38" s="4">
        <v>34</v>
      </c>
      <c r="B38" s="64" t="s">
        <v>63</v>
      </c>
      <c r="C38" s="88" t="s">
        <v>1100</v>
      </c>
      <c r="D38" s="66" t="s">
        <v>23</v>
      </c>
      <c r="E38" s="69" t="s">
        <v>1101</v>
      </c>
      <c r="F38" s="66" t="s">
        <v>100</v>
      </c>
      <c r="G38" s="68">
        <v>19</v>
      </c>
      <c r="H38" s="68">
        <v>14</v>
      </c>
      <c r="I38" s="59">
        <f t="shared" si="0"/>
        <v>33</v>
      </c>
      <c r="J38" s="146" t="s">
        <v>1190</v>
      </c>
      <c r="K38" s="109" t="s">
        <v>468</v>
      </c>
      <c r="L38" s="140" t="s">
        <v>652</v>
      </c>
      <c r="M38" s="141">
        <v>8399829466</v>
      </c>
      <c r="N38" s="65" t="s">
        <v>653</v>
      </c>
      <c r="O38" s="148">
        <v>8011073148</v>
      </c>
      <c r="P38" s="123">
        <v>43687</v>
      </c>
      <c r="Q38" s="66" t="s">
        <v>117</v>
      </c>
      <c r="R38" s="18"/>
      <c r="S38" s="18"/>
      <c r="T38" s="18"/>
    </row>
    <row r="39" spans="1:20" ht="30">
      <c r="A39" s="4">
        <v>35</v>
      </c>
      <c r="B39" s="64" t="s">
        <v>63</v>
      </c>
      <c r="C39" s="88" t="s">
        <v>1102</v>
      </c>
      <c r="D39" s="66" t="s">
        <v>23</v>
      </c>
      <c r="E39" s="69" t="s">
        <v>1103</v>
      </c>
      <c r="F39" s="66" t="s">
        <v>100</v>
      </c>
      <c r="G39" s="68">
        <v>40</v>
      </c>
      <c r="H39" s="68">
        <v>39</v>
      </c>
      <c r="I39" s="59">
        <f t="shared" si="0"/>
        <v>79</v>
      </c>
      <c r="J39" s="146" t="s">
        <v>1191</v>
      </c>
      <c r="K39" s="109" t="s">
        <v>885</v>
      </c>
      <c r="L39" s="140" t="s">
        <v>886</v>
      </c>
      <c r="M39" s="144">
        <v>8721847320</v>
      </c>
      <c r="N39" s="65" t="s">
        <v>892</v>
      </c>
      <c r="O39" s="148">
        <v>9954653049</v>
      </c>
      <c r="P39" s="123">
        <v>43690</v>
      </c>
      <c r="Q39" s="66" t="s">
        <v>134</v>
      </c>
      <c r="R39" s="18"/>
      <c r="S39" s="18"/>
      <c r="T39" s="18"/>
    </row>
    <row r="40" spans="1:20" ht="30">
      <c r="A40" s="4">
        <v>36</v>
      </c>
      <c r="B40" s="64" t="s">
        <v>63</v>
      </c>
      <c r="C40" s="88" t="s">
        <v>1104</v>
      </c>
      <c r="D40" s="66" t="s">
        <v>23</v>
      </c>
      <c r="E40" s="93">
        <v>18060503801</v>
      </c>
      <c r="F40" s="66" t="s">
        <v>100</v>
      </c>
      <c r="G40" s="68">
        <v>24</v>
      </c>
      <c r="H40" s="68">
        <v>26</v>
      </c>
      <c r="I40" s="59">
        <f t="shared" si="0"/>
        <v>50</v>
      </c>
      <c r="J40" s="146" t="s">
        <v>1192</v>
      </c>
      <c r="K40" s="108" t="s">
        <v>885</v>
      </c>
      <c r="L40" s="140" t="s">
        <v>889</v>
      </c>
      <c r="M40" s="141">
        <v>9854201818</v>
      </c>
      <c r="N40" s="65" t="s">
        <v>894</v>
      </c>
      <c r="O40" s="148">
        <v>8876463912</v>
      </c>
      <c r="P40" s="123">
        <v>43690</v>
      </c>
      <c r="Q40" s="66" t="s">
        <v>134</v>
      </c>
      <c r="R40" s="18"/>
      <c r="S40" s="18"/>
      <c r="T40" s="18"/>
    </row>
    <row r="41" spans="1:20" ht="30">
      <c r="A41" s="4">
        <v>37</v>
      </c>
      <c r="B41" s="64" t="s">
        <v>63</v>
      </c>
      <c r="C41" s="88" t="s">
        <v>1105</v>
      </c>
      <c r="D41" s="66" t="s">
        <v>23</v>
      </c>
      <c r="E41" s="93">
        <v>18060504004</v>
      </c>
      <c r="F41" s="66" t="s">
        <v>381</v>
      </c>
      <c r="G41" s="68">
        <v>17</v>
      </c>
      <c r="H41" s="68">
        <v>13</v>
      </c>
      <c r="I41" s="59">
        <f t="shared" si="0"/>
        <v>30</v>
      </c>
      <c r="J41" s="146" t="s">
        <v>1193</v>
      </c>
      <c r="K41" s="108" t="s">
        <v>885</v>
      </c>
      <c r="L41" s="140" t="s">
        <v>886</v>
      </c>
      <c r="M41" s="144">
        <v>8721847320</v>
      </c>
      <c r="N41" s="65" t="s">
        <v>896</v>
      </c>
      <c r="O41" s="148">
        <v>9957091679</v>
      </c>
      <c r="P41" s="123">
        <v>43691</v>
      </c>
      <c r="Q41" s="66" t="s">
        <v>271</v>
      </c>
      <c r="R41" s="18"/>
      <c r="S41" s="18"/>
      <c r="T41" s="18"/>
    </row>
    <row r="42" spans="1:20" ht="30">
      <c r="A42" s="4">
        <v>38</v>
      </c>
      <c r="B42" s="64" t="s">
        <v>63</v>
      </c>
      <c r="C42" s="88" t="s">
        <v>1106</v>
      </c>
      <c r="D42" s="66" t="s">
        <v>23</v>
      </c>
      <c r="E42" s="76" t="s">
        <v>1107</v>
      </c>
      <c r="F42" s="66" t="s">
        <v>100</v>
      </c>
      <c r="G42" s="68">
        <v>22</v>
      </c>
      <c r="H42" s="68">
        <v>9</v>
      </c>
      <c r="I42" s="59">
        <f t="shared" si="0"/>
        <v>31</v>
      </c>
      <c r="J42" s="146" t="s">
        <v>1194</v>
      </c>
      <c r="K42" s="108" t="s">
        <v>885</v>
      </c>
      <c r="L42" s="140" t="s">
        <v>886</v>
      </c>
      <c r="M42" s="144">
        <v>8721847320</v>
      </c>
      <c r="N42" s="65" t="s">
        <v>643</v>
      </c>
      <c r="O42" s="148">
        <v>8486832523</v>
      </c>
      <c r="P42" s="123">
        <v>43691</v>
      </c>
      <c r="Q42" s="66" t="s">
        <v>271</v>
      </c>
      <c r="R42" s="18"/>
      <c r="S42" s="18"/>
      <c r="T42" s="18"/>
    </row>
    <row r="43" spans="1:20" ht="30">
      <c r="A43" s="4">
        <v>39</v>
      </c>
      <c r="B43" s="64" t="s">
        <v>63</v>
      </c>
      <c r="C43" s="88" t="s">
        <v>1108</v>
      </c>
      <c r="D43" s="66" t="s">
        <v>23</v>
      </c>
      <c r="E43" s="93">
        <v>18060504005</v>
      </c>
      <c r="F43" s="66" t="s">
        <v>100</v>
      </c>
      <c r="G43" s="68">
        <v>25</v>
      </c>
      <c r="H43" s="68">
        <v>28</v>
      </c>
      <c r="I43" s="59">
        <f t="shared" si="0"/>
        <v>53</v>
      </c>
      <c r="J43" s="146" t="s">
        <v>1195</v>
      </c>
      <c r="K43" s="108" t="s">
        <v>885</v>
      </c>
      <c r="L43" s="140" t="s">
        <v>889</v>
      </c>
      <c r="M43" s="141">
        <v>9854201818</v>
      </c>
      <c r="N43" s="65" t="s">
        <v>890</v>
      </c>
      <c r="O43" s="148">
        <v>8876120814</v>
      </c>
      <c r="P43" s="123">
        <v>43691</v>
      </c>
      <c r="Q43" s="66" t="s">
        <v>271</v>
      </c>
      <c r="R43" s="18"/>
      <c r="S43" s="18"/>
      <c r="T43" s="18"/>
    </row>
    <row r="44" spans="1:20" ht="30">
      <c r="A44" s="4">
        <v>40</v>
      </c>
      <c r="B44" s="64" t="s">
        <v>63</v>
      </c>
      <c r="C44" s="88" t="s">
        <v>1109</v>
      </c>
      <c r="D44" s="66" t="s">
        <v>23</v>
      </c>
      <c r="E44" s="76" t="s">
        <v>1110</v>
      </c>
      <c r="F44" s="66" t="s">
        <v>100</v>
      </c>
      <c r="G44" s="68">
        <v>18</v>
      </c>
      <c r="H44" s="68">
        <v>6</v>
      </c>
      <c r="I44" s="59">
        <f t="shared" si="0"/>
        <v>24</v>
      </c>
      <c r="J44" s="146" t="s">
        <v>1196</v>
      </c>
      <c r="K44" s="108" t="s">
        <v>885</v>
      </c>
      <c r="L44" s="140" t="s">
        <v>886</v>
      </c>
      <c r="M44" s="144">
        <v>8721847320</v>
      </c>
      <c r="N44" s="65" t="s">
        <v>892</v>
      </c>
      <c r="O44" s="148">
        <v>9954653049</v>
      </c>
      <c r="P44" s="123">
        <v>43693</v>
      </c>
      <c r="Q44" s="66" t="s">
        <v>1174</v>
      </c>
      <c r="R44" s="18"/>
      <c r="S44" s="18"/>
      <c r="T44" s="18"/>
    </row>
    <row r="45" spans="1:20" ht="30">
      <c r="A45" s="4">
        <v>41</v>
      </c>
      <c r="B45" s="64" t="s">
        <v>63</v>
      </c>
      <c r="C45" s="88" t="s">
        <v>1111</v>
      </c>
      <c r="D45" s="66" t="s">
        <v>23</v>
      </c>
      <c r="E45" s="93">
        <v>18060504001</v>
      </c>
      <c r="F45" s="66" t="s">
        <v>100</v>
      </c>
      <c r="G45" s="68">
        <v>13</v>
      </c>
      <c r="H45" s="68">
        <v>14</v>
      </c>
      <c r="I45" s="59">
        <f t="shared" si="0"/>
        <v>27</v>
      </c>
      <c r="J45" s="146" t="s">
        <v>1197</v>
      </c>
      <c r="K45" s="108" t="s">
        <v>885</v>
      </c>
      <c r="L45" s="140" t="s">
        <v>889</v>
      </c>
      <c r="M45" s="141">
        <v>9854201818</v>
      </c>
      <c r="N45" s="65" t="s">
        <v>894</v>
      </c>
      <c r="O45" s="148">
        <v>8876463912</v>
      </c>
      <c r="P45" s="123">
        <v>43693</v>
      </c>
      <c r="Q45" s="66" t="s">
        <v>1174</v>
      </c>
      <c r="R45" s="18"/>
      <c r="S45" s="18"/>
      <c r="T45" s="18"/>
    </row>
    <row r="46" spans="1:20" ht="30">
      <c r="A46" s="4">
        <v>42</v>
      </c>
      <c r="B46" s="64" t="s">
        <v>63</v>
      </c>
      <c r="C46" s="88" t="s">
        <v>1112</v>
      </c>
      <c r="D46" s="66" t="s">
        <v>23</v>
      </c>
      <c r="E46" s="76" t="s">
        <v>1113</v>
      </c>
      <c r="F46" s="66" t="s">
        <v>100</v>
      </c>
      <c r="G46" s="68">
        <v>20</v>
      </c>
      <c r="H46" s="68">
        <v>26</v>
      </c>
      <c r="I46" s="59">
        <f t="shared" si="0"/>
        <v>46</v>
      </c>
      <c r="J46" s="146" t="s">
        <v>1198</v>
      </c>
      <c r="K46" s="108" t="s">
        <v>885</v>
      </c>
      <c r="L46" s="140" t="s">
        <v>886</v>
      </c>
      <c r="M46" s="144">
        <v>8721847320</v>
      </c>
      <c r="N46" s="65" t="s">
        <v>896</v>
      </c>
      <c r="O46" s="148">
        <v>9957091679</v>
      </c>
      <c r="P46" s="123">
        <v>43693</v>
      </c>
      <c r="Q46" s="66" t="s">
        <v>1174</v>
      </c>
      <c r="R46" s="18"/>
      <c r="S46" s="18"/>
      <c r="T46" s="18"/>
    </row>
    <row r="47" spans="1:20" ht="45">
      <c r="A47" s="4">
        <v>43</v>
      </c>
      <c r="B47" s="64" t="s">
        <v>63</v>
      </c>
      <c r="C47" s="88" t="s">
        <v>1114</v>
      </c>
      <c r="D47" s="66" t="s">
        <v>23</v>
      </c>
      <c r="E47" s="93">
        <v>18060504003</v>
      </c>
      <c r="F47" s="66" t="s">
        <v>100</v>
      </c>
      <c r="G47" s="68">
        <v>15</v>
      </c>
      <c r="H47" s="68">
        <v>9</v>
      </c>
      <c r="I47" s="59">
        <f t="shared" si="0"/>
        <v>24</v>
      </c>
      <c r="J47" s="146" t="s">
        <v>1199</v>
      </c>
      <c r="K47" s="108" t="s">
        <v>885</v>
      </c>
      <c r="L47" s="140" t="s">
        <v>889</v>
      </c>
      <c r="M47" s="141">
        <v>9854201818</v>
      </c>
      <c r="N47" s="65" t="s">
        <v>1200</v>
      </c>
      <c r="O47" s="148">
        <v>8486137507</v>
      </c>
      <c r="P47" s="123">
        <v>43694</v>
      </c>
      <c r="Q47" s="66" t="s">
        <v>117</v>
      </c>
      <c r="R47" s="18"/>
      <c r="S47" s="18"/>
      <c r="T47" s="18"/>
    </row>
    <row r="48" spans="1:20" ht="45">
      <c r="A48" s="4">
        <v>44</v>
      </c>
      <c r="B48" s="64" t="s">
        <v>63</v>
      </c>
      <c r="C48" s="88" t="s">
        <v>1115</v>
      </c>
      <c r="D48" s="66" t="s">
        <v>23</v>
      </c>
      <c r="E48" s="91" t="s">
        <v>1116</v>
      </c>
      <c r="F48" s="66" t="s">
        <v>381</v>
      </c>
      <c r="G48" s="68">
        <v>8</v>
      </c>
      <c r="H48" s="68">
        <v>8</v>
      </c>
      <c r="I48" s="59">
        <f t="shared" si="0"/>
        <v>16</v>
      </c>
      <c r="J48" s="146" t="s">
        <v>1201</v>
      </c>
      <c r="K48" s="109" t="s">
        <v>468</v>
      </c>
      <c r="L48" s="140" t="s">
        <v>649</v>
      </c>
      <c r="M48" s="141">
        <v>8876065691</v>
      </c>
      <c r="N48" s="128" t="s">
        <v>655</v>
      </c>
      <c r="O48" s="148">
        <v>9854712785</v>
      </c>
      <c r="P48" s="123">
        <v>43696</v>
      </c>
      <c r="Q48" s="66" t="s">
        <v>126</v>
      </c>
      <c r="R48" s="18"/>
      <c r="S48" s="18"/>
      <c r="T48" s="18"/>
    </row>
    <row r="49" spans="1:20" ht="30">
      <c r="A49" s="4">
        <v>45</v>
      </c>
      <c r="B49" s="64" t="s">
        <v>63</v>
      </c>
      <c r="C49" s="88" t="s">
        <v>1117</v>
      </c>
      <c r="D49" s="66" t="s">
        <v>23</v>
      </c>
      <c r="E49" s="91" t="s">
        <v>1118</v>
      </c>
      <c r="F49" s="66" t="s">
        <v>100</v>
      </c>
      <c r="G49" s="68">
        <v>17</v>
      </c>
      <c r="H49" s="68">
        <v>15</v>
      </c>
      <c r="I49" s="59">
        <f t="shared" si="0"/>
        <v>32</v>
      </c>
      <c r="J49" s="146" t="s">
        <v>1202</v>
      </c>
      <c r="K49" s="109" t="s">
        <v>468</v>
      </c>
      <c r="L49" s="140" t="s">
        <v>652</v>
      </c>
      <c r="M49" s="141">
        <v>8399829466</v>
      </c>
      <c r="N49" s="65" t="s">
        <v>657</v>
      </c>
      <c r="O49" s="148">
        <v>9178969290</v>
      </c>
      <c r="P49" s="123">
        <v>43696</v>
      </c>
      <c r="Q49" s="66" t="s">
        <v>126</v>
      </c>
      <c r="R49" s="18"/>
      <c r="S49" s="18"/>
      <c r="T49" s="18"/>
    </row>
    <row r="50" spans="1:20" ht="30">
      <c r="A50" s="4">
        <v>46</v>
      </c>
      <c r="B50" s="64" t="s">
        <v>63</v>
      </c>
      <c r="C50" s="88" t="s">
        <v>1119</v>
      </c>
      <c r="D50" s="66" t="s">
        <v>23</v>
      </c>
      <c r="E50" s="91" t="s">
        <v>1120</v>
      </c>
      <c r="F50" s="66" t="s">
        <v>91</v>
      </c>
      <c r="G50" s="68">
        <v>47</v>
      </c>
      <c r="H50" s="68">
        <v>6</v>
      </c>
      <c r="I50" s="59">
        <f t="shared" si="0"/>
        <v>53</v>
      </c>
      <c r="J50" s="146" t="s">
        <v>1203</v>
      </c>
      <c r="K50" s="109" t="s">
        <v>468</v>
      </c>
      <c r="L50" s="140" t="s">
        <v>649</v>
      </c>
      <c r="M50" s="141">
        <v>8876065691</v>
      </c>
      <c r="N50" s="65" t="s">
        <v>650</v>
      </c>
      <c r="O50" s="148">
        <v>8876062608</v>
      </c>
      <c r="P50" s="123">
        <v>43696</v>
      </c>
      <c r="Q50" s="66" t="s">
        <v>126</v>
      </c>
      <c r="R50" s="18"/>
      <c r="S50" s="18"/>
      <c r="T50" s="18"/>
    </row>
    <row r="51" spans="1:20" ht="30">
      <c r="A51" s="4">
        <v>47</v>
      </c>
      <c r="B51" s="64" t="s">
        <v>63</v>
      </c>
      <c r="C51" s="88" t="s">
        <v>1121</v>
      </c>
      <c r="D51" s="66" t="s">
        <v>23</v>
      </c>
      <c r="E51" s="93">
        <v>18060503705</v>
      </c>
      <c r="F51" s="66" t="s">
        <v>100</v>
      </c>
      <c r="G51" s="68">
        <v>20</v>
      </c>
      <c r="H51" s="68">
        <v>17</v>
      </c>
      <c r="I51" s="59">
        <f t="shared" si="0"/>
        <v>37</v>
      </c>
      <c r="J51" s="146" t="s">
        <v>1204</v>
      </c>
      <c r="K51" s="108" t="s">
        <v>885</v>
      </c>
      <c r="L51" s="140" t="s">
        <v>889</v>
      </c>
      <c r="M51" s="141">
        <v>9854201818</v>
      </c>
      <c r="N51" s="65" t="s">
        <v>890</v>
      </c>
      <c r="O51" s="148">
        <v>8876120814</v>
      </c>
      <c r="P51" s="123">
        <v>43698</v>
      </c>
      <c r="Q51" s="66" t="s">
        <v>271</v>
      </c>
      <c r="R51" s="18"/>
      <c r="S51" s="18"/>
      <c r="T51" s="18"/>
    </row>
    <row r="52" spans="1:20" ht="30">
      <c r="A52" s="4">
        <v>48</v>
      </c>
      <c r="B52" s="64" t="s">
        <v>63</v>
      </c>
      <c r="C52" s="88" t="s">
        <v>1122</v>
      </c>
      <c r="D52" s="66" t="s">
        <v>23</v>
      </c>
      <c r="E52" s="69" t="s">
        <v>1123</v>
      </c>
      <c r="F52" s="66" t="s">
        <v>100</v>
      </c>
      <c r="G52" s="68">
        <v>21</v>
      </c>
      <c r="H52" s="68">
        <v>16</v>
      </c>
      <c r="I52" s="59">
        <f t="shared" si="0"/>
        <v>37</v>
      </c>
      <c r="J52" s="146" t="s">
        <v>1205</v>
      </c>
      <c r="K52" s="109" t="s">
        <v>468</v>
      </c>
      <c r="L52" s="140" t="s">
        <v>652</v>
      </c>
      <c r="M52" s="141">
        <v>8399829466</v>
      </c>
      <c r="N52" s="65" t="s">
        <v>657</v>
      </c>
      <c r="O52" s="148">
        <v>9178969290</v>
      </c>
      <c r="P52" s="123">
        <v>43698</v>
      </c>
      <c r="Q52" s="66" t="s">
        <v>271</v>
      </c>
      <c r="R52" s="18"/>
      <c r="S52" s="18"/>
      <c r="T52" s="18"/>
    </row>
    <row r="53" spans="1:20" ht="45">
      <c r="A53" s="4">
        <v>49</v>
      </c>
      <c r="B53" s="64" t="s">
        <v>63</v>
      </c>
      <c r="C53" s="88" t="s">
        <v>1124</v>
      </c>
      <c r="D53" s="66" t="s">
        <v>23</v>
      </c>
      <c r="E53" s="93">
        <v>18060503803</v>
      </c>
      <c r="F53" s="66" t="s">
        <v>100</v>
      </c>
      <c r="G53" s="68">
        <v>25</v>
      </c>
      <c r="H53" s="68">
        <v>15</v>
      </c>
      <c r="I53" s="59">
        <f t="shared" si="0"/>
        <v>40</v>
      </c>
      <c r="J53" s="146" t="s">
        <v>1206</v>
      </c>
      <c r="K53" s="108" t="s">
        <v>885</v>
      </c>
      <c r="L53" s="140" t="s">
        <v>886</v>
      </c>
      <c r="M53" s="144">
        <v>8721847320</v>
      </c>
      <c r="N53" s="65" t="s">
        <v>892</v>
      </c>
      <c r="O53" s="148">
        <v>9954653049</v>
      </c>
      <c r="P53" s="123">
        <v>43698</v>
      </c>
      <c r="Q53" s="66" t="s">
        <v>271</v>
      </c>
      <c r="R53" s="18"/>
      <c r="S53" s="18"/>
      <c r="T53" s="18"/>
    </row>
    <row r="54" spans="1:20" ht="45">
      <c r="A54" s="4">
        <v>50</v>
      </c>
      <c r="B54" s="64" t="s">
        <v>63</v>
      </c>
      <c r="C54" s="69" t="s">
        <v>1125</v>
      </c>
      <c r="D54" s="66" t="s">
        <v>23</v>
      </c>
      <c r="E54" s="93">
        <v>18060505501</v>
      </c>
      <c r="F54" s="66" t="s">
        <v>100</v>
      </c>
      <c r="G54" s="68">
        <v>121</v>
      </c>
      <c r="H54" s="68">
        <v>137</v>
      </c>
      <c r="I54" s="59">
        <f t="shared" si="0"/>
        <v>258</v>
      </c>
      <c r="J54" s="146" t="s">
        <v>1207</v>
      </c>
      <c r="K54" s="108" t="s">
        <v>102</v>
      </c>
      <c r="L54" s="140" t="s">
        <v>103</v>
      </c>
      <c r="M54" s="141">
        <v>8474095075</v>
      </c>
      <c r="N54" s="65" t="s">
        <v>1003</v>
      </c>
      <c r="O54" s="150">
        <v>9508609721</v>
      </c>
      <c r="P54" s="123" t="s">
        <v>1208</v>
      </c>
      <c r="Q54" s="66" t="s">
        <v>248</v>
      </c>
      <c r="R54" s="18"/>
      <c r="S54" s="18"/>
      <c r="T54" s="18"/>
    </row>
    <row r="55" spans="1:20" ht="66">
      <c r="A55" s="4">
        <v>51</v>
      </c>
      <c r="B55" s="64" t="s">
        <v>63</v>
      </c>
      <c r="C55" s="88" t="s">
        <v>1126</v>
      </c>
      <c r="D55" s="66" t="s">
        <v>23</v>
      </c>
      <c r="E55" s="93">
        <v>1806050557</v>
      </c>
      <c r="F55" s="66" t="s">
        <v>91</v>
      </c>
      <c r="G55" s="68">
        <v>339</v>
      </c>
      <c r="H55" s="68">
        <v>327</v>
      </c>
      <c r="I55" s="59">
        <f t="shared" si="0"/>
        <v>666</v>
      </c>
      <c r="J55" s="146" t="s">
        <v>1209</v>
      </c>
      <c r="K55" s="108" t="s">
        <v>102</v>
      </c>
      <c r="L55" s="140" t="s">
        <v>109</v>
      </c>
      <c r="M55" s="144">
        <v>8486052801</v>
      </c>
      <c r="N55" s="65" t="s">
        <v>104</v>
      </c>
      <c r="O55" s="150">
        <v>9957783176</v>
      </c>
      <c r="P55" s="123" t="s">
        <v>1210</v>
      </c>
      <c r="Q55" s="66" t="s">
        <v>1211</v>
      </c>
      <c r="R55" s="18"/>
      <c r="S55" s="18"/>
      <c r="T55" s="18"/>
    </row>
    <row r="56" spans="1:20" ht="31.5">
      <c r="A56" s="4">
        <v>52</v>
      </c>
      <c r="B56" s="64" t="s">
        <v>63</v>
      </c>
      <c r="C56" s="88" t="s">
        <v>1127</v>
      </c>
      <c r="D56" s="66" t="s">
        <v>23</v>
      </c>
      <c r="E56" s="76" t="s">
        <v>1128</v>
      </c>
      <c r="F56" s="66" t="s">
        <v>100</v>
      </c>
      <c r="G56" s="68">
        <v>48</v>
      </c>
      <c r="H56" s="68">
        <v>67</v>
      </c>
      <c r="I56" s="59">
        <f t="shared" si="0"/>
        <v>115</v>
      </c>
      <c r="J56" s="149" t="s">
        <v>1212</v>
      </c>
      <c r="K56" s="108" t="s">
        <v>102</v>
      </c>
      <c r="L56" s="140" t="s">
        <v>103</v>
      </c>
      <c r="M56" s="141">
        <v>8474095075</v>
      </c>
      <c r="N56" s="65" t="s">
        <v>110</v>
      </c>
      <c r="O56" s="150">
        <v>9577742035</v>
      </c>
      <c r="P56" s="123">
        <v>43707</v>
      </c>
      <c r="Q56" s="66" t="s">
        <v>1174</v>
      </c>
      <c r="R56" s="18"/>
      <c r="S56" s="18"/>
      <c r="T56" s="18"/>
    </row>
    <row r="57" spans="1:20" ht="30">
      <c r="A57" s="4">
        <v>53</v>
      </c>
      <c r="B57" s="64" t="s">
        <v>63</v>
      </c>
      <c r="C57" s="88" t="s">
        <v>1129</v>
      </c>
      <c r="D57" s="66" t="s">
        <v>23</v>
      </c>
      <c r="E57" s="93">
        <v>18060504002</v>
      </c>
      <c r="F57" s="66" t="s">
        <v>100</v>
      </c>
      <c r="G57" s="68">
        <v>14</v>
      </c>
      <c r="H57" s="68">
        <v>12</v>
      </c>
      <c r="I57" s="59">
        <f t="shared" si="0"/>
        <v>26</v>
      </c>
      <c r="J57" s="146" t="s">
        <v>1213</v>
      </c>
      <c r="K57" s="108" t="s">
        <v>885</v>
      </c>
      <c r="L57" s="140" t="s">
        <v>889</v>
      </c>
      <c r="M57" s="141">
        <v>9854201818</v>
      </c>
      <c r="N57" s="65" t="s">
        <v>894</v>
      </c>
      <c r="O57" s="148">
        <v>8876463912</v>
      </c>
      <c r="P57" s="123">
        <v>43708</v>
      </c>
      <c r="Q57" s="66" t="s">
        <v>117</v>
      </c>
      <c r="R57" s="18"/>
      <c r="S57" s="18"/>
      <c r="T57" s="18"/>
    </row>
    <row r="58" spans="1:20">
      <c r="A58" s="4">
        <v>54</v>
      </c>
      <c r="B58" s="17"/>
      <c r="C58" s="18"/>
      <c r="D58" s="18"/>
      <c r="E58" s="19"/>
      <c r="F58" s="18"/>
      <c r="G58" s="19"/>
      <c r="H58" s="19"/>
      <c r="I58" s="59">
        <f t="shared" si="0"/>
        <v>0</v>
      </c>
      <c r="J58" s="146"/>
      <c r="K58" s="108"/>
      <c r="L58" s="65"/>
      <c r="M58" s="87"/>
      <c r="N58" s="65"/>
      <c r="O58" s="87"/>
      <c r="P58" s="123"/>
      <c r="Q58" s="66"/>
      <c r="R58" s="18"/>
      <c r="S58" s="18"/>
      <c r="T58" s="18"/>
    </row>
    <row r="59" spans="1:20">
      <c r="A59" s="4">
        <v>55</v>
      </c>
      <c r="B59" s="17"/>
      <c r="C59" s="18"/>
      <c r="D59" s="18"/>
      <c r="E59" s="19"/>
      <c r="F59" s="18"/>
      <c r="G59" s="19"/>
      <c r="H59" s="19"/>
      <c r="I59" s="59">
        <f t="shared" si="0"/>
        <v>0</v>
      </c>
      <c r="J59" s="18"/>
      <c r="K59" s="18"/>
      <c r="L59" s="18"/>
      <c r="M59" s="18"/>
      <c r="N59" s="18"/>
      <c r="O59" s="18"/>
      <c r="P59" s="24"/>
      <c r="Q59" s="18"/>
      <c r="R59" s="18"/>
      <c r="S59" s="18"/>
      <c r="T59" s="18"/>
    </row>
    <row r="60" spans="1:20">
      <c r="A60" s="4">
        <v>56</v>
      </c>
      <c r="B60" s="17"/>
      <c r="C60" s="18"/>
      <c r="D60" s="18"/>
      <c r="E60" s="19"/>
      <c r="F60" s="18"/>
      <c r="G60" s="19"/>
      <c r="H60" s="19"/>
      <c r="I60" s="59">
        <f t="shared" si="0"/>
        <v>0</v>
      </c>
      <c r="J60" s="18"/>
      <c r="K60" s="18"/>
      <c r="L60" s="18"/>
      <c r="M60" s="18"/>
      <c r="N60" s="18"/>
      <c r="O60" s="18"/>
      <c r="P60" s="24"/>
      <c r="Q60" s="18"/>
      <c r="R60" s="18"/>
      <c r="S60" s="18"/>
      <c r="T60" s="18"/>
    </row>
    <row r="61" spans="1:20">
      <c r="A61" s="4">
        <v>57</v>
      </c>
      <c r="B61" s="17"/>
      <c r="C61" s="18"/>
      <c r="D61" s="18"/>
      <c r="E61" s="19"/>
      <c r="F61" s="18"/>
      <c r="G61" s="19"/>
      <c r="H61" s="19"/>
      <c r="I61" s="59">
        <f t="shared" si="0"/>
        <v>0</v>
      </c>
      <c r="J61" s="18"/>
      <c r="K61" s="18"/>
      <c r="L61" s="18"/>
      <c r="M61" s="18"/>
      <c r="N61" s="18"/>
      <c r="O61" s="18"/>
      <c r="P61" s="24"/>
      <c r="Q61" s="18"/>
      <c r="R61" s="18"/>
      <c r="S61" s="18"/>
      <c r="T61" s="18"/>
    </row>
    <row r="62" spans="1:20">
      <c r="A62" s="4">
        <v>58</v>
      </c>
      <c r="B62" s="17"/>
      <c r="C62" s="18"/>
      <c r="D62" s="18"/>
      <c r="E62" s="19"/>
      <c r="F62" s="18"/>
      <c r="G62" s="19"/>
      <c r="H62" s="19"/>
      <c r="I62" s="59">
        <f t="shared" si="0"/>
        <v>0</v>
      </c>
      <c r="J62" s="18"/>
      <c r="K62" s="18"/>
      <c r="L62" s="18"/>
      <c r="M62" s="18"/>
      <c r="N62" s="18"/>
      <c r="O62" s="18"/>
      <c r="P62" s="24"/>
      <c r="Q62" s="18"/>
      <c r="R62" s="18"/>
      <c r="S62" s="18"/>
      <c r="T62" s="18"/>
    </row>
    <row r="63" spans="1:20">
      <c r="A63" s="4">
        <v>59</v>
      </c>
      <c r="B63" s="17"/>
      <c r="C63" s="18"/>
      <c r="D63" s="18"/>
      <c r="E63" s="19"/>
      <c r="F63" s="18"/>
      <c r="G63" s="19"/>
      <c r="H63" s="19"/>
      <c r="I63" s="59">
        <f t="shared" si="0"/>
        <v>0</v>
      </c>
      <c r="J63" s="18"/>
      <c r="K63" s="18"/>
      <c r="L63" s="18"/>
      <c r="M63" s="18"/>
      <c r="N63" s="18"/>
      <c r="O63" s="18"/>
      <c r="P63" s="24"/>
      <c r="Q63" s="18"/>
      <c r="R63" s="18"/>
      <c r="S63" s="18"/>
      <c r="T63" s="18"/>
    </row>
    <row r="64" spans="1:20">
      <c r="A64" s="4">
        <v>60</v>
      </c>
      <c r="B64" s="17"/>
      <c r="C64" s="18"/>
      <c r="D64" s="18"/>
      <c r="E64" s="19"/>
      <c r="F64" s="18"/>
      <c r="G64" s="19"/>
      <c r="H64" s="19"/>
      <c r="I64" s="59">
        <f t="shared" si="0"/>
        <v>0</v>
      </c>
      <c r="J64" s="18"/>
      <c r="K64" s="18"/>
      <c r="L64" s="18"/>
      <c r="M64" s="18"/>
      <c r="N64" s="18"/>
      <c r="O64" s="18"/>
      <c r="P64" s="24"/>
      <c r="Q64" s="18"/>
      <c r="R64" s="18"/>
      <c r="S64" s="18"/>
      <c r="T64" s="18"/>
    </row>
    <row r="65" spans="1:20">
      <c r="A65" s="4">
        <v>61</v>
      </c>
      <c r="B65" s="17"/>
      <c r="C65" s="18"/>
      <c r="D65" s="18"/>
      <c r="E65" s="19"/>
      <c r="F65" s="18"/>
      <c r="G65" s="19"/>
      <c r="H65" s="19"/>
      <c r="I65" s="59">
        <f t="shared" si="0"/>
        <v>0</v>
      </c>
      <c r="J65" s="18"/>
      <c r="K65" s="18"/>
      <c r="L65" s="18"/>
      <c r="M65" s="18"/>
      <c r="N65" s="18"/>
      <c r="O65" s="18"/>
      <c r="P65" s="24"/>
      <c r="Q65" s="18"/>
      <c r="R65" s="18"/>
      <c r="S65" s="18"/>
      <c r="T65" s="18"/>
    </row>
    <row r="66" spans="1:20">
      <c r="A66" s="4">
        <v>62</v>
      </c>
      <c r="B66" s="17"/>
      <c r="C66" s="18"/>
      <c r="D66" s="18"/>
      <c r="E66" s="19"/>
      <c r="F66" s="18"/>
      <c r="G66" s="19"/>
      <c r="H66" s="19"/>
      <c r="I66" s="59">
        <f t="shared" si="0"/>
        <v>0</v>
      </c>
      <c r="J66" s="18"/>
      <c r="K66" s="18"/>
      <c r="L66" s="18"/>
      <c r="M66" s="18"/>
      <c r="N66" s="18"/>
      <c r="O66" s="18"/>
      <c r="P66" s="24"/>
      <c r="Q66" s="18"/>
      <c r="R66" s="18"/>
      <c r="S66" s="18"/>
      <c r="T66" s="18"/>
    </row>
    <row r="67" spans="1:20">
      <c r="A67" s="4">
        <v>63</v>
      </c>
      <c r="B67" s="17"/>
      <c r="C67" s="18"/>
      <c r="D67" s="18"/>
      <c r="E67" s="19"/>
      <c r="F67" s="18"/>
      <c r="G67" s="19"/>
      <c r="H67" s="19"/>
      <c r="I67" s="59">
        <f t="shared" si="0"/>
        <v>0</v>
      </c>
      <c r="J67" s="18"/>
      <c r="K67" s="18"/>
      <c r="L67" s="18"/>
      <c r="M67" s="18"/>
      <c r="N67" s="18"/>
      <c r="O67" s="18"/>
      <c r="P67" s="24"/>
      <c r="Q67" s="18"/>
      <c r="R67" s="18"/>
      <c r="S67" s="18"/>
      <c r="T67" s="18"/>
    </row>
    <row r="68" spans="1:20">
      <c r="A68" s="4">
        <v>64</v>
      </c>
      <c r="B68" s="17"/>
      <c r="C68" s="18"/>
      <c r="D68" s="18"/>
      <c r="E68" s="19"/>
      <c r="F68" s="18"/>
      <c r="G68" s="19"/>
      <c r="H68" s="19"/>
      <c r="I68" s="59">
        <f t="shared" si="0"/>
        <v>0</v>
      </c>
      <c r="J68" s="18"/>
      <c r="K68" s="18"/>
      <c r="L68" s="18"/>
      <c r="M68" s="18"/>
      <c r="N68" s="18"/>
      <c r="O68" s="18"/>
      <c r="P68" s="24"/>
      <c r="Q68" s="18"/>
      <c r="R68" s="18"/>
      <c r="S68" s="18"/>
      <c r="T68" s="18"/>
    </row>
    <row r="69" spans="1:20">
      <c r="A69" s="4">
        <v>65</v>
      </c>
      <c r="B69" s="17"/>
      <c r="C69" s="18"/>
      <c r="D69" s="18"/>
      <c r="E69" s="19"/>
      <c r="F69" s="18"/>
      <c r="G69" s="19"/>
      <c r="H69" s="19"/>
      <c r="I69" s="59">
        <f t="shared" si="0"/>
        <v>0</v>
      </c>
      <c r="J69" s="18"/>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9">
        <f t="shared" si="1"/>
        <v>0</v>
      </c>
      <c r="J71" s="18"/>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48"/>
      <c r="D78" s="48"/>
      <c r="E78" s="19"/>
      <c r="F78" s="48"/>
      <c r="G78" s="19"/>
      <c r="H78" s="19"/>
      <c r="I78" s="59">
        <f t="shared" si="1"/>
        <v>0</v>
      </c>
      <c r="J78" s="48"/>
      <c r="K78" s="48"/>
      <c r="L78" s="48"/>
      <c r="M78" s="48"/>
      <c r="N78" s="48"/>
      <c r="O78" s="4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52</v>
      </c>
      <c r="D165" s="21"/>
      <c r="E165" s="13"/>
      <c r="F165" s="21"/>
      <c r="G165" s="60">
        <f>SUM(G5:G164)</f>
        <v>2648</v>
      </c>
      <c r="H165" s="60">
        <f>SUM(H5:H164)</f>
        <v>2591</v>
      </c>
      <c r="I165" s="60">
        <f>SUM(I5:I164)</f>
        <v>5239</v>
      </c>
      <c r="J165" s="21"/>
      <c r="K165" s="21"/>
      <c r="L165" s="21"/>
      <c r="M165" s="21"/>
      <c r="N165" s="21"/>
      <c r="O165" s="21"/>
      <c r="P165" s="14"/>
      <c r="Q165" s="21"/>
      <c r="R165" s="21"/>
      <c r="S165" s="21"/>
      <c r="T165" s="12"/>
    </row>
    <row r="166" spans="1:20">
      <c r="A166" s="44" t="s">
        <v>62</v>
      </c>
      <c r="B166" s="10">
        <f>COUNTIF(B$5:B$164,"Team 1")</f>
        <v>25</v>
      </c>
      <c r="C166" s="44" t="s">
        <v>25</v>
      </c>
      <c r="D166" s="10">
        <f>COUNTIF(D5:D164,"Anganwadi")</f>
        <v>6</v>
      </c>
    </row>
    <row r="167" spans="1:20">
      <c r="A167" s="44" t="s">
        <v>63</v>
      </c>
      <c r="B167" s="10">
        <f>COUNTIF(B$6:B$164,"Team 2")</f>
        <v>27</v>
      </c>
      <c r="C167" s="44" t="s">
        <v>23</v>
      </c>
      <c r="D167" s="10">
        <f>COUNTIF(D5:D164,"School")</f>
        <v>46</v>
      </c>
    </row>
  </sheetData>
  <sheetProtection password="8527" sheet="1" objects="1" scenarios="1"/>
  <mergeCells count="20">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T57" sqref="T57"/>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224" t="s">
        <v>70</v>
      </c>
      <c r="B1" s="224"/>
      <c r="C1" s="224"/>
      <c r="D1" s="55"/>
      <c r="E1" s="55"/>
      <c r="F1" s="55"/>
      <c r="G1" s="55"/>
      <c r="H1" s="55"/>
      <c r="I1" s="55"/>
      <c r="J1" s="55"/>
      <c r="K1" s="55"/>
      <c r="L1" s="55"/>
      <c r="M1" s="226"/>
      <c r="N1" s="226"/>
      <c r="O1" s="226"/>
      <c r="P1" s="226"/>
      <c r="Q1" s="226"/>
      <c r="R1" s="226"/>
      <c r="S1" s="226"/>
      <c r="T1" s="226"/>
    </row>
    <row r="2" spans="1:20">
      <c r="A2" s="220" t="s">
        <v>59</v>
      </c>
      <c r="B2" s="221"/>
      <c r="C2" s="221"/>
      <c r="D2" s="25">
        <v>43709</v>
      </c>
      <c r="E2" s="22"/>
      <c r="F2" s="22"/>
      <c r="G2" s="22"/>
      <c r="H2" s="22"/>
      <c r="I2" s="22"/>
      <c r="J2" s="22"/>
      <c r="K2" s="22"/>
      <c r="L2" s="22"/>
      <c r="M2" s="22"/>
      <c r="N2" s="22"/>
      <c r="O2" s="22"/>
      <c r="P2" s="22"/>
      <c r="Q2" s="22"/>
      <c r="R2" s="22"/>
      <c r="S2" s="22"/>
    </row>
    <row r="3" spans="1:20" ht="24" customHeight="1">
      <c r="A3" s="216" t="s">
        <v>14</v>
      </c>
      <c r="B3" s="218" t="s">
        <v>61</v>
      </c>
      <c r="C3" s="215" t="s">
        <v>7</v>
      </c>
      <c r="D3" s="215" t="s">
        <v>55</v>
      </c>
      <c r="E3" s="215" t="s">
        <v>16</v>
      </c>
      <c r="F3" s="222" t="s">
        <v>17</v>
      </c>
      <c r="G3" s="215" t="s">
        <v>8</v>
      </c>
      <c r="H3" s="215"/>
      <c r="I3" s="215"/>
      <c r="J3" s="215" t="s">
        <v>31</v>
      </c>
      <c r="K3" s="218" t="s">
        <v>33</v>
      </c>
      <c r="L3" s="218" t="s">
        <v>50</v>
      </c>
      <c r="M3" s="218" t="s">
        <v>51</v>
      </c>
      <c r="N3" s="218" t="s">
        <v>34</v>
      </c>
      <c r="O3" s="218" t="s">
        <v>35</v>
      </c>
      <c r="P3" s="216" t="s">
        <v>54</v>
      </c>
      <c r="Q3" s="215" t="s">
        <v>52</v>
      </c>
      <c r="R3" s="215" t="s">
        <v>32</v>
      </c>
      <c r="S3" s="215" t="s">
        <v>53</v>
      </c>
      <c r="T3" s="215" t="s">
        <v>13</v>
      </c>
    </row>
    <row r="4" spans="1:20" ht="25.5" customHeight="1">
      <c r="A4" s="216"/>
      <c r="B4" s="223"/>
      <c r="C4" s="215"/>
      <c r="D4" s="215"/>
      <c r="E4" s="215"/>
      <c r="F4" s="222"/>
      <c r="G4" s="23" t="s">
        <v>9</v>
      </c>
      <c r="H4" s="23" t="s">
        <v>10</v>
      </c>
      <c r="I4" s="23" t="s">
        <v>11</v>
      </c>
      <c r="J4" s="215"/>
      <c r="K4" s="219"/>
      <c r="L4" s="219"/>
      <c r="M4" s="219"/>
      <c r="N4" s="219"/>
      <c r="O4" s="219"/>
      <c r="P4" s="216"/>
      <c r="Q4" s="216"/>
      <c r="R4" s="215"/>
      <c r="S4" s="215"/>
      <c r="T4" s="215"/>
    </row>
    <row r="5" spans="1:20" ht="33">
      <c r="A5" s="4">
        <v>1</v>
      </c>
      <c r="B5" s="64" t="s">
        <v>62</v>
      </c>
      <c r="C5" s="103" t="s">
        <v>1214</v>
      </c>
      <c r="D5" s="81" t="s">
        <v>23</v>
      </c>
      <c r="E5" s="152" t="s">
        <v>1215</v>
      </c>
      <c r="F5" s="81" t="s">
        <v>381</v>
      </c>
      <c r="G5" s="68">
        <v>109</v>
      </c>
      <c r="H5" s="68">
        <v>125</v>
      </c>
      <c r="I5" s="61">
        <f>SUM(G5:H5)</f>
        <v>234</v>
      </c>
      <c r="J5" s="70" t="s">
        <v>1264</v>
      </c>
      <c r="K5" s="108" t="s">
        <v>102</v>
      </c>
      <c r="L5" s="156" t="s">
        <v>103</v>
      </c>
      <c r="M5" s="106">
        <v>8474095075</v>
      </c>
      <c r="N5" s="87" t="s">
        <v>1003</v>
      </c>
      <c r="O5" s="157">
        <v>9508609721</v>
      </c>
      <c r="P5" s="80" t="s">
        <v>1265</v>
      </c>
      <c r="Q5" s="81" t="s">
        <v>1266</v>
      </c>
      <c r="R5" s="48"/>
      <c r="S5" s="18"/>
      <c r="T5" s="18"/>
    </row>
    <row r="6" spans="1:20" ht="49.5">
      <c r="A6" s="4">
        <v>2</v>
      </c>
      <c r="B6" s="64" t="s">
        <v>62</v>
      </c>
      <c r="C6" s="87" t="s">
        <v>1216</v>
      </c>
      <c r="D6" s="81" t="s">
        <v>23</v>
      </c>
      <c r="E6" s="64">
        <v>18060506101</v>
      </c>
      <c r="F6" s="81" t="s">
        <v>100</v>
      </c>
      <c r="G6" s="68">
        <v>176</v>
      </c>
      <c r="H6" s="68">
        <v>196</v>
      </c>
      <c r="I6" s="61">
        <f t="shared" ref="I6:I69" si="0">SUM(G6:H6)</f>
        <v>372</v>
      </c>
      <c r="J6" s="70" t="s">
        <v>1267</v>
      </c>
      <c r="K6" s="108" t="s">
        <v>1004</v>
      </c>
      <c r="L6" s="156" t="s">
        <v>1005</v>
      </c>
      <c r="M6" s="106">
        <v>6000034832</v>
      </c>
      <c r="N6" s="87" t="s">
        <v>1006</v>
      </c>
      <c r="O6" s="158">
        <v>9954520824</v>
      </c>
      <c r="P6" s="80" t="s">
        <v>1268</v>
      </c>
      <c r="Q6" s="81" t="s">
        <v>1269</v>
      </c>
      <c r="R6" s="48"/>
      <c r="S6" s="18"/>
      <c r="T6" s="18"/>
    </row>
    <row r="7" spans="1:20" ht="30">
      <c r="A7" s="4">
        <v>3</v>
      </c>
      <c r="B7" s="64" t="s">
        <v>62</v>
      </c>
      <c r="C7" s="87" t="s">
        <v>1217</v>
      </c>
      <c r="D7" s="81" t="s">
        <v>23</v>
      </c>
      <c r="E7" s="152">
        <v>18060500604</v>
      </c>
      <c r="F7" s="81" t="s">
        <v>100</v>
      </c>
      <c r="G7" s="68">
        <v>16</v>
      </c>
      <c r="H7" s="68">
        <v>13</v>
      </c>
      <c r="I7" s="61">
        <f t="shared" si="0"/>
        <v>29</v>
      </c>
      <c r="J7" s="70" t="s">
        <v>1270</v>
      </c>
      <c r="K7" s="108" t="s">
        <v>1015</v>
      </c>
      <c r="L7" s="156" t="s">
        <v>1016</v>
      </c>
      <c r="M7" s="106">
        <v>9401806020</v>
      </c>
      <c r="N7" s="87" t="s">
        <v>1019</v>
      </c>
      <c r="O7" s="157">
        <v>9577308283</v>
      </c>
      <c r="P7" s="80">
        <v>43715</v>
      </c>
      <c r="Q7" s="81" t="s">
        <v>117</v>
      </c>
      <c r="R7" s="48"/>
      <c r="S7" s="18"/>
      <c r="T7" s="18"/>
    </row>
    <row r="8" spans="1:20" ht="30">
      <c r="A8" s="4">
        <v>4</v>
      </c>
      <c r="B8" s="64" t="s">
        <v>62</v>
      </c>
      <c r="C8" s="87" t="s">
        <v>1218</v>
      </c>
      <c r="D8" s="81" t="s">
        <v>23</v>
      </c>
      <c r="E8" s="152">
        <v>18060506102</v>
      </c>
      <c r="F8" s="81" t="s">
        <v>100</v>
      </c>
      <c r="G8" s="68">
        <v>59</v>
      </c>
      <c r="H8" s="68">
        <v>73</v>
      </c>
      <c r="I8" s="61">
        <f t="shared" si="0"/>
        <v>132</v>
      </c>
      <c r="J8" s="70" t="s">
        <v>1271</v>
      </c>
      <c r="K8" s="108" t="s">
        <v>1004</v>
      </c>
      <c r="L8" s="156" t="s">
        <v>1005</v>
      </c>
      <c r="M8" s="106">
        <v>6000034832</v>
      </c>
      <c r="N8" s="87" t="s">
        <v>1011</v>
      </c>
      <c r="O8" s="158">
        <v>8723933958</v>
      </c>
      <c r="P8" s="80">
        <v>43717</v>
      </c>
      <c r="Q8" s="81" t="s">
        <v>126</v>
      </c>
      <c r="R8" s="48"/>
      <c r="S8" s="18"/>
      <c r="T8" s="18"/>
    </row>
    <row r="9" spans="1:20" ht="30">
      <c r="A9" s="4">
        <v>5</v>
      </c>
      <c r="B9" s="64" t="s">
        <v>62</v>
      </c>
      <c r="C9" s="87" t="s">
        <v>1219</v>
      </c>
      <c r="D9" s="81" t="s">
        <v>23</v>
      </c>
      <c r="E9" s="152" t="s">
        <v>1220</v>
      </c>
      <c r="F9" s="81" t="s">
        <v>100</v>
      </c>
      <c r="G9" s="68">
        <v>23</v>
      </c>
      <c r="H9" s="68">
        <v>37</v>
      </c>
      <c r="I9" s="61">
        <f t="shared" si="0"/>
        <v>60</v>
      </c>
      <c r="J9" s="70" t="s">
        <v>1272</v>
      </c>
      <c r="K9" s="108" t="s">
        <v>1015</v>
      </c>
      <c r="L9" s="156" t="s">
        <v>1018</v>
      </c>
      <c r="M9" s="106">
        <v>9435647856</v>
      </c>
      <c r="N9" s="87" t="s">
        <v>1020</v>
      </c>
      <c r="O9" s="157">
        <v>9678680771</v>
      </c>
      <c r="P9" s="80">
        <v>43718</v>
      </c>
      <c r="Q9" s="81" t="s">
        <v>134</v>
      </c>
      <c r="R9" s="48"/>
      <c r="S9" s="18"/>
      <c r="T9" s="18"/>
    </row>
    <row r="10" spans="1:20" ht="30">
      <c r="A10" s="4">
        <v>6</v>
      </c>
      <c r="B10" s="64" t="s">
        <v>62</v>
      </c>
      <c r="C10" s="87" t="s">
        <v>1221</v>
      </c>
      <c r="D10" s="81" t="s">
        <v>23</v>
      </c>
      <c r="E10" s="152">
        <v>18060506103</v>
      </c>
      <c r="F10" s="81" t="s">
        <v>100</v>
      </c>
      <c r="G10" s="68">
        <v>67</v>
      </c>
      <c r="H10" s="68">
        <v>68</v>
      </c>
      <c r="I10" s="61">
        <f t="shared" si="0"/>
        <v>135</v>
      </c>
      <c r="J10" s="102" t="s">
        <v>1273</v>
      </c>
      <c r="K10" s="108" t="s">
        <v>1004</v>
      </c>
      <c r="L10" s="156" t="s">
        <v>1007</v>
      </c>
      <c r="M10" s="106">
        <v>7002195790</v>
      </c>
      <c r="N10" s="87" t="s">
        <v>1012</v>
      </c>
      <c r="O10" s="158">
        <v>8723927268</v>
      </c>
      <c r="P10" s="80">
        <v>43719</v>
      </c>
      <c r="Q10" s="81" t="s">
        <v>1274</v>
      </c>
      <c r="R10" s="48"/>
      <c r="S10" s="18"/>
      <c r="T10" s="18"/>
    </row>
    <row r="11" spans="1:20" ht="30">
      <c r="A11" s="4">
        <v>7</v>
      </c>
      <c r="B11" s="64" t="s">
        <v>62</v>
      </c>
      <c r="C11" s="87" t="s">
        <v>1222</v>
      </c>
      <c r="D11" s="81" t="s">
        <v>23</v>
      </c>
      <c r="E11" s="64" t="s">
        <v>1223</v>
      </c>
      <c r="F11" s="81" t="s">
        <v>100</v>
      </c>
      <c r="G11" s="68">
        <v>56</v>
      </c>
      <c r="H11" s="68">
        <v>66</v>
      </c>
      <c r="I11" s="61">
        <f t="shared" si="0"/>
        <v>122</v>
      </c>
      <c r="J11" s="70" t="s">
        <v>1275</v>
      </c>
      <c r="K11" s="108" t="s">
        <v>1004</v>
      </c>
      <c r="L11" s="156" t="s">
        <v>1005</v>
      </c>
      <c r="M11" s="106">
        <v>6000034832</v>
      </c>
      <c r="N11" s="87" t="s">
        <v>1013</v>
      </c>
      <c r="O11" s="158">
        <v>8721029168</v>
      </c>
      <c r="P11" s="80">
        <v>43720</v>
      </c>
      <c r="Q11" s="81" t="s">
        <v>105</v>
      </c>
      <c r="R11" s="48"/>
      <c r="S11" s="18"/>
      <c r="T11" s="18"/>
    </row>
    <row r="12" spans="1:20" ht="30">
      <c r="A12" s="4">
        <v>8</v>
      </c>
      <c r="B12" s="64" t="s">
        <v>62</v>
      </c>
      <c r="C12" s="87" t="s">
        <v>1224</v>
      </c>
      <c r="D12" s="81" t="s">
        <v>23</v>
      </c>
      <c r="E12" s="107" t="s">
        <v>1225</v>
      </c>
      <c r="F12" s="81" t="s">
        <v>100</v>
      </c>
      <c r="G12" s="68">
        <v>54</v>
      </c>
      <c r="H12" s="68">
        <v>49</v>
      </c>
      <c r="I12" s="61">
        <f t="shared" si="0"/>
        <v>103</v>
      </c>
      <c r="J12" s="70" t="s">
        <v>1276</v>
      </c>
      <c r="K12" s="108" t="s">
        <v>1015</v>
      </c>
      <c r="L12" s="156" t="s">
        <v>1016</v>
      </c>
      <c r="M12" s="106">
        <v>9401806020</v>
      </c>
      <c r="N12" s="87" t="s">
        <v>1022</v>
      </c>
      <c r="O12" s="157">
        <v>9577293767</v>
      </c>
      <c r="P12" s="80">
        <v>43721</v>
      </c>
      <c r="Q12" s="81" t="s">
        <v>111</v>
      </c>
      <c r="R12" s="48"/>
      <c r="S12" s="18"/>
      <c r="T12" s="18"/>
    </row>
    <row r="13" spans="1:20" ht="30">
      <c r="A13" s="4">
        <v>9</v>
      </c>
      <c r="B13" s="64" t="s">
        <v>62</v>
      </c>
      <c r="C13" s="87" t="s">
        <v>1226</v>
      </c>
      <c r="D13" s="81" t="s">
        <v>23</v>
      </c>
      <c r="E13" s="103" t="s">
        <v>1227</v>
      </c>
      <c r="F13" s="81" t="s">
        <v>100</v>
      </c>
      <c r="G13" s="68">
        <v>40</v>
      </c>
      <c r="H13" s="68">
        <v>33</v>
      </c>
      <c r="I13" s="61">
        <f t="shared" si="0"/>
        <v>73</v>
      </c>
      <c r="J13" s="70" t="s">
        <v>1277</v>
      </c>
      <c r="K13" s="108" t="s">
        <v>1004</v>
      </c>
      <c r="L13" s="156" t="s">
        <v>1007</v>
      </c>
      <c r="M13" s="106">
        <v>7002195790</v>
      </c>
      <c r="N13" s="87" t="s">
        <v>1010</v>
      </c>
      <c r="O13" s="158">
        <v>8486346202</v>
      </c>
      <c r="P13" s="80">
        <v>43722</v>
      </c>
      <c r="Q13" s="81" t="s">
        <v>117</v>
      </c>
      <c r="R13" s="48"/>
      <c r="S13" s="18"/>
      <c r="T13" s="18"/>
    </row>
    <row r="14" spans="1:20" ht="30">
      <c r="A14" s="4">
        <v>10</v>
      </c>
      <c r="B14" s="64" t="s">
        <v>62</v>
      </c>
      <c r="C14" s="89" t="s">
        <v>1228</v>
      </c>
      <c r="D14" s="81" t="s">
        <v>25</v>
      </c>
      <c r="E14" s="103"/>
      <c r="F14" s="81"/>
      <c r="G14" s="87">
        <v>1</v>
      </c>
      <c r="H14" s="87">
        <v>17</v>
      </c>
      <c r="I14" s="61">
        <f t="shared" si="0"/>
        <v>18</v>
      </c>
      <c r="J14" s="87" t="s">
        <v>1278</v>
      </c>
      <c r="K14" s="87" t="s">
        <v>1053</v>
      </c>
      <c r="L14" s="156" t="s">
        <v>1131</v>
      </c>
      <c r="M14" s="106">
        <v>8638399690</v>
      </c>
      <c r="N14" s="87" t="s">
        <v>1132</v>
      </c>
      <c r="O14" s="158">
        <v>9613322570</v>
      </c>
      <c r="P14" s="80">
        <v>43724</v>
      </c>
      <c r="Q14" s="81" t="s">
        <v>1140</v>
      </c>
      <c r="R14" s="48"/>
      <c r="S14" s="18"/>
      <c r="T14" s="18"/>
    </row>
    <row r="15" spans="1:20" ht="48">
      <c r="A15" s="4">
        <v>11</v>
      </c>
      <c r="B15" s="64" t="s">
        <v>62</v>
      </c>
      <c r="C15" s="89" t="s">
        <v>1229</v>
      </c>
      <c r="D15" s="81" t="s">
        <v>25</v>
      </c>
      <c r="E15" s="106"/>
      <c r="F15" s="81"/>
      <c r="G15" s="87">
        <v>10</v>
      </c>
      <c r="H15" s="87">
        <v>21</v>
      </c>
      <c r="I15" s="61">
        <f t="shared" si="0"/>
        <v>31</v>
      </c>
      <c r="J15" s="89" t="s">
        <v>1279</v>
      </c>
      <c r="K15" s="103" t="s">
        <v>1053</v>
      </c>
      <c r="L15" s="156" t="s">
        <v>1134</v>
      </c>
      <c r="M15" s="156">
        <v>8723830741</v>
      </c>
      <c r="N15" s="87" t="s">
        <v>1135</v>
      </c>
      <c r="O15" s="158">
        <v>8721879944</v>
      </c>
      <c r="P15" s="80">
        <v>43724</v>
      </c>
      <c r="Q15" s="81" t="s">
        <v>1140</v>
      </c>
      <c r="R15" s="48"/>
      <c r="S15" s="18"/>
      <c r="T15" s="18"/>
    </row>
    <row r="16" spans="1:20" ht="24">
      <c r="A16" s="4">
        <v>12</v>
      </c>
      <c r="B16" s="64" t="s">
        <v>62</v>
      </c>
      <c r="C16" s="89" t="s">
        <v>1230</v>
      </c>
      <c r="D16" s="81" t="s">
        <v>25</v>
      </c>
      <c r="E16" s="152"/>
      <c r="F16" s="81"/>
      <c r="G16" s="87">
        <v>39</v>
      </c>
      <c r="H16" s="87">
        <v>31</v>
      </c>
      <c r="I16" s="61">
        <f t="shared" si="0"/>
        <v>70</v>
      </c>
      <c r="J16" s="89" t="s">
        <v>1280</v>
      </c>
      <c r="K16" s="106" t="s">
        <v>1053</v>
      </c>
      <c r="L16" s="156" t="s">
        <v>1137</v>
      </c>
      <c r="M16" s="156">
        <v>8876615064</v>
      </c>
      <c r="N16" s="87" t="s">
        <v>1138</v>
      </c>
      <c r="O16" s="158">
        <v>9707207916</v>
      </c>
      <c r="P16" s="80">
        <v>43726</v>
      </c>
      <c r="Q16" s="81" t="s">
        <v>271</v>
      </c>
      <c r="R16" s="48"/>
      <c r="S16" s="18"/>
      <c r="T16" s="18"/>
    </row>
    <row r="17" spans="1:20" ht="24">
      <c r="A17" s="4">
        <v>13</v>
      </c>
      <c r="B17" s="64" t="s">
        <v>62</v>
      </c>
      <c r="C17" s="89" t="s">
        <v>1231</v>
      </c>
      <c r="D17" s="81" t="s">
        <v>25</v>
      </c>
      <c r="E17" s="107"/>
      <c r="F17" s="81"/>
      <c r="G17" s="87">
        <v>18</v>
      </c>
      <c r="H17" s="87">
        <v>22</v>
      </c>
      <c r="I17" s="61">
        <f t="shared" si="0"/>
        <v>40</v>
      </c>
      <c r="J17" s="89" t="s">
        <v>1281</v>
      </c>
      <c r="K17" s="106" t="s">
        <v>1053</v>
      </c>
      <c r="L17" s="156" t="s">
        <v>1131</v>
      </c>
      <c r="M17" s="106">
        <v>8638399690</v>
      </c>
      <c r="N17" s="87" t="s">
        <v>1020</v>
      </c>
      <c r="O17" s="158">
        <v>9859413411</v>
      </c>
      <c r="P17" s="80">
        <v>43727</v>
      </c>
      <c r="Q17" s="81" t="s">
        <v>105</v>
      </c>
      <c r="R17" s="48"/>
      <c r="S17" s="18"/>
      <c r="T17" s="18"/>
    </row>
    <row r="18" spans="1:20" ht="30">
      <c r="A18" s="4">
        <v>14</v>
      </c>
      <c r="B18" s="64" t="s">
        <v>62</v>
      </c>
      <c r="C18" s="89" t="s">
        <v>1232</v>
      </c>
      <c r="D18" s="81" t="s">
        <v>25</v>
      </c>
      <c r="E18" s="152"/>
      <c r="F18" s="81"/>
      <c r="G18" s="87">
        <v>17</v>
      </c>
      <c r="H18" s="87">
        <v>19</v>
      </c>
      <c r="I18" s="61">
        <f t="shared" si="0"/>
        <v>36</v>
      </c>
      <c r="J18" s="87" t="s">
        <v>1282</v>
      </c>
      <c r="K18" s="87" t="s">
        <v>1053</v>
      </c>
      <c r="L18" s="156" t="s">
        <v>1134</v>
      </c>
      <c r="M18" s="156">
        <v>8723830741</v>
      </c>
      <c r="N18" s="87" t="s">
        <v>1155</v>
      </c>
      <c r="O18" s="158">
        <v>9859328513</v>
      </c>
      <c r="P18" s="80">
        <v>43727</v>
      </c>
      <c r="Q18" s="81" t="s">
        <v>105</v>
      </c>
      <c r="R18" s="48"/>
      <c r="S18" s="18"/>
      <c r="T18" s="18"/>
    </row>
    <row r="19" spans="1:20" ht="24">
      <c r="A19" s="4">
        <v>15</v>
      </c>
      <c r="B19" s="64" t="s">
        <v>62</v>
      </c>
      <c r="C19" s="89" t="s">
        <v>1233</v>
      </c>
      <c r="D19" s="81" t="s">
        <v>25</v>
      </c>
      <c r="E19" s="64"/>
      <c r="F19" s="81"/>
      <c r="G19" s="87">
        <v>20</v>
      </c>
      <c r="H19" s="87">
        <v>20</v>
      </c>
      <c r="I19" s="61">
        <f t="shared" si="0"/>
        <v>40</v>
      </c>
      <c r="J19" s="89" t="s">
        <v>1283</v>
      </c>
      <c r="K19" s="106" t="s">
        <v>1053</v>
      </c>
      <c r="L19" s="156" t="s">
        <v>1137</v>
      </c>
      <c r="M19" s="156">
        <v>8876615064</v>
      </c>
      <c r="N19" s="87" t="s">
        <v>1159</v>
      </c>
      <c r="O19" s="158">
        <v>9859680582</v>
      </c>
      <c r="P19" s="80">
        <v>43728</v>
      </c>
      <c r="Q19" s="81" t="s">
        <v>111</v>
      </c>
      <c r="R19" s="48"/>
      <c r="S19" s="18"/>
      <c r="T19" s="18"/>
    </row>
    <row r="20" spans="1:20" ht="24">
      <c r="A20" s="4">
        <v>16</v>
      </c>
      <c r="B20" s="64" t="s">
        <v>62</v>
      </c>
      <c r="C20" s="89" t="s">
        <v>1234</v>
      </c>
      <c r="D20" s="81" t="s">
        <v>25</v>
      </c>
      <c r="E20" s="64"/>
      <c r="F20" s="81"/>
      <c r="G20" s="87">
        <v>13</v>
      </c>
      <c r="H20" s="87">
        <v>26</v>
      </c>
      <c r="I20" s="61">
        <f t="shared" si="0"/>
        <v>39</v>
      </c>
      <c r="J20" s="89" t="s">
        <v>1284</v>
      </c>
      <c r="K20" s="106" t="s">
        <v>1053</v>
      </c>
      <c r="L20" s="156" t="s">
        <v>1131</v>
      </c>
      <c r="M20" s="106">
        <v>8638399690</v>
      </c>
      <c r="N20" s="87" t="s">
        <v>1161</v>
      </c>
      <c r="O20" s="158">
        <v>8473061773</v>
      </c>
      <c r="P20" s="80">
        <v>43728</v>
      </c>
      <c r="Q20" s="81" t="s">
        <v>111</v>
      </c>
      <c r="R20" s="48"/>
      <c r="S20" s="18"/>
      <c r="T20" s="18"/>
    </row>
    <row r="21" spans="1:20" ht="24">
      <c r="A21" s="4">
        <v>17</v>
      </c>
      <c r="B21" s="64" t="s">
        <v>62</v>
      </c>
      <c r="C21" s="89" t="s">
        <v>1235</v>
      </c>
      <c r="D21" s="81" t="s">
        <v>25</v>
      </c>
      <c r="E21" s="152"/>
      <c r="F21" s="81"/>
      <c r="G21" s="87">
        <v>19</v>
      </c>
      <c r="H21" s="87">
        <v>22</v>
      </c>
      <c r="I21" s="61">
        <f t="shared" si="0"/>
        <v>41</v>
      </c>
      <c r="J21" s="89" t="s">
        <v>1285</v>
      </c>
      <c r="K21" s="103" t="s">
        <v>102</v>
      </c>
      <c r="L21" s="156" t="s">
        <v>109</v>
      </c>
      <c r="M21" s="156">
        <v>8486052801</v>
      </c>
      <c r="N21" s="87" t="s">
        <v>600</v>
      </c>
      <c r="O21" s="157">
        <v>9678701679</v>
      </c>
      <c r="P21" s="80">
        <v>43729</v>
      </c>
      <c r="Q21" s="81" t="s">
        <v>117</v>
      </c>
      <c r="R21" s="48"/>
      <c r="S21" s="18"/>
      <c r="T21" s="18"/>
    </row>
    <row r="22" spans="1:20" ht="30">
      <c r="A22" s="4">
        <v>18</v>
      </c>
      <c r="B22" s="64" t="s">
        <v>62</v>
      </c>
      <c r="C22" s="89" t="s">
        <v>1236</v>
      </c>
      <c r="D22" s="81" t="s">
        <v>25</v>
      </c>
      <c r="E22" s="152"/>
      <c r="F22" s="81"/>
      <c r="G22" s="87">
        <v>26</v>
      </c>
      <c r="H22" s="87">
        <v>37</v>
      </c>
      <c r="I22" s="61">
        <f t="shared" si="0"/>
        <v>63</v>
      </c>
      <c r="J22" s="89" t="s">
        <v>1286</v>
      </c>
      <c r="K22" s="103" t="s">
        <v>102</v>
      </c>
      <c r="L22" s="156" t="s">
        <v>103</v>
      </c>
      <c r="M22" s="106">
        <v>8474095075</v>
      </c>
      <c r="N22" s="87" t="s">
        <v>1287</v>
      </c>
      <c r="O22" s="157">
        <v>8876056699</v>
      </c>
      <c r="P22" s="80">
        <v>43731</v>
      </c>
      <c r="Q22" s="81" t="s">
        <v>126</v>
      </c>
      <c r="R22" s="48"/>
      <c r="S22" s="18"/>
      <c r="T22" s="18"/>
    </row>
    <row r="23" spans="1:20" ht="24">
      <c r="A23" s="4">
        <v>19</v>
      </c>
      <c r="B23" s="64" t="s">
        <v>62</v>
      </c>
      <c r="C23" s="89" t="s">
        <v>931</v>
      </c>
      <c r="D23" s="81" t="s">
        <v>25</v>
      </c>
      <c r="E23" s="103"/>
      <c r="F23" s="81"/>
      <c r="G23" s="87">
        <v>23</v>
      </c>
      <c r="H23" s="87">
        <v>22</v>
      </c>
      <c r="I23" s="61">
        <f t="shared" si="0"/>
        <v>45</v>
      </c>
      <c r="J23" s="89" t="s">
        <v>1288</v>
      </c>
      <c r="K23" s="106" t="s">
        <v>1004</v>
      </c>
      <c r="L23" s="156" t="s">
        <v>1007</v>
      </c>
      <c r="M23" s="106">
        <v>7002195790</v>
      </c>
      <c r="N23" s="87" t="s">
        <v>1010</v>
      </c>
      <c r="O23" s="158">
        <v>8486346202</v>
      </c>
      <c r="P23" s="80">
        <v>43732</v>
      </c>
      <c r="Q23" s="81" t="s">
        <v>134</v>
      </c>
      <c r="R23" s="48"/>
      <c r="S23" s="18"/>
      <c r="T23" s="18"/>
    </row>
    <row r="24" spans="1:20" ht="24">
      <c r="A24" s="4">
        <v>20</v>
      </c>
      <c r="B24" s="64" t="s">
        <v>62</v>
      </c>
      <c r="C24" s="89" t="s">
        <v>932</v>
      </c>
      <c r="D24" s="81" t="s">
        <v>25</v>
      </c>
      <c r="E24" s="103"/>
      <c r="F24" s="81"/>
      <c r="G24" s="87">
        <v>20</v>
      </c>
      <c r="H24" s="87">
        <v>24</v>
      </c>
      <c r="I24" s="61">
        <f t="shared" si="0"/>
        <v>44</v>
      </c>
      <c r="J24" s="89" t="s">
        <v>1289</v>
      </c>
      <c r="K24" s="106" t="s">
        <v>1004</v>
      </c>
      <c r="L24" s="156" t="s">
        <v>1005</v>
      </c>
      <c r="M24" s="106">
        <v>6000034832</v>
      </c>
      <c r="N24" s="87" t="s">
        <v>1011</v>
      </c>
      <c r="O24" s="158">
        <v>8723933958</v>
      </c>
      <c r="P24" s="80">
        <v>43732</v>
      </c>
      <c r="Q24" s="81" t="s">
        <v>134</v>
      </c>
      <c r="R24" s="48"/>
      <c r="S24" s="18"/>
      <c r="T24" s="18"/>
    </row>
    <row r="25" spans="1:20" ht="24">
      <c r="A25" s="4">
        <v>21</v>
      </c>
      <c r="B25" s="64" t="s">
        <v>62</v>
      </c>
      <c r="C25" s="89" t="s">
        <v>1237</v>
      </c>
      <c r="D25" s="81" t="s">
        <v>25</v>
      </c>
      <c r="E25" s="152"/>
      <c r="F25" s="81"/>
      <c r="G25" s="87">
        <v>49</v>
      </c>
      <c r="H25" s="87">
        <v>53</v>
      </c>
      <c r="I25" s="61">
        <f t="shared" si="0"/>
        <v>102</v>
      </c>
      <c r="J25" s="89" t="s">
        <v>1290</v>
      </c>
      <c r="K25" s="106" t="s">
        <v>93</v>
      </c>
      <c r="L25" s="156" t="s">
        <v>94</v>
      </c>
      <c r="M25" s="156">
        <v>8876494972</v>
      </c>
      <c r="N25" s="87" t="s">
        <v>95</v>
      </c>
      <c r="O25" s="158">
        <v>9678890841</v>
      </c>
      <c r="P25" s="80">
        <v>43733</v>
      </c>
      <c r="Q25" s="81" t="s">
        <v>271</v>
      </c>
      <c r="R25" s="48"/>
      <c r="S25" s="18"/>
      <c r="T25" s="18"/>
    </row>
    <row r="26" spans="1:20" ht="24">
      <c r="A26" s="4">
        <v>22</v>
      </c>
      <c r="B26" s="64" t="s">
        <v>62</v>
      </c>
      <c r="C26" s="89" t="s">
        <v>1238</v>
      </c>
      <c r="D26" s="81" t="s">
        <v>25</v>
      </c>
      <c r="E26" s="107"/>
      <c r="F26" s="81"/>
      <c r="G26" s="87">
        <v>35</v>
      </c>
      <c r="H26" s="87">
        <v>45</v>
      </c>
      <c r="I26" s="61">
        <f t="shared" si="0"/>
        <v>80</v>
      </c>
      <c r="J26" s="89" t="s">
        <v>1291</v>
      </c>
      <c r="K26" s="106" t="s">
        <v>93</v>
      </c>
      <c r="L26" s="156" t="s">
        <v>825</v>
      </c>
      <c r="M26" s="156">
        <v>8876076542</v>
      </c>
      <c r="N26" s="87" t="s">
        <v>1292</v>
      </c>
      <c r="O26" s="158">
        <v>8404082664</v>
      </c>
      <c r="P26" s="80">
        <v>43734</v>
      </c>
      <c r="Q26" s="81" t="s">
        <v>105</v>
      </c>
      <c r="R26" s="48"/>
      <c r="S26" s="18"/>
      <c r="T26" s="18"/>
    </row>
    <row r="27" spans="1:20" ht="24">
      <c r="A27" s="4">
        <v>23</v>
      </c>
      <c r="B27" s="64" t="s">
        <v>62</v>
      </c>
      <c r="C27" s="89" t="s">
        <v>1239</v>
      </c>
      <c r="D27" s="81" t="s">
        <v>25</v>
      </c>
      <c r="E27" s="107"/>
      <c r="F27" s="81"/>
      <c r="G27" s="87">
        <v>65</v>
      </c>
      <c r="H27" s="87">
        <v>68</v>
      </c>
      <c r="I27" s="61">
        <f t="shared" si="0"/>
        <v>133</v>
      </c>
      <c r="J27" s="89" t="s">
        <v>1293</v>
      </c>
      <c r="K27" s="106" t="s">
        <v>93</v>
      </c>
      <c r="L27" s="156" t="s">
        <v>94</v>
      </c>
      <c r="M27" s="156">
        <v>8876494972</v>
      </c>
      <c r="N27" s="87" t="s">
        <v>1294</v>
      </c>
      <c r="O27" s="158">
        <v>8822460962</v>
      </c>
      <c r="P27" s="80">
        <v>43735</v>
      </c>
      <c r="Q27" s="81" t="s">
        <v>111</v>
      </c>
      <c r="R27" s="48"/>
      <c r="S27" s="18"/>
      <c r="T27" s="18"/>
    </row>
    <row r="28" spans="1:20" ht="24">
      <c r="A28" s="4">
        <v>24</v>
      </c>
      <c r="B28" s="64" t="s">
        <v>62</v>
      </c>
      <c r="C28" s="89" t="s">
        <v>1240</v>
      </c>
      <c r="D28" s="81" t="s">
        <v>25</v>
      </c>
      <c r="E28" s="64"/>
      <c r="F28" s="81"/>
      <c r="G28" s="87">
        <v>35</v>
      </c>
      <c r="H28" s="87">
        <v>40</v>
      </c>
      <c r="I28" s="61">
        <f t="shared" si="0"/>
        <v>75</v>
      </c>
      <c r="J28" s="89" t="s">
        <v>1295</v>
      </c>
      <c r="K28" s="106" t="s">
        <v>93</v>
      </c>
      <c r="L28" s="156" t="s">
        <v>825</v>
      </c>
      <c r="M28" s="156">
        <v>8876076542</v>
      </c>
      <c r="N28" s="87" t="s">
        <v>1296</v>
      </c>
      <c r="O28" s="158">
        <v>9127511098</v>
      </c>
      <c r="P28" s="80">
        <v>43736</v>
      </c>
      <c r="Q28" s="81" t="s">
        <v>117</v>
      </c>
      <c r="R28" s="48"/>
      <c r="S28" s="18"/>
      <c r="T28" s="18"/>
    </row>
    <row r="29" spans="1:20" ht="24">
      <c r="A29" s="4">
        <v>25</v>
      </c>
      <c r="B29" s="64" t="s">
        <v>62</v>
      </c>
      <c r="C29" s="89" t="s">
        <v>1241</v>
      </c>
      <c r="D29" s="81" t="s">
        <v>25</v>
      </c>
      <c r="E29" s="107"/>
      <c r="F29" s="81"/>
      <c r="G29" s="87">
        <v>35</v>
      </c>
      <c r="H29" s="87">
        <v>45</v>
      </c>
      <c r="I29" s="61">
        <f t="shared" si="0"/>
        <v>80</v>
      </c>
      <c r="J29" s="89" t="s">
        <v>1297</v>
      </c>
      <c r="K29" s="106" t="s">
        <v>1298</v>
      </c>
      <c r="L29" s="156" t="s">
        <v>1299</v>
      </c>
      <c r="M29" s="106">
        <v>8721813677</v>
      </c>
      <c r="N29" s="87" t="s">
        <v>1300</v>
      </c>
      <c r="O29" s="158">
        <v>8876388896</v>
      </c>
      <c r="P29" s="80">
        <v>43738</v>
      </c>
      <c r="Q29" s="81" t="s">
        <v>1140</v>
      </c>
      <c r="R29" s="48"/>
      <c r="S29" s="18"/>
      <c r="T29" s="18"/>
    </row>
    <row r="30" spans="1:20">
      <c r="A30" s="4">
        <v>26</v>
      </c>
      <c r="B30" s="64"/>
      <c r="C30" s="87"/>
      <c r="D30" s="81"/>
      <c r="E30" s="64"/>
      <c r="F30" s="81"/>
      <c r="G30" s="68"/>
      <c r="H30" s="68"/>
      <c r="I30" s="61">
        <f t="shared" si="0"/>
        <v>0</v>
      </c>
      <c r="J30" s="70"/>
      <c r="K30" s="108"/>
      <c r="L30" s="159"/>
      <c r="M30" s="87"/>
      <c r="N30" s="87"/>
      <c r="O30" s="156"/>
      <c r="P30" s="80"/>
      <c r="Q30" s="81"/>
      <c r="R30" s="48"/>
      <c r="S30" s="18"/>
      <c r="T30" s="18"/>
    </row>
    <row r="31" spans="1:20" ht="66">
      <c r="A31" s="4">
        <v>27</v>
      </c>
      <c r="B31" s="64" t="s">
        <v>63</v>
      </c>
      <c r="C31" s="103" t="s">
        <v>1242</v>
      </c>
      <c r="D31" s="81" t="s">
        <v>23</v>
      </c>
      <c r="E31" s="64">
        <v>18060505513</v>
      </c>
      <c r="F31" s="81" t="s">
        <v>91</v>
      </c>
      <c r="G31" s="68">
        <v>151</v>
      </c>
      <c r="H31" s="68">
        <v>174</v>
      </c>
      <c r="I31" s="61">
        <f t="shared" si="0"/>
        <v>325</v>
      </c>
      <c r="J31" s="70" t="s">
        <v>1301</v>
      </c>
      <c r="K31" s="108" t="s">
        <v>102</v>
      </c>
      <c r="L31" s="160" t="s">
        <v>109</v>
      </c>
      <c r="M31" s="160">
        <v>8486052801</v>
      </c>
      <c r="N31" s="87" t="s">
        <v>104</v>
      </c>
      <c r="O31" s="161">
        <v>9957783176</v>
      </c>
      <c r="P31" s="80" t="s">
        <v>1302</v>
      </c>
      <c r="Q31" s="81" t="s">
        <v>314</v>
      </c>
      <c r="R31" s="48"/>
      <c r="S31" s="18"/>
      <c r="T31" s="18"/>
    </row>
    <row r="32" spans="1:20" ht="66">
      <c r="A32" s="4">
        <v>28</v>
      </c>
      <c r="B32" s="153" t="s">
        <v>63</v>
      </c>
      <c r="C32" s="130" t="s">
        <v>1243</v>
      </c>
      <c r="D32" s="154" t="s">
        <v>23</v>
      </c>
      <c r="E32" s="134">
        <v>18060500612</v>
      </c>
      <c r="F32" s="154" t="s">
        <v>91</v>
      </c>
      <c r="G32" s="98">
        <v>166</v>
      </c>
      <c r="H32" s="98">
        <v>165</v>
      </c>
      <c r="I32" s="61">
        <f t="shared" si="0"/>
        <v>331</v>
      </c>
      <c r="J32" s="162" t="s">
        <v>1303</v>
      </c>
      <c r="K32" s="163" t="s">
        <v>1040</v>
      </c>
      <c r="L32" s="164" t="s">
        <v>1041</v>
      </c>
      <c r="M32" s="134">
        <v>9957790785</v>
      </c>
      <c r="N32" s="130" t="s">
        <v>1042</v>
      </c>
      <c r="O32" s="165">
        <v>7896945316</v>
      </c>
      <c r="P32" s="166" t="s">
        <v>1304</v>
      </c>
      <c r="Q32" s="154" t="s">
        <v>1305</v>
      </c>
      <c r="R32" s="48"/>
      <c r="S32" s="18"/>
      <c r="T32" s="18"/>
    </row>
    <row r="33" spans="1:20" ht="33">
      <c r="A33" s="4">
        <v>29</v>
      </c>
      <c r="B33" s="64" t="s">
        <v>63</v>
      </c>
      <c r="C33" s="87" t="s">
        <v>1244</v>
      </c>
      <c r="D33" s="81" t="s">
        <v>23</v>
      </c>
      <c r="E33" s="103">
        <v>18060505010</v>
      </c>
      <c r="F33" s="81" t="s">
        <v>100</v>
      </c>
      <c r="G33" s="68">
        <v>56</v>
      </c>
      <c r="H33" s="68">
        <v>53</v>
      </c>
      <c r="I33" s="61">
        <f t="shared" si="0"/>
        <v>109</v>
      </c>
      <c r="J33" s="83" t="s">
        <v>1306</v>
      </c>
      <c r="K33" s="108" t="s">
        <v>1040</v>
      </c>
      <c r="L33" s="156" t="s">
        <v>1043</v>
      </c>
      <c r="M33" s="156">
        <v>9365509020</v>
      </c>
      <c r="N33" s="87" t="s">
        <v>1044</v>
      </c>
      <c r="O33" s="157">
        <v>7577826129</v>
      </c>
      <c r="P33" s="80">
        <v>43717</v>
      </c>
      <c r="Q33" s="81" t="s">
        <v>257</v>
      </c>
      <c r="R33" s="48"/>
      <c r="S33" s="18"/>
      <c r="T33" s="18"/>
    </row>
    <row r="34" spans="1:20" ht="30.75">
      <c r="A34" s="4">
        <v>30</v>
      </c>
      <c r="B34" s="64" t="s">
        <v>63</v>
      </c>
      <c r="C34" s="155" t="s">
        <v>1245</v>
      </c>
      <c r="D34" s="81" t="s">
        <v>23</v>
      </c>
      <c r="E34" s="156" t="s">
        <v>1246</v>
      </c>
      <c r="F34" s="81" t="s">
        <v>381</v>
      </c>
      <c r="G34" s="68">
        <v>31</v>
      </c>
      <c r="H34" s="68">
        <v>24</v>
      </c>
      <c r="I34" s="61">
        <f t="shared" si="0"/>
        <v>55</v>
      </c>
      <c r="J34" s="70" t="s">
        <v>1307</v>
      </c>
      <c r="K34" s="156" t="s">
        <v>1040</v>
      </c>
      <c r="L34" s="156" t="s">
        <v>1041</v>
      </c>
      <c r="M34" s="106">
        <v>9957790785</v>
      </c>
      <c r="N34" s="87" t="s">
        <v>1045</v>
      </c>
      <c r="O34" s="157">
        <v>9577742147</v>
      </c>
      <c r="P34" s="80">
        <v>43718</v>
      </c>
      <c r="Q34" s="81" t="s">
        <v>134</v>
      </c>
      <c r="R34" s="48"/>
      <c r="S34" s="18"/>
      <c r="T34" s="18"/>
    </row>
    <row r="35" spans="1:20" ht="47.25">
      <c r="A35" s="4">
        <v>31</v>
      </c>
      <c r="B35" s="64" t="s">
        <v>63</v>
      </c>
      <c r="C35" s="87" t="s">
        <v>1247</v>
      </c>
      <c r="D35" s="81" t="s">
        <v>23</v>
      </c>
      <c r="E35" s="103">
        <v>18060500603</v>
      </c>
      <c r="F35" s="81" t="s">
        <v>100</v>
      </c>
      <c r="G35" s="68">
        <v>111</v>
      </c>
      <c r="H35" s="68">
        <v>106</v>
      </c>
      <c r="I35" s="61">
        <f t="shared" si="0"/>
        <v>217</v>
      </c>
      <c r="J35" s="83" t="s">
        <v>1308</v>
      </c>
      <c r="K35" s="108" t="s">
        <v>1040</v>
      </c>
      <c r="L35" s="156" t="s">
        <v>1043</v>
      </c>
      <c r="M35" s="156">
        <v>9365509020</v>
      </c>
      <c r="N35" s="87" t="s">
        <v>1046</v>
      </c>
      <c r="O35" s="157">
        <v>7662024903</v>
      </c>
      <c r="P35" s="80" t="s">
        <v>1309</v>
      </c>
      <c r="Q35" s="81" t="s">
        <v>1310</v>
      </c>
      <c r="R35" s="48"/>
      <c r="S35" s="18"/>
      <c r="T35" s="18"/>
    </row>
    <row r="36" spans="1:20" ht="47.25">
      <c r="A36" s="4">
        <v>32</v>
      </c>
      <c r="B36" s="64" t="s">
        <v>63</v>
      </c>
      <c r="C36" s="87" t="s">
        <v>1248</v>
      </c>
      <c r="D36" s="81" t="s">
        <v>23</v>
      </c>
      <c r="E36" s="103">
        <v>1806050540</v>
      </c>
      <c r="F36" s="81" t="s">
        <v>100</v>
      </c>
      <c r="G36" s="68">
        <v>40</v>
      </c>
      <c r="H36" s="68">
        <v>47</v>
      </c>
      <c r="I36" s="61">
        <f t="shared" si="0"/>
        <v>87</v>
      </c>
      <c r="J36" s="83" t="s">
        <v>1311</v>
      </c>
      <c r="K36" s="108" t="s">
        <v>1040</v>
      </c>
      <c r="L36" s="156" t="s">
        <v>1041</v>
      </c>
      <c r="M36" s="106">
        <v>9957790785</v>
      </c>
      <c r="N36" s="87" t="s">
        <v>1047</v>
      </c>
      <c r="O36" s="157">
        <v>9678832629</v>
      </c>
      <c r="P36" s="80">
        <v>43721</v>
      </c>
      <c r="Q36" s="81" t="s">
        <v>111</v>
      </c>
      <c r="R36" s="48"/>
      <c r="S36" s="18"/>
      <c r="T36" s="18"/>
    </row>
    <row r="37" spans="1:20" ht="30">
      <c r="A37" s="4">
        <v>33</v>
      </c>
      <c r="B37" s="64" t="s">
        <v>63</v>
      </c>
      <c r="C37" s="87" t="s">
        <v>1249</v>
      </c>
      <c r="D37" s="81" t="s">
        <v>23</v>
      </c>
      <c r="E37" s="152" t="s">
        <v>1250</v>
      </c>
      <c r="F37" s="81" t="s">
        <v>100</v>
      </c>
      <c r="G37" s="68">
        <v>15</v>
      </c>
      <c r="H37" s="68">
        <v>23</v>
      </c>
      <c r="I37" s="61">
        <f t="shared" si="0"/>
        <v>38</v>
      </c>
      <c r="J37" s="70" t="s">
        <v>1312</v>
      </c>
      <c r="K37" s="109" t="s">
        <v>1040</v>
      </c>
      <c r="L37" s="156" t="s">
        <v>1043</v>
      </c>
      <c r="M37" s="156">
        <v>9365509020</v>
      </c>
      <c r="N37" s="87" t="s">
        <v>1048</v>
      </c>
      <c r="O37" s="157">
        <v>9859640518</v>
      </c>
      <c r="P37" s="80">
        <v>43722</v>
      </c>
      <c r="Q37" s="81" t="s">
        <v>117</v>
      </c>
      <c r="R37" s="48"/>
      <c r="S37" s="18"/>
      <c r="T37" s="18"/>
    </row>
    <row r="38" spans="1:20" ht="24">
      <c r="A38" s="4">
        <v>34</v>
      </c>
      <c r="B38" s="64" t="s">
        <v>63</v>
      </c>
      <c r="C38" s="89" t="s">
        <v>1251</v>
      </c>
      <c r="D38" s="81" t="s">
        <v>25</v>
      </c>
      <c r="E38" s="103"/>
      <c r="F38" s="81"/>
      <c r="G38" s="87">
        <v>32</v>
      </c>
      <c r="H38" s="87">
        <v>37</v>
      </c>
      <c r="I38" s="61">
        <f t="shared" si="0"/>
        <v>69</v>
      </c>
      <c r="J38" s="89" t="s">
        <v>1313</v>
      </c>
      <c r="K38" s="106" t="s">
        <v>1314</v>
      </c>
      <c r="L38" s="156" t="s">
        <v>1177</v>
      </c>
      <c r="M38" s="106">
        <v>9864812945</v>
      </c>
      <c r="N38" s="87" t="s">
        <v>1178</v>
      </c>
      <c r="O38" s="158">
        <v>7086983057</v>
      </c>
      <c r="P38" s="80">
        <v>43724</v>
      </c>
      <c r="Q38" s="81" t="s">
        <v>126</v>
      </c>
      <c r="R38" s="48"/>
      <c r="S38" s="18"/>
      <c r="T38" s="18"/>
    </row>
    <row r="39" spans="1:20" ht="24">
      <c r="A39" s="4">
        <v>35</v>
      </c>
      <c r="B39" s="64" t="s">
        <v>63</v>
      </c>
      <c r="C39" s="89" t="s">
        <v>1252</v>
      </c>
      <c r="D39" s="81" t="s">
        <v>25</v>
      </c>
      <c r="E39" s="152"/>
      <c r="F39" s="81"/>
      <c r="G39" s="87">
        <v>20</v>
      </c>
      <c r="H39" s="87">
        <v>20</v>
      </c>
      <c r="I39" s="61">
        <f t="shared" si="0"/>
        <v>40</v>
      </c>
      <c r="J39" s="89" t="s">
        <v>1315</v>
      </c>
      <c r="K39" s="106" t="s">
        <v>1314</v>
      </c>
      <c r="L39" s="156" t="s">
        <v>1180</v>
      </c>
      <c r="M39" s="106">
        <v>9864219709</v>
      </c>
      <c r="N39" s="87" t="s">
        <v>1181</v>
      </c>
      <c r="O39" s="158">
        <v>9854705131</v>
      </c>
      <c r="P39" s="80">
        <v>43724</v>
      </c>
      <c r="Q39" s="81" t="s">
        <v>126</v>
      </c>
      <c r="R39" s="48"/>
      <c r="S39" s="18"/>
      <c r="T39" s="18"/>
    </row>
    <row r="40" spans="1:20" ht="33">
      <c r="A40" s="4">
        <v>36</v>
      </c>
      <c r="B40" s="64" t="s">
        <v>63</v>
      </c>
      <c r="C40" s="89" t="s">
        <v>1253</v>
      </c>
      <c r="D40" s="81" t="s">
        <v>25</v>
      </c>
      <c r="E40" s="107"/>
      <c r="F40" s="81"/>
      <c r="G40" s="87">
        <v>20</v>
      </c>
      <c r="H40" s="87">
        <v>18</v>
      </c>
      <c r="I40" s="61">
        <f t="shared" si="0"/>
        <v>38</v>
      </c>
      <c r="J40" s="89" t="s">
        <v>1316</v>
      </c>
      <c r="K40" s="106" t="s">
        <v>1314</v>
      </c>
      <c r="L40" s="156" t="s">
        <v>1180</v>
      </c>
      <c r="M40" s="106">
        <v>9864219709</v>
      </c>
      <c r="N40" s="87" t="s">
        <v>1183</v>
      </c>
      <c r="O40" s="158">
        <v>9127108038</v>
      </c>
      <c r="P40" s="80">
        <v>43726</v>
      </c>
      <c r="Q40" s="81" t="s">
        <v>1317</v>
      </c>
      <c r="R40" s="48"/>
      <c r="S40" s="18"/>
      <c r="T40" s="18"/>
    </row>
    <row r="41" spans="1:20" ht="33">
      <c r="A41" s="4">
        <v>37</v>
      </c>
      <c r="B41" s="64" t="s">
        <v>63</v>
      </c>
      <c r="C41" s="89" t="s">
        <v>1254</v>
      </c>
      <c r="D41" s="81" t="s">
        <v>25</v>
      </c>
      <c r="E41" s="64"/>
      <c r="F41" s="81"/>
      <c r="G41" s="87">
        <v>23</v>
      </c>
      <c r="H41" s="87">
        <v>27</v>
      </c>
      <c r="I41" s="61">
        <f t="shared" si="0"/>
        <v>50</v>
      </c>
      <c r="J41" s="89" t="s">
        <v>1318</v>
      </c>
      <c r="K41" s="106" t="s">
        <v>1314</v>
      </c>
      <c r="L41" s="156" t="s">
        <v>1180</v>
      </c>
      <c r="M41" s="106">
        <v>9864219709</v>
      </c>
      <c r="N41" s="87" t="s">
        <v>1319</v>
      </c>
      <c r="O41" s="158">
        <v>9085897089</v>
      </c>
      <c r="P41" s="80">
        <v>43726</v>
      </c>
      <c r="Q41" s="81" t="s">
        <v>1317</v>
      </c>
      <c r="R41" s="48"/>
      <c r="S41" s="18"/>
      <c r="T41" s="18"/>
    </row>
    <row r="42" spans="1:20" ht="24">
      <c r="A42" s="4">
        <v>38</v>
      </c>
      <c r="B42" s="64" t="s">
        <v>63</v>
      </c>
      <c r="C42" s="89" t="s">
        <v>1255</v>
      </c>
      <c r="D42" s="81" t="s">
        <v>25</v>
      </c>
      <c r="E42" s="103"/>
      <c r="F42" s="81"/>
      <c r="G42" s="87">
        <v>45</v>
      </c>
      <c r="H42" s="87">
        <v>45</v>
      </c>
      <c r="I42" s="61">
        <f t="shared" si="0"/>
        <v>90</v>
      </c>
      <c r="J42" s="89" t="s">
        <v>1320</v>
      </c>
      <c r="K42" s="106" t="s">
        <v>1314</v>
      </c>
      <c r="L42" s="156" t="s">
        <v>1180</v>
      </c>
      <c r="M42" s="106">
        <v>9864219709</v>
      </c>
      <c r="N42" s="87" t="s">
        <v>1321</v>
      </c>
      <c r="O42" s="106">
        <v>8876796026</v>
      </c>
      <c r="P42" s="143">
        <v>43727</v>
      </c>
      <c r="Q42" s="81" t="s">
        <v>495</v>
      </c>
      <c r="R42" s="48"/>
      <c r="S42" s="18"/>
      <c r="T42" s="18"/>
    </row>
    <row r="43" spans="1:20" ht="24">
      <c r="A43" s="4">
        <v>39</v>
      </c>
      <c r="B43" s="64" t="s">
        <v>63</v>
      </c>
      <c r="C43" s="89" t="s">
        <v>1256</v>
      </c>
      <c r="D43" s="81" t="s">
        <v>25</v>
      </c>
      <c r="E43" s="103"/>
      <c r="F43" s="81"/>
      <c r="G43" s="87">
        <v>18</v>
      </c>
      <c r="H43" s="87">
        <v>22</v>
      </c>
      <c r="I43" s="61">
        <f t="shared" si="0"/>
        <v>40</v>
      </c>
      <c r="J43" s="89" t="s">
        <v>1322</v>
      </c>
      <c r="K43" s="106" t="s">
        <v>93</v>
      </c>
      <c r="L43" s="156" t="s">
        <v>94</v>
      </c>
      <c r="M43" s="156">
        <v>8876494972</v>
      </c>
      <c r="N43" s="87" t="s">
        <v>95</v>
      </c>
      <c r="O43" s="158">
        <v>9678890841</v>
      </c>
      <c r="P43" s="143">
        <v>43728</v>
      </c>
      <c r="Q43" s="81" t="s">
        <v>111</v>
      </c>
      <c r="R43" s="48"/>
      <c r="S43" s="18"/>
      <c r="T43" s="18"/>
    </row>
    <row r="44" spans="1:20" ht="24">
      <c r="A44" s="4">
        <v>40</v>
      </c>
      <c r="B44" s="64" t="s">
        <v>63</v>
      </c>
      <c r="C44" s="89" t="s">
        <v>1257</v>
      </c>
      <c r="D44" s="81" t="s">
        <v>25</v>
      </c>
      <c r="E44" s="152"/>
      <c r="F44" s="81"/>
      <c r="G44" s="87">
        <v>16</v>
      </c>
      <c r="H44" s="87">
        <v>19</v>
      </c>
      <c r="I44" s="61">
        <f t="shared" si="0"/>
        <v>35</v>
      </c>
      <c r="J44" s="89" t="s">
        <v>1323</v>
      </c>
      <c r="K44" s="106" t="s">
        <v>93</v>
      </c>
      <c r="L44" s="156" t="s">
        <v>825</v>
      </c>
      <c r="M44" s="156">
        <v>8876076542</v>
      </c>
      <c r="N44" s="87" t="s">
        <v>1292</v>
      </c>
      <c r="O44" s="158">
        <v>8404082664</v>
      </c>
      <c r="P44" s="143">
        <v>43728</v>
      </c>
      <c r="Q44" s="81" t="s">
        <v>111</v>
      </c>
      <c r="R44" s="48"/>
      <c r="S44" s="18"/>
      <c r="T44" s="18"/>
    </row>
    <row r="45" spans="1:20" ht="24">
      <c r="A45" s="4">
        <v>41</v>
      </c>
      <c r="B45" s="64" t="s">
        <v>63</v>
      </c>
      <c r="C45" s="89" t="s">
        <v>1258</v>
      </c>
      <c r="D45" s="81" t="s">
        <v>25</v>
      </c>
      <c r="E45" s="86"/>
      <c r="F45" s="81"/>
      <c r="G45" s="87">
        <v>12</v>
      </c>
      <c r="H45" s="87">
        <v>7</v>
      </c>
      <c r="I45" s="61">
        <f t="shared" si="0"/>
        <v>19</v>
      </c>
      <c r="J45" s="89" t="s">
        <v>1324</v>
      </c>
      <c r="K45" s="103" t="s">
        <v>1314</v>
      </c>
      <c r="L45" s="156" t="s">
        <v>1180</v>
      </c>
      <c r="M45" s="106">
        <v>9864219709</v>
      </c>
      <c r="N45" s="87" t="s">
        <v>1325</v>
      </c>
      <c r="O45" s="106">
        <v>6900682275</v>
      </c>
      <c r="P45" s="80">
        <v>43729</v>
      </c>
      <c r="Q45" s="81" t="s">
        <v>117</v>
      </c>
      <c r="R45" s="48"/>
      <c r="S45" s="18"/>
      <c r="T45" s="18"/>
    </row>
    <row r="46" spans="1:20" ht="24">
      <c r="A46" s="4">
        <v>42</v>
      </c>
      <c r="B46" s="64" t="s">
        <v>63</v>
      </c>
      <c r="C46" s="89" t="s">
        <v>1259</v>
      </c>
      <c r="D46" s="81" t="s">
        <v>25</v>
      </c>
      <c r="E46" s="86"/>
      <c r="F46" s="81"/>
      <c r="G46" s="87">
        <v>12</v>
      </c>
      <c r="H46" s="87">
        <v>15</v>
      </c>
      <c r="I46" s="61">
        <f t="shared" si="0"/>
        <v>27</v>
      </c>
      <c r="J46" s="89" t="s">
        <v>1326</v>
      </c>
      <c r="K46" s="106" t="s">
        <v>93</v>
      </c>
      <c r="L46" s="156" t="s">
        <v>94</v>
      </c>
      <c r="M46" s="156">
        <v>8876494972</v>
      </c>
      <c r="N46" s="87" t="s">
        <v>1294</v>
      </c>
      <c r="O46" s="158">
        <v>8822460962</v>
      </c>
      <c r="P46" s="80">
        <v>43731</v>
      </c>
      <c r="Q46" s="81" t="s">
        <v>126</v>
      </c>
      <c r="R46" s="48"/>
      <c r="S46" s="18"/>
      <c r="T46" s="18"/>
    </row>
    <row r="47" spans="1:20" ht="24">
      <c r="A47" s="4">
        <v>43</v>
      </c>
      <c r="B47" s="64" t="s">
        <v>63</v>
      </c>
      <c r="C47" s="89" t="s">
        <v>1260</v>
      </c>
      <c r="D47" s="81" t="s">
        <v>25</v>
      </c>
      <c r="E47" s="64"/>
      <c r="F47" s="81"/>
      <c r="G47" s="87">
        <v>15</v>
      </c>
      <c r="H47" s="87">
        <v>20</v>
      </c>
      <c r="I47" s="61">
        <f t="shared" si="0"/>
        <v>35</v>
      </c>
      <c r="J47" s="89" t="s">
        <v>1327</v>
      </c>
      <c r="K47" s="106" t="s">
        <v>93</v>
      </c>
      <c r="L47" s="156" t="s">
        <v>825</v>
      </c>
      <c r="M47" s="156">
        <v>8876076542</v>
      </c>
      <c r="N47" s="87" t="s">
        <v>1296</v>
      </c>
      <c r="O47" s="158">
        <v>9127511098</v>
      </c>
      <c r="P47" s="80">
        <v>43731</v>
      </c>
      <c r="Q47" s="81" t="s">
        <v>126</v>
      </c>
      <c r="R47" s="48"/>
      <c r="S47" s="18"/>
      <c r="T47" s="18"/>
    </row>
    <row r="48" spans="1:20" ht="24">
      <c r="A48" s="4">
        <v>44</v>
      </c>
      <c r="B48" s="64" t="s">
        <v>63</v>
      </c>
      <c r="C48" s="89" t="s">
        <v>1261</v>
      </c>
      <c r="D48" s="81" t="s">
        <v>25</v>
      </c>
      <c r="E48" s="103"/>
      <c r="F48" s="81"/>
      <c r="G48" s="87">
        <v>18</v>
      </c>
      <c r="H48" s="87">
        <v>17</v>
      </c>
      <c r="I48" s="61">
        <f t="shared" si="0"/>
        <v>35</v>
      </c>
      <c r="J48" s="89" t="s">
        <v>1328</v>
      </c>
      <c r="K48" s="106" t="s">
        <v>1298</v>
      </c>
      <c r="L48" s="156" t="s">
        <v>1329</v>
      </c>
      <c r="M48" s="156">
        <v>8486922155</v>
      </c>
      <c r="N48" s="87" t="s">
        <v>1330</v>
      </c>
      <c r="O48" s="158">
        <v>7577065343</v>
      </c>
      <c r="P48" s="80">
        <v>43732</v>
      </c>
      <c r="Q48" s="81" t="s">
        <v>134</v>
      </c>
      <c r="R48" s="48"/>
      <c r="S48" s="18"/>
      <c r="T48" s="18"/>
    </row>
    <row r="49" spans="1:20" ht="33">
      <c r="A49" s="4">
        <v>45</v>
      </c>
      <c r="B49" s="64" t="s">
        <v>63</v>
      </c>
      <c r="C49" s="89" t="s">
        <v>462</v>
      </c>
      <c r="D49" s="81" t="s">
        <v>25</v>
      </c>
      <c r="E49" s="64"/>
      <c r="F49" s="81"/>
      <c r="G49" s="87">
        <v>27</v>
      </c>
      <c r="H49" s="87">
        <v>28</v>
      </c>
      <c r="I49" s="61">
        <f t="shared" si="0"/>
        <v>55</v>
      </c>
      <c r="J49" s="89" t="s">
        <v>1331</v>
      </c>
      <c r="K49" s="106" t="s">
        <v>632</v>
      </c>
      <c r="L49" s="156" t="s">
        <v>636</v>
      </c>
      <c r="M49" s="106">
        <v>8638284790</v>
      </c>
      <c r="N49" s="87" t="s">
        <v>641</v>
      </c>
      <c r="O49" s="158">
        <v>9706287909</v>
      </c>
      <c r="P49" s="80">
        <v>43733</v>
      </c>
      <c r="Q49" s="81" t="s">
        <v>794</v>
      </c>
      <c r="R49" s="48"/>
      <c r="S49" s="18"/>
      <c r="T49" s="18"/>
    </row>
    <row r="50" spans="1:20" ht="33">
      <c r="A50" s="4">
        <v>46</v>
      </c>
      <c r="B50" s="64" t="s">
        <v>63</v>
      </c>
      <c r="C50" s="89" t="s">
        <v>457</v>
      </c>
      <c r="D50" s="81" t="s">
        <v>25</v>
      </c>
      <c r="E50" s="103"/>
      <c r="F50" s="81"/>
      <c r="G50" s="87">
        <v>15</v>
      </c>
      <c r="H50" s="87">
        <v>18</v>
      </c>
      <c r="I50" s="61">
        <f t="shared" si="0"/>
        <v>33</v>
      </c>
      <c r="J50" s="89" t="s">
        <v>1332</v>
      </c>
      <c r="K50" s="106" t="s">
        <v>632</v>
      </c>
      <c r="L50" s="156" t="s">
        <v>636</v>
      </c>
      <c r="M50" s="106">
        <v>8638284790</v>
      </c>
      <c r="N50" s="87" t="s">
        <v>643</v>
      </c>
      <c r="O50" s="158">
        <v>7577088063</v>
      </c>
      <c r="P50" s="80">
        <v>43733</v>
      </c>
      <c r="Q50" s="81" t="s">
        <v>794</v>
      </c>
      <c r="R50" s="48"/>
      <c r="S50" s="18"/>
      <c r="T50" s="18"/>
    </row>
    <row r="51" spans="1:20" ht="33">
      <c r="A51" s="4">
        <v>47</v>
      </c>
      <c r="B51" s="64" t="s">
        <v>63</v>
      </c>
      <c r="C51" s="89" t="s">
        <v>437</v>
      </c>
      <c r="D51" s="81" t="s">
        <v>25</v>
      </c>
      <c r="E51" s="64"/>
      <c r="F51" s="81"/>
      <c r="G51" s="87">
        <v>22</v>
      </c>
      <c r="H51" s="87">
        <v>15</v>
      </c>
      <c r="I51" s="61">
        <f t="shared" si="0"/>
        <v>37</v>
      </c>
      <c r="J51" s="89" t="s">
        <v>607</v>
      </c>
      <c r="K51" s="106" t="s">
        <v>593</v>
      </c>
      <c r="L51" s="156" t="s">
        <v>594</v>
      </c>
      <c r="M51" s="156">
        <v>9435647856</v>
      </c>
      <c r="N51" s="87" t="s">
        <v>595</v>
      </c>
      <c r="O51" s="158">
        <v>7086419617</v>
      </c>
      <c r="P51" s="80">
        <v>43734</v>
      </c>
      <c r="Q51" s="81" t="s">
        <v>887</v>
      </c>
      <c r="R51" s="48"/>
      <c r="S51" s="18"/>
      <c r="T51" s="18"/>
    </row>
    <row r="52" spans="1:20" ht="33">
      <c r="A52" s="4">
        <v>48</v>
      </c>
      <c r="B52" s="64" t="s">
        <v>63</v>
      </c>
      <c r="C52" s="89" t="s">
        <v>438</v>
      </c>
      <c r="D52" s="81" t="s">
        <v>25</v>
      </c>
      <c r="E52" s="86"/>
      <c r="F52" s="81"/>
      <c r="G52" s="87">
        <v>12</v>
      </c>
      <c r="H52" s="87">
        <v>13</v>
      </c>
      <c r="I52" s="61">
        <f t="shared" si="0"/>
        <v>25</v>
      </c>
      <c r="J52" s="89" t="s">
        <v>1333</v>
      </c>
      <c r="K52" s="106" t="s">
        <v>593</v>
      </c>
      <c r="L52" s="156" t="s">
        <v>597</v>
      </c>
      <c r="M52" s="106">
        <v>9613960644</v>
      </c>
      <c r="N52" s="87" t="s">
        <v>598</v>
      </c>
      <c r="O52" s="158">
        <v>9508915076</v>
      </c>
      <c r="P52" s="80">
        <v>43734</v>
      </c>
      <c r="Q52" s="81" t="s">
        <v>887</v>
      </c>
      <c r="R52" s="48"/>
      <c r="S52" s="18"/>
      <c r="T52" s="18"/>
    </row>
    <row r="53" spans="1:20" ht="30">
      <c r="A53" s="4">
        <v>49</v>
      </c>
      <c r="B53" s="64" t="s">
        <v>63</v>
      </c>
      <c r="C53" s="89" t="s">
        <v>447</v>
      </c>
      <c r="D53" s="81" t="s">
        <v>25</v>
      </c>
      <c r="E53" s="86"/>
      <c r="F53" s="81"/>
      <c r="G53" s="87">
        <v>20</v>
      </c>
      <c r="H53" s="87">
        <v>16</v>
      </c>
      <c r="I53" s="61">
        <f t="shared" si="0"/>
        <v>36</v>
      </c>
      <c r="J53" s="89" t="s">
        <v>1334</v>
      </c>
      <c r="K53" s="106" t="s">
        <v>613</v>
      </c>
      <c r="L53" s="156" t="s">
        <v>614</v>
      </c>
      <c r="M53" s="106">
        <v>9707107144</v>
      </c>
      <c r="N53" s="87" t="s">
        <v>615</v>
      </c>
      <c r="O53" s="158">
        <v>9854545758</v>
      </c>
      <c r="P53" s="80">
        <v>43735</v>
      </c>
      <c r="Q53" s="81" t="s">
        <v>111</v>
      </c>
      <c r="R53" s="48"/>
      <c r="S53" s="18"/>
      <c r="T53" s="18"/>
    </row>
    <row r="54" spans="1:20" ht="24">
      <c r="A54" s="4">
        <v>50</v>
      </c>
      <c r="B54" s="64" t="s">
        <v>63</v>
      </c>
      <c r="C54" s="89" t="s">
        <v>444</v>
      </c>
      <c r="D54" s="81" t="s">
        <v>25</v>
      </c>
      <c r="E54" s="86"/>
      <c r="F54" s="81"/>
      <c r="G54" s="87">
        <v>20</v>
      </c>
      <c r="H54" s="87">
        <v>15</v>
      </c>
      <c r="I54" s="61">
        <f t="shared" si="0"/>
        <v>35</v>
      </c>
      <c r="J54" s="89" t="s">
        <v>1335</v>
      </c>
      <c r="K54" s="106" t="s">
        <v>613</v>
      </c>
      <c r="L54" s="156" t="s">
        <v>617</v>
      </c>
      <c r="M54" s="156">
        <v>9859222910</v>
      </c>
      <c r="N54" s="87" t="s">
        <v>618</v>
      </c>
      <c r="O54" s="158">
        <v>9365893123</v>
      </c>
      <c r="P54" s="80">
        <v>43735</v>
      </c>
      <c r="Q54" s="81" t="s">
        <v>111</v>
      </c>
      <c r="R54" s="48"/>
      <c r="S54" s="18"/>
      <c r="T54" s="18"/>
    </row>
    <row r="55" spans="1:20" ht="24">
      <c r="A55" s="4">
        <v>51</v>
      </c>
      <c r="B55" s="64" t="s">
        <v>63</v>
      </c>
      <c r="C55" s="89" t="s">
        <v>451</v>
      </c>
      <c r="D55" s="81" t="s">
        <v>25</v>
      </c>
      <c r="E55" s="64"/>
      <c r="F55" s="81"/>
      <c r="G55" s="87">
        <v>17</v>
      </c>
      <c r="H55" s="87">
        <v>13</v>
      </c>
      <c r="I55" s="61">
        <f t="shared" si="0"/>
        <v>30</v>
      </c>
      <c r="J55" s="89" t="s">
        <v>1336</v>
      </c>
      <c r="K55" s="106" t="s">
        <v>613</v>
      </c>
      <c r="L55" s="156" t="s">
        <v>614</v>
      </c>
      <c r="M55" s="106">
        <v>9707107144</v>
      </c>
      <c r="N55" s="87" t="s">
        <v>620</v>
      </c>
      <c r="O55" s="158">
        <v>8752851051</v>
      </c>
      <c r="P55" s="80">
        <v>43736</v>
      </c>
      <c r="Q55" s="81" t="s">
        <v>117</v>
      </c>
      <c r="R55" s="48"/>
      <c r="S55" s="18"/>
      <c r="T55" s="18"/>
    </row>
    <row r="56" spans="1:20" ht="24">
      <c r="A56" s="4">
        <v>52</v>
      </c>
      <c r="B56" s="64" t="s">
        <v>63</v>
      </c>
      <c r="C56" s="89" t="s">
        <v>1262</v>
      </c>
      <c r="D56" s="81" t="s">
        <v>25</v>
      </c>
      <c r="E56" s="107"/>
      <c r="F56" s="81"/>
      <c r="G56" s="87">
        <v>16</v>
      </c>
      <c r="H56" s="87">
        <v>10</v>
      </c>
      <c r="I56" s="61">
        <f t="shared" si="0"/>
        <v>26</v>
      </c>
      <c r="J56" s="89" t="s">
        <v>1337</v>
      </c>
      <c r="K56" s="106" t="s">
        <v>593</v>
      </c>
      <c r="L56" s="156" t="s">
        <v>594</v>
      </c>
      <c r="M56" s="156">
        <v>9435647856</v>
      </c>
      <c r="N56" s="87" t="s">
        <v>600</v>
      </c>
      <c r="O56" s="158">
        <v>9859292735</v>
      </c>
      <c r="P56" s="80">
        <v>43736</v>
      </c>
      <c r="Q56" s="81" t="s">
        <v>117</v>
      </c>
      <c r="R56" s="48"/>
      <c r="S56" s="18"/>
      <c r="T56" s="18"/>
    </row>
    <row r="57" spans="1:20" ht="24">
      <c r="A57" s="4">
        <v>53</v>
      </c>
      <c r="B57" s="64" t="s">
        <v>63</v>
      </c>
      <c r="C57" s="89" t="s">
        <v>1263</v>
      </c>
      <c r="D57" s="81" t="s">
        <v>25</v>
      </c>
      <c r="E57" s="64"/>
      <c r="F57" s="81"/>
      <c r="G57" s="87">
        <v>79</v>
      </c>
      <c r="H57" s="87">
        <v>71</v>
      </c>
      <c r="I57" s="61">
        <f t="shared" si="0"/>
        <v>150</v>
      </c>
      <c r="J57" s="89" t="s">
        <v>1338</v>
      </c>
      <c r="K57" s="106" t="s">
        <v>1004</v>
      </c>
      <c r="L57" s="156" t="s">
        <v>1007</v>
      </c>
      <c r="M57" s="106">
        <v>7002195790</v>
      </c>
      <c r="N57" s="87" t="s">
        <v>1014</v>
      </c>
      <c r="O57" s="158">
        <v>8720932072</v>
      </c>
      <c r="P57" s="80">
        <v>43738</v>
      </c>
      <c r="Q57" s="81" t="s">
        <v>837</v>
      </c>
      <c r="R57" s="48"/>
      <c r="S57" s="18"/>
      <c r="T57" s="18"/>
    </row>
    <row r="58" spans="1:20">
      <c r="A58" s="4">
        <v>54</v>
      </c>
      <c r="B58" s="17"/>
      <c r="C58" s="48"/>
      <c r="D58" s="48"/>
      <c r="E58" s="19"/>
      <c r="F58" s="48"/>
      <c r="G58" s="19"/>
      <c r="H58" s="19"/>
      <c r="I58" s="61">
        <f t="shared" si="0"/>
        <v>0</v>
      </c>
      <c r="J58" s="70"/>
      <c r="K58" s="108"/>
      <c r="L58" s="81"/>
      <c r="M58" s="81"/>
      <c r="N58" s="81"/>
      <c r="O58" s="81"/>
      <c r="P58" s="80"/>
      <c r="Q58" s="81"/>
      <c r="R58" s="48"/>
      <c r="S58" s="18"/>
      <c r="T58" s="18"/>
    </row>
    <row r="59" spans="1:20">
      <c r="A59" s="4">
        <v>55</v>
      </c>
      <c r="B59" s="17"/>
      <c r="C59" s="48"/>
      <c r="D59" s="48"/>
      <c r="E59" s="19"/>
      <c r="F59" s="48"/>
      <c r="G59" s="19"/>
      <c r="H59" s="19"/>
      <c r="I59" s="61">
        <f t="shared" si="0"/>
        <v>0</v>
      </c>
      <c r="J59" s="48"/>
      <c r="K59" s="48"/>
      <c r="L59" s="48"/>
      <c r="M59" s="48"/>
      <c r="N59" s="48"/>
      <c r="O59" s="48"/>
      <c r="P59" s="49"/>
      <c r="Q59" s="48"/>
      <c r="R59" s="48"/>
      <c r="S59" s="18"/>
      <c r="T59" s="18"/>
    </row>
    <row r="60" spans="1:20">
      <c r="A60" s="4">
        <v>56</v>
      </c>
      <c r="B60" s="17"/>
      <c r="C60" s="48"/>
      <c r="D60" s="48"/>
      <c r="E60" s="19"/>
      <c r="F60" s="48"/>
      <c r="G60" s="19"/>
      <c r="H60" s="19"/>
      <c r="I60" s="61">
        <f t="shared" si="0"/>
        <v>0</v>
      </c>
      <c r="J60" s="48"/>
      <c r="K60" s="48"/>
      <c r="L60" s="48"/>
      <c r="M60" s="48"/>
      <c r="N60" s="48"/>
      <c r="O60" s="48"/>
      <c r="P60" s="49"/>
      <c r="Q60" s="48"/>
      <c r="R60" s="48"/>
      <c r="S60" s="18"/>
      <c r="T60" s="18"/>
    </row>
    <row r="61" spans="1:20">
      <c r="A61" s="4">
        <v>57</v>
      </c>
      <c r="B61" s="17"/>
      <c r="C61" s="48"/>
      <c r="D61" s="48"/>
      <c r="E61" s="19"/>
      <c r="F61" s="48"/>
      <c r="G61" s="19"/>
      <c r="H61" s="19"/>
      <c r="I61" s="61">
        <f t="shared" si="0"/>
        <v>0</v>
      </c>
      <c r="J61" s="48"/>
      <c r="K61" s="48"/>
      <c r="L61" s="48"/>
      <c r="M61" s="48"/>
      <c r="N61" s="48"/>
      <c r="O61" s="48"/>
      <c r="P61" s="49"/>
      <c r="Q61" s="48"/>
      <c r="R61" s="48"/>
      <c r="S61" s="18"/>
      <c r="T61" s="18"/>
    </row>
    <row r="62" spans="1:20">
      <c r="A62" s="4">
        <v>58</v>
      </c>
      <c r="B62" s="17"/>
      <c r="C62" s="48"/>
      <c r="D62" s="48"/>
      <c r="E62" s="19"/>
      <c r="F62" s="48"/>
      <c r="G62" s="19"/>
      <c r="H62" s="19"/>
      <c r="I62" s="61">
        <f t="shared" si="0"/>
        <v>0</v>
      </c>
      <c r="J62" s="48"/>
      <c r="K62" s="48"/>
      <c r="L62" s="48"/>
      <c r="M62" s="48"/>
      <c r="N62" s="48"/>
      <c r="O62" s="48"/>
      <c r="P62" s="49"/>
      <c r="Q62" s="48"/>
      <c r="R62" s="48"/>
      <c r="S62" s="18"/>
      <c r="T62" s="18"/>
    </row>
    <row r="63" spans="1:20">
      <c r="A63" s="4">
        <v>59</v>
      </c>
      <c r="B63" s="17"/>
      <c r="C63" s="57"/>
      <c r="D63" s="57"/>
      <c r="E63" s="17"/>
      <c r="F63" s="57"/>
      <c r="G63" s="17"/>
      <c r="H63" s="17"/>
      <c r="I63" s="61">
        <f t="shared" si="0"/>
        <v>0</v>
      </c>
      <c r="J63" s="57"/>
      <c r="K63" s="57"/>
      <c r="L63" s="57"/>
      <c r="M63" s="57"/>
      <c r="N63" s="57"/>
      <c r="O63" s="57"/>
      <c r="P63" s="49"/>
      <c r="Q63" s="48"/>
      <c r="R63" s="48"/>
      <c r="S63" s="18"/>
      <c r="T63" s="18"/>
    </row>
    <row r="64" spans="1:20">
      <c r="A64" s="4">
        <v>60</v>
      </c>
      <c r="B64" s="17"/>
      <c r="C64" s="48"/>
      <c r="D64" s="48"/>
      <c r="E64" s="19"/>
      <c r="F64" s="48"/>
      <c r="G64" s="19"/>
      <c r="H64" s="19"/>
      <c r="I64" s="61">
        <f t="shared" si="0"/>
        <v>0</v>
      </c>
      <c r="J64" s="48"/>
      <c r="K64" s="48"/>
      <c r="L64" s="48"/>
      <c r="M64" s="48"/>
      <c r="N64" s="48"/>
      <c r="O64" s="48"/>
      <c r="P64" s="49"/>
      <c r="Q64" s="48"/>
      <c r="R64" s="48"/>
      <c r="S64" s="18"/>
      <c r="T64" s="18"/>
    </row>
    <row r="65" spans="1:20">
      <c r="A65" s="4">
        <v>61</v>
      </c>
      <c r="B65" s="17"/>
      <c r="C65" s="48"/>
      <c r="D65" s="48"/>
      <c r="E65" s="19"/>
      <c r="F65" s="48"/>
      <c r="G65" s="19"/>
      <c r="H65" s="19"/>
      <c r="I65" s="61">
        <f t="shared" si="0"/>
        <v>0</v>
      </c>
      <c r="J65" s="48"/>
      <c r="K65" s="48"/>
      <c r="L65" s="48"/>
      <c r="M65" s="48"/>
      <c r="N65" s="48"/>
      <c r="O65" s="48"/>
      <c r="P65" s="49"/>
      <c r="Q65" s="48"/>
      <c r="R65" s="48"/>
      <c r="S65" s="18"/>
      <c r="T65" s="18"/>
    </row>
    <row r="66" spans="1:20">
      <c r="A66" s="4">
        <v>62</v>
      </c>
      <c r="B66" s="17"/>
      <c r="C66" s="48"/>
      <c r="D66" s="48"/>
      <c r="E66" s="19"/>
      <c r="F66" s="48"/>
      <c r="G66" s="19"/>
      <c r="H66" s="19"/>
      <c r="I66" s="61">
        <f t="shared" si="0"/>
        <v>0</v>
      </c>
      <c r="J66" s="48"/>
      <c r="K66" s="48"/>
      <c r="L66" s="48"/>
      <c r="M66" s="48"/>
      <c r="N66" s="48"/>
      <c r="O66" s="48"/>
      <c r="P66" s="49"/>
      <c r="Q66" s="48"/>
      <c r="R66" s="48"/>
      <c r="S66" s="18"/>
      <c r="T66" s="18"/>
    </row>
    <row r="67" spans="1:20">
      <c r="A67" s="4">
        <v>63</v>
      </c>
      <c r="B67" s="17"/>
      <c r="C67" s="48"/>
      <c r="D67" s="48"/>
      <c r="E67" s="19"/>
      <c r="F67" s="48"/>
      <c r="G67" s="19"/>
      <c r="H67" s="19"/>
      <c r="I67" s="61">
        <f t="shared" si="0"/>
        <v>0</v>
      </c>
      <c r="J67" s="48"/>
      <c r="K67" s="48"/>
      <c r="L67" s="48"/>
      <c r="M67" s="48"/>
      <c r="N67" s="48"/>
      <c r="O67" s="48"/>
      <c r="P67" s="49"/>
      <c r="Q67" s="48"/>
      <c r="R67" s="48"/>
      <c r="S67" s="18"/>
      <c r="T67" s="18"/>
    </row>
    <row r="68" spans="1:20">
      <c r="A68" s="4">
        <v>64</v>
      </c>
      <c r="B68" s="17"/>
      <c r="C68" s="48"/>
      <c r="D68" s="48"/>
      <c r="E68" s="19"/>
      <c r="F68" s="48"/>
      <c r="G68" s="19"/>
      <c r="H68" s="19"/>
      <c r="I68" s="61">
        <f t="shared" si="0"/>
        <v>0</v>
      </c>
      <c r="J68" s="48"/>
      <c r="K68" s="48"/>
      <c r="L68" s="48"/>
      <c r="M68" s="48"/>
      <c r="N68" s="48"/>
      <c r="O68" s="48"/>
      <c r="P68" s="49"/>
      <c r="Q68" s="48"/>
      <c r="R68" s="48"/>
      <c r="S68" s="18"/>
      <c r="T68" s="18"/>
    </row>
    <row r="69" spans="1:20">
      <c r="A69" s="4">
        <v>65</v>
      </c>
      <c r="B69" s="17"/>
      <c r="C69" s="48"/>
      <c r="D69" s="48"/>
      <c r="E69" s="19"/>
      <c r="F69" s="48"/>
      <c r="G69" s="19"/>
      <c r="H69" s="19"/>
      <c r="I69" s="61">
        <f t="shared" si="0"/>
        <v>0</v>
      </c>
      <c r="J69" s="48"/>
      <c r="K69" s="48"/>
      <c r="L69" s="48"/>
      <c r="M69" s="48"/>
      <c r="N69" s="48"/>
      <c r="O69" s="48"/>
      <c r="P69" s="49"/>
      <c r="Q69" s="48"/>
      <c r="R69" s="48"/>
      <c r="S69" s="18"/>
      <c r="T69" s="18"/>
    </row>
    <row r="70" spans="1:20">
      <c r="A70" s="4">
        <v>66</v>
      </c>
      <c r="B70" s="17"/>
      <c r="C70" s="48"/>
      <c r="D70" s="48"/>
      <c r="E70" s="19"/>
      <c r="F70" s="48"/>
      <c r="G70" s="19"/>
      <c r="H70" s="19"/>
      <c r="I70" s="61">
        <f t="shared" ref="I70:I133" si="1">SUM(G70:H70)</f>
        <v>0</v>
      </c>
      <c r="J70" s="48"/>
      <c r="K70" s="48"/>
      <c r="L70" s="48"/>
      <c r="M70" s="48"/>
      <c r="N70" s="48"/>
      <c r="O70" s="48"/>
      <c r="P70" s="49"/>
      <c r="Q70" s="48"/>
      <c r="R70" s="48"/>
      <c r="S70" s="18"/>
      <c r="T70" s="18"/>
    </row>
    <row r="71" spans="1:20">
      <c r="A71" s="4">
        <v>67</v>
      </c>
      <c r="B71" s="17"/>
      <c r="C71" s="48"/>
      <c r="D71" s="48"/>
      <c r="E71" s="19"/>
      <c r="F71" s="48"/>
      <c r="G71" s="19"/>
      <c r="H71" s="19"/>
      <c r="I71" s="61">
        <f t="shared" si="1"/>
        <v>0</v>
      </c>
      <c r="J71" s="48"/>
      <c r="K71" s="48"/>
      <c r="L71" s="48"/>
      <c r="M71" s="48"/>
      <c r="N71" s="48"/>
      <c r="O71" s="48"/>
      <c r="P71" s="49"/>
      <c r="Q71" s="48"/>
      <c r="R71" s="48"/>
      <c r="S71" s="18"/>
      <c r="T71" s="18"/>
    </row>
    <row r="72" spans="1:20">
      <c r="A72" s="4">
        <v>68</v>
      </c>
      <c r="B72" s="17"/>
      <c r="C72" s="48"/>
      <c r="D72" s="48"/>
      <c r="E72" s="19"/>
      <c r="F72" s="48"/>
      <c r="G72" s="19"/>
      <c r="H72" s="19"/>
      <c r="I72" s="61">
        <f t="shared" si="1"/>
        <v>0</v>
      </c>
      <c r="J72" s="48"/>
      <c r="K72" s="48"/>
      <c r="L72" s="48"/>
      <c r="M72" s="48"/>
      <c r="N72" s="48"/>
      <c r="O72" s="48"/>
      <c r="P72" s="49"/>
      <c r="Q72" s="48"/>
      <c r="R72" s="48"/>
      <c r="S72" s="18"/>
      <c r="T72" s="18"/>
    </row>
    <row r="73" spans="1:20">
      <c r="A73" s="4">
        <v>69</v>
      </c>
      <c r="B73" s="17"/>
      <c r="C73" s="18"/>
      <c r="D73" s="18"/>
      <c r="E73" s="19"/>
      <c r="F73" s="18"/>
      <c r="G73" s="19"/>
      <c r="H73" s="19"/>
      <c r="I73" s="61">
        <f t="shared" si="1"/>
        <v>0</v>
      </c>
      <c r="J73" s="18"/>
      <c r="K73" s="18"/>
      <c r="L73" s="18"/>
      <c r="M73" s="18"/>
      <c r="N73" s="18"/>
      <c r="O73" s="18"/>
      <c r="P73" s="24"/>
      <c r="Q73" s="18"/>
      <c r="R73" s="18"/>
      <c r="S73" s="18"/>
      <c r="T73" s="18"/>
    </row>
    <row r="74" spans="1:20">
      <c r="A74" s="4">
        <v>70</v>
      </c>
      <c r="B74" s="17"/>
      <c r="C74" s="18"/>
      <c r="D74" s="18"/>
      <c r="E74" s="19"/>
      <c r="F74" s="18"/>
      <c r="G74" s="19"/>
      <c r="H74" s="19"/>
      <c r="I74" s="61">
        <f t="shared" si="1"/>
        <v>0</v>
      </c>
      <c r="J74" s="18"/>
      <c r="K74" s="18"/>
      <c r="L74" s="18"/>
      <c r="M74" s="18"/>
      <c r="N74" s="18"/>
      <c r="O74" s="18"/>
      <c r="P74" s="24"/>
      <c r="Q74" s="18"/>
      <c r="R74" s="18"/>
      <c r="S74" s="18"/>
      <c r="T74" s="18"/>
    </row>
    <row r="75" spans="1:20">
      <c r="A75" s="4">
        <v>71</v>
      </c>
      <c r="B75" s="17"/>
      <c r="C75" s="18"/>
      <c r="D75" s="18"/>
      <c r="E75" s="19"/>
      <c r="F75" s="18"/>
      <c r="G75" s="19"/>
      <c r="H75" s="19"/>
      <c r="I75" s="61">
        <f t="shared" si="1"/>
        <v>0</v>
      </c>
      <c r="J75" s="18"/>
      <c r="K75" s="18"/>
      <c r="L75" s="18"/>
      <c r="M75" s="18"/>
      <c r="N75" s="18"/>
      <c r="O75" s="18"/>
      <c r="P75" s="24"/>
      <c r="Q75" s="18"/>
      <c r="R75" s="18"/>
      <c r="S75" s="18"/>
      <c r="T75" s="18"/>
    </row>
    <row r="76" spans="1:20">
      <c r="A76" s="4">
        <v>72</v>
      </c>
      <c r="B76" s="17"/>
      <c r="C76" s="18"/>
      <c r="D76" s="18"/>
      <c r="E76" s="19"/>
      <c r="F76" s="18"/>
      <c r="G76" s="19"/>
      <c r="H76" s="19"/>
      <c r="I76" s="61">
        <f t="shared" si="1"/>
        <v>0</v>
      </c>
      <c r="J76" s="18"/>
      <c r="K76" s="18"/>
      <c r="L76" s="18"/>
      <c r="M76" s="18"/>
      <c r="N76" s="18"/>
      <c r="O76" s="18"/>
      <c r="P76" s="24"/>
      <c r="Q76" s="18"/>
      <c r="R76" s="18"/>
      <c r="S76" s="18"/>
      <c r="T76" s="18"/>
    </row>
    <row r="77" spans="1:20">
      <c r="A77" s="4">
        <v>73</v>
      </c>
      <c r="B77" s="17"/>
      <c r="C77" s="18"/>
      <c r="D77" s="18"/>
      <c r="E77" s="19"/>
      <c r="F77" s="18"/>
      <c r="G77" s="19"/>
      <c r="H77" s="19"/>
      <c r="I77" s="61">
        <f t="shared" si="1"/>
        <v>0</v>
      </c>
      <c r="J77" s="18"/>
      <c r="K77" s="18"/>
      <c r="L77" s="18"/>
      <c r="M77" s="18"/>
      <c r="N77" s="18"/>
      <c r="O77" s="18"/>
      <c r="P77" s="24"/>
      <c r="Q77" s="18"/>
      <c r="R77" s="18"/>
      <c r="S77" s="18"/>
      <c r="T77" s="18"/>
    </row>
    <row r="78" spans="1:20">
      <c r="A78" s="4">
        <v>74</v>
      </c>
      <c r="B78" s="17"/>
      <c r="C78" s="18"/>
      <c r="D78" s="18"/>
      <c r="E78" s="19"/>
      <c r="F78" s="18"/>
      <c r="G78" s="19"/>
      <c r="H78" s="19"/>
      <c r="I78" s="61">
        <f t="shared" si="1"/>
        <v>0</v>
      </c>
      <c r="J78" s="18"/>
      <c r="K78" s="18"/>
      <c r="L78" s="18"/>
      <c r="M78" s="18"/>
      <c r="N78" s="18"/>
      <c r="O78" s="18"/>
      <c r="P78" s="24"/>
      <c r="Q78" s="18"/>
      <c r="R78" s="18"/>
      <c r="S78" s="18"/>
      <c r="T78" s="18"/>
    </row>
    <row r="79" spans="1:20">
      <c r="A79" s="4">
        <v>75</v>
      </c>
      <c r="B79" s="17"/>
      <c r="C79" s="18"/>
      <c r="D79" s="18"/>
      <c r="E79" s="19"/>
      <c r="F79" s="18"/>
      <c r="G79" s="19"/>
      <c r="H79" s="19"/>
      <c r="I79" s="61">
        <f t="shared" si="1"/>
        <v>0</v>
      </c>
      <c r="J79" s="18"/>
      <c r="K79" s="18"/>
      <c r="L79" s="18"/>
      <c r="M79" s="18"/>
      <c r="N79" s="18"/>
      <c r="O79" s="18"/>
      <c r="P79" s="24"/>
      <c r="Q79" s="18"/>
      <c r="R79" s="18"/>
      <c r="S79" s="18"/>
      <c r="T79" s="18"/>
    </row>
    <row r="80" spans="1:20">
      <c r="A80" s="4">
        <v>76</v>
      </c>
      <c r="B80" s="17"/>
      <c r="C80" s="18"/>
      <c r="D80" s="18"/>
      <c r="E80" s="19"/>
      <c r="F80" s="18"/>
      <c r="G80" s="19"/>
      <c r="H80" s="19"/>
      <c r="I80" s="61">
        <f t="shared" si="1"/>
        <v>0</v>
      </c>
      <c r="J80" s="18"/>
      <c r="K80" s="18"/>
      <c r="L80" s="18"/>
      <c r="M80" s="18"/>
      <c r="N80" s="18"/>
      <c r="O80" s="18"/>
      <c r="P80" s="24"/>
      <c r="Q80" s="18"/>
      <c r="R80" s="18"/>
      <c r="S80" s="18"/>
      <c r="T80" s="18"/>
    </row>
    <row r="81" spans="1:20">
      <c r="A81" s="4">
        <v>77</v>
      </c>
      <c r="B81" s="17"/>
      <c r="C81" s="18"/>
      <c r="D81" s="18"/>
      <c r="E81" s="19"/>
      <c r="F81" s="18"/>
      <c r="G81" s="19"/>
      <c r="H81" s="19"/>
      <c r="I81" s="61">
        <f t="shared" si="1"/>
        <v>0</v>
      </c>
      <c r="J81" s="18"/>
      <c r="K81" s="18"/>
      <c r="L81" s="18"/>
      <c r="M81" s="18"/>
      <c r="N81" s="18"/>
      <c r="O81" s="18"/>
      <c r="P81" s="24"/>
      <c r="Q81" s="18"/>
      <c r="R81" s="18"/>
      <c r="S81" s="18"/>
      <c r="T81" s="18"/>
    </row>
    <row r="82" spans="1:20">
      <c r="A82" s="4">
        <v>78</v>
      </c>
      <c r="B82" s="17"/>
      <c r="C82" s="18"/>
      <c r="D82" s="18"/>
      <c r="E82" s="19"/>
      <c r="F82" s="18"/>
      <c r="G82" s="19"/>
      <c r="H82" s="19"/>
      <c r="I82" s="61">
        <f t="shared" si="1"/>
        <v>0</v>
      </c>
      <c r="J82" s="18"/>
      <c r="K82" s="18"/>
      <c r="L82" s="18"/>
      <c r="M82" s="18"/>
      <c r="N82" s="18"/>
      <c r="O82" s="18"/>
      <c r="P82" s="24"/>
      <c r="Q82" s="18"/>
      <c r="R82" s="18"/>
      <c r="S82" s="18"/>
      <c r="T82" s="18"/>
    </row>
    <row r="83" spans="1:20">
      <c r="A83" s="4">
        <v>79</v>
      </c>
      <c r="B83" s="17"/>
      <c r="C83" s="18"/>
      <c r="D83" s="18"/>
      <c r="E83" s="19"/>
      <c r="F83" s="18"/>
      <c r="G83" s="19"/>
      <c r="H83" s="19"/>
      <c r="I83" s="61">
        <f t="shared" si="1"/>
        <v>0</v>
      </c>
      <c r="J83" s="18"/>
      <c r="K83" s="18"/>
      <c r="L83" s="18"/>
      <c r="M83" s="18"/>
      <c r="N83" s="18"/>
      <c r="O83" s="18"/>
      <c r="P83" s="24"/>
      <c r="Q83" s="18"/>
      <c r="R83" s="18"/>
      <c r="S83" s="18"/>
      <c r="T83" s="18"/>
    </row>
    <row r="84" spans="1:20">
      <c r="A84" s="4">
        <v>80</v>
      </c>
      <c r="B84" s="17"/>
      <c r="C84" s="18"/>
      <c r="D84" s="18"/>
      <c r="E84" s="19"/>
      <c r="F84" s="18"/>
      <c r="G84" s="19"/>
      <c r="H84" s="19"/>
      <c r="I84" s="61">
        <f t="shared" si="1"/>
        <v>0</v>
      </c>
      <c r="J84" s="18"/>
      <c r="K84" s="18"/>
      <c r="L84" s="18"/>
      <c r="M84" s="18"/>
      <c r="N84" s="18"/>
      <c r="O84" s="18"/>
      <c r="P84" s="24"/>
      <c r="Q84" s="18"/>
      <c r="R84" s="18"/>
      <c r="S84" s="18"/>
      <c r="T84" s="18"/>
    </row>
    <row r="85" spans="1:20">
      <c r="A85" s="4">
        <v>81</v>
      </c>
      <c r="B85" s="17"/>
      <c r="C85" s="18"/>
      <c r="D85" s="18"/>
      <c r="E85" s="19"/>
      <c r="F85" s="18"/>
      <c r="G85" s="19"/>
      <c r="H85" s="19"/>
      <c r="I85" s="61">
        <f t="shared" si="1"/>
        <v>0</v>
      </c>
      <c r="J85" s="18"/>
      <c r="K85" s="18"/>
      <c r="L85" s="18"/>
      <c r="M85" s="18"/>
      <c r="N85" s="18"/>
      <c r="O85" s="18"/>
      <c r="P85" s="24"/>
      <c r="Q85" s="18"/>
      <c r="R85" s="18"/>
      <c r="S85" s="18"/>
      <c r="T85" s="18"/>
    </row>
    <row r="86" spans="1:20">
      <c r="A86" s="4">
        <v>82</v>
      </c>
      <c r="B86" s="17"/>
      <c r="C86" s="18"/>
      <c r="D86" s="18"/>
      <c r="E86" s="19"/>
      <c r="F86" s="18"/>
      <c r="G86" s="19"/>
      <c r="H86" s="19"/>
      <c r="I86" s="61">
        <f t="shared" si="1"/>
        <v>0</v>
      </c>
      <c r="J86" s="18"/>
      <c r="K86" s="18"/>
      <c r="L86" s="18"/>
      <c r="M86" s="18"/>
      <c r="N86" s="18"/>
      <c r="O86" s="18"/>
      <c r="P86" s="24"/>
      <c r="Q86" s="18"/>
      <c r="R86" s="18"/>
      <c r="S86" s="18"/>
      <c r="T86" s="18"/>
    </row>
    <row r="87" spans="1:20">
      <c r="A87" s="4">
        <v>83</v>
      </c>
      <c r="B87" s="17"/>
      <c r="C87" s="18"/>
      <c r="D87" s="18"/>
      <c r="E87" s="19"/>
      <c r="F87" s="18"/>
      <c r="G87" s="19"/>
      <c r="H87" s="19"/>
      <c r="I87" s="61">
        <f t="shared" si="1"/>
        <v>0</v>
      </c>
      <c r="J87" s="18"/>
      <c r="K87" s="18"/>
      <c r="L87" s="18"/>
      <c r="M87" s="18"/>
      <c r="N87" s="18"/>
      <c r="O87" s="18"/>
      <c r="P87" s="24"/>
      <c r="Q87" s="18"/>
      <c r="R87" s="18"/>
      <c r="S87" s="18"/>
      <c r="T87" s="18"/>
    </row>
    <row r="88" spans="1:20">
      <c r="A88" s="4">
        <v>84</v>
      </c>
      <c r="B88" s="17"/>
      <c r="C88" s="18"/>
      <c r="D88" s="18"/>
      <c r="E88" s="19"/>
      <c r="F88" s="18"/>
      <c r="G88" s="19"/>
      <c r="H88" s="19"/>
      <c r="I88" s="61">
        <f t="shared" si="1"/>
        <v>0</v>
      </c>
      <c r="J88" s="18"/>
      <c r="K88" s="18"/>
      <c r="L88" s="18"/>
      <c r="M88" s="18"/>
      <c r="N88" s="18"/>
      <c r="O88" s="18"/>
      <c r="P88" s="24"/>
      <c r="Q88" s="18"/>
      <c r="R88" s="18"/>
      <c r="S88" s="18"/>
      <c r="T88" s="18"/>
    </row>
    <row r="89" spans="1:20">
      <c r="A89" s="4">
        <v>85</v>
      </c>
      <c r="B89" s="17"/>
      <c r="C89" s="18"/>
      <c r="D89" s="18"/>
      <c r="E89" s="19"/>
      <c r="F89" s="18"/>
      <c r="G89" s="19"/>
      <c r="H89" s="19"/>
      <c r="I89" s="61">
        <f t="shared" si="1"/>
        <v>0</v>
      </c>
      <c r="J89" s="18"/>
      <c r="K89" s="18"/>
      <c r="L89" s="18"/>
      <c r="M89" s="18"/>
      <c r="N89" s="18"/>
      <c r="O89" s="18"/>
      <c r="P89" s="24"/>
      <c r="Q89" s="18"/>
      <c r="R89" s="18"/>
      <c r="S89" s="18"/>
      <c r="T89" s="18"/>
    </row>
    <row r="90" spans="1:20">
      <c r="A90" s="4">
        <v>86</v>
      </c>
      <c r="B90" s="17"/>
      <c r="C90" s="18"/>
      <c r="D90" s="18"/>
      <c r="E90" s="19"/>
      <c r="F90" s="18"/>
      <c r="G90" s="19"/>
      <c r="H90" s="19"/>
      <c r="I90" s="61">
        <f t="shared" si="1"/>
        <v>0</v>
      </c>
      <c r="J90" s="18"/>
      <c r="K90" s="18"/>
      <c r="L90" s="18"/>
      <c r="M90" s="18"/>
      <c r="N90" s="18"/>
      <c r="O90" s="18"/>
      <c r="P90" s="24"/>
      <c r="Q90" s="18"/>
      <c r="R90" s="18"/>
      <c r="S90" s="18"/>
      <c r="T90" s="18"/>
    </row>
    <row r="91" spans="1:20">
      <c r="A91" s="4">
        <v>87</v>
      </c>
      <c r="B91" s="17"/>
      <c r="C91" s="18"/>
      <c r="D91" s="18"/>
      <c r="E91" s="19"/>
      <c r="F91" s="18"/>
      <c r="G91" s="19"/>
      <c r="H91" s="19"/>
      <c r="I91" s="61">
        <f t="shared" si="1"/>
        <v>0</v>
      </c>
      <c r="J91" s="18"/>
      <c r="K91" s="18"/>
      <c r="L91" s="18"/>
      <c r="M91" s="18"/>
      <c r="N91" s="18"/>
      <c r="O91" s="18"/>
      <c r="P91" s="24"/>
      <c r="Q91" s="18"/>
      <c r="R91" s="18"/>
      <c r="S91" s="18"/>
      <c r="T91" s="18"/>
    </row>
    <row r="92" spans="1:20">
      <c r="A92" s="4">
        <v>88</v>
      </c>
      <c r="B92" s="17"/>
      <c r="C92" s="18"/>
      <c r="D92" s="18"/>
      <c r="E92" s="19"/>
      <c r="F92" s="18"/>
      <c r="G92" s="19"/>
      <c r="H92" s="19"/>
      <c r="I92" s="61">
        <f t="shared" si="1"/>
        <v>0</v>
      </c>
      <c r="J92" s="18"/>
      <c r="K92" s="18"/>
      <c r="L92" s="18"/>
      <c r="M92" s="18"/>
      <c r="N92" s="18"/>
      <c r="O92" s="18"/>
      <c r="P92" s="24"/>
      <c r="Q92" s="18"/>
      <c r="R92" s="18"/>
      <c r="S92" s="18"/>
      <c r="T92" s="18"/>
    </row>
    <row r="93" spans="1:20">
      <c r="A93" s="4">
        <v>89</v>
      </c>
      <c r="B93" s="17"/>
      <c r="C93" s="18"/>
      <c r="D93" s="18"/>
      <c r="E93" s="19"/>
      <c r="F93" s="18"/>
      <c r="G93" s="19"/>
      <c r="H93" s="19"/>
      <c r="I93" s="61">
        <f t="shared" si="1"/>
        <v>0</v>
      </c>
      <c r="J93" s="18"/>
      <c r="K93" s="18"/>
      <c r="L93" s="18"/>
      <c r="M93" s="18"/>
      <c r="N93" s="18"/>
      <c r="O93" s="18"/>
      <c r="P93" s="24"/>
      <c r="Q93" s="18"/>
      <c r="R93" s="18"/>
      <c r="S93" s="18"/>
      <c r="T93" s="18"/>
    </row>
    <row r="94" spans="1:20">
      <c r="A94" s="4">
        <v>90</v>
      </c>
      <c r="B94" s="17"/>
      <c r="C94" s="18"/>
      <c r="D94" s="18"/>
      <c r="E94" s="19"/>
      <c r="F94" s="18"/>
      <c r="G94" s="19"/>
      <c r="H94" s="19"/>
      <c r="I94" s="61">
        <f t="shared" si="1"/>
        <v>0</v>
      </c>
      <c r="J94" s="18"/>
      <c r="K94" s="18"/>
      <c r="L94" s="18"/>
      <c r="M94" s="18"/>
      <c r="N94" s="18"/>
      <c r="O94" s="18"/>
      <c r="P94" s="24"/>
      <c r="Q94" s="18"/>
      <c r="R94" s="18"/>
      <c r="S94" s="18"/>
      <c r="T94" s="18"/>
    </row>
    <row r="95" spans="1:20">
      <c r="A95" s="4">
        <v>91</v>
      </c>
      <c r="B95" s="17"/>
      <c r="C95" s="18"/>
      <c r="D95" s="18"/>
      <c r="E95" s="19"/>
      <c r="F95" s="18"/>
      <c r="G95" s="19"/>
      <c r="H95" s="19"/>
      <c r="I95" s="61">
        <f t="shared" si="1"/>
        <v>0</v>
      </c>
      <c r="J95" s="18"/>
      <c r="K95" s="18"/>
      <c r="L95" s="18"/>
      <c r="M95" s="18"/>
      <c r="N95" s="18"/>
      <c r="O95" s="18"/>
      <c r="P95" s="24"/>
      <c r="Q95" s="18"/>
      <c r="R95" s="18"/>
      <c r="S95" s="18"/>
      <c r="T95" s="18"/>
    </row>
    <row r="96" spans="1:20">
      <c r="A96" s="4">
        <v>92</v>
      </c>
      <c r="B96" s="17"/>
      <c r="C96" s="18"/>
      <c r="D96" s="18"/>
      <c r="E96" s="19"/>
      <c r="F96" s="18"/>
      <c r="G96" s="19"/>
      <c r="H96" s="19"/>
      <c r="I96" s="61">
        <f t="shared" si="1"/>
        <v>0</v>
      </c>
      <c r="J96" s="18"/>
      <c r="K96" s="18"/>
      <c r="L96" s="18"/>
      <c r="M96" s="18"/>
      <c r="N96" s="18"/>
      <c r="O96" s="18"/>
      <c r="P96" s="24"/>
      <c r="Q96" s="18"/>
      <c r="R96" s="18"/>
      <c r="S96" s="18"/>
      <c r="T96" s="18"/>
    </row>
    <row r="97" spans="1:20">
      <c r="A97" s="4">
        <v>93</v>
      </c>
      <c r="B97" s="17"/>
      <c r="C97" s="18"/>
      <c r="D97" s="18"/>
      <c r="E97" s="19"/>
      <c r="F97" s="18"/>
      <c r="G97" s="19"/>
      <c r="H97" s="19"/>
      <c r="I97" s="61">
        <f t="shared" si="1"/>
        <v>0</v>
      </c>
      <c r="J97" s="18"/>
      <c r="K97" s="18"/>
      <c r="L97" s="18"/>
      <c r="M97" s="18"/>
      <c r="N97" s="18"/>
      <c r="O97" s="18"/>
      <c r="P97" s="24"/>
      <c r="Q97" s="18"/>
      <c r="R97" s="18"/>
      <c r="S97" s="18"/>
      <c r="T97" s="18"/>
    </row>
    <row r="98" spans="1:20">
      <c r="A98" s="4">
        <v>94</v>
      </c>
      <c r="B98" s="17"/>
      <c r="C98" s="48"/>
      <c r="D98" s="48"/>
      <c r="E98" s="19"/>
      <c r="F98" s="48"/>
      <c r="G98" s="19"/>
      <c r="H98" s="19"/>
      <c r="I98" s="61">
        <f t="shared" si="1"/>
        <v>0</v>
      </c>
      <c r="J98" s="48"/>
      <c r="K98" s="48"/>
      <c r="L98" s="48"/>
      <c r="M98" s="48"/>
      <c r="N98" s="48"/>
      <c r="O98" s="48"/>
      <c r="P98" s="24"/>
      <c r="Q98" s="18"/>
      <c r="R98" s="18"/>
      <c r="S98" s="18"/>
      <c r="T98" s="18"/>
    </row>
    <row r="99" spans="1:20">
      <c r="A99" s="4">
        <v>95</v>
      </c>
      <c r="B99" s="17"/>
      <c r="C99" s="18"/>
      <c r="D99" s="18"/>
      <c r="E99" s="19"/>
      <c r="F99" s="18"/>
      <c r="G99" s="19"/>
      <c r="H99" s="19"/>
      <c r="I99" s="61">
        <f t="shared" si="1"/>
        <v>0</v>
      </c>
      <c r="J99" s="18"/>
      <c r="K99" s="18"/>
      <c r="L99" s="18"/>
      <c r="M99" s="18"/>
      <c r="N99" s="18"/>
      <c r="O99" s="18"/>
      <c r="P99" s="24"/>
      <c r="Q99" s="18"/>
      <c r="R99" s="18"/>
      <c r="S99" s="18"/>
      <c r="T99" s="18"/>
    </row>
    <row r="100" spans="1:20">
      <c r="A100" s="4">
        <v>96</v>
      </c>
      <c r="B100" s="17"/>
      <c r="C100" s="18"/>
      <c r="D100" s="18"/>
      <c r="E100" s="19"/>
      <c r="F100" s="18"/>
      <c r="G100" s="19"/>
      <c r="H100" s="19"/>
      <c r="I100" s="61">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COUNTIFS(C6:C164,"*")</f>
        <v>51</v>
      </c>
      <c r="D165" s="21"/>
      <c r="E165" s="13"/>
      <c r="F165" s="21"/>
      <c r="G165" s="60">
        <f>SUM(G6:G164)</f>
        <v>1945</v>
      </c>
      <c r="H165" s="60">
        <f>SUM(H6:H164)</f>
        <v>2085</v>
      </c>
      <c r="I165" s="60">
        <f>SUM(I6:I164)</f>
        <v>4030</v>
      </c>
      <c r="J165" s="21"/>
      <c r="K165" s="21"/>
      <c r="L165" s="21"/>
      <c r="M165" s="21"/>
      <c r="N165" s="21"/>
      <c r="O165" s="21"/>
      <c r="P165" s="14"/>
      <c r="Q165" s="21"/>
      <c r="R165" s="21"/>
      <c r="S165" s="21"/>
      <c r="T165" s="12"/>
    </row>
    <row r="166" spans="1:20">
      <c r="A166" s="44" t="s">
        <v>62</v>
      </c>
      <c r="B166" s="10">
        <f>COUNTIF(B$5:B$164,"Team 1")</f>
        <v>25</v>
      </c>
      <c r="C166" s="44" t="s">
        <v>25</v>
      </c>
      <c r="D166" s="10">
        <f>COUNTIF(D6:D164,"Anganwadi")</f>
        <v>36</v>
      </c>
    </row>
    <row r="167" spans="1:20">
      <c r="A167" s="44" t="s">
        <v>63</v>
      </c>
      <c r="B167" s="10">
        <f>COUNTIF(B$6:B$164,"Team 2")</f>
        <v>27</v>
      </c>
      <c r="C167" s="44" t="s">
        <v>23</v>
      </c>
      <c r="D167" s="10">
        <f>COUNTIF(D6:D164,"School")</f>
        <v>15</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8" workbookViewId="0">
      <selection activeCell="I6" activeCellId="1" sqref="F6 I6"/>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28" t="s">
        <v>71</v>
      </c>
      <c r="B1" s="228"/>
      <c r="C1" s="228"/>
      <c r="D1" s="228"/>
      <c r="E1" s="228"/>
      <c r="F1" s="229"/>
      <c r="G1" s="229"/>
      <c r="H1" s="229"/>
      <c r="I1" s="229"/>
      <c r="J1" s="229"/>
    </row>
    <row r="2" spans="1:11" ht="25.5">
      <c r="A2" s="230" t="s">
        <v>0</v>
      </c>
      <c r="B2" s="231"/>
      <c r="C2" s="232" t="str">
        <f>'Block at a Glance'!C2:D2</f>
        <v>ASSAM</v>
      </c>
      <c r="D2" s="233"/>
      <c r="E2" s="27" t="s">
        <v>1</v>
      </c>
      <c r="F2" s="234"/>
      <c r="G2" s="235"/>
      <c r="H2" s="28" t="s">
        <v>24</v>
      </c>
      <c r="I2" s="234"/>
      <c r="J2" s="235"/>
    </row>
    <row r="3" spans="1:11" ht="28.5" customHeight="1">
      <c r="A3" s="239" t="s">
        <v>66</v>
      </c>
      <c r="B3" s="239"/>
      <c r="C3" s="239"/>
      <c r="D3" s="239"/>
      <c r="E3" s="239"/>
      <c r="F3" s="239"/>
      <c r="G3" s="239"/>
      <c r="H3" s="239"/>
      <c r="I3" s="239"/>
      <c r="J3" s="239"/>
    </row>
    <row r="4" spans="1:11">
      <c r="A4" s="238" t="s">
        <v>27</v>
      </c>
      <c r="B4" s="237" t="s">
        <v>28</v>
      </c>
      <c r="C4" s="236" t="s">
        <v>29</v>
      </c>
      <c r="D4" s="236" t="s">
        <v>36</v>
      </c>
      <c r="E4" s="236"/>
      <c r="F4" s="236"/>
      <c r="G4" s="236" t="s">
        <v>30</v>
      </c>
      <c r="H4" s="236" t="s">
        <v>37</v>
      </c>
      <c r="I4" s="236"/>
      <c r="J4" s="236"/>
    </row>
    <row r="5" spans="1:11" ht="22.5" customHeight="1">
      <c r="A5" s="238"/>
      <c r="B5" s="237"/>
      <c r="C5" s="236"/>
      <c r="D5" s="29" t="s">
        <v>9</v>
      </c>
      <c r="E5" s="29" t="s">
        <v>10</v>
      </c>
      <c r="F5" s="29" t="s">
        <v>11</v>
      </c>
      <c r="G5" s="236"/>
      <c r="H5" s="29" t="s">
        <v>9</v>
      </c>
      <c r="I5" s="29" t="s">
        <v>10</v>
      </c>
      <c r="J5" s="29" t="s">
        <v>11</v>
      </c>
    </row>
    <row r="6" spans="1:11" ht="22.5" customHeight="1">
      <c r="A6" s="45">
        <v>1</v>
      </c>
      <c r="B6" s="62">
        <v>43556</v>
      </c>
      <c r="C6" s="31">
        <f>COUNTIFS('April-19'!D$5:D$164,"Anganwadi")</f>
        <v>36</v>
      </c>
      <c r="D6" s="32">
        <f>SUMIF('April-19'!$D$5:$D$164,"Anganwadi",'April-19'!$G$5:$G$164)</f>
        <v>518</v>
      </c>
      <c r="E6" s="32">
        <f>SUMIF('April-19'!$D$5:$D$164,"Anganwadi",'April-19'!$H$5:$H$164)</f>
        <v>566</v>
      </c>
      <c r="F6" s="32">
        <f>+D6+E6</f>
        <v>1084</v>
      </c>
      <c r="G6" s="31">
        <f>COUNTIF('April-19'!D5:D164,"School")</f>
        <v>41</v>
      </c>
      <c r="H6" s="32">
        <f>SUMIF('April-19'!$D$5:$D$164,"School",'April-19'!$G$5:$G$164)</f>
        <v>1618</v>
      </c>
      <c r="I6" s="32">
        <f>SUMIF('April-19'!$D$5:$D$164,"School",'April-19'!$H$5:$H$164)</f>
        <v>1870</v>
      </c>
      <c r="J6" s="32">
        <f>+H6+I6</f>
        <v>3488</v>
      </c>
      <c r="K6" s="33"/>
    </row>
    <row r="7" spans="1:11" ht="22.5" customHeight="1">
      <c r="A7" s="30">
        <v>2</v>
      </c>
      <c r="B7" s="63">
        <v>43601</v>
      </c>
      <c r="C7" s="31">
        <f>COUNTIF('May-19'!D5:D164,"Anganwadi")</f>
        <v>38</v>
      </c>
      <c r="D7" s="32">
        <f>SUMIF('May-19'!$D$5:$D$164,"Anganwadi",'May-19'!$G$5:$G$164)</f>
        <v>582</v>
      </c>
      <c r="E7" s="32">
        <f>SUMIF('May-19'!$D$5:$D$164,"Anganwadi",'May-19'!$H$5:$H$164)</f>
        <v>582</v>
      </c>
      <c r="F7" s="32">
        <f t="shared" ref="F7:F11" si="0">+D7+E7</f>
        <v>1164</v>
      </c>
      <c r="G7" s="31">
        <f>COUNTIF('May-19'!D5:D164,"School")</f>
        <v>62</v>
      </c>
      <c r="H7" s="32">
        <f>SUMIF('May-19'!$D$5:$D$164,"School",'May-19'!$G$5:$G$164)</f>
        <v>1347</v>
      </c>
      <c r="I7" s="32">
        <f>SUMIF('May-19'!$D$5:$D$164,"School",'May-19'!$H$5:$H$164)</f>
        <v>1839</v>
      </c>
      <c r="J7" s="32">
        <f t="shared" ref="J7:J11" si="1">+H7+I7</f>
        <v>3186</v>
      </c>
    </row>
    <row r="8" spans="1:11" ht="22.5" customHeight="1">
      <c r="A8" s="30">
        <v>3</v>
      </c>
      <c r="B8" s="63">
        <v>43632</v>
      </c>
      <c r="C8" s="31">
        <f>COUNTIF('Jun-19'!D5:D164,"Anganwadi")</f>
        <v>65</v>
      </c>
      <c r="D8" s="32">
        <f>SUMIF('Jun-19'!$D$5:$D$164,"Anganwadi",'Jun-19'!$G$5:$G$164)</f>
        <v>974</v>
      </c>
      <c r="E8" s="32">
        <f>SUMIF('Jun-19'!$D$5:$D$164,"Anganwadi",'Jun-19'!$H$5:$H$164)</f>
        <v>899</v>
      </c>
      <c r="F8" s="32">
        <f t="shared" si="0"/>
        <v>1873</v>
      </c>
      <c r="G8" s="31">
        <f>COUNTIF('Jun-19'!D5:D164,"School")</f>
        <v>23</v>
      </c>
      <c r="H8" s="32">
        <f>SUMIF('Jun-19'!$D$5:$D$164,"School",'Jun-19'!$G$5:$G$164)</f>
        <v>513</v>
      </c>
      <c r="I8" s="32">
        <f>SUMIF('Jun-19'!$D$5:$D$164,"School",'Jun-19'!$H$5:$H$164)</f>
        <v>580</v>
      </c>
      <c r="J8" s="32">
        <f t="shared" si="1"/>
        <v>1093</v>
      </c>
    </row>
    <row r="9" spans="1:11" ht="22.5" customHeight="1">
      <c r="A9" s="30">
        <v>4</v>
      </c>
      <c r="B9" s="63">
        <v>43662</v>
      </c>
      <c r="C9" s="31">
        <f>COUNTIF('Jul-19'!D5:D164,"Anganwadi")</f>
        <v>101</v>
      </c>
      <c r="D9" s="32">
        <f>SUMIF('Jul-19'!$D$5:$D$164,"Anganwadi",'Jul-19'!$G$5:$G$164)</f>
        <v>1735</v>
      </c>
      <c r="E9" s="32">
        <f>SUMIF('Jul-19'!$D$5:$D$164,"Anganwadi",'Jul-19'!$H$5:$H$164)</f>
        <v>1756</v>
      </c>
      <c r="F9" s="32">
        <f t="shared" si="0"/>
        <v>3491</v>
      </c>
      <c r="G9" s="31">
        <f>COUNTIF('Jul-19'!D5:D164,"School")</f>
        <v>0</v>
      </c>
      <c r="H9" s="32">
        <f>SUMIF('Jul-19'!$D$5:$D$164,"School",'Jul-19'!$G$5:$G$164)</f>
        <v>0</v>
      </c>
      <c r="I9" s="32">
        <f>SUMIF('Jul-19'!$D$5:$D$164,"School",'Jul-19'!$H$5:$H$164)</f>
        <v>0</v>
      </c>
      <c r="J9" s="32">
        <f t="shared" si="1"/>
        <v>0</v>
      </c>
    </row>
    <row r="10" spans="1:11" ht="22.5" customHeight="1">
      <c r="A10" s="30">
        <v>5</v>
      </c>
      <c r="B10" s="63">
        <v>43693</v>
      </c>
      <c r="C10" s="31">
        <f>COUNTIF('Aug-19'!D5:D164,"Anganwadi")</f>
        <v>6</v>
      </c>
      <c r="D10" s="32">
        <f>SUMIF('Aug-19'!$D$5:$D$164,"Anganwadi",'Aug-19'!$G$5:$G$164)</f>
        <v>225</v>
      </c>
      <c r="E10" s="32">
        <f>SUMIF('Aug-19'!$D$5:$D$164,"Anganwadi",'Aug-19'!$H$5:$H$164)</f>
        <v>208</v>
      </c>
      <c r="F10" s="32">
        <f t="shared" si="0"/>
        <v>433</v>
      </c>
      <c r="G10" s="31">
        <f>COUNTIF('Aug-19'!D5:D164,"School")</f>
        <v>46</v>
      </c>
      <c r="H10" s="32">
        <f>SUMIF('Aug-19'!$D$5:$D$164,"School",'Aug-19'!$G$5:$G$164)</f>
        <v>2423</v>
      </c>
      <c r="I10" s="32">
        <f>SUMIF('Aug-19'!$D$5:$D$164,"School",'Aug-19'!$H$5:$H$164)</f>
        <v>2383</v>
      </c>
      <c r="J10" s="32">
        <f t="shared" si="1"/>
        <v>4806</v>
      </c>
    </row>
    <row r="11" spans="1:11" ht="22.5" customHeight="1">
      <c r="A11" s="30">
        <v>6</v>
      </c>
      <c r="B11" s="63">
        <v>43724</v>
      </c>
      <c r="C11" s="31">
        <f>COUNTIF('Sep-19'!D6:D164,"Anganwadi")</f>
        <v>36</v>
      </c>
      <c r="D11" s="32">
        <f>SUMIF('Sep-19'!$D$6:$D$164,"Anganwadi",'Sep-19'!$G$6:$G$164)</f>
        <v>884</v>
      </c>
      <c r="E11" s="32">
        <f>SUMIF('Sep-19'!$D$6:$D$164,"Anganwadi",'Sep-19'!$H$6:$H$164)</f>
        <v>958</v>
      </c>
      <c r="F11" s="32">
        <f t="shared" si="0"/>
        <v>1842</v>
      </c>
      <c r="G11" s="31">
        <f>COUNTIF('Sep-19'!D6:D164,"School")</f>
        <v>15</v>
      </c>
      <c r="H11" s="32">
        <f>SUMIF('Sep-19'!$D$6:$D$164,"School",'Sep-19'!$G$6:$G$164)</f>
        <v>1061</v>
      </c>
      <c r="I11" s="32">
        <f>SUMIF('Sep-19'!$D$6:$D$164,"School",'Sep-19'!$H$6:$H$164)</f>
        <v>1127</v>
      </c>
      <c r="J11" s="32">
        <f t="shared" si="1"/>
        <v>2188</v>
      </c>
    </row>
    <row r="12" spans="1:11" ht="19.5" customHeight="1">
      <c r="A12" s="227" t="s">
        <v>38</v>
      </c>
      <c r="B12" s="227"/>
      <c r="C12" s="34">
        <f>SUM(C6:C11)</f>
        <v>282</v>
      </c>
      <c r="D12" s="34">
        <f t="shared" ref="D12:J12" si="2">SUM(D6:D11)</f>
        <v>4918</v>
      </c>
      <c r="E12" s="34">
        <f t="shared" si="2"/>
        <v>4969</v>
      </c>
      <c r="F12" s="34">
        <f t="shared" si="2"/>
        <v>9887</v>
      </c>
      <c r="G12" s="34">
        <f t="shared" si="2"/>
        <v>187</v>
      </c>
      <c r="H12" s="34">
        <f t="shared" si="2"/>
        <v>6962</v>
      </c>
      <c r="I12" s="34">
        <f t="shared" si="2"/>
        <v>7799</v>
      </c>
      <c r="J12" s="34">
        <f t="shared" si="2"/>
        <v>14761</v>
      </c>
    </row>
    <row r="14" spans="1:11">
      <c r="A14" s="243" t="s">
        <v>67</v>
      </c>
      <c r="B14" s="243"/>
      <c r="C14" s="243"/>
      <c r="D14" s="243"/>
      <c r="E14" s="243"/>
      <c r="F14" s="243"/>
    </row>
    <row r="15" spans="1:11" ht="82.5">
      <c r="A15" s="43" t="s">
        <v>27</v>
      </c>
      <c r="B15" s="42" t="s">
        <v>28</v>
      </c>
      <c r="C15" s="46" t="s">
        <v>64</v>
      </c>
      <c r="D15" s="41" t="s">
        <v>29</v>
      </c>
      <c r="E15" s="41" t="s">
        <v>30</v>
      </c>
      <c r="F15" s="41" t="s">
        <v>65</v>
      </c>
    </row>
    <row r="16" spans="1:11">
      <c r="A16" s="246">
        <v>1</v>
      </c>
      <c r="B16" s="244">
        <v>43571</v>
      </c>
      <c r="C16" s="47" t="s">
        <v>62</v>
      </c>
      <c r="D16" s="31">
        <f>COUNTIFS('April-19'!B$5:B$164,"Team 1",'April-19'!D$5:D$164,"Anganwadi")</f>
        <v>23</v>
      </c>
      <c r="E16" s="31">
        <f>COUNTIFS('April-19'!B$5:B$164,"Team 1",'April-19'!D$5:D$164,"School")</f>
        <v>22</v>
      </c>
      <c r="F16" s="32">
        <f>SUMIF('April-19'!$B$5:$B$164,"Team 1",'April-19'!$I$5:$I$164)</f>
        <v>2275</v>
      </c>
    </row>
    <row r="17" spans="1:6">
      <c r="A17" s="247"/>
      <c r="B17" s="245"/>
      <c r="C17" s="47" t="s">
        <v>63</v>
      </c>
      <c r="D17" s="31">
        <f>COUNTIFS('April-19'!B$5:B$164,"Team 2",'April-19'!D$5:D$164,"Anganwadi")</f>
        <v>13</v>
      </c>
      <c r="E17" s="31">
        <f>COUNTIFS('April-19'!B$5:B$164,"Team 2",'April-19'!D$5:D$164,"School")</f>
        <v>19</v>
      </c>
      <c r="F17" s="32">
        <f>SUMIF('April-19'!$B$5:$B$164,"Team 2",'April-19'!$I$5:$I$164)</f>
        <v>2332</v>
      </c>
    </row>
    <row r="18" spans="1:6">
      <c r="A18" s="246">
        <v>2</v>
      </c>
      <c r="B18" s="244">
        <v>43601</v>
      </c>
      <c r="C18" s="47" t="s">
        <v>62</v>
      </c>
      <c r="D18" s="31">
        <f>COUNTIFS('May-19'!B$5:B$164,"Team 1",'May-19'!D$5:D$164,"Anganwadi")</f>
        <v>24</v>
      </c>
      <c r="E18" s="31">
        <f>COUNTIFS('May-19'!B$5:B$164,"Team 1",'May-19'!D$5:D$164,"School")</f>
        <v>32</v>
      </c>
      <c r="F18" s="32">
        <f>SUMIF('May-19'!$B$5:$B$164,"Team 1",'May-19'!$I$5:$I$164)</f>
        <v>2156</v>
      </c>
    </row>
    <row r="19" spans="1:6">
      <c r="A19" s="247"/>
      <c r="B19" s="245"/>
      <c r="C19" s="47" t="s">
        <v>63</v>
      </c>
      <c r="D19" s="31">
        <f>COUNTIFS('May-19'!B$5:B$164,"Team 2",'May-19'!D$5:D$164,"Anganwadi")</f>
        <v>14</v>
      </c>
      <c r="E19" s="31">
        <f>COUNTIFS('May-19'!B$5:B$164,"Team 2",'May-19'!D$5:D$164,"School")</f>
        <v>30</v>
      </c>
      <c r="F19" s="32">
        <f>SUMIF('May-19'!$B$5:$B$164,"Team 2",'May-19'!$I$5:$I$164)</f>
        <v>2194</v>
      </c>
    </row>
    <row r="20" spans="1:6">
      <c r="A20" s="246">
        <v>3</v>
      </c>
      <c r="B20" s="244">
        <v>43632</v>
      </c>
      <c r="C20" s="47" t="s">
        <v>62</v>
      </c>
      <c r="D20" s="31">
        <f>COUNTIFS('Jun-19'!B$5:B$164,"Team 1",'Jun-19'!D$5:D$164,"Anganwadi")</f>
        <v>32</v>
      </c>
      <c r="E20" s="31">
        <f>COUNTIFS('Jun-19'!B$5:B$164,"Team 1",'Jun-19'!D$5:D$164,"School")</f>
        <v>15</v>
      </c>
      <c r="F20" s="32">
        <f>SUMIF('Jun-19'!$B$5:$B$164,"Team 1",'Jun-19'!$I$5:$I$164)</f>
        <v>1368</v>
      </c>
    </row>
    <row r="21" spans="1:6">
      <c r="A21" s="247"/>
      <c r="B21" s="245"/>
      <c r="C21" s="47" t="s">
        <v>63</v>
      </c>
      <c r="D21" s="31">
        <f>COUNTIFS('Jun-19'!B$5:B$164,"Team 2",'Jun-19'!D$5:D$164,"Anganwadi")</f>
        <v>33</v>
      </c>
      <c r="E21" s="31">
        <f>COUNTIFS('Jun-19'!B$5:B$164,"Team 2",'Jun-19'!D$5:D$164,"School")</f>
        <v>8</v>
      </c>
      <c r="F21" s="32">
        <f>SUMIF('Jun-19'!$B$5:$B$164,"Team 2",'Jun-19'!$I$5:$I$164)</f>
        <v>1598</v>
      </c>
    </row>
    <row r="22" spans="1:6">
      <c r="A22" s="246">
        <v>4</v>
      </c>
      <c r="B22" s="244">
        <v>43662</v>
      </c>
      <c r="C22" s="47" t="s">
        <v>62</v>
      </c>
      <c r="D22" s="31">
        <f>COUNTIFS('Jul-19'!B$5:B$164,"Team 1",'Jul-19'!D$5:D$164,"Anganwadi")</f>
        <v>50</v>
      </c>
      <c r="E22" s="31">
        <f>COUNTIFS('Jul-19'!B$5:B$164,"Team 1",'Jul-19'!D$5:D$164,"School")</f>
        <v>0</v>
      </c>
      <c r="F22" s="32">
        <f>SUMIF('Jul-19'!$B$5:$B$164,"Team 1",'Jul-19'!$I$5:$I$164)</f>
        <v>1891</v>
      </c>
    </row>
    <row r="23" spans="1:6">
      <c r="A23" s="247"/>
      <c r="B23" s="245"/>
      <c r="C23" s="47" t="s">
        <v>63</v>
      </c>
      <c r="D23" s="31">
        <f>COUNTIFS('Jul-19'!B$5:B$164,"Team 2",'Jul-19'!D$5:D$164,"Anganwadi")</f>
        <v>51</v>
      </c>
      <c r="E23" s="31">
        <f>COUNTIFS('Jul-19'!B$5:B$164,"Team 2",'Jul-19'!D$5:D$164,"School")</f>
        <v>0</v>
      </c>
      <c r="F23" s="32">
        <f>SUMIF('Jul-19'!$B$5:$B$164,"Team 2",'Jul-19'!$I$5:$I$164)</f>
        <v>1600</v>
      </c>
    </row>
    <row r="24" spans="1:6">
      <c r="A24" s="246">
        <v>5</v>
      </c>
      <c r="B24" s="244">
        <v>43693</v>
      </c>
      <c r="C24" s="47" t="s">
        <v>62</v>
      </c>
      <c r="D24" s="31">
        <f>COUNTIFS('Aug-19'!B$5:B$164,"Team 1",'Aug-19'!D$5:D$164,"Anganwadi")</f>
        <v>3</v>
      </c>
      <c r="E24" s="31">
        <f>COUNTIFS('Aug-19'!B$5:B$164,"Team 1",'Aug-19'!D$5:D$164,"School")</f>
        <v>22</v>
      </c>
      <c r="F24" s="32">
        <f>SUMIF('Aug-19'!$B$5:$B$164,"Team 1",'Aug-19'!$I$5:$I$164)</f>
        <v>2694</v>
      </c>
    </row>
    <row r="25" spans="1:6">
      <c r="A25" s="247"/>
      <c r="B25" s="245"/>
      <c r="C25" s="47" t="s">
        <v>63</v>
      </c>
      <c r="D25" s="31">
        <f>COUNTIFS('Aug-19'!B$5:B$164,"Team 2",'Aug-19'!D$5:D$164,"Anganwadi")</f>
        <v>3</v>
      </c>
      <c r="E25" s="31">
        <f>COUNTIFS('Aug-19'!B$5:B$164,"Team 2",'Aug-19'!D$5:D$164,"School")</f>
        <v>24</v>
      </c>
      <c r="F25" s="32">
        <f>SUMIF('Aug-19'!$B$5:$B$164,"Team 2",'Aug-19'!$I$5:$I$164)</f>
        <v>2545</v>
      </c>
    </row>
    <row r="26" spans="1:6">
      <c r="A26" s="246">
        <v>6</v>
      </c>
      <c r="B26" s="244">
        <v>43724</v>
      </c>
      <c r="C26" s="47" t="s">
        <v>62</v>
      </c>
      <c r="D26" s="31">
        <f>COUNTIFS('Sep-19'!B$5:B$164,"Team 1",'Sep-19'!D$5:D$164,"Anganwadi")</f>
        <v>16</v>
      </c>
      <c r="E26" s="31">
        <f>COUNTIFS('Sep-19'!B$5:B$164,"Team 1",'Sep-19'!D$5:D$164,"School")</f>
        <v>9</v>
      </c>
      <c r="F26" s="32">
        <f>SUMIF('Sep-19'!$B$5:$B$164,"Team 1",'Sep-19'!$I$5:$I$164)</f>
        <v>2197</v>
      </c>
    </row>
    <row r="27" spans="1:6">
      <c r="A27" s="247"/>
      <c r="B27" s="245"/>
      <c r="C27" s="47" t="s">
        <v>63</v>
      </c>
      <c r="D27" s="31">
        <f>COUNTIFS('Sep-19'!B$5:B$164,"Team 2",'Sep-19'!D$5:D$164,"Anganwadi")</f>
        <v>20</v>
      </c>
      <c r="E27" s="31">
        <f>COUNTIFS('Sep-19'!B$5:B$164,"Team 2",'Sep-19'!D$5:D$164,"School")</f>
        <v>7</v>
      </c>
      <c r="F27" s="32">
        <f>SUMIF('Sep-19'!$B$5:$B$164,"Team 2",'Sep-19'!$I$5:$I$164)</f>
        <v>2067</v>
      </c>
    </row>
    <row r="28" spans="1:6">
      <c r="A28" s="240" t="s">
        <v>38</v>
      </c>
      <c r="B28" s="241"/>
      <c r="C28" s="242"/>
      <c r="D28" s="40">
        <f>SUM(D16:D27)</f>
        <v>282</v>
      </c>
      <c r="E28" s="40">
        <f>SUM(E16:E27)</f>
        <v>188</v>
      </c>
      <c r="F28" s="40">
        <f>SUM(F16:F27)</f>
        <v>24917</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2019-04-10T11:17:07Z</dcterms:modified>
</cp:coreProperties>
</file>