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5" hidden="1">'Aug-19'!$A$4:$T$167</definedName>
    <definedName name="_xlnm._FilterDatabase" localSheetId="0" hidden="1">'Block at a Glance'!$A$4:$M$14</definedName>
    <definedName name="_xlnm._FilterDatabase" localSheetId="4" hidden="1">'Jul-19'!$A$4:$T$167</definedName>
    <definedName name="_xlnm._FilterDatabase" localSheetId="2" hidden="1">'May-19'!$A$4:$T$167</definedName>
    <definedName name="_xlnm._FilterDatabase" localSheetId="6" hidden="1">'Sep-19'!$A$4:$T$167</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5725"/>
</workbook>
</file>

<file path=xl/calcChain.xml><?xml version="1.0" encoding="utf-8"?>
<calcChain xmlns="http://schemas.openxmlformats.org/spreadsheetml/2006/main">
  <c r="I43" i="5"/>
  <c r="I42"/>
  <c r="I41"/>
  <c r="I40"/>
  <c r="I39"/>
  <c r="I38"/>
  <c r="I37"/>
  <c r="I36"/>
  <c r="I35"/>
  <c r="I34"/>
  <c r="I33"/>
  <c r="I32"/>
  <c r="I31"/>
  <c r="I30"/>
  <c r="I29"/>
  <c r="I28"/>
  <c r="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4"/>
  <c r="I25"/>
  <c r="I26"/>
  <c r="I27"/>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6" l="1"/>
  <c r="F27"/>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<sst xmlns="http://schemas.openxmlformats.org/spreadsheetml/2006/main" count="3890" uniqueCount="835">
  <si>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</si>
  <si>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</si>
  <si>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</si>
  <si>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</si>
  <si>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</si>
  <si>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</si>
  <si>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</si>
  <si>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</si>
  <si>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</si>
  <si>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</si>
  <si>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</si>
  <si>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</si>
  <si>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</si>
  <si>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</si>
  <si>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</si>
  <si>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</si>
  <si>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</si>
  <si>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</si>
  <si>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</si>
  <si>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</si>
  <si>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</si>
  <si>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</si>
  <si>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</si>
  <si>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</si>
  <si>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</si>
  <si>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</si>
  <si>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</si>
  <si>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</si>
  <si>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</si>
  <si>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</si>
  <si>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</si>
  <si>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</si>
  <si>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</si>
  <si>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</si>
  <si>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</si>
  <si>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</si>
  <si>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</si>
  <si>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</si>
  <si>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</si>
  <si>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</si>
  <si>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</si>
  <si>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</si>
  <si>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</si>
  <si>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</si>
  <si>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</si>
  <si>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</si>
  <si>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</si>
  <si>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</si>
  <si>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</si>
  <si>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</si>
  <si>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</si>
  <si>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</si>
  <si>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</si>
  <si>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</si>
  <si>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</si>
  <si>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</si>
  <si>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</si>
  <si>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</si>
  <si>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</si>
  <si>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</si>
  <si>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</si>
  <si>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</si>
  <si>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</si>
  <si>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</si>
  <si>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</si>
  <si>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</si>
  <si>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</si>
  <si>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</si>
  <si>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</si>
  <si>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</si>
  <si>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</si>
  <si>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</si>
  <si>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MR. ADHIR DAS</t>
  </si>
  <si>
    <t>brcbadarpur@gmail.com</t>
  </si>
  <si>
    <t>MR. SAJAL DAS</t>
  </si>
  <si>
    <t>DR. MOTIUR RAHMAN</t>
  </si>
  <si>
    <t>DR. AMIT DAITARY</t>
  </si>
  <si>
    <t>Dental Surgeon</t>
  </si>
  <si>
    <t>RUMI ROY</t>
  </si>
  <si>
    <t>RAJDIP NAMASUDRA</t>
  </si>
  <si>
    <t>Pharmacist</t>
  </si>
  <si>
    <t>MO (Ayur)</t>
  </si>
  <si>
    <t>ANM</t>
  </si>
  <si>
    <t>SHAFIQUL ISLAM</t>
  </si>
  <si>
    <t>PUSHPITA SHARMA</t>
  </si>
  <si>
    <t>VACENT</t>
  </si>
  <si>
    <t>DR. SUBRATA GHOSH</t>
  </si>
  <si>
    <t>subratoayur01@gmail.com</t>
  </si>
  <si>
    <t>92 DEORIAL MAKTAB</t>
  </si>
  <si>
    <t>115 No. CHAITYANYA NAGAR AWC</t>
  </si>
  <si>
    <t>389NO. CHAITANYA JAGANNATH LPS</t>
  </si>
  <si>
    <t>609 JAGANNATH LP SCHOOL</t>
  </si>
  <si>
    <t>AKHALIGOOL LPS</t>
  </si>
  <si>
    <t>850 SUNIA BORLOY  K.PUNJI LP</t>
  </si>
  <si>
    <t>KHAYERPUR LPS</t>
  </si>
  <si>
    <t>KHASIA PUNJEE LPS</t>
  </si>
  <si>
    <t>222 NAIKHAI DAKSHINGRAM LPS</t>
  </si>
  <si>
    <t>1264NO. H.M. KHASIA PUNJE LPS</t>
  </si>
  <si>
    <t>ADARKUNA PART-III LPS</t>
  </si>
  <si>
    <t>HAZI MUKTAR ALI LP SCHOOL</t>
  </si>
  <si>
    <t>1189 DUTTADIGHIRPAR LPS</t>
  </si>
  <si>
    <t>1273NO. CHINI DIGHIRPAR LPS</t>
  </si>
  <si>
    <t>819 NIZ KANKALASH LPS</t>
  </si>
  <si>
    <t>SARAPUR NAJRUL SMRITI LPS</t>
  </si>
  <si>
    <t>MADANI NAGAR MAKTAB LP</t>
  </si>
  <si>
    <t>1089 SOUTHWEST LAMAJUAR LPS</t>
  </si>
  <si>
    <t>BHANGA HIGHER SECONDARY SCHOOL</t>
  </si>
  <si>
    <t>SCHOOL</t>
  </si>
  <si>
    <t>18220110904</t>
  </si>
  <si>
    <t>18220101801</t>
  </si>
  <si>
    <t>18220115701</t>
  </si>
  <si>
    <t>18220112204</t>
  </si>
  <si>
    <t>18220102402</t>
  </si>
  <si>
    <t>18220119301</t>
  </si>
  <si>
    <t>18220112202</t>
  </si>
  <si>
    <t>18220113001</t>
  </si>
  <si>
    <t>18220102501</t>
  </si>
  <si>
    <t>18220102503</t>
  </si>
  <si>
    <t>18220103105</t>
  </si>
  <si>
    <t>18220118001</t>
  </si>
  <si>
    <t>18220105101</t>
  </si>
  <si>
    <t>18220105301</t>
  </si>
  <si>
    <t>18220118801</t>
  </si>
  <si>
    <t>18220118804</t>
  </si>
  <si>
    <t>18220105901</t>
  </si>
  <si>
    <t>18220108203</t>
  </si>
  <si>
    <t>LP</t>
  </si>
  <si>
    <t>HS</t>
  </si>
  <si>
    <t>FAIJUN NESSA</t>
  </si>
  <si>
    <t>Monday</t>
  </si>
  <si>
    <t>Tuesday</t>
  </si>
  <si>
    <t>MALUA</t>
  </si>
  <si>
    <t>Chunu Begam</t>
  </si>
  <si>
    <t>MONJU RANI DAS</t>
  </si>
  <si>
    <t>Wednessday</t>
  </si>
  <si>
    <t>EAST GURAMARA</t>
  </si>
  <si>
    <t>Jayshree Dey</t>
  </si>
  <si>
    <t>RUMA RANI DAS</t>
  </si>
  <si>
    <t>NANDAPUR</t>
  </si>
  <si>
    <t>Bimala Begam</t>
  </si>
  <si>
    <t>GITA RANI NATH</t>
  </si>
  <si>
    <t>Thursday</t>
  </si>
  <si>
    <t>ADARKUNA</t>
  </si>
  <si>
    <t>Chapna Patir</t>
  </si>
  <si>
    <t>LAXMI DHAR</t>
  </si>
  <si>
    <t>Friday</t>
  </si>
  <si>
    <t>Saturday</t>
  </si>
  <si>
    <t>MITALI ROY</t>
  </si>
  <si>
    <t>CHINIPATAN</t>
  </si>
  <si>
    <t>Ritika Paul</t>
  </si>
  <si>
    <t>KALPANA DEY</t>
  </si>
  <si>
    <t>SAYRA BEGAM</t>
  </si>
  <si>
    <t>KANKALASH</t>
  </si>
  <si>
    <t>Madhobi Deb</t>
  </si>
  <si>
    <t>SAFTERA BEGAM</t>
  </si>
  <si>
    <t>SHERALIPUR</t>
  </si>
  <si>
    <t>Alpana  Laskar</t>
  </si>
  <si>
    <t>PIARA BEGOM</t>
  </si>
  <si>
    <t xml:space="preserve">BHANGA </t>
  </si>
  <si>
    <t>Nandita Singha</t>
  </si>
  <si>
    <t>TAPINA BEGOM</t>
  </si>
  <si>
    <t>KUCHIKUNA</t>
  </si>
  <si>
    <t>KAKALI BAKSI</t>
  </si>
  <si>
    <t>CAR</t>
  </si>
  <si>
    <t>KULACHANDRA NANDAPUR MVS</t>
  </si>
  <si>
    <t>18220117101</t>
  </si>
  <si>
    <t>MV</t>
  </si>
  <si>
    <t>814 GUARIGRAM LP SCHOOL</t>
  </si>
  <si>
    <t>18220116801</t>
  </si>
  <si>
    <t>MAHAKAL MEM</t>
  </si>
  <si>
    <t>18220106403</t>
  </si>
  <si>
    <t>ME</t>
  </si>
  <si>
    <t>BHANGA ME SCHOOL</t>
  </si>
  <si>
    <t>18220106504</t>
  </si>
  <si>
    <t>41 No. BADE MAHAKAL AWC</t>
  </si>
  <si>
    <t>693 MONO MOHAN SMRITI PATSALA</t>
  </si>
  <si>
    <t>18220106505</t>
  </si>
  <si>
    <t>43 No. NAYATILLA BANAKHOLA AWC</t>
  </si>
  <si>
    <t>NO.1087 BANAKALA LPS</t>
  </si>
  <si>
    <t>18220104903</t>
  </si>
  <si>
    <t>54 No. MALUA NAHARPUR AWC</t>
  </si>
  <si>
    <t>217NO. CHARUBALA GIRLS LPS</t>
  </si>
  <si>
    <t>18220107501</t>
  </si>
  <si>
    <t>SRIGOURI HIGH SCHOOL</t>
  </si>
  <si>
    <t>18220107907</t>
  </si>
  <si>
    <t>HIGH</t>
  </si>
  <si>
    <t>SOUTH SRIGOURI LPS</t>
  </si>
  <si>
    <t>18220107910</t>
  </si>
  <si>
    <t>BASIRGRAM PRE SENIOR MADRASA</t>
  </si>
  <si>
    <t>18220109203</t>
  </si>
  <si>
    <t>MORJATKANDI PUBLIC MES</t>
  </si>
  <si>
    <t>18220109404</t>
  </si>
  <si>
    <t>ROYPUR MES</t>
  </si>
  <si>
    <t>18220109501</t>
  </si>
  <si>
    <t>71 No. KHADIMAN AWC</t>
  </si>
  <si>
    <t>1335 KHADIMNAGAR LP SCHOOL</t>
  </si>
  <si>
    <t>18220113402</t>
  </si>
  <si>
    <t>PRIYABALA DEB GIRL'S MES</t>
  </si>
  <si>
    <t>18220107502</t>
  </si>
  <si>
    <t>THREE VILLAGE MES</t>
  </si>
  <si>
    <t>18220104901</t>
  </si>
  <si>
    <t>60 No. UMARPUR PT-I AWC</t>
  </si>
  <si>
    <t>UMARPUR MIDDLE ENGLISH SCHOOL</t>
  </si>
  <si>
    <t>18220110502</t>
  </si>
  <si>
    <t>KAMALAPARA GOVT. JR.B.S.</t>
  </si>
  <si>
    <t>18220110503</t>
  </si>
  <si>
    <t>MIRZAPUR DASPARA</t>
  </si>
  <si>
    <t>Namita Deb</t>
  </si>
  <si>
    <t>SUPARNA ROY</t>
  </si>
  <si>
    <t>MAHAKAL TC</t>
  </si>
  <si>
    <t>ANJALI DAS</t>
  </si>
  <si>
    <t>BHANGA</t>
  </si>
  <si>
    <t>SAISTHA KHANOM</t>
  </si>
  <si>
    <t>DUTTAPUR</t>
  </si>
  <si>
    <t>Shika Dey</t>
  </si>
  <si>
    <t>HASNA BEGAM</t>
  </si>
  <si>
    <t>NAYATILLA</t>
  </si>
  <si>
    <t>Anima Nath</t>
  </si>
  <si>
    <t>TIKARPARA</t>
  </si>
  <si>
    <t>Amita Sikdar</t>
  </si>
  <si>
    <t>SULTANA BEGAM</t>
  </si>
  <si>
    <t>9859366642/8761963138</t>
  </si>
  <si>
    <t>MOSKIPUR</t>
  </si>
  <si>
    <t>Shipra Paul</t>
  </si>
  <si>
    <t>SHIMA DAS</t>
  </si>
  <si>
    <t>Kakali Bakshi</t>
  </si>
  <si>
    <t>ARPANA NATH</t>
  </si>
  <si>
    <t>KUCHIRKUNA</t>
  </si>
  <si>
    <t>Rustana Begom  Laskar</t>
  </si>
  <si>
    <t>RITA DAS</t>
  </si>
  <si>
    <t>NIRALA</t>
  </si>
  <si>
    <t>Manika Das</t>
  </si>
  <si>
    <t>NEHARUN NESSA</t>
  </si>
  <si>
    <t>SIBERCHAK</t>
  </si>
  <si>
    <t>Manika Roy Banik</t>
  </si>
  <si>
    <t>SAFATUN NESSA</t>
  </si>
  <si>
    <t>BADARPUR SHC</t>
  </si>
  <si>
    <t>Nil</t>
  </si>
  <si>
    <t>KONORA BEGUM</t>
  </si>
  <si>
    <t>CHANCHALA DAS</t>
  </si>
  <si>
    <t>UMARPUR</t>
  </si>
  <si>
    <t>Nibedita Dey</t>
  </si>
  <si>
    <t>RUKIA BEGUM</t>
  </si>
  <si>
    <t>Sujata Chakraborty</t>
  </si>
  <si>
    <t>MEWA BEGUM LASKAR</t>
  </si>
  <si>
    <t>91 No. NAYAGRAM DUTTADIGIRPAR AWC</t>
  </si>
  <si>
    <t>1125NO. NAYAGRAM NAYATILLA LPS</t>
  </si>
  <si>
    <t>18220110504</t>
  </si>
  <si>
    <t>1338 GHAMARITHAL KASIA PUNJEE</t>
  </si>
  <si>
    <t>18220102703</t>
  </si>
  <si>
    <t>DEORAIL TITLE MADRASSA</t>
  </si>
  <si>
    <t>18220110912</t>
  </si>
  <si>
    <t>BADARPUR PUBLIC HIGH SCHOOL</t>
  </si>
  <si>
    <t>73 No. KALAIRBOND BADARPURGHAT AWC</t>
  </si>
  <si>
    <t>BADARPUR GIRLS HIGH SCHOOL</t>
  </si>
  <si>
    <t>PUBLIC HIGH SCHOOL, BAGARGOOL EAST</t>
  </si>
  <si>
    <t>NO.867 GHILAIJAN GIRL'S LPS</t>
  </si>
  <si>
    <t>18220100102</t>
  </si>
  <si>
    <t>BORGOOL ASSAMESE HIGH SCHOOL</t>
  </si>
  <si>
    <t>18220100104</t>
  </si>
  <si>
    <t>608 NO. PURBA DUTTAPUR LPS</t>
  </si>
  <si>
    <t>18220100302</t>
  </si>
  <si>
    <t>NO.305 GHATUDHARAM LPS</t>
  </si>
  <si>
    <t>18220100401</t>
  </si>
  <si>
    <t>121 GOABARI LPS</t>
  </si>
  <si>
    <t>18220100502</t>
  </si>
  <si>
    <t>142 No. GUABARI AWC</t>
  </si>
  <si>
    <t>34 No. HORINADIC SERARGRAM AWC</t>
  </si>
  <si>
    <t>SOUTH EAST HARINADIK LP SCHOOL</t>
  </si>
  <si>
    <t>18220100506</t>
  </si>
  <si>
    <t>32 No. PIROTIKAR AWC</t>
  </si>
  <si>
    <t>NO.639 PIROTIKOR LPS</t>
  </si>
  <si>
    <t>18220100701</t>
  </si>
  <si>
    <t>769 OKUMARI LP SCHOOL</t>
  </si>
  <si>
    <t>18220116201</t>
  </si>
  <si>
    <t>1 No. ARENGABAD KATAGRAM AWC</t>
  </si>
  <si>
    <t>2 No. NAIRGRAM AWC</t>
  </si>
  <si>
    <t>3 No. NANDAPUR AWC</t>
  </si>
  <si>
    <t>4 No. BARBARI PT-I AWC</t>
  </si>
  <si>
    <t>5 No. BARBARI PT-II AWC</t>
  </si>
  <si>
    <t>6 No. WEST GHURAMARA AWC</t>
  </si>
  <si>
    <t>7 No. MADHYA GHURAMARA AWC</t>
  </si>
  <si>
    <t>8 No. PURBA GHURAMARA AWC</t>
  </si>
  <si>
    <t>114 No. NAIRGRAM PT-II AWC</t>
  </si>
  <si>
    <t>136 No. BARBARI PT-III AWC</t>
  </si>
  <si>
    <t>152 No. JOYKALI LP SCHOOL AWC</t>
  </si>
  <si>
    <t>153 No. ARENGABAD PT-II AWC</t>
  </si>
  <si>
    <t>157 No. NANDAPUR PT-II AWC</t>
  </si>
  <si>
    <t>9 No. SHIBERCHOK AWC</t>
  </si>
  <si>
    <t>10 No. LAMARKHOLA AWC</t>
  </si>
  <si>
    <t>11 No. BASIR GRAM AWC</t>
  </si>
  <si>
    <t>GATHUDHRAM</t>
  </si>
  <si>
    <t>Archana Sen</t>
  </si>
  <si>
    <t>SARJANA BALA NAMOSUDRA`</t>
  </si>
  <si>
    <t>LACKY RANI CHUTIA</t>
  </si>
  <si>
    <t>DEBENDRA NAGAR</t>
  </si>
  <si>
    <t>Chandra Saki Singha</t>
  </si>
  <si>
    <t>GOPA CHAKRABORTY</t>
  </si>
  <si>
    <t>BADARPUR</t>
  </si>
  <si>
    <t>MUKTI MUKHARJEE</t>
  </si>
  <si>
    <t>ANJALI RANI DAS</t>
  </si>
  <si>
    <t>ALEKARGOOL</t>
  </si>
  <si>
    <t>Barna Chakraborty</t>
  </si>
  <si>
    <t>ANITA HAZARIKA</t>
  </si>
  <si>
    <t>Afiya Khatun</t>
  </si>
  <si>
    <t>RINA BEGAM</t>
  </si>
  <si>
    <t>ANGLAR BAZAR</t>
  </si>
  <si>
    <t>Protima Dey</t>
  </si>
  <si>
    <t>KAMRUN NESSA</t>
  </si>
  <si>
    <t>Nomita Chanda</t>
  </si>
  <si>
    <t>RANI BEGOM</t>
  </si>
  <si>
    <t>DIPTI RANI DEVI</t>
  </si>
  <si>
    <t>BAGUA</t>
  </si>
  <si>
    <t>Helana Das</t>
  </si>
  <si>
    <t>MUGRAPUR</t>
  </si>
  <si>
    <t>Anita Bhattacharjee</t>
  </si>
  <si>
    <t>FULU RANI DEY</t>
  </si>
  <si>
    <t>CHORGULA</t>
  </si>
  <si>
    <t>Shilpi Dey</t>
  </si>
  <si>
    <t>PURABI DEY</t>
  </si>
  <si>
    <t>Kalpana das</t>
  </si>
  <si>
    <t xml:space="preserve">KACHUADAM </t>
  </si>
  <si>
    <t>SHILPI RANI ROY</t>
  </si>
  <si>
    <t>SHITUL DAS</t>
  </si>
  <si>
    <t>JAKIA KHANOM</t>
  </si>
  <si>
    <t>ALAYA BAHAR CHY.</t>
  </si>
  <si>
    <t>AMINA BEGAM</t>
  </si>
  <si>
    <t>12 No. WEST KHOLA PATNIPARA AWC</t>
  </si>
  <si>
    <t>13 No. EAST KHOLA AWC</t>
  </si>
  <si>
    <t>103 No. KANKALASH SAJIPARA AWC</t>
  </si>
  <si>
    <t>15 No. BASLA KABULKATILLA AWC</t>
  </si>
  <si>
    <t>16 No. KAMRANGI NIRALA KHOLA COLONY AWC</t>
  </si>
  <si>
    <t>17 No. MARJAT KANDI KAIRPUR AWC</t>
  </si>
  <si>
    <t>18 No. UTTAR MARJATKANDI AWC</t>
  </si>
  <si>
    <t>133 No. RASULPUR AWC</t>
  </si>
  <si>
    <t>20 No. KHOLA SUKARGOOL AWC</t>
  </si>
  <si>
    <t>21 No. SOUTH MARJAT KANDI AWC</t>
  </si>
  <si>
    <t>138 No. BANIARGOOL ARIRGHAT II AWC</t>
  </si>
  <si>
    <t>139 No. NALURKANDI TIKAR AWC</t>
  </si>
  <si>
    <t>145 No. PACHIM BASLA AWC</t>
  </si>
  <si>
    <t>154 No. SHIBERCHOK NORTH AWC</t>
  </si>
  <si>
    <t>22 No. DUTTAPUR RATANPUR AWC</t>
  </si>
  <si>
    <t>23 No. BANIARGOOL JETHLIKANDI AWC</t>
  </si>
  <si>
    <t>24 No. BANIARGOOL PT-I AWC</t>
  </si>
  <si>
    <t>25 No. MURGAPUR AWC</t>
  </si>
  <si>
    <t>26 No. MAJLISHPUR AWC</t>
  </si>
  <si>
    <t>27 No. ADARKONA AWC</t>
  </si>
  <si>
    <t>28 No. BANIARGOOL AWC</t>
  </si>
  <si>
    <t>29 No. BARTHAL PUNJI AWC</t>
  </si>
  <si>
    <t>30 No. BARTAH PT-II AWC</t>
  </si>
  <si>
    <t>31 No. DEWARGOOL AWC</t>
  </si>
  <si>
    <t>116 No. HEMARMUK AWC</t>
  </si>
  <si>
    <t>117 No. TAJURTHAL AWC</t>
  </si>
  <si>
    <t>118 No. TETHLIKANDI AWC</t>
  </si>
  <si>
    <t>119 No. ADARKONA PT II AWC</t>
  </si>
  <si>
    <t>137 No. SRIBATATUSHA DATTADIGIRPAR AWC</t>
  </si>
  <si>
    <t>141 No. ADARKONA AWC</t>
  </si>
  <si>
    <t>147 No. ADARKONA NAMGHAR AWC</t>
  </si>
  <si>
    <t>33 No. BARGOOL AWC</t>
  </si>
  <si>
    <t>35 No. HORINADIK ANGLA BAZAR AWC</t>
  </si>
  <si>
    <t>36 No. CHAMALA CHUTIA AWC</t>
  </si>
  <si>
    <t>37 No. USNABAJ AMAITILLA AWC</t>
  </si>
  <si>
    <t>38 No. GATHUDHRAM AWC</t>
  </si>
  <si>
    <t>39 No. RANGARPARA AWC</t>
  </si>
  <si>
    <t>40 No. PURBA DUTTAPUR AWC</t>
  </si>
  <si>
    <t>120 No. GATHUDHRAM AWC</t>
  </si>
  <si>
    <t>140 No. SERAGRAM PT-II AWC</t>
  </si>
  <si>
    <t>156 No. CHAMALA AWC</t>
  </si>
  <si>
    <t>42 No. TIKARPARA KACHIRKUNA AWC</t>
  </si>
  <si>
    <t>44 No. GHUALAGHAT AWC</t>
  </si>
  <si>
    <t>45 No. NAYABARI NAIKAI AWC</t>
  </si>
  <si>
    <t>46 No. JAIFARPUR &amp; KHALOPER AWC</t>
  </si>
  <si>
    <t>47 No. BORGOOL MAJARGOOL AWC</t>
  </si>
  <si>
    <t>48 No. HASANPUR PT-I AWC</t>
  </si>
  <si>
    <t>49 No. HASANPUR PT-II AWC</t>
  </si>
  <si>
    <t>121 No. NAYAPATAN DAUGARBAZAR AWC</t>
  </si>
  <si>
    <t>122 No. BIJOY NAGAR CHOORGUL AWC</t>
  </si>
  <si>
    <t>123 No. BAGUA PT-II AWC</t>
  </si>
  <si>
    <t>143 No. NAYABARI NAIKAI AWC</t>
  </si>
  <si>
    <t>162 No. NAYATILLA AWC</t>
  </si>
  <si>
    <t>50 No. SOUTH KANDIGRAM AWC</t>
  </si>
  <si>
    <t>BOSLA</t>
  </si>
  <si>
    <t>Noorjahan Begam</t>
  </si>
  <si>
    <t>LAILY BEGAM</t>
  </si>
  <si>
    <t>MINA BEGAM</t>
  </si>
  <si>
    <t>Kalyani Malakar</t>
  </si>
  <si>
    <t>DEWAN WAHIDA BEGAM</t>
  </si>
  <si>
    <t>MAIRAM BEGAM</t>
  </si>
  <si>
    <t>Sukla Das</t>
  </si>
  <si>
    <t>JOBEDA KHANOM</t>
  </si>
  <si>
    <t>SHIBANI DEB</t>
  </si>
  <si>
    <t>MAHARUN NESSA BEGAM</t>
  </si>
  <si>
    <t>BANIARGOOL</t>
  </si>
  <si>
    <t>Heli Rani Dey</t>
  </si>
  <si>
    <t>9401451164/ 9435887822</t>
  </si>
  <si>
    <t>PRAJAPATI DHAR</t>
  </si>
  <si>
    <t>Rupali Rani Malakar</t>
  </si>
  <si>
    <t>KHAIRUN NESSA</t>
  </si>
  <si>
    <t>BORTHOL</t>
  </si>
  <si>
    <t>Deb Jani Dey</t>
  </si>
  <si>
    <t>LAILI  BEGAM</t>
  </si>
  <si>
    <t>Borthol</t>
  </si>
  <si>
    <t>AFIA BEGAM</t>
  </si>
  <si>
    <t>ARPITA CHAKRABARTY</t>
  </si>
  <si>
    <t>ROSLINE ANTHONY</t>
  </si>
  <si>
    <t>Alekargool</t>
  </si>
  <si>
    <t>MAHERUN NESSA</t>
  </si>
  <si>
    <t>AYESHA BEGAM</t>
  </si>
  <si>
    <t>HAZERA BEGAM</t>
  </si>
  <si>
    <t>Ratna Kkanam</t>
  </si>
  <si>
    <t>HASANPUR</t>
  </si>
  <si>
    <t>Sumita Bhattacharjee</t>
  </si>
  <si>
    <t>GWALAGHAT</t>
  </si>
  <si>
    <t>Rajia Begum Chy</t>
  </si>
  <si>
    <t>LAILA BEGAM</t>
  </si>
  <si>
    <t>POMPA PURKAYASTHA</t>
  </si>
  <si>
    <t>JANA DAS</t>
  </si>
  <si>
    <t>Monowara Begam</t>
  </si>
  <si>
    <t>GITA ROY</t>
  </si>
  <si>
    <t>RUSHNA BEGAM</t>
  </si>
  <si>
    <t>51 No. NORTH KANDIGRAM AWC</t>
  </si>
  <si>
    <t>52 No. JALALPUR JAGANNATHPUR AWC</t>
  </si>
  <si>
    <t>53 No. CHITYANAGAR RUPARCHAK AWC</t>
  </si>
  <si>
    <t>55 No. ARAMPUR MALUA AWC</t>
  </si>
  <si>
    <t>56 No. SRIGOURI PT -I AWC</t>
  </si>
  <si>
    <t>57 No. SRIGOURI JAINAPUR AWC</t>
  </si>
  <si>
    <t>1120NO. TAJURTHAL LPS</t>
  </si>
  <si>
    <t>18220114301</t>
  </si>
  <si>
    <t>1275 SHEROGRAM LP</t>
  </si>
  <si>
    <t>18220117501</t>
  </si>
  <si>
    <t>1380NO. HAZI IBRAHIM ALI LPS</t>
  </si>
  <si>
    <t>18220104501</t>
  </si>
  <si>
    <t>BADARPUR GIRL'S MEM</t>
  </si>
  <si>
    <t>18220110907</t>
  </si>
  <si>
    <t>ZUM MOUJA HIGH SCHOOL</t>
  </si>
  <si>
    <t>LAMAJUAR HIGH MADRASSA</t>
  </si>
  <si>
    <t>SHAH BADARUDDIN HIGH SCHOOL</t>
  </si>
  <si>
    <t>ANGALAR BAZAR PUBLIC HIGH SCHOOL</t>
  </si>
  <si>
    <t>GURAMARA HIGH SCHOOL</t>
  </si>
  <si>
    <t>GIRLS HIGH MADRASSA, BADARPUR</t>
  </si>
  <si>
    <t>NO. 176  BARGOOL ASSAMESE LP SCHOOL</t>
  </si>
  <si>
    <t>NO. 872 SOBAHI MAKTAB</t>
  </si>
  <si>
    <t>NO. 1119  ANGAL BAZAR LP  SCHOOL</t>
  </si>
  <si>
    <t>NO. 1339 CHOWRANGI NAYAGRAM  LP SCHOOL</t>
  </si>
  <si>
    <t>NO. 710 ALEKHAR GOOL LP SCHOOL</t>
  </si>
  <si>
    <t>NO. 50 ARENGABAD LP SCHOOL</t>
  </si>
  <si>
    <t>18220101601</t>
  </si>
  <si>
    <t>NO. 610 PASCHIM GURAMARA LP SCHOOL</t>
  </si>
  <si>
    <t>NO. 125 BARBARI LP SCHOOL</t>
  </si>
  <si>
    <t>NO. 72 BARBARI LP SCHOOL</t>
  </si>
  <si>
    <t>NO. 547 DARMA CHANDA LP SCHOOL</t>
  </si>
  <si>
    <t>NO. 159 CHANDRANATH GIRL'S LP SCHOOL</t>
  </si>
  <si>
    <t>NO. 1160 MAHARANI SADHANI ASS.  LP  SCHOOL</t>
  </si>
  <si>
    <t>NO. 523 UTTAR BARTHAL  LP  SCHOOL</t>
  </si>
  <si>
    <t>NO. 854 ADRAKUNA ASSAMESE LP  SCHOOL</t>
  </si>
  <si>
    <t>NO. 143 BARTHAL ASSAMESE LP SCHOOL</t>
  </si>
  <si>
    <t>424 ADARKUNA BASUDEB LPS</t>
  </si>
  <si>
    <t>NO. 781 DEWARGOOL LP  SCHOOL</t>
  </si>
  <si>
    <t>NO. 986 SHANTPUR LP  SCHOOL</t>
  </si>
  <si>
    <t>9401417092 8472887259</t>
  </si>
  <si>
    <t>RUBI BALA NATH</t>
  </si>
  <si>
    <t>IMARUN NESSA</t>
  </si>
  <si>
    <t>Kajali Bhattacharjee</t>
  </si>
  <si>
    <t>SHEFALI SUKLABAIDYA</t>
  </si>
  <si>
    <t>SUMA RANI DAS</t>
  </si>
  <si>
    <t>Rosomoyee Das</t>
  </si>
  <si>
    <t>NAZMA BEGAM</t>
  </si>
  <si>
    <t>Jum Mouza</t>
  </si>
  <si>
    <t>Sujata Rani Das</t>
  </si>
  <si>
    <t>GITA GHOSH</t>
  </si>
  <si>
    <t>JOBEDA BEGUM LASKAR</t>
  </si>
  <si>
    <t>HUSNA BEGUM/SARIFA BEGUM</t>
  </si>
  <si>
    <t>8812905286/9859717623</t>
  </si>
  <si>
    <t>NO. 777 HEMARMUKH LP  SCHOOL</t>
  </si>
  <si>
    <t>NO. 857 ASOM KESHORI LP  SCHOOL</t>
  </si>
  <si>
    <t>NO. 916 PINGORGOOL LP  SCHOOL</t>
  </si>
  <si>
    <t>NO. 575 BANIRGOOL LP  SCHOOL</t>
  </si>
  <si>
    <t>NO. 201 KUCHILARGOOL LP  SCHOOL</t>
  </si>
  <si>
    <t>NO. 1118 TATLIKANDI L.P.  SCHOOL</t>
  </si>
  <si>
    <t>NO. 128 HASANPUR BOYS LP SCHOOL</t>
  </si>
  <si>
    <t>NO. 232 HASANPUR GIRL'S LP  SCHOOL</t>
  </si>
  <si>
    <t>NO. 483 MUGRAPUR LP  SCHOOL</t>
  </si>
  <si>
    <t>NO. 78 DEWAN ABDUL HOQUE LP SCHOOL</t>
  </si>
  <si>
    <t>NO. 296 BAGUA LP SCHOOL</t>
  </si>
  <si>
    <t>NO. 233 TIKARPARA LP SCHOOL</t>
  </si>
  <si>
    <t>NO. 676  KUCHIRKONA CHITRAMOYEE LP SCHOOL</t>
  </si>
  <si>
    <t>NO. 1266 NIZ-HASANPUR LP  SCHOOL</t>
  </si>
  <si>
    <t>NO. 1126 HILCHAR LP SCHOOL</t>
  </si>
  <si>
    <t>NO. 868 MAZARGOOL ASSAMESE LP  SCHOOL</t>
  </si>
  <si>
    <t>NO. 55 BASHAIL LP SCHOOL</t>
  </si>
  <si>
    <t>NO. 936 NAYATILLA LP SCHOOL</t>
  </si>
  <si>
    <t>NO. 1324 NIZ KANKALASH LP SCHOOL</t>
  </si>
  <si>
    <t>NO. 300 TARAKISHOR L.P SCHOOL</t>
  </si>
  <si>
    <t>NO. 482 SHERALIPUR L.P SCHOOL</t>
  </si>
  <si>
    <t>NO. 863 MIRZAPUR GANGPAR L.P SCHOOL</t>
  </si>
  <si>
    <t>NO. 963 HAJIPUR LP SCHOOL</t>
  </si>
  <si>
    <t>NO. 1152 RASULPUR LP SCHOOL</t>
  </si>
  <si>
    <t>NO. 782 MADHYA MIRZAPUR  LP SCHOOL</t>
  </si>
  <si>
    <t>MADHABI DAS</t>
  </si>
  <si>
    <t>Rikta Paul</t>
  </si>
  <si>
    <t>PRITI RANI SEN</t>
  </si>
  <si>
    <t>NO. 226 DAKSHIN MAHAKAL LP  SCHOOL</t>
  </si>
  <si>
    <t>NO. 223 LAMA MAHAKAL LP SCHOOL</t>
  </si>
  <si>
    <t>NO. 360 THAKUR DIGHIR PAR LP  SCHOOL</t>
  </si>
  <si>
    <t>NO. 215 MADHYA MAHAKAL LP SCHOOL</t>
  </si>
  <si>
    <t>NO. 897 JAGANNATHPUR LP SCHOOL</t>
  </si>
  <si>
    <t>NO. 202 RAMLUCHAN  LP SCHOOL</t>
  </si>
  <si>
    <t>NO. 228 JALALPUR LP SCHOOL</t>
  </si>
  <si>
    <t>NO. 227 KANDIGRAM LP SCHOOL</t>
  </si>
  <si>
    <t>NO. 883 KANDIGRAM L.P SCHOOL</t>
  </si>
  <si>
    <t>NO. 224 MALUA BOY'S LP SCHOOL</t>
  </si>
  <si>
    <t>18220107402</t>
  </si>
  <si>
    <t>NO. 225 PATIRAKANDI LP SCHOOL</t>
  </si>
  <si>
    <t>NO. 111 K. K. MASLI GIRL'S LP SCHOOL</t>
  </si>
  <si>
    <t>NO. 219 UTTAR SRIGOURI LP SCHOOL</t>
  </si>
  <si>
    <t>MIRZAPUR</t>
  </si>
  <si>
    <t>Durba Das</t>
  </si>
  <si>
    <t>AFTA BEGAM</t>
  </si>
  <si>
    <t>SAMABAI HIGH SCHOOL</t>
  </si>
  <si>
    <t>PUBLIC HIGH SCHOOL, MALUA</t>
  </si>
  <si>
    <t>RAMLUSHAN HIGH SCHOOL</t>
  </si>
  <si>
    <t>67 No. UMARPUR PT-II AWC</t>
  </si>
  <si>
    <t>MARJATKANDI PUBLIC H.S. SCHOOL</t>
  </si>
  <si>
    <t>MAHADEB H.S. SCHOOL</t>
  </si>
  <si>
    <t>126 No. MOSKIPUR AWC</t>
  </si>
  <si>
    <t>NO. 1265 JAINNAPUR LP SCHOOL</t>
  </si>
  <si>
    <t>124 No. SRIGOURI PT -II AWC</t>
  </si>
  <si>
    <t>124</t>
  </si>
  <si>
    <t>NO. 22 SARADA CHOUDHURI LP SCHOOL</t>
  </si>
  <si>
    <t>58 No. HILCHAR AWC</t>
  </si>
  <si>
    <t>NO. 28 SRIGOURI GIRL'S LP SCHOOL</t>
  </si>
  <si>
    <t>NO. 290 KHOLA BOYS LP SCHOOL</t>
  </si>
  <si>
    <t>NO. 1158 HILCHAR LP SCHOOL</t>
  </si>
  <si>
    <t>NO. 537 MASLI BOY'S LP SCHOOL</t>
  </si>
  <si>
    <t>NO. 76 KANKALASH MODEL LP SCHOOL</t>
  </si>
  <si>
    <t>NO. 716 NO. DAKSHIN BASLA LP SCHOOL</t>
  </si>
  <si>
    <t>NO. 34 BOSLA BOY'S LP SCHOOL</t>
  </si>
  <si>
    <t>NO. 687 PURBA KHOLA LP SCHOOL</t>
  </si>
  <si>
    <t>ANJALI CHNADA/REHANA BEGUM</t>
  </si>
  <si>
    <t>9085807559/9613083270</t>
  </si>
  <si>
    <t>NO</t>
  </si>
  <si>
    <t>RUSHNA BEGOM</t>
  </si>
  <si>
    <t>14 No. BASLA AWC</t>
  </si>
  <si>
    <t>NO. 1337 PURBA BASHIRGRAM LP  SCHOOL</t>
  </si>
  <si>
    <t>NO. 917 KHABUL KHATILA  LP SCHOOL</t>
  </si>
  <si>
    <t>NO. 203 MORJATKANDI GIRL'S LP SCHOOL</t>
  </si>
  <si>
    <t>NO. 88 MORJATKANDI BOY'S LP SCHOOL</t>
  </si>
  <si>
    <t>NO. 386 SIBERCHAK  MAHAMMADIA MAKTAB</t>
  </si>
  <si>
    <t>NO. 972 ABUL BASAR LP SCHOOL</t>
  </si>
  <si>
    <t>19 No. PURBA BASLA AWC</t>
  </si>
  <si>
    <t>NO. 1139 DEORAIL JANATA LP SCHOOL</t>
  </si>
  <si>
    <t>NO. 417 UMARPUR LP SCHOOL</t>
  </si>
  <si>
    <t>NO. 36 CHAPRA LP SCHOOL</t>
  </si>
  <si>
    <t>NO. 1112 DARUTI  LP SCHOOL</t>
  </si>
  <si>
    <t>66 No. UMARPUR MARALPARA AWC</t>
  </si>
  <si>
    <t>66</t>
  </si>
  <si>
    <t>NO. 1269 HAZI AKADDAS ALI LP SCHOOL</t>
  </si>
  <si>
    <t>NO. 1331 UMARPUR LP SCHOOL</t>
  </si>
  <si>
    <t>NO. 402 KHADIMAN SHAH ZIAUDDIN  MAKTAB</t>
  </si>
  <si>
    <t xml:space="preserve">NO. 815 DEBENDRA NAGAR LP SCHOOL </t>
  </si>
  <si>
    <t>NO. 807 KHALAPAR LP SCHOOL</t>
  </si>
  <si>
    <t>NO. 1256 SRI DURGA LP SCHOOL</t>
  </si>
  <si>
    <t>125 No. MALUA EAST AWC</t>
  </si>
  <si>
    <t>146 No. PATERAKANDI AWC</t>
  </si>
  <si>
    <t>148 No. NAHARPUR AWC</t>
  </si>
  <si>
    <t>158 No. JAGANNATHPUR AWC</t>
  </si>
  <si>
    <t>59 No. KAMALAPARA AWC</t>
  </si>
  <si>
    <t>61 No. KUNAPARA PT-I AWC</t>
  </si>
  <si>
    <t>62 No. DEORAIL PT-I AWC</t>
  </si>
  <si>
    <t>63 No. DEORAIL PT-II AWC</t>
  </si>
  <si>
    <t>64 No. GORKAPAN PT -I AWC</t>
  </si>
  <si>
    <t>65 No. NAYOGRAM &amp; LALGRAM AWC</t>
  </si>
  <si>
    <t>127 No. GHORKAPAN PT II AWC</t>
  </si>
  <si>
    <t>128 No. KUNAPARA PT-II AWC</t>
  </si>
  <si>
    <t>68 No. BUNDASHIL PT I KADIMPARA AWC</t>
  </si>
  <si>
    <t>69 No. BUNDASHIL PT II AWC</t>
  </si>
  <si>
    <t>70 No. DIGIRPAR AWC</t>
  </si>
  <si>
    <t>72 No. DEBENDRANAGAR AWC</t>
  </si>
  <si>
    <t>72</t>
  </si>
  <si>
    <t>BASLA</t>
  </si>
  <si>
    <t>Rofola Begam</t>
  </si>
  <si>
    <t>SUKLA RANI DEY</t>
  </si>
  <si>
    <t>LEBURUN NESSA</t>
  </si>
  <si>
    <t>RUSHNA BEGUM</t>
  </si>
  <si>
    <t>RUSHNARA BEGUM</t>
  </si>
  <si>
    <t>RAYHANA SUFIA</t>
  </si>
  <si>
    <t>9401046252 9859165030</t>
  </si>
  <si>
    <t>SOFIA KHATUN</t>
  </si>
  <si>
    <t>Mukti Nath</t>
  </si>
  <si>
    <t>MARJONA DUSAD</t>
  </si>
  <si>
    <t>74 No. JUMBASTI AWC</t>
  </si>
  <si>
    <t>74</t>
  </si>
  <si>
    <t>75 No. ALEKHARGOOL AWC</t>
  </si>
  <si>
    <t>130 No. BUNDASHIL PT III AWC</t>
  </si>
  <si>
    <t>129 No. BAGLIGUL AWC</t>
  </si>
  <si>
    <t>144 No. KALIBARI COLONY AWC</t>
  </si>
  <si>
    <t>159 No. DEBENDRA NAGAR AWC</t>
  </si>
  <si>
    <t>76 No. HAZIPUR PT I AWC</t>
  </si>
  <si>
    <t>77 No. WEST HASANPUR AWC</t>
  </si>
  <si>
    <t>78 No. MAHAKAL PT I AWC</t>
  </si>
  <si>
    <t>79 No. MADHYA MAHAKAL AWC</t>
  </si>
  <si>
    <t>80 No. MAHAKAL PT II AWC</t>
  </si>
  <si>
    <t>81 No. SOUTH MAHAKAL AWC</t>
  </si>
  <si>
    <t>82 No. LAMAR MAHAKAL AWC</t>
  </si>
  <si>
    <t>83 No. MAHAKAL BLOCK AWC</t>
  </si>
  <si>
    <t>131 No. HAZIPUR PT II AWC</t>
  </si>
  <si>
    <t>132 No. MAHAKAL PT IV AWC</t>
  </si>
  <si>
    <t>84 No. KANKALASH PT I AWC</t>
  </si>
  <si>
    <t>85 No. KANKALASH PT II AWC</t>
  </si>
  <si>
    <t>86 No. CHINIPATAN AWC</t>
  </si>
  <si>
    <t>87 No. KANKALASH PT III AWC</t>
  </si>
  <si>
    <t>88 No. RANGPUR AWC</t>
  </si>
  <si>
    <t>89 No. TELIDIGIRPAR AWC</t>
  </si>
  <si>
    <t>90 No. ATARDIGIRPAR AWC</t>
  </si>
  <si>
    <t>92 No. BASAIL KANDIGRAM AWC</t>
  </si>
  <si>
    <t>92</t>
  </si>
  <si>
    <t>93 No. BASAIL PT I AWC</t>
  </si>
  <si>
    <t>161 No. BASAIL PT II AWC</t>
  </si>
  <si>
    <t>160 No. RANGPUR PT II AWC</t>
  </si>
  <si>
    <t>94 No. SARARPUR EAST AWC</t>
  </si>
  <si>
    <t>95 No. WEST SARAPUR  AWC</t>
  </si>
  <si>
    <t>96 No. MASLEYPT -I AWC</t>
  </si>
  <si>
    <t>97 No. MASLEYPT -II AWC</t>
  </si>
  <si>
    <t>98 No. KAZIRGRAM PT-I AWC</t>
  </si>
  <si>
    <t>99 No. RAJPASA AWC</t>
  </si>
  <si>
    <t>100 No. KAZIRGRAM PT-II AWC</t>
  </si>
  <si>
    <t>101 No. NAYAPATAN AWC</t>
  </si>
  <si>
    <t>102 No. PURBA MASLEY BHANGA BAZAR AWC</t>
  </si>
  <si>
    <t>134 No. MASLEY PT-III AWC</t>
  </si>
  <si>
    <t>150 No. MADIA MASLEY AWC</t>
  </si>
  <si>
    <t>151 No. DAKSHIN MASLEY AWC</t>
  </si>
  <si>
    <t>104 No. LAMAJUAR PT-I AWC</t>
  </si>
  <si>
    <t>105 No. LAMAJUAR PT-II AWC</t>
  </si>
  <si>
    <t>106 No. LAMAJUAR PT-III AWC</t>
  </si>
  <si>
    <t>107 No. SHERALIPUR AWC</t>
  </si>
  <si>
    <t>108 No. BADUTTAR MANIKPUR AWC</t>
  </si>
  <si>
    <t>109 No. MIJRAPUR MAHAMMADPUR AWC</t>
  </si>
  <si>
    <t>110 No. BADEMAIZ AWC</t>
  </si>
  <si>
    <t>111 No. DAKSHIN KUL AWC</t>
  </si>
  <si>
    <t>112 No. GOURIGRAM AWC</t>
  </si>
  <si>
    <t>113 No. SHERALIPUR GANGPAR FORHADPUR AWC</t>
  </si>
  <si>
    <t>149 No. MANIKPUR AWC</t>
  </si>
  <si>
    <t>135 No. DAKSHINKUL KHAG AWC</t>
  </si>
  <si>
    <t>155 No. MIRZAPUR AWC</t>
  </si>
  <si>
    <t>JUM BASTI</t>
  </si>
  <si>
    <t>Kalpana Bhattacharjee</t>
  </si>
  <si>
    <t>Sukla Shome</t>
  </si>
  <si>
    <t>TUSHON DAS</t>
  </si>
  <si>
    <t>Sushanti Paul</t>
  </si>
  <si>
    <t>PRATIMA MALAKAR</t>
  </si>
  <si>
    <t>KHALIDA KHANOM</t>
  </si>
  <si>
    <t>DIPTI SUKLABAIDYA</t>
  </si>
  <si>
    <t>JOYMOTI SEAL</t>
  </si>
  <si>
    <t>AYESHA KHANAM</t>
  </si>
  <si>
    <t>BABLI RANI DAS</t>
  </si>
  <si>
    <t>JIBUN NESSA BEGAM</t>
  </si>
  <si>
    <t xml:space="preserve">BADRUN NESSA </t>
  </si>
  <si>
    <t>ALEYA BEGAM</t>
  </si>
  <si>
    <t>RAZIA BEGAM</t>
  </si>
  <si>
    <t>KUTUBPUR</t>
  </si>
  <si>
    <t>Chapala Das</t>
  </si>
  <si>
    <t>MITRA DAS</t>
  </si>
  <si>
    <t>KHAG MURALI</t>
  </si>
  <si>
    <t>Lutfa Begam</t>
  </si>
  <si>
    <t>GOURI SEN</t>
  </si>
  <si>
    <t>MANJUSHREE DEY</t>
  </si>
  <si>
    <t>SULTANA BEGOM</t>
  </si>
  <si>
    <t>SWAPNA NATH</t>
  </si>
  <si>
    <t>SHIULI RANI NATH</t>
  </si>
  <si>
    <t>GOLABUN NESSA</t>
  </si>
  <si>
    <t>GANG MIRZAPUR</t>
  </si>
  <si>
    <t>Anjali Nath</t>
  </si>
  <si>
    <t>ALOKA DEY</t>
  </si>
  <si>
    <t>Sadhana Bhattacharjee</t>
  </si>
  <si>
    <t>JUMILA BEGOM</t>
  </si>
  <si>
    <t>NEHARA BEGOM</t>
  </si>
  <si>
    <t>AROTI NOMOSUDRA</t>
  </si>
  <si>
    <t>MEHERU BEGOM</t>
  </si>
  <si>
    <t>PUSHPITA DAS</t>
  </si>
  <si>
    <t>NO. 67 GURAMARA LP SCHOOL</t>
  </si>
  <si>
    <t>NO. 731 JOYKHALI VIDYAPITH  LP SCHOOL</t>
  </si>
  <si>
    <t>NO. 536 DAKSHIN LAMAJUAR L.P SCHOOL</t>
  </si>
  <si>
    <t>NO. 59 LAMAJUAR L.P SCHOOL</t>
  </si>
  <si>
    <t>NO. 898 CHAMLA LP  SCHOOL</t>
  </si>
  <si>
    <t>NO. 1272 TAJUDDIN FATIR AIL LP  SCHOOL</t>
  </si>
  <si>
    <t>NO. 1267 HOUSE SIDE (MNP)  LP  SCHOOL</t>
  </si>
  <si>
    <t>NO. 230 NAYAPATHAN LP SCHOOL</t>
  </si>
  <si>
    <t>NO. 877 ITKHALA LP SCHOOL</t>
  </si>
  <si>
    <t>JOYFORPUR HAZI NAZIB ALI LPS</t>
  </si>
  <si>
    <t>NO. 539 KATAGRAM LP SCHOOL</t>
  </si>
  <si>
    <t>NO. 627 KAZIRGRAM LP SCHOOL</t>
  </si>
  <si>
    <t>NO. 538 PURBO KANKALASH L.P SCHOOL</t>
  </si>
  <si>
    <t>NO. 410 RANGARPARA  L.P SCHOOL</t>
  </si>
  <si>
    <t>NO. 252 KANKALASH MAQTAB</t>
  </si>
  <si>
    <t>NO. 791 TELIDIGHIRPAR LP SCHOOL</t>
  </si>
  <si>
    <t>NO. 512 CHINIPATAN LP SCHOOL</t>
  </si>
  <si>
    <t>NO. 456 NAYAGRAM LP SCHOOL</t>
  </si>
  <si>
    <t>NO. 853 NAYAGRAM LP  SCHOOL</t>
  </si>
  <si>
    <t>NO. 715 DAKSHINKUL LP SCHOOL</t>
  </si>
  <si>
    <t>NO. 634 SHERALIPUR LP SCHOOL</t>
  </si>
  <si>
    <t>KUKU DEY</t>
  </si>
  <si>
    <t>JYOTIKA CHANDA</t>
  </si>
  <si>
    <t>TAPASI DAS</t>
  </si>
  <si>
    <t>Jahura Begam</t>
  </si>
  <si>
    <t>NIL</t>
  </si>
  <si>
    <t>Ismatara Betgam</t>
  </si>
  <si>
    <t>Wednesday</t>
  </si>
  <si>
    <t>KULSUMA BEGAM</t>
  </si>
  <si>
    <t>NO. 511 MASLY MIRZAPUR L.P SCHOOL</t>
  </si>
  <si>
    <t>NO. 1268 BHAIRAB LP  SCHOOL</t>
  </si>
  <si>
    <t>NO. 611 KAMARANGI LP  SCHOOL</t>
  </si>
  <si>
    <t>NO. 801 BASIRGRAM LP  SCHOOL</t>
  </si>
  <si>
    <t>NO. 1117 RAHMANABAD LP  SCHOOL</t>
  </si>
  <si>
    <t>NO. 1088 NITAICHARA ASSAMESE LP SCHOOL</t>
  </si>
  <si>
    <t>NO. 431 RANGERPARA L.P   SCHOOL</t>
  </si>
  <si>
    <t>NO. 1378  SREBEHULA LP  SCHOOL</t>
  </si>
  <si>
    <t>406 CHATYANDRANAGAR LPS</t>
  </si>
  <si>
    <t>BARTHAL PART XII LPS</t>
  </si>
  <si>
    <t>SHIBERCHAK RAHMINIA GIRLS LPS</t>
  </si>
  <si>
    <t>BAGLIGOOL LPS</t>
  </si>
  <si>
    <t>BARTHAL PART XI LPS</t>
  </si>
  <si>
    <t>KUNJAMOYEE GOVT. GIRLS MV School</t>
  </si>
  <si>
    <t>ATARDIGIRPAR LPS</t>
  </si>
  <si>
    <t>MATISASHABARGOOL LPS</t>
  </si>
  <si>
    <t>PACHIM BOSLA LPS</t>
  </si>
  <si>
    <t>KACHARIKUNA LPS</t>
  </si>
  <si>
    <t>GUABARI LPS</t>
  </si>
  <si>
    <t>PURBAGOOL LPS</t>
  </si>
  <si>
    <t>MAN PINGARGOOL LPS</t>
  </si>
  <si>
    <t>JAKIRKUNA LPS</t>
  </si>
  <si>
    <t>PACHIM KHOLA LPS</t>
  </si>
  <si>
    <t>BARTHAL PART IV LPS</t>
  </si>
  <si>
    <t>L.P. SECTION  MAHAKAL MV SCHOOL</t>
  </si>
  <si>
    <t>MAHAKAL PART VI LPS</t>
  </si>
  <si>
    <t>SWAMI BIBEKANANDA LPS</t>
  </si>
  <si>
    <t>MAS RABBANIA TEA GARDEN</t>
  </si>
  <si>
    <t>BASHAIL ME SCHOOL</t>
  </si>
  <si>
    <t>RATANPUR LPS</t>
  </si>
  <si>
    <t>JAMSED ALI LPS</t>
  </si>
  <si>
    <t>KAMLAPARA</t>
  </si>
  <si>
    <t>Lakshmi Chakraborty</t>
  </si>
  <si>
    <t>BABLI PAUL</t>
  </si>
  <si>
    <t>LAMAR MOHAKAL</t>
  </si>
  <si>
    <t>Juma Rani Das</t>
  </si>
  <si>
    <t>AFIA KHATUN</t>
  </si>
  <si>
    <t>GOWALAGHAT</t>
  </si>
  <si>
    <t xml:space="preserve">LACKY RANI CHUTIA </t>
  </si>
  <si>
    <t>LAYLA BEGUM</t>
  </si>
  <si>
    <t>Kankalash</t>
  </si>
  <si>
    <t>RULI BEGAM</t>
  </si>
  <si>
    <t>Bosla</t>
  </si>
  <si>
    <t>NOORJAHAN BEGUM</t>
  </si>
  <si>
    <t>Badarpur SHC</t>
  </si>
  <si>
    <t>GITA SEAL</t>
  </si>
  <si>
    <t>RAZIA BEGUM CHOUDHURY</t>
  </si>
  <si>
    <t>RUPA DEY</t>
  </si>
  <si>
    <t>MADHABI DEB</t>
  </si>
  <si>
    <t>TANTUSHREE CHOUDHURY</t>
  </si>
  <si>
    <t>58</t>
  </si>
  <si>
    <t>AMINA BEGUM</t>
  </si>
  <si>
    <t>Siberchak</t>
  </si>
  <si>
    <t>KAJALI BHATTACHARJEE</t>
  </si>
  <si>
    <t>SHUKLA RANI DEY</t>
  </si>
  <si>
    <t>CHUNU BEGUM</t>
  </si>
  <si>
    <t>9401451173/8486848382</t>
  </si>
  <si>
    <t>ASHIMA NATH</t>
  </si>
  <si>
    <t>SHILPI RANI DEY</t>
  </si>
  <si>
    <t>TANTUSHREE CHAUDHURY</t>
  </si>
  <si>
    <t>Nirala</t>
  </si>
  <si>
    <t>SHIVANI DEV</t>
  </si>
  <si>
    <t>MONOSANGAN</t>
  </si>
  <si>
    <t>SUKLA DAS</t>
  </si>
  <si>
    <t>USHA DAS</t>
  </si>
  <si>
    <t>MONOWARA BEGOM MAZUMDER</t>
  </si>
  <si>
    <t>MINA RANI DAS</t>
  </si>
  <si>
    <t>SAFTARA BEGUM</t>
  </si>
  <si>
    <t>9401451176/7035307195</t>
  </si>
  <si>
    <t>ANOWARA BEGUM</t>
  </si>
  <si>
    <t>Baniargool</t>
  </si>
  <si>
    <t>Nandapur</t>
  </si>
  <si>
    <t>HELI RANI DEY</t>
  </si>
  <si>
    <t>JAYASHREE DEY</t>
  </si>
  <si>
    <t>KALPANA DAS</t>
  </si>
  <si>
    <t>MANJU PAUL</t>
  </si>
  <si>
    <t>JYOTSNA DUTTA</t>
  </si>
  <si>
    <t>JOBEDA BEGAM LASKAR</t>
  </si>
  <si>
    <t>SUMA RANI NATH</t>
  </si>
  <si>
    <t>PROTIMA MALAKAR</t>
  </si>
  <si>
    <t>REBA SINGHA</t>
  </si>
  <si>
    <t>PIARA BEGAM</t>
  </si>
  <si>
    <t>Sheralipur</t>
  </si>
  <si>
    <t>Anglar Bazar</t>
  </si>
  <si>
    <t>Ghatudharam</t>
  </si>
  <si>
    <t>HUSNA BEGAM</t>
  </si>
  <si>
    <t>East Ghoramara</t>
  </si>
  <si>
    <t>JUTIKA CHANDA</t>
  </si>
  <si>
    <t>Kachuadam PHC</t>
  </si>
  <si>
    <t>MEHRU BEGAM</t>
  </si>
  <si>
    <t>AFIA KHANAM</t>
  </si>
  <si>
    <t>Duttapur</t>
  </si>
  <si>
    <t>Kutubpur</t>
  </si>
  <si>
    <t>MONIKA DAS</t>
  </si>
  <si>
    <t>ARPANA SARMA</t>
  </si>
  <si>
    <t>SUKLA SHOME</t>
  </si>
  <si>
    <t>MOMOTA PAUL</t>
  </si>
  <si>
    <t>DIPIKA BISWAS</t>
  </si>
  <si>
    <t>KALYANI MALAKAR</t>
  </si>
  <si>
    <t>ISMATARA BEGOM</t>
  </si>
  <si>
    <t>SHERALIPUR SC</t>
  </si>
  <si>
    <t>MINU ACHARJEE</t>
  </si>
  <si>
    <t>Hasanpur</t>
  </si>
  <si>
    <t>Bagua</t>
  </si>
  <si>
    <t>GEETA RANI ROY</t>
  </si>
  <si>
    <t>Tikarpara</t>
  </si>
  <si>
    <t>Kuchirkuna</t>
  </si>
  <si>
    <t>Umarpur</t>
  </si>
  <si>
    <t>BAPPI ROY</t>
  </si>
  <si>
    <t>Nayatilla</t>
  </si>
  <si>
    <t xml:space="preserve">SAFATUN NESSA </t>
  </si>
  <si>
    <t>TUSHAN DAS</t>
  </si>
  <si>
    <t>PODI RANI CHUTIA</t>
  </si>
  <si>
    <t>Lamar Mahakal</t>
  </si>
  <si>
    <t>NOMITA CHANDA</t>
  </si>
  <si>
    <t>HELENA DAS</t>
  </si>
  <si>
    <t>AMITA SIKDAR</t>
  </si>
  <si>
    <t>RUSTANA BEGOM LASKAR</t>
  </si>
  <si>
    <t>SUMITA BHATTACHARJEE</t>
  </si>
  <si>
    <t>JUMA RANI DAS</t>
  </si>
  <si>
    <t>RATNA DAS</t>
  </si>
  <si>
    <t>9401451150/9706031787</t>
  </si>
  <si>
    <t>MONIKA ROY BANIK</t>
  </si>
  <si>
    <t>RATNA KHANOM</t>
  </si>
  <si>
    <t>SUJATA CHAKRABORTY</t>
  </si>
  <si>
    <t>KARIMGANJ</t>
  </si>
  <si>
    <t>KACHUADAM</t>
  </si>
</sst>
</file>

<file path=xl/styles.xml><?xml version="1.0" encoding="utf-8"?>
<styleSheet xmlns="http://schemas.openxmlformats.org/spreadsheetml/2006/main">
  <numFmts count="1">
    <numFmt numFmtId="164" formatCode="[$-409]d/mmm/yy;@"/>
  </numFmts>
  <fonts count="19">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1"/>
      <name val="Arial Narrow"/>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183">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8" fillId="10" borderId="2" xfId="0" applyFont="1" applyFill="1" applyBorder="1" applyAlignment="1" applyProtection="1">
      <alignment horizontal="left" vertical="center" wrapText="1"/>
      <protection locked="0"/>
    </xf>
    <xf numFmtId="0" fontId="18" fillId="10" borderId="1" xfId="0" applyFont="1" applyFill="1" applyBorder="1" applyAlignment="1" applyProtection="1">
      <alignment horizontal="left" vertical="center" wrapText="1"/>
      <protection locked="0"/>
    </xf>
    <xf numFmtId="0" fontId="18" fillId="10" borderId="1" xfId="0" applyFont="1" applyFill="1" applyBorder="1" applyAlignment="1" applyProtection="1">
      <alignment horizontal="left" vertical="center"/>
      <protection locked="0"/>
    </xf>
    <xf numFmtId="0" fontId="18" fillId="10" borderId="4" xfId="0" applyFont="1" applyFill="1" applyBorder="1" applyAlignment="1" applyProtection="1">
      <alignment horizontal="center" vertical="center"/>
      <protection locked="0"/>
    </xf>
    <xf numFmtId="1" fontId="18" fillId="10" borderId="1" xfId="0" applyNumberFormat="1" applyFont="1" applyFill="1" applyBorder="1" applyAlignment="1" applyProtection="1">
      <alignment horizontal="center" vertical="center"/>
      <protection locked="0"/>
    </xf>
    <xf numFmtId="0" fontId="18" fillId="10" borderId="1" xfId="0" applyFont="1" applyFill="1" applyBorder="1" applyAlignment="1" applyProtection="1">
      <alignment horizontal="center" vertical="center"/>
      <protection locked="0"/>
    </xf>
    <xf numFmtId="164" fontId="18" fillId="10" borderId="1" xfId="0" applyNumberFormat="1" applyFont="1" applyFill="1" applyBorder="1" applyAlignment="1" applyProtection="1">
      <alignment horizontal="left" vertical="center"/>
      <protection locked="0"/>
    </xf>
    <xf numFmtId="0" fontId="18" fillId="10" borderId="1" xfId="0" applyFont="1" applyFill="1" applyBorder="1" applyAlignment="1" applyProtection="1">
      <alignment vertical="center"/>
      <protection locked="0"/>
    </xf>
    <xf numFmtId="0" fontId="18" fillId="10" borderId="2" xfId="0" applyFont="1" applyFill="1" applyBorder="1" applyAlignment="1" applyProtection="1">
      <alignment horizontal="left" vertical="center"/>
      <protection locked="0"/>
    </xf>
    <xf numFmtId="0" fontId="18" fillId="10" borderId="0" xfId="0" applyFont="1" applyFill="1" applyAlignment="1" applyProtection="1">
      <alignment horizontal="center" vertical="center"/>
      <protection locked="0"/>
    </xf>
    <xf numFmtId="0" fontId="18" fillId="10" borderId="0" xfId="0" applyFont="1" applyFill="1" applyAlignment="1" applyProtection="1">
      <alignment horizontal="left" vertical="center"/>
      <protection locked="0"/>
    </xf>
    <xf numFmtId="0" fontId="18" fillId="10" borderId="1" xfId="0" applyNumberFormat="1" applyFont="1" applyFill="1" applyBorder="1" applyAlignment="1" applyProtection="1">
      <alignment horizontal="center" vertical="center" wrapText="1"/>
      <protection locked="0"/>
    </xf>
    <xf numFmtId="0" fontId="18" fillId="10" borderId="11" xfId="0" applyFont="1" applyFill="1" applyBorder="1" applyAlignment="1" applyProtection="1">
      <alignment horizontal="left" vertical="center" wrapText="1"/>
      <protection locked="0"/>
    </xf>
    <xf numFmtId="0" fontId="18" fillId="10" borderId="12" xfId="0" applyFont="1" applyFill="1" applyBorder="1" applyAlignment="1" applyProtection="1">
      <alignment horizontal="center" vertical="center"/>
      <protection locked="0"/>
    </xf>
    <xf numFmtId="0" fontId="18" fillId="10" borderId="7" xfId="0" applyFont="1" applyFill="1" applyBorder="1" applyAlignment="1" applyProtection="1">
      <alignment horizontal="left" vertical="center"/>
      <protection locked="0"/>
    </xf>
    <xf numFmtId="1" fontId="18" fillId="10" borderId="7" xfId="0" applyNumberFormat="1" applyFont="1" applyFill="1" applyBorder="1" applyAlignment="1" applyProtection="1">
      <alignment horizontal="center" vertical="center"/>
      <protection locked="0"/>
    </xf>
    <xf numFmtId="0" fontId="18" fillId="10" borderId="9" xfId="0" applyFont="1" applyFill="1" applyBorder="1" applyAlignment="1" applyProtection="1">
      <alignment horizontal="left" vertical="center" wrapText="1"/>
      <protection locked="0"/>
    </xf>
    <xf numFmtId="0" fontId="18" fillId="10" borderId="13" xfId="0" applyFont="1" applyFill="1" applyBorder="1" applyAlignment="1" applyProtection="1">
      <alignment horizontal="center" vertical="center"/>
      <protection locked="0"/>
    </xf>
    <xf numFmtId="0" fontId="18" fillId="10" borderId="6" xfId="0" applyFont="1" applyFill="1" applyBorder="1" applyAlignment="1" applyProtection="1">
      <alignment horizontal="left" vertical="center"/>
      <protection locked="0"/>
    </xf>
    <xf numFmtId="1" fontId="18" fillId="10" borderId="6" xfId="0" applyNumberFormat="1" applyFont="1" applyFill="1" applyBorder="1" applyAlignment="1" applyProtection="1">
      <alignment horizontal="center" vertical="center"/>
      <protection locked="0"/>
    </xf>
    <xf numFmtId="0" fontId="18" fillId="10" borderId="7" xfId="0" applyFont="1" applyFill="1" applyBorder="1" applyAlignment="1" applyProtection="1">
      <alignment horizontal="left" vertical="center" wrapText="1"/>
      <protection locked="0"/>
    </xf>
    <xf numFmtId="0" fontId="18" fillId="10" borderId="1" xfId="0" applyFont="1" applyFill="1" applyBorder="1" applyAlignment="1" applyProtection="1">
      <alignment vertical="center" wrapText="1"/>
      <protection locked="0"/>
    </xf>
    <xf numFmtId="0" fontId="18" fillId="10" borderId="1" xfId="0" applyFont="1" applyFill="1" applyBorder="1" applyAlignment="1" applyProtection="1">
      <alignment horizontal="center" vertical="center" wrapText="1"/>
      <protection locked="0"/>
    </xf>
    <xf numFmtId="0" fontId="18" fillId="10" borderId="1" xfId="0" applyNumberFormat="1" applyFont="1" applyFill="1" applyBorder="1" applyAlignment="1" applyProtection="1">
      <alignment horizontal="left" vertical="center" wrapText="1"/>
      <protection locked="0"/>
    </xf>
    <xf numFmtId="0" fontId="18" fillId="10" borderId="1" xfId="0" applyNumberFormat="1" applyFont="1" applyFill="1" applyBorder="1" applyAlignment="1" applyProtection="1">
      <alignment horizontal="center" vertical="center"/>
      <protection locked="0"/>
    </xf>
    <xf numFmtId="49" fontId="18" fillId="10" borderId="1" xfId="0" applyNumberFormat="1" applyFont="1" applyFill="1" applyBorder="1" applyAlignment="1" applyProtection="1">
      <alignment horizontal="center" vertical="center"/>
      <protection locked="0"/>
    </xf>
    <xf numFmtId="49" fontId="18" fillId="10" borderId="1" xfId="0" quotePrefix="1" applyNumberFormat="1" applyFont="1" applyFill="1" applyBorder="1" applyAlignment="1" applyProtection="1">
      <alignment horizontal="center" vertical="center"/>
      <protection locked="0"/>
    </xf>
    <xf numFmtId="0" fontId="18" fillId="10" borderId="1" xfId="0" applyFont="1" applyFill="1" applyBorder="1" applyAlignment="1">
      <alignment horizontal="left" vertical="center" wrapText="1"/>
    </xf>
    <xf numFmtId="0" fontId="18" fillId="10" borderId="1" xfId="0" applyFont="1" applyFill="1" applyBorder="1" applyAlignment="1">
      <alignment horizontal="left" vertical="center"/>
    </xf>
    <xf numFmtId="49" fontId="18" fillId="10" borderId="1" xfId="0" quotePrefix="1" applyNumberFormat="1" applyFont="1" applyFill="1" applyBorder="1" applyAlignment="1">
      <alignment horizontal="center" vertical="center"/>
    </xf>
    <xf numFmtId="0" fontId="18" fillId="10" borderId="1" xfId="0" applyFont="1" applyFill="1" applyBorder="1" applyAlignment="1">
      <alignment horizontal="center" vertical="center" wrapText="1"/>
    </xf>
    <xf numFmtId="0" fontId="18" fillId="10" borderId="1" xfId="0" applyFont="1" applyFill="1" applyBorder="1" applyAlignment="1">
      <alignment horizontal="center" vertical="center"/>
    </xf>
    <xf numFmtId="49" fontId="18" fillId="10" borderId="1" xfId="0" applyNumberFormat="1" applyFont="1" applyFill="1" applyBorder="1" applyAlignment="1">
      <alignment horizontal="center" vertical="center"/>
    </xf>
    <xf numFmtId="0" fontId="18" fillId="10" borderId="1" xfId="0" applyNumberFormat="1" applyFont="1" applyFill="1" applyBorder="1" applyAlignment="1">
      <alignment horizontal="left" vertical="center" wrapText="1"/>
    </xf>
    <xf numFmtId="0" fontId="18" fillId="10" borderId="1" xfId="0" applyNumberFormat="1" applyFont="1" applyFill="1" applyBorder="1" applyAlignment="1">
      <alignment horizontal="center" vertical="center"/>
    </xf>
    <xf numFmtId="164" fontId="18" fillId="10" borderId="1" xfId="0" applyNumberFormat="1" applyFont="1" applyFill="1" applyBorder="1" applyAlignment="1">
      <alignment horizontal="left" vertical="center"/>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C5" sqref="C5:E5"/>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24" t="s">
        <v>69</v>
      </c>
      <c r="B1" s="124"/>
      <c r="C1" s="124"/>
      <c r="D1" s="124"/>
      <c r="E1" s="124"/>
      <c r="F1" s="124"/>
      <c r="G1" s="124"/>
      <c r="H1" s="124"/>
      <c r="I1" s="124"/>
      <c r="J1" s="124"/>
      <c r="K1" s="124"/>
      <c r="L1" s="124"/>
      <c r="M1" s="124"/>
    </row>
    <row r="2" spans="1:14">
      <c r="A2" s="125" t="s">
        <v>0</v>
      </c>
      <c r="B2" s="125"/>
      <c r="C2" s="127" t="s">
        <v>68</v>
      </c>
      <c r="D2" s="128"/>
      <c r="E2" s="2" t="s">
        <v>1</v>
      </c>
      <c r="F2" s="142" t="s">
        <v>833</v>
      </c>
      <c r="G2" s="142"/>
      <c r="H2" s="142"/>
      <c r="I2" s="142"/>
      <c r="J2" s="142"/>
      <c r="K2" s="139" t="s">
        <v>24</v>
      </c>
      <c r="L2" s="139"/>
      <c r="M2" s="36" t="s">
        <v>834</v>
      </c>
    </row>
    <row r="3" spans="1:14" ht="7.5" customHeight="1">
      <c r="A3" s="103"/>
      <c r="B3" s="103"/>
      <c r="C3" s="103"/>
      <c r="D3" s="103"/>
      <c r="E3" s="103"/>
      <c r="F3" s="102"/>
      <c r="G3" s="102"/>
      <c r="H3" s="102"/>
      <c r="I3" s="102"/>
      <c r="J3" s="102"/>
      <c r="K3" s="104"/>
      <c r="L3" s="104"/>
      <c r="M3" s="104"/>
    </row>
    <row r="4" spans="1:14">
      <c r="A4" s="135" t="s">
        <v>2</v>
      </c>
      <c r="B4" s="136"/>
      <c r="C4" s="136"/>
      <c r="D4" s="136"/>
      <c r="E4" s="137"/>
      <c r="F4" s="102"/>
      <c r="G4" s="102"/>
      <c r="H4" s="102"/>
      <c r="I4" s="105" t="s">
        <v>60</v>
      </c>
      <c r="J4" s="105"/>
      <c r="K4" s="105"/>
      <c r="L4" s="105"/>
      <c r="M4" s="105"/>
    </row>
    <row r="5" spans="1:14" ht="18.75" customHeight="1">
      <c r="A5" s="100" t="s">
        <v>4</v>
      </c>
      <c r="B5" s="100"/>
      <c r="C5" s="118" t="s">
        <v>72</v>
      </c>
      <c r="D5" s="138"/>
      <c r="E5" s="119"/>
      <c r="F5" s="102"/>
      <c r="G5" s="102"/>
      <c r="H5" s="102"/>
      <c r="I5" s="129" t="s">
        <v>5</v>
      </c>
      <c r="J5" s="129"/>
      <c r="K5" s="132" t="s">
        <v>74</v>
      </c>
      <c r="L5" s="133"/>
      <c r="M5" s="134"/>
    </row>
    <row r="6" spans="1:14" ht="18.75" customHeight="1">
      <c r="A6" s="101" t="s">
        <v>18</v>
      </c>
      <c r="B6" s="101"/>
      <c r="C6" s="37">
        <v>9401372786</v>
      </c>
      <c r="D6" s="126" t="s">
        <v>73</v>
      </c>
      <c r="E6" s="126"/>
      <c r="F6" s="102"/>
      <c r="G6" s="102"/>
      <c r="H6" s="102"/>
      <c r="I6" s="101" t="s">
        <v>18</v>
      </c>
      <c r="J6" s="101"/>
      <c r="K6" s="130">
        <v>9435397508</v>
      </c>
      <c r="L6" s="131"/>
      <c r="M6" s="140"/>
      <c r="N6" s="134"/>
    </row>
    <row r="7" spans="1:14">
      <c r="A7" s="99" t="s">
        <v>3</v>
      </c>
      <c r="B7" s="99"/>
      <c r="C7" s="99"/>
      <c r="D7" s="99"/>
      <c r="E7" s="99"/>
      <c r="F7" s="99"/>
      <c r="G7" s="99"/>
      <c r="H7" s="99"/>
      <c r="I7" s="99"/>
      <c r="J7" s="99"/>
      <c r="K7" s="99"/>
      <c r="L7" s="99"/>
      <c r="M7" s="99"/>
    </row>
    <row r="8" spans="1:14">
      <c r="A8" s="147" t="s">
        <v>21</v>
      </c>
      <c r="B8" s="148"/>
      <c r="C8" s="149"/>
      <c r="D8" s="3" t="s">
        <v>20</v>
      </c>
      <c r="E8" s="53">
        <v>1818200901</v>
      </c>
      <c r="F8" s="109"/>
      <c r="G8" s="110"/>
      <c r="H8" s="110"/>
      <c r="I8" s="147" t="s">
        <v>22</v>
      </c>
      <c r="J8" s="148"/>
      <c r="K8" s="149"/>
      <c r="L8" s="3" t="s">
        <v>20</v>
      </c>
      <c r="M8" s="53">
        <v>1818200902</v>
      </c>
    </row>
    <row r="9" spans="1:14">
      <c r="A9" s="114" t="s">
        <v>26</v>
      </c>
      <c r="B9" s="115"/>
      <c r="C9" s="6" t="s">
        <v>6</v>
      </c>
      <c r="D9" s="9" t="s">
        <v>12</v>
      </c>
      <c r="E9" s="5" t="s">
        <v>15</v>
      </c>
      <c r="F9" s="111"/>
      <c r="G9" s="112"/>
      <c r="H9" s="112"/>
      <c r="I9" s="114" t="s">
        <v>26</v>
      </c>
      <c r="J9" s="115"/>
      <c r="K9" s="6" t="s">
        <v>6</v>
      </c>
      <c r="L9" s="9" t="s">
        <v>12</v>
      </c>
      <c r="M9" s="5" t="s">
        <v>15</v>
      </c>
    </row>
    <row r="10" spans="1:14">
      <c r="A10" s="123" t="s">
        <v>75</v>
      </c>
      <c r="B10" s="123"/>
      <c r="C10" s="17" t="s">
        <v>81</v>
      </c>
      <c r="D10" s="37">
        <v>8011152259</v>
      </c>
      <c r="E10" s="38"/>
      <c r="F10" s="111"/>
      <c r="G10" s="112"/>
      <c r="H10" s="112"/>
      <c r="I10" s="116" t="s">
        <v>86</v>
      </c>
      <c r="J10" s="117"/>
      <c r="K10" s="17" t="s">
        <v>81</v>
      </c>
      <c r="L10" s="37">
        <v>9401801503</v>
      </c>
      <c r="M10" s="38" t="s">
        <v>87</v>
      </c>
    </row>
    <row r="11" spans="1:14">
      <c r="A11" s="123" t="s">
        <v>76</v>
      </c>
      <c r="B11" s="123"/>
      <c r="C11" s="17" t="s">
        <v>77</v>
      </c>
      <c r="D11" s="37">
        <v>9365033593</v>
      </c>
      <c r="E11" s="38"/>
      <c r="F11" s="111"/>
      <c r="G11" s="112"/>
      <c r="H11" s="112"/>
      <c r="I11" s="118" t="s">
        <v>85</v>
      </c>
      <c r="J11" s="119"/>
      <c r="K11" s="20"/>
      <c r="L11" s="37"/>
      <c r="M11" s="38"/>
    </row>
    <row r="12" spans="1:14">
      <c r="A12" s="123" t="s">
        <v>79</v>
      </c>
      <c r="B12" s="123"/>
      <c r="C12" s="17" t="s">
        <v>80</v>
      </c>
      <c r="D12" s="37">
        <v>9401222518</v>
      </c>
      <c r="E12" s="38"/>
      <c r="F12" s="111"/>
      <c r="G12" s="112"/>
      <c r="H12" s="112"/>
      <c r="I12" s="116" t="s">
        <v>83</v>
      </c>
      <c r="J12" s="117"/>
      <c r="K12" s="17" t="s">
        <v>80</v>
      </c>
      <c r="L12" s="37">
        <v>8638984173</v>
      </c>
      <c r="M12" s="38"/>
    </row>
    <row r="13" spans="1:14">
      <c r="A13" s="123" t="s">
        <v>78</v>
      </c>
      <c r="B13" s="123"/>
      <c r="C13" s="17" t="s">
        <v>82</v>
      </c>
      <c r="D13" s="37"/>
      <c r="E13" s="38"/>
      <c r="F13" s="111"/>
      <c r="G13" s="112"/>
      <c r="H13" s="112"/>
      <c r="I13" s="116" t="s">
        <v>84</v>
      </c>
      <c r="J13" s="117"/>
      <c r="K13" s="17" t="s">
        <v>82</v>
      </c>
      <c r="L13" s="37">
        <v>8876634619</v>
      </c>
      <c r="M13" s="38"/>
    </row>
    <row r="14" spans="1:14">
      <c r="A14" s="120" t="s">
        <v>19</v>
      </c>
      <c r="B14" s="121"/>
      <c r="C14" s="122"/>
      <c r="D14" s="146"/>
      <c r="E14" s="146"/>
      <c r="F14" s="111"/>
      <c r="G14" s="112"/>
      <c r="H14" s="112"/>
      <c r="I14" s="113"/>
      <c r="J14" s="113"/>
      <c r="K14" s="113"/>
      <c r="L14" s="113"/>
      <c r="M14" s="113"/>
      <c r="N14" s="8"/>
    </row>
    <row r="15" spans="1:14">
      <c r="A15" s="108"/>
      <c r="B15" s="108"/>
      <c r="C15" s="108"/>
      <c r="D15" s="108"/>
      <c r="E15" s="108"/>
      <c r="F15" s="108"/>
      <c r="G15" s="108"/>
      <c r="H15" s="108"/>
      <c r="I15" s="108"/>
      <c r="J15" s="108"/>
      <c r="K15" s="108"/>
      <c r="L15" s="108"/>
      <c r="M15" s="108"/>
    </row>
    <row r="16" spans="1:14">
      <c r="A16" s="107" t="s">
        <v>44</v>
      </c>
      <c r="B16" s="107"/>
      <c r="C16" s="107"/>
      <c r="D16" s="107"/>
      <c r="E16" s="107"/>
      <c r="F16" s="107"/>
      <c r="G16" s="107"/>
      <c r="H16" s="107"/>
      <c r="I16" s="107"/>
      <c r="J16" s="107"/>
      <c r="K16" s="107"/>
      <c r="L16" s="107"/>
      <c r="M16" s="107"/>
    </row>
    <row r="17" spans="1:13" ht="32.25" customHeight="1">
      <c r="A17" s="144" t="s">
        <v>56</v>
      </c>
      <c r="B17" s="144"/>
      <c r="C17" s="144"/>
      <c r="D17" s="144"/>
      <c r="E17" s="144"/>
      <c r="F17" s="144"/>
      <c r="G17" s="144"/>
      <c r="H17" s="144"/>
      <c r="I17" s="144"/>
      <c r="J17" s="144"/>
      <c r="K17" s="144"/>
      <c r="L17" s="144"/>
      <c r="M17" s="144"/>
    </row>
    <row r="18" spans="1:13">
      <c r="A18" s="106" t="s">
        <v>57</v>
      </c>
      <c r="B18" s="106"/>
      <c r="C18" s="106"/>
      <c r="D18" s="106"/>
      <c r="E18" s="106"/>
      <c r="F18" s="106"/>
      <c r="G18" s="106"/>
      <c r="H18" s="106"/>
      <c r="I18" s="106"/>
      <c r="J18" s="106"/>
      <c r="K18" s="106"/>
      <c r="L18" s="106"/>
      <c r="M18" s="106"/>
    </row>
    <row r="19" spans="1:13">
      <c r="A19" s="106" t="s">
        <v>45</v>
      </c>
      <c r="B19" s="106"/>
      <c r="C19" s="106"/>
      <c r="D19" s="106"/>
      <c r="E19" s="106"/>
      <c r="F19" s="106"/>
      <c r="G19" s="106"/>
      <c r="H19" s="106"/>
      <c r="I19" s="106"/>
      <c r="J19" s="106"/>
      <c r="K19" s="106"/>
      <c r="L19" s="106"/>
      <c r="M19" s="106"/>
    </row>
    <row r="20" spans="1:13">
      <c r="A20" s="106" t="s">
        <v>39</v>
      </c>
      <c r="B20" s="106"/>
      <c r="C20" s="106"/>
      <c r="D20" s="106"/>
      <c r="E20" s="106"/>
      <c r="F20" s="106"/>
      <c r="G20" s="106"/>
      <c r="H20" s="106"/>
      <c r="I20" s="106"/>
      <c r="J20" s="106"/>
      <c r="K20" s="106"/>
      <c r="L20" s="106"/>
      <c r="M20" s="106"/>
    </row>
    <row r="21" spans="1:13">
      <c r="A21" s="106" t="s">
        <v>46</v>
      </c>
      <c r="B21" s="106"/>
      <c r="C21" s="106"/>
      <c r="D21" s="106"/>
      <c r="E21" s="106"/>
      <c r="F21" s="106"/>
      <c r="G21" s="106"/>
      <c r="H21" s="106"/>
      <c r="I21" s="106"/>
      <c r="J21" s="106"/>
      <c r="K21" s="106"/>
      <c r="L21" s="106"/>
      <c r="M21" s="106"/>
    </row>
    <row r="22" spans="1:13">
      <c r="A22" s="106" t="s">
        <v>40</v>
      </c>
      <c r="B22" s="106"/>
      <c r="C22" s="106"/>
      <c r="D22" s="106"/>
      <c r="E22" s="106"/>
      <c r="F22" s="106"/>
      <c r="G22" s="106"/>
      <c r="H22" s="106"/>
      <c r="I22" s="106"/>
      <c r="J22" s="106"/>
      <c r="K22" s="106"/>
      <c r="L22" s="106"/>
      <c r="M22" s="106"/>
    </row>
    <row r="23" spans="1:13">
      <c r="A23" s="145" t="s">
        <v>49</v>
      </c>
      <c r="B23" s="145"/>
      <c r="C23" s="145"/>
      <c r="D23" s="145"/>
      <c r="E23" s="145"/>
      <c r="F23" s="145"/>
      <c r="G23" s="145"/>
      <c r="H23" s="145"/>
      <c r="I23" s="145"/>
      <c r="J23" s="145"/>
      <c r="K23" s="145"/>
      <c r="L23" s="145"/>
      <c r="M23" s="145"/>
    </row>
    <row r="24" spans="1:13">
      <c r="A24" s="106" t="s">
        <v>41</v>
      </c>
      <c r="B24" s="106"/>
      <c r="C24" s="106"/>
      <c r="D24" s="106"/>
      <c r="E24" s="106"/>
      <c r="F24" s="106"/>
      <c r="G24" s="106"/>
      <c r="H24" s="106"/>
      <c r="I24" s="106"/>
      <c r="J24" s="106"/>
      <c r="K24" s="106"/>
      <c r="L24" s="106"/>
      <c r="M24" s="106"/>
    </row>
    <row r="25" spans="1:13">
      <c r="A25" s="106" t="s">
        <v>42</v>
      </c>
      <c r="B25" s="106"/>
      <c r="C25" s="106"/>
      <c r="D25" s="106"/>
      <c r="E25" s="106"/>
      <c r="F25" s="106"/>
      <c r="G25" s="106"/>
      <c r="H25" s="106"/>
      <c r="I25" s="106"/>
      <c r="J25" s="106"/>
      <c r="K25" s="106"/>
      <c r="L25" s="106"/>
      <c r="M25" s="106"/>
    </row>
    <row r="26" spans="1:13">
      <c r="A26" s="106" t="s">
        <v>43</v>
      </c>
      <c r="B26" s="106"/>
      <c r="C26" s="106"/>
      <c r="D26" s="106"/>
      <c r="E26" s="106"/>
      <c r="F26" s="106"/>
      <c r="G26" s="106"/>
      <c r="H26" s="106"/>
      <c r="I26" s="106"/>
      <c r="J26" s="106"/>
      <c r="K26" s="106"/>
      <c r="L26" s="106"/>
      <c r="M26" s="106"/>
    </row>
    <row r="27" spans="1:13">
      <c r="A27" s="143" t="s">
        <v>47</v>
      </c>
      <c r="B27" s="143"/>
      <c r="C27" s="143"/>
      <c r="D27" s="143"/>
      <c r="E27" s="143"/>
      <c r="F27" s="143"/>
      <c r="G27" s="143"/>
      <c r="H27" s="143"/>
      <c r="I27" s="143"/>
      <c r="J27" s="143"/>
      <c r="K27" s="143"/>
      <c r="L27" s="143"/>
      <c r="M27" s="143"/>
    </row>
    <row r="28" spans="1:13">
      <c r="A28" s="106" t="s">
        <v>48</v>
      </c>
      <c r="B28" s="106"/>
      <c r="C28" s="106"/>
      <c r="D28" s="106"/>
      <c r="E28" s="106"/>
      <c r="F28" s="106"/>
      <c r="G28" s="106"/>
      <c r="H28" s="106"/>
      <c r="I28" s="106"/>
      <c r="J28" s="106"/>
      <c r="K28" s="106"/>
      <c r="L28" s="106"/>
      <c r="M28" s="106"/>
    </row>
    <row r="29" spans="1:13" ht="44.25" customHeight="1">
      <c r="A29" s="141" t="s">
        <v>58</v>
      </c>
      <c r="B29" s="141"/>
      <c r="C29" s="141"/>
      <c r="D29" s="141"/>
      <c r="E29" s="141"/>
      <c r="F29" s="141"/>
      <c r="G29" s="141"/>
      <c r="H29" s="141"/>
      <c r="I29" s="141"/>
      <c r="J29" s="141"/>
      <c r="K29" s="141"/>
      <c r="L29" s="141"/>
      <c r="M29" s="141"/>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5" activePane="bottomRight" state="frozen"/>
      <selection pane="topRight" activeCell="C1" sqref="C1"/>
      <selection pane="bottomLeft" activeCell="A5" sqref="A5"/>
      <selection pane="bottomRight" activeCell="F2" sqref="F2"/>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52" t="s">
        <v>70</v>
      </c>
      <c r="B1" s="152"/>
      <c r="C1" s="152"/>
      <c r="D1" s="152"/>
      <c r="E1" s="152"/>
      <c r="F1" s="152"/>
      <c r="G1" s="152"/>
      <c r="H1" s="152"/>
      <c r="I1" s="152"/>
      <c r="J1" s="152"/>
      <c r="K1" s="152"/>
      <c r="L1" s="152"/>
      <c r="M1" s="152"/>
      <c r="N1" s="152"/>
      <c r="O1" s="152"/>
      <c r="P1" s="152"/>
      <c r="Q1" s="152"/>
      <c r="R1" s="152"/>
      <c r="S1" s="152"/>
    </row>
    <row r="2" spans="1:20" ht="16.5" customHeight="1">
      <c r="A2" s="155" t="s">
        <v>59</v>
      </c>
      <c r="B2" s="156"/>
      <c r="C2" s="156"/>
      <c r="D2" s="25">
        <v>43556</v>
      </c>
      <c r="E2" s="22"/>
      <c r="F2" s="22"/>
      <c r="G2" s="22"/>
      <c r="H2" s="22"/>
      <c r="I2" s="22"/>
      <c r="J2" s="22"/>
      <c r="K2" s="22"/>
      <c r="L2" s="22"/>
      <c r="M2" s="22"/>
      <c r="N2" s="22"/>
      <c r="O2" s="22"/>
      <c r="P2" s="22"/>
      <c r="Q2" s="22"/>
      <c r="R2" s="22"/>
      <c r="S2" s="22"/>
    </row>
    <row r="3" spans="1:20" ht="24" customHeight="1">
      <c r="A3" s="151" t="s">
        <v>14</v>
      </c>
      <c r="B3" s="153" t="s">
        <v>61</v>
      </c>
      <c r="C3" s="150" t="s">
        <v>7</v>
      </c>
      <c r="D3" s="150" t="s">
        <v>55</v>
      </c>
      <c r="E3" s="150" t="s">
        <v>16</v>
      </c>
      <c r="F3" s="157" t="s">
        <v>17</v>
      </c>
      <c r="G3" s="150" t="s">
        <v>8</v>
      </c>
      <c r="H3" s="150"/>
      <c r="I3" s="150"/>
      <c r="J3" s="150" t="s">
        <v>31</v>
      </c>
      <c r="K3" s="153" t="s">
        <v>33</v>
      </c>
      <c r="L3" s="153" t="s">
        <v>50</v>
      </c>
      <c r="M3" s="153" t="s">
        <v>51</v>
      </c>
      <c r="N3" s="153" t="s">
        <v>34</v>
      </c>
      <c r="O3" s="153" t="s">
        <v>35</v>
      </c>
      <c r="P3" s="151" t="s">
        <v>54</v>
      </c>
      <c r="Q3" s="150" t="s">
        <v>52</v>
      </c>
      <c r="R3" s="150" t="s">
        <v>32</v>
      </c>
      <c r="S3" s="150" t="s">
        <v>53</v>
      </c>
      <c r="T3" s="150" t="s">
        <v>13</v>
      </c>
    </row>
    <row r="4" spans="1:20" ht="25.5" customHeight="1">
      <c r="A4" s="151"/>
      <c r="B4" s="158"/>
      <c r="C4" s="150"/>
      <c r="D4" s="150"/>
      <c r="E4" s="150"/>
      <c r="F4" s="157"/>
      <c r="G4" s="15" t="s">
        <v>9</v>
      </c>
      <c r="H4" s="15" t="s">
        <v>10</v>
      </c>
      <c r="I4" s="11" t="s">
        <v>11</v>
      </c>
      <c r="J4" s="150"/>
      <c r="K4" s="154"/>
      <c r="L4" s="154"/>
      <c r="M4" s="154"/>
      <c r="N4" s="154"/>
      <c r="O4" s="154"/>
      <c r="P4" s="151"/>
      <c r="Q4" s="151"/>
      <c r="R4" s="150"/>
      <c r="S4" s="150"/>
      <c r="T4" s="150"/>
    </row>
    <row r="5" spans="1:20">
      <c r="A5" s="4">
        <v>1</v>
      </c>
      <c r="B5" s="17" t="s">
        <v>62</v>
      </c>
      <c r="C5" s="63" t="s">
        <v>88</v>
      </c>
      <c r="D5" s="65" t="s">
        <v>107</v>
      </c>
      <c r="E5" s="66">
        <v>18220110904</v>
      </c>
      <c r="F5" s="65" t="s">
        <v>126</v>
      </c>
      <c r="G5" s="67">
        <v>133.93</v>
      </c>
      <c r="H5" s="67">
        <v>93.07</v>
      </c>
      <c r="I5" s="55">
        <f>SUM(G5:H5)</f>
        <v>227</v>
      </c>
      <c r="J5" s="64">
        <v>9577253172</v>
      </c>
      <c r="K5" s="65" t="s">
        <v>161</v>
      </c>
      <c r="L5" s="65" t="s">
        <v>162</v>
      </c>
      <c r="M5" s="65">
        <v>8135081041</v>
      </c>
      <c r="N5" s="63" t="s">
        <v>128</v>
      </c>
      <c r="O5" s="63">
        <v>7896028596</v>
      </c>
      <c r="P5" s="69">
        <v>43563</v>
      </c>
      <c r="Q5" s="65" t="s">
        <v>129</v>
      </c>
      <c r="R5" s="68">
        <v>34</v>
      </c>
      <c r="S5" s="18" t="s">
        <v>163</v>
      </c>
      <c r="T5" s="18"/>
    </row>
    <row r="6" spans="1:20">
      <c r="A6" s="4">
        <v>2</v>
      </c>
      <c r="B6" s="17" t="s">
        <v>62</v>
      </c>
      <c r="C6" s="63" t="s">
        <v>88</v>
      </c>
      <c r="D6" s="65" t="s">
        <v>107</v>
      </c>
      <c r="E6" s="66" t="s">
        <v>108</v>
      </c>
      <c r="F6" s="65" t="s">
        <v>126</v>
      </c>
      <c r="G6" s="67">
        <v>133.93</v>
      </c>
      <c r="H6" s="67">
        <v>93.07</v>
      </c>
      <c r="I6" s="55">
        <f t="shared" ref="I6:I69" si="0">SUM(G6:H6)</f>
        <v>227</v>
      </c>
      <c r="J6" s="64">
        <v>9577253172</v>
      </c>
      <c r="K6" s="65" t="s">
        <v>161</v>
      </c>
      <c r="L6" s="65" t="s">
        <v>162</v>
      </c>
      <c r="M6" s="65">
        <v>8135081041</v>
      </c>
      <c r="N6" s="63" t="s">
        <v>128</v>
      </c>
      <c r="O6" s="63">
        <v>7896028596</v>
      </c>
      <c r="P6" s="69">
        <v>43564</v>
      </c>
      <c r="Q6" s="65" t="s">
        <v>130</v>
      </c>
      <c r="R6" s="68">
        <v>28</v>
      </c>
      <c r="S6" s="18" t="s">
        <v>163</v>
      </c>
      <c r="T6" s="18"/>
    </row>
    <row r="7" spans="1:20" ht="33">
      <c r="A7" s="4">
        <v>3</v>
      </c>
      <c r="B7" s="17" t="s">
        <v>62</v>
      </c>
      <c r="C7" s="64" t="s">
        <v>89</v>
      </c>
      <c r="D7" s="65" t="s">
        <v>25</v>
      </c>
      <c r="E7" s="66">
        <v>115</v>
      </c>
      <c r="F7" s="65"/>
      <c r="G7" s="68">
        <v>12</v>
      </c>
      <c r="H7" s="68">
        <v>18</v>
      </c>
      <c r="I7" s="55">
        <f t="shared" si="0"/>
        <v>30</v>
      </c>
      <c r="J7" s="64">
        <v>8472966256</v>
      </c>
      <c r="K7" s="65" t="s">
        <v>131</v>
      </c>
      <c r="L7" s="65" t="s">
        <v>132</v>
      </c>
      <c r="M7" s="65">
        <v>9401451173</v>
      </c>
      <c r="N7" s="65" t="s">
        <v>133</v>
      </c>
      <c r="O7" s="65">
        <v>9613304770</v>
      </c>
      <c r="P7" s="69">
        <v>43565</v>
      </c>
      <c r="Q7" s="65" t="s">
        <v>134</v>
      </c>
      <c r="R7" s="68">
        <v>38</v>
      </c>
      <c r="S7" s="18" t="s">
        <v>163</v>
      </c>
      <c r="T7" s="18"/>
    </row>
    <row r="8" spans="1:20" ht="33">
      <c r="A8" s="4">
        <v>4</v>
      </c>
      <c r="B8" s="17" t="s">
        <v>62</v>
      </c>
      <c r="C8" s="63" t="s">
        <v>90</v>
      </c>
      <c r="D8" s="65" t="s">
        <v>107</v>
      </c>
      <c r="E8" s="66" t="s">
        <v>109</v>
      </c>
      <c r="F8" s="65" t="s">
        <v>126</v>
      </c>
      <c r="G8" s="67">
        <v>40.120000000000005</v>
      </c>
      <c r="H8" s="67">
        <v>27.88</v>
      </c>
      <c r="I8" s="55">
        <f t="shared" si="0"/>
        <v>68</v>
      </c>
      <c r="J8" s="64">
        <v>9401763499</v>
      </c>
      <c r="K8" s="64" t="s">
        <v>135</v>
      </c>
      <c r="L8" s="65" t="s">
        <v>136</v>
      </c>
      <c r="M8" s="65">
        <v>9435790672</v>
      </c>
      <c r="N8" s="63" t="s">
        <v>137</v>
      </c>
      <c r="O8" s="63">
        <v>9577913451</v>
      </c>
      <c r="P8" s="69">
        <v>43565</v>
      </c>
      <c r="Q8" s="65" t="s">
        <v>134</v>
      </c>
      <c r="R8" s="68">
        <v>32</v>
      </c>
      <c r="S8" s="18" t="s">
        <v>163</v>
      </c>
      <c r="T8" s="18"/>
    </row>
    <row r="9" spans="1:20" ht="33">
      <c r="A9" s="4">
        <v>5</v>
      </c>
      <c r="B9" s="17" t="s">
        <v>62</v>
      </c>
      <c r="C9" s="63" t="s">
        <v>91</v>
      </c>
      <c r="D9" s="65" t="s">
        <v>107</v>
      </c>
      <c r="E9" s="66" t="s">
        <v>110</v>
      </c>
      <c r="F9" s="65" t="s">
        <v>126</v>
      </c>
      <c r="G9" s="67">
        <v>69.62</v>
      </c>
      <c r="H9" s="67">
        <v>48.379999999999995</v>
      </c>
      <c r="I9" s="55">
        <f t="shared" si="0"/>
        <v>118</v>
      </c>
      <c r="J9" s="64">
        <v>9613816255</v>
      </c>
      <c r="K9" s="64" t="s">
        <v>138</v>
      </c>
      <c r="L9" s="65" t="s">
        <v>139</v>
      </c>
      <c r="M9" s="65">
        <v>9435812770</v>
      </c>
      <c r="N9" s="63" t="s">
        <v>140</v>
      </c>
      <c r="O9" s="63">
        <v>9706183535</v>
      </c>
      <c r="P9" s="69">
        <v>43566</v>
      </c>
      <c r="Q9" s="65" t="s">
        <v>141</v>
      </c>
      <c r="R9" s="68">
        <v>22</v>
      </c>
      <c r="S9" s="18" t="s">
        <v>163</v>
      </c>
      <c r="T9" s="18"/>
    </row>
    <row r="10" spans="1:20">
      <c r="A10" s="4">
        <v>6</v>
      </c>
      <c r="B10" s="17" t="s">
        <v>62</v>
      </c>
      <c r="C10" s="63" t="s">
        <v>92</v>
      </c>
      <c r="D10" s="65" t="s">
        <v>107</v>
      </c>
      <c r="E10" s="66" t="s">
        <v>111</v>
      </c>
      <c r="F10" s="65" t="s">
        <v>126</v>
      </c>
      <c r="G10" s="67">
        <v>13.57</v>
      </c>
      <c r="H10" s="67">
        <v>9.43</v>
      </c>
      <c r="I10" s="55">
        <f t="shared" si="0"/>
        <v>23</v>
      </c>
      <c r="J10" s="64">
        <v>9854557614</v>
      </c>
      <c r="K10" s="65" t="s">
        <v>752</v>
      </c>
      <c r="L10" s="65" t="s">
        <v>753</v>
      </c>
      <c r="M10" s="65">
        <v>9435915137</v>
      </c>
      <c r="N10" s="70" t="s">
        <v>587</v>
      </c>
      <c r="O10" s="65">
        <v>9954502623</v>
      </c>
      <c r="P10" s="69">
        <v>43566</v>
      </c>
      <c r="Q10" s="65" t="s">
        <v>141</v>
      </c>
      <c r="R10" s="68">
        <v>27</v>
      </c>
      <c r="S10" s="18" t="s">
        <v>163</v>
      </c>
      <c r="T10" s="18"/>
    </row>
    <row r="11" spans="1:20" ht="33">
      <c r="A11" s="4">
        <v>7</v>
      </c>
      <c r="B11" s="17" t="s">
        <v>62</v>
      </c>
      <c r="C11" s="63" t="s">
        <v>93</v>
      </c>
      <c r="D11" s="65" t="s">
        <v>107</v>
      </c>
      <c r="E11" s="66" t="s">
        <v>112</v>
      </c>
      <c r="F11" s="65" t="s">
        <v>126</v>
      </c>
      <c r="G11" s="67">
        <v>23.6</v>
      </c>
      <c r="H11" s="67">
        <v>16.399999999999999</v>
      </c>
      <c r="I11" s="55">
        <f t="shared" si="0"/>
        <v>40</v>
      </c>
      <c r="J11" s="64">
        <v>9085618963</v>
      </c>
      <c r="K11" s="64" t="s">
        <v>142</v>
      </c>
      <c r="L11" s="71" t="s">
        <v>143</v>
      </c>
      <c r="M11" s="71">
        <v>9957825275</v>
      </c>
      <c r="N11" s="63" t="s">
        <v>144</v>
      </c>
      <c r="O11" s="63">
        <v>8011776271</v>
      </c>
      <c r="P11" s="69">
        <v>43567</v>
      </c>
      <c r="Q11" s="65" t="s">
        <v>145</v>
      </c>
      <c r="R11" s="68">
        <v>89</v>
      </c>
      <c r="S11" s="18" t="s">
        <v>163</v>
      </c>
      <c r="T11" s="18"/>
    </row>
    <row r="12" spans="1:20" s="52" customFormat="1">
      <c r="A12" s="50">
        <v>8</v>
      </c>
      <c r="B12" s="17" t="s">
        <v>62</v>
      </c>
      <c r="C12" s="63" t="s">
        <v>94</v>
      </c>
      <c r="D12" s="65" t="s">
        <v>107</v>
      </c>
      <c r="E12" s="66" t="s">
        <v>113</v>
      </c>
      <c r="F12" s="65" t="s">
        <v>126</v>
      </c>
      <c r="G12" s="67">
        <v>53.1</v>
      </c>
      <c r="H12" s="67">
        <v>36.9</v>
      </c>
      <c r="I12" s="55">
        <f t="shared" si="0"/>
        <v>90</v>
      </c>
      <c r="J12" s="64">
        <v>8134081906</v>
      </c>
      <c r="K12" s="65" t="s">
        <v>750</v>
      </c>
      <c r="L12" s="65" t="s">
        <v>751</v>
      </c>
      <c r="M12" s="65">
        <v>7035307195</v>
      </c>
      <c r="N12" s="70" t="s">
        <v>383</v>
      </c>
      <c r="O12" s="65">
        <v>6900609929</v>
      </c>
      <c r="P12" s="69">
        <v>43567</v>
      </c>
      <c r="Q12" s="65" t="s">
        <v>145</v>
      </c>
      <c r="R12" s="68">
        <v>67</v>
      </c>
      <c r="S12" s="18" t="s">
        <v>163</v>
      </c>
      <c r="T12" s="51"/>
    </row>
    <row r="13" spans="1:20">
      <c r="A13" s="4">
        <v>9</v>
      </c>
      <c r="B13" s="17" t="s">
        <v>62</v>
      </c>
      <c r="C13" s="63" t="s">
        <v>95</v>
      </c>
      <c r="D13" s="65" t="s">
        <v>107</v>
      </c>
      <c r="E13" s="66" t="s">
        <v>114</v>
      </c>
      <c r="F13" s="65" t="s">
        <v>126</v>
      </c>
      <c r="G13" s="67">
        <v>5.3100000000000005</v>
      </c>
      <c r="H13" s="67">
        <v>3.69</v>
      </c>
      <c r="I13" s="55">
        <f t="shared" si="0"/>
        <v>9</v>
      </c>
      <c r="J13" s="64">
        <v>9435914630</v>
      </c>
      <c r="K13" s="65" t="s">
        <v>752</v>
      </c>
      <c r="L13" s="65" t="s">
        <v>753</v>
      </c>
      <c r="M13" s="65">
        <v>9435915137</v>
      </c>
      <c r="N13" s="70" t="s">
        <v>746</v>
      </c>
      <c r="O13" s="65">
        <v>8011776238</v>
      </c>
      <c r="P13" s="69">
        <v>43568</v>
      </c>
      <c r="Q13" s="65" t="s">
        <v>146</v>
      </c>
      <c r="R13" s="68">
        <v>43</v>
      </c>
      <c r="S13" s="18" t="s">
        <v>163</v>
      </c>
      <c r="T13" s="18"/>
    </row>
    <row r="14" spans="1:20" ht="33">
      <c r="A14" s="4">
        <v>10</v>
      </c>
      <c r="B14" s="17" t="s">
        <v>62</v>
      </c>
      <c r="C14" s="63" t="s">
        <v>96</v>
      </c>
      <c r="D14" s="65" t="s">
        <v>107</v>
      </c>
      <c r="E14" s="66" t="s">
        <v>115</v>
      </c>
      <c r="F14" s="65" t="s">
        <v>126</v>
      </c>
      <c r="G14" s="67">
        <v>67.260000000000005</v>
      </c>
      <c r="H14" s="67">
        <v>46.739999999999995</v>
      </c>
      <c r="I14" s="55">
        <f t="shared" si="0"/>
        <v>114</v>
      </c>
      <c r="J14" s="64">
        <v>9577960951</v>
      </c>
      <c r="K14" s="64" t="s">
        <v>745</v>
      </c>
      <c r="L14" s="63" t="s">
        <v>754</v>
      </c>
      <c r="M14" s="63">
        <v>9706740504</v>
      </c>
      <c r="N14" s="63" t="s">
        <v>700</v>
      </c>
      <c r="O14" s="63">
        <v>6001338203</v>
      </c>
      <c r="P14" s="69">
        <v>43568</v>
      </c>
      <c r="Q14" s="65" t="s">
        <v>146</v>
      </c>
      <c r="R14" s="68">
        <v>81</v>
      </c>
      <c r="S14" s="18" t="s">
        <v>163</v>
      </c>
      <c r="T14" s="18"/>
    </row>
    <row r="15" spans="1:20" ht="33">
      <c r="A15" s="4">
        <v>11</v>
      </c>
      <c r="B15" s="17" t="s">
        <v>62</v>
      </c>
      <c r="C15" s="63" t="s">
        <v>97</v>
      </c>
      <c r="D15" s="65" t="s">
        <v>107</v>
      </c>
      <c r="E15" s="66" t="s">
        <v>116</v>
      </c>
      <c r="F15" s="65" t="s">
        <v>126</v>
      </c>
      <c r="G15" s="67">
        <v>27.73</v>
      </c>
      <c r="H15" s="67">
        <v>19.27</v>
      </c>
      <c r="I15" s="55">
        <f t="shared" si="0"/>
        <v>47</v>
      </c>
      <c r="J15" s="64">
        <v>9859044716</v>
      </c>
      <c r="K15" s="64" t="s">
        <v>142</v>
      </c>
      <c r="L15" s="71" t="s">
        <v>143</v>
      </c>
      <c r="M15" s="71">
        <v>9957825275</v>
      </c>
      <c r="N15" s="63" t="s">
        <v>144</v>
      </c>
      <c r="O15" s="63">
        <v>8011776271</v>
      </c>
      <c r="P15" s="69">
        <v>43575</v>
      </c>
      <c r="Q15" s="65" t="s">
        <v>146</v>
      </c>
      <c r="R15" s="68">
        <v>79</v>
      </c>
      <c r="S15" s="18" t="s">
        <v>163</v>
      </c>
      <c r="T15" s="18"/>
    </row>
    <row r="16" spans="1:20">
      <c r="A16" s="4">
        <v>12</v>
      </c>
      <c r="B16" s="17" t="s">
        <v>62</v>
      </c>
      <c r="C16" s="63" t="s">
        <v>98</v>
      </c>
      <c r="D16" s="65" t="s">
        <v>107</v>
      </c>
      <c r="E16" s="66" t="s">
        <v>117</v>
      </c>
      <c r="F16" s="65" t="s">
        <v>126</v>
      </c>
      <c r="G16" s="67">
        <v>27.73</v>
      </c>
      <c r="H16" s="67">
        <v>19.27</v>
      </c>
      <c r="I16" s="55">
        <f t="shared" si="0"/>
        <v>47</v>
      </c>
      <c r="J16" s="64">
        <v>7896960150</v>
      </c>
      <c r="K16" s="64" t="s">
        <v>142</v>
      </c>
      <c r="L16" s="71" t="s">
        <v>143</v>
      </c>
      <c r="M16" s="71">
        <v>9957825275</v>
      </c>
      <c r="N16" s="70" t="s">
        <v>746</v>
      </c>
      <c r="O16" s="65">
        <v>8011776238</v>
      </c>
      <c r="P16" s="69">
        <v>43575</v>
      </c>
      <c r="Q16" s="65" t="s">
        <v>146</v>
      </c>
      <c r="R16" s="68">
        <v>65</v>
      </c>
      <c r="S16" s="18" t="s">
        <v>163</v>
      </c>
      <c r="T16" s="18"/>
    </row>
    <row r="17" spans="1:20" ht="33">
      <c r="A17" s="4">
        <v>13</v>
      </c>
      <c r="B17" s="17" t="s">
        <v>62</v>
      </c>
      <c r="C17" s="63" t="s">
        <v>99</v>
      </c>
      <c r="D17" s="65" t="s">
        <v>107</v>
      </c>
      <c r="E17" s="66" t="s">
        <v>118</v>
      </c>
      <c r="F17" s="65" t="s">
        <v>126</v>
      </c>
      <c r="G17" s="67">
        <v>39.53</v>
      </c>
      <c r="H17" s="67">
        <v>27.47</v>
      </c>
      <c r="I17" s="55">
        <f t="shared" si="0"/>
        <v>67</v>
      </c>
      <c r="J17" s="64">
        <v>9613510992</v>
      </c>
      <c r="K17" s="65" t="s">
        <v>401</v>
      </c>
      <c r="L17" s="65" t="s">
        <v>755</v>
      </c>
      <c r="M17" s="65" t="s">
        <v>755</v>
      </c>
      <c r="N17" s="70" t="s">
        <v>747</v>
      </c>
      <c r="O17" s="65">
        <v>9954599908</v>
      </c>
      <c r="P17" s="69">
        <v>43577</v>
      </c>
      <c r="Q17" s="65" t="s">
        <v>129</v>
      </c>
      <c r="R17" s="68">
        <v>21</v>
      </c>
      <c r="S17" s="18" t="s">
        <v>163</v>
      </c>
      <c r="T17" s="18"/>
    </row>
    <row r="18" spans="1:20">
      <c r="A18" s="4">
        <v>14</v>
      </c>
      <c r="B18" s="17" t="s">
        <v>62</v>
      </c>
      <c r="C18" s="63" t="s">
        <v>100</v>
      </c>
      <c r="D18" s="65" t="s">
        <v>107</v>
      </c>
      <c r="E18" s="66" t="s">
        <v>119</v>
      </c>
      <c r="F18" s="65" t="s">
        <v>126</v>
      </c>
      <c r="G18" s="67">
        <v>33.040000000000006</v>
      </c>
      <c r="H18" s="67">
        <v>22.959999999999997</v>
      </c>
      <c r="I18" s="55">
        <f t="shared" si="0"/>
        <v>56</v>
      </c>
      <c r="J18" s="64">
        <v>9401133036</v>
      </c>
      <c r="K18" s="64" t="s">
        <v>148</v>
      </c>
      <c r="L18" s="65" t="s">
        <v>149</v>
      </c>
      <c r="M18" s="65">
        <v>9401394679</v>
      </c>
      <c r="N18" s="63" t="s">
        <v>150</v>
      </c>
      <c r="O18" s="63">
        <v>7896284063</v>
      </c>
      <c r="P18" s="69">
        <v>43577</v>
      </c>
      <c r="Q18" s="65" t="s">
        <v>129</v>
      </c>
      <c r="R18" s="68">
        <v>33</v>
      </c>
      <c r="S18" s="18" t="s">
        <v>163</v>
      </c>
      <c r="T18" s="18"/>
    </row>
    <row r="19" spans="1:20" ht="33">
      <c r="A19" s="4">
        <v>15</v>
      </c>
      <c r="B19" s="17" t="s">
        <v>62</v>
      </c>
      <c r="C19" s="63" t="s">
        <v>101</v>
      </c>
      <c r="D19" s="65" t="s">
        <v>107</v>
      </c>
      <c r="E19" s="66" t="s">
        <v>120</v>
      </c>
      <c r="F19" s="65" t="s">
        <v>126</v>
      </c>
      <c r="G19" s="67">
        <v>104.43</v>
      </c>
      <c r="H19" s="67">
        <v>72.569999999999993</v>
      </c>
      <c r="I19" s="55">
        <f t="shared" si="0"/>
        <v>177</v>
      </c>
      <c r="J19" s="64">
        <v>9854405169</v>
      </c>
      <c r="K19" s="64" t="s">
        <v>148</v>
      </c>
      <c r="L19" s="71" t="s">
        <v>149</v>
      </c>
      <c r="M19" s="71">
        <v>9401394679</v>
      </c>
      <c r="N19" s="63" t="s">
        <v>151</v>
      </c>
      <c r="O19" s="63">
        <v>9401425129</v>
      </c>
      <c r="P19" s="69">
        <v>43578</v>
      </c>
      <c r="Q19" s="65" t="s">
        <v>130</v>
      </c>
      <c r="R19" s="68">
        <v>45</v>
      </c>
      <c r="S19" s="18" t="s">
        <v>163</v>
      </c>
      <c r="T19" s="18"/>
    </row>
    <row r="20" spans="1:20" ht="33">
      <c r="A20" s="4">
        <v>16</v>
      </c>
      <c r="B20" s="17" t="s">
        <v>62</v>
      </c>
      <c r="C20" s="63" t="s">
        <v>101</v>
      </c>
      <c r="D20" s="65" t="s">
        <v>107</v>
      </c>
      <c r="E20" s="66" t="s">
        <v>120</v>
      </c>
      <c r="F20" s="65" t="s">
        <v>126</v>
      </c>
      <c r="G20" s="67">
        <v>104.43</v>
      </c>
      <c r="H20" s="67">
        <v>72.569999999999993</v>
      </c>
      <c r="I20" s="55">
        <f t="shared" si="0"/>
        <v>177</v>
      </c>
      <c r="J20" s="64">
        <v>9854405169</v>
      </c>
      <c r="K20" s="64" t="s">
        <v>148</v>
      </c>
      <c r="L20" s="71" t="s">
        <v>149</v>
      </c>
      <c r="M20" s="71">
        <v>9401394679</v>
      </c>
      <c r="N20" s="63" t="s">
        <v>151</v>
      </c>
      <c r="O20" s="63">
        <v>9401425129</v>
      </c>
      <c r="P20" s="69">
        <v>43579</v>
      </c>
      <c r="Q20" s="65" t="s">
        <v>134</v>
      </c>
      <c r="R20" s="68">
        <v>45</v>
      </c>
      <c r="S20" s="18" t="s">
        <v>163</v>
      </c>
      <c r="T20" s="18"/>
    </row>
    <row r="21" spans="1:20">
      <c r="A21" s="4">
        <v>17</v>
      </c>
      <c r="B21" s="17" t="s">
        <v>62</v>
      </c>
      <c r="C21" s="63" t="s">
        <v>102</v>
      </c>
      <c r="D21" s="65" t="s">
        <v>107</v>
      </c>
      <c r="E21" s="66" t="s">
        <v>121</v>
      </c>
      <c r="F21" s="65" t="s">
        <v>126</v>
      </c>
      <c r="G21" s="67">
        <v>49.56</v>
      </c>
      <c r="H21" s="67">
        <v>34.44</v>
      </c>
      <c r="I21" s="55">
        <f t="shared" si="0"/>
        <v>84</v>
      </c>
      <c r="J21" s="64">
        <v>9401047683</v>
      </c>
      <c r="K21" s="64" t="s">
        <v>152</v>
      </c>
      <c r="L21" s="71" t="s">
        <v>153</v>
      </c>
      <c r="M21" s="71">
        <v>7399968845</v>
      </c>
      <c r="N21" s="63" t="s">
        <v>154</v>
      </c>
      <c r="O21" s="63">
        <v>9859239536</v>
      </c>
      <c r="P21" s="69">
        <v>43579</v>
      </c>
      <c r="Q21" s="65" t="s">
        <v>134</v>
      </c>
      <c r="R21" s="68">
        <v>33</v>
      </c>
      <c r="S21" s="18" t="s">
        <v>163</v>
      </c>
      <c r="T21" s="18"/>
    </row>
    <row r="22" spans="1:20" ht="33">
      <c r="A22" s="4">
        <v>18</v>
      </c>
      <c r="B22" s="17" t="s">
        <v>62</v>
      </c>
      <c r="C22" s="63" t="s">
        <v>103</v>
      </c>
      <c r="D22" s="65" t="s">
        <v>107</v>
      </c>
      <c r="E22" s="66" t="s">
        <v>122</v>
      </c>
      <c r="F22" s="65" t="s">
        <v>126</v>
      </c>
      <c r="G22" s="67">
        <v>41.89</v>
      </c>
      <c r="H22" s="67">
        <v>29.11</v>
      </c>
      <c r="I22" s="55">
        <f t="shared" si="0"/>
        <v>71</v>
      </c>
      <c r="J22" s="64">
        <v>9577412450</v>
      </c>
      <c r="K22" s="65" t="s">
        <v>748</v>
      </c>
      <c r="L22" s="65" t="s">
        <v>756</v>
      </c>
      <c r="M22" s="65">
        <v>7086374198</v>
      </c>
      <c r="N22" s="70" t="s">
        <v>749</v>
      </c>
      <c r="O22" s="65">
        <v>9954073939</v>
      </c>
      <c r="P22" s="69">
        <v>43580</v>
      </c>
      <c r="Q22" s="65" t="s">
        <v>141</v>
      </c>
      <c r="R22" s="68">
        <v>56</v>
      </c>
      <c r="S22" s="18" t="s">
        <v>163</v>
      </c>
      <c r="T22" s="18"/>
    </row>
    <row r="23" spans="1:20">
      <c r="A23" s="4">
        <v>19</v>
      </c>
      <c r="B23" s="17" t="s">
        <v>62</v>
      </c>
      <c r="C23" s="63" t="s">
        <v>104</v>
      </c>
      <c r="D23" s="65" t="s">
        <v>107</v>
      </c>
      <c r="E23" s="66" t="s">
        <v>123</v>
      </c>
      <c r="F23" s="65" t="s">
        <v>126</v>
      </c>
      <c r="G23" s="67">
        <v>44.84</v>
      </c>
      <c r="H23" s="67">
        <v>31.159999999999997</v>
      </c>
      <c r="I23" s="55">
        <f t="shared" si="0"/>
        <v>76</v>
      </c>
      <c r="J23" s="64">
        <v>9401416131</v>
      </c>
      <c r="K23" s="65" t="s">
        <v>748</v>
      </c>
      <c r="L23" s="65" t="s">
        <v>756</v>
      </c>
      <c r="M23" s="65">
        <v>7086374198</v>
      </c>
      <c r="N23" s="65" t="s">
        <v>386</v>
      </c>
      <c r="O23" s="65">
        <v>7399156434</v>
      </c>
      <c r="P23" s="69">
        <v>43580</v>
      </c>
      <c r="Q23" s="65" t="s">
        <v>141</v>
      </c>
      <c r="R23" s="68">
        <v>23</v>
      </c>
      <c r="S23" s="18" t="s">
        <v>163</v>
      </c>
      <c r="T23" s="18"/>
    </row>
    <row r="24" spans="1:20" ht="33">
      <c r="A24" s="4">
        <v>20</v>
      </c>
      <c r="B24" s="17" t="s">
        <v>62</v>
      </c>
      <c r="C24" s="63" t="s">
        <v>105</v>
      </c>
      <c r="D24" s="65" t="s">
        <v>107</v>
      </c>
      <c r="E24" s="66" t="s">
        <v>124</v>
      </c>
      <c r="F24" s="65" t="s">
        <v>126</v>
      </c>
      <c r="G24" s="67">
        <v>84.960000000000008</v>
      </c>
      <c r="H24" s="67">
        <v>59.04</v>
      </c>
      <c r="I24" s="55">
        <f t="shared" si="0"/>
        <v>144</v>
      </c>
      <c r="J24" s="64">
        <v>9435724295</v>
      </c>
      <c r="K24" s="64" t="s">
        <v>155</v>
      </c>
      <c r="L24" s="71" t="s">
        <v>156</v>
      </c>
      <c r="M24" s="71">
        <v>9854978778</v>
      </c>
      <c r="N24" s="63" t="s">
        <v>157</v>
      </c>
      <c r="O24" s="63">
        <v>9859905768</v>
      </c>
      <c r="P24" s="69">
        <v>43581</v>
      </c>
      <c r="Q24" s="65" t="s">
        <v>145</v>
      </c>
      <c r="R24" s="68">
        <v>89</v>
      </c>
      <c r="S24" s="18" t="s">
        <v>163</v>
      </c>
      <c r="T24" s="18"/>
    </row>
    <row r="25" spans="1:20" ht="33">
      <c r="A25" s="4">
        <v>21</v>
      </c>
      <c r="B25" s="17" t="s">
        <v>62</v>
      </c>
      <c r="C25" s="63" t="s">
        <v>106</v>
      </c>
      <c r="D25" s="65" t="s">
        <v>107</v>
      </c>
      <c r="E25" s="66" t="s">
        <v>125</v>
      </c>
      <c r="F25" s="65" t="s">
        <v>127</v>
      </c>
      <c r="G25" s="67">
        <v>348.1</v>
      </c>
      <c r="H25" s="67">
        <v>241.89999999999998</v>
      </c>
      <c r="I25" s="55">
        <f t="shared" si="0"/>
        <v>590</v>
      </c>
      <c r="J25" s="64">
        <v>9435724295</v>
      </c>
      <c r="K25" s="64" t="s">
        <v>158</v>
      </c>
      <c r="L25" s="65" t="s">
        <v>159</v>
      </c>
      <c r="M25" s="65">
        <v>9401311504</v>
      </c>
      <c r="N25" s="63" t="s">
        <v>160</v>
      </c>
      <c r="O25" s="63">
        <v>9859063135</v>
      </c>
      <c r="P25" s="69">
        <v>43582</v>
      </c>
      <c r="Q25" s="65" t="s">
        <v>146</v>
      </c>
      <c r="R25" s="68">
        <v>45</v>
      </c>
      <c r="S25" s="18" t="s">
        <v>163</v>
      </c>
      <c r="T25" s="18"/>
    </row>
    <row r="26" spans="1:20" ht="33">
      <c r="A26" s="4">
        <v>22</v>
      </c>
      <c r="B26" s="17" t="s">
        <v>62</v>
      </c>
      <c r="C26" s="63" t="s">
        <v>106</v>
      </c>
      <c r="D26" s="65" t="s">
        <v>107</v>
      </c>
      <c r="E26" s="66" t="s">
        <v>125</v>
      </c>
      <c r="F26" s="65" t="s">
        <v>127</v>
      </c>
      <c r="G26" s="67">
        <v>348.1</v>
      </c>
      <c r="H26" s="67">
        <v>241.89999999999998</v>
      </c>
      <c r="I26" s="55">
        <f t="shared" si="0"/>
        <v>590</v>
      </c>
      <c r="J26" s="64">
        <v>9435724295</v>
      </c>
      <c r="K26" s="64" t="s">
        <v>158</v>
      </c>
      <c r="L26" s="65" t="s">
        <v>159</v>
      </c>
      <c r="M26" s="65">
        <v>9401311504</v>
      </c>
      <c r="N26" s="63" t="s">
        <v>160</v>
      </c>
      <c r="O26" s="63">
        <v>9859063135</v>
      </c>
      <c r="P26" s="69">
        <v>43584</v>
      </c>
      <c r="Q26" s="65" t="s">
        <v>129</v>
      </c>
      <c r="R26" s="68">
        <v>45</v>
      </c>
      <c r="S26" s="18" t="s">
        <v>163</v>
      </c>
      <c r="T26" s="18"/>
    </row>
    <row r="27" spans="1:20" ht="33">
      <c r="A27" s="4">
        <v>23</v>
      </c>
      <c r="B27" s="17" t="s">
        <v>62</v>
      </c>
      <c r="C27" s="63" t="s">
        <v>106</v>
      </c>
      <c r="D27" s="65" t="s">
        <v>107</v>
      </c>
      <c r="E27" s="66" t="s">
        <v>125</v>
      </c>
      <c r="F27" s="65" t="s">
        <v>127</v>
      </c>
      <c r="G27" s="67">
        <v>348.1</v>
      </c>
      <c r="H27" s="67">
        <v>241.89999999999998</v>
      </c>
      <c r="I27" s="55">
        <f t="shared" si="0"/>
        <v>590</v>
      </c>
      <c r="J27" s="64">
        <v>9435724295</v>
      </c>
      <c r="K27" s="64" t="s">
        <v>158</v>
      </c>
      <c r="L27" s="65" t="s">
        <v>159</v>
      </c>
      <c r="M27" s="65">
        <v>9401311504</v>
      </c>
      <c r="N27" s="63" t="s">
        <v>160</v>
      </c>
      <c r="O27" s="63">
        <v>9859063135</v>
      </c>
      <c r="P27" s="69">
        <v>43585</v>
      </c>
      <c r="Q27" s="65" t="s">
        <v>130</v>
      </c>
      <c r="R27" s="68">
        <v>45</v>
      </c>
      <c r="S27" s="18" t="s">
        <v>163</v>
      </c>
      <c r="T27" s="18"/>
    </row>
    <row r="28" spans="1:20" ht="33">
      <c r="A28" s="4">
        <v>24</v>
      </c>
      <c r="B28" s="17" t="s">
        <v>63</v>
      </c>
      <c r="C28" s="64" t="s">
        <v>501</v>
      </c>
      <c r="D28" s="65" t="s">
        <v>107</v>
      </c>
      <c r="E28" s="89">
        <v>18220106401</v>
      </c>
      <c r="F28" s="64" t="s">
        <v>126</v>
      </c>
      <c r="G28" s="85">
        <v>49</v>
      </c>
      <c r="H28" s="85">
        <v>36</v>
      </c>
      <c r="I28" s="67">
        <f t="shared" ref="I28:I43" si="1">G28+H28</f>
        <v>85</v>
      </c>
      <c r="J28" s="65">
        <v>9859756374</v>
      </c>
      <c r="K28" s="65" t="s">
        <v>515</v>
      </c>
      <c r="L28" s="65" t="s">
        <v>516</v>
      </c>
      <c r="M28" s="65">
        <v>9954914519</v>
      </c>
      <c r="N28" s="65" t="s">
        <v>500</v>
      </c>
      <c r="O28" s="65">
        <v>8472808767</v>
      </c>
      <c r="P28" s="69">
        <v>43563</v>
      </c>
      <c r="Q28" s="65" t="s">
        <v>129</v>
      </c>
      <c r="R28" s="68">
        <v>39</v>
      </c>
      <c r="S28" s="18" t="s">
        <v>163</v>
      </c>
      <c r="T28" s="18"/>
    </row>
    <row r="29" spans="1:20" ht="33">
      <c r="A29" s="4">
        <v>25</v>
      </c>
      <c r="B29" s="17" t="s">
        <v>63</v>
      </c>
      <c r="C29" s="86" t="s">
        <v>502</v>
      </c>
      <c r="D29" s="65" t="s">
        <v>107</v>
      </c>
      <c r="E29" s="87">
        <v>18220106402</v>
      </c>
      <c r="F29" s="64" t="s">
        <v>126</v>
      </c>
      <c r="G29" s="85">
        <v>26</v>
      </c>
      <c r="H29" s="85">
        <v>20</v>
      </c>
      <c r="I29" s="67">
        <f t="shared" si="1"/>
        <v>46</v>
      </c>
      <c r="J29" s="65">
        <v>9401281868</v>
      </c>
      <c r="K29" s="65" t="s">
        <v>515</v>
      </c>
      <c r="L29" s="65" t="s">
        <v>516</v>
      </c>
      <c r="M29" s="65">
        <v>9954914519</v>
      </c>
      <c r="N29" s="65" t="s">
        <v>500</v>
      </c>
      <c r="O29" s="65">
        <v>8472808767</v>
      </c>
      <c r="P29" s="69">
        <v>43563</v>
      </c>
      <c r="Q29" s="65" t="s">
        <v>129</v>
      </c>
      <c r="R29" s="87">
        <v>38</v>
      </c>
      <c r="S29" s="18" t="s">
        <v>163</v>
      </c>
      <c r="T29" s="18"/>
    </row>
    <row r="30" spans="1:20" ht="33">
      <c r="A30" s="4">
        <v>26</v>
      </c>
      <c r="B30" s="17" t="s">
        <v>63</v>
      </c>
      <c r="C30" s="64" t="s">
        <v>503</v>
      </c>
      <c r="D30" s="65" t="s">
        <v>107</v>
      </c>
      <c r="E30" s="89">
        <v>18220106404</v>
      </c>
      <c r="F30" s="64" t="s">
        <v>126</v>
      </c>
      <c r="G30" s="85">
        <v>102</v>
      </c>
      <c r="H30" s="85">
        <v>76</v>
      </c>
      <c r="I30" s="67">
        <f t="shared" si="1"/>
        <v>178</v>
      </c>
      <c r="J30" s="65">
        <v>9954163214</v>
      </c>
      <c r="K30" s="65" t="s">
        <v>155</v>
      </c>
      <c r="L30" s="65" t="s">
        <v>156</v>
      </c>
      <c r="M30" s="65">
        <v>9854978778</v>
      </c>
      <c r="N30" s="65" t="s">
        <v>500</v>
      </c>
      <c r="O30" s="65">
        <v>8472808767</v>
      </c>
      <c r="P30" s="69">
        <v>43564</v>
      </c>
      <c r="Q30" s="65" t="s">
        <v>130</v>
      </c>
      <c r="R30" s="87">
        <v>31</v>
      </c>
      <c r="S30" s="18" t="s">
        <v>163</v>
      </c>
      <c r="T30" s="18"/>
    </row>
    <row r="31" spans="1:20" ht="33">
      <c r="A31" s="4">
        <v>27</v>
      </c>
      <c r="B31" s="17" t="s">
        <v>63</v>
      </c>
      <c r="C31" s="64" t="s">
        <v>504</v>
      </c>
      <c r="D31" s="65" t="s">
        <v>107</v>
      </c>
      <c r="E31" s="89">
        <v>18220106406</v>
      </c>
      <c r="F31" s="64" t="s">
        <v>126</v>
      </c>
      <c r="G31" s="85">
        <v>49</v>
      </c>
      <c r="H31" s="85">
        <v>48</v>
      </c>
      <c r="I31" s="67">
        <f t="shared" si="1"/>
        <v>97</v>
      </c>
      <c r="J31" s="65">
        <v>9435201466</v>
      </c>
      <c r="K31" s="65" t="s">
        <v>515</v>
      </c>
      <c r="L31" s="65" t="s">
        <v>516</v>
      </c>
      <c r="M31" s="65">
        <v>9954914519</v>
      </c>
      <c r="N31" s="65" t="s">
        <v>500</v>
      </c>
      <c r="O31" s="65">
        <v>8472808767</v>
      </c>
      <c r="P31" s="69">
        <v>43565</v>
      </c>
      <c r="Q31" s="65" t="s">
        <v>134</v>
      </c>
      <c r="R31" s="87">
        <v>28</v>
      </c>
      <c r="S31" s="18" t="s">
        <v>163</v>
      </c>
      <c r="T31" s="18"/>
    </row>
    <row r="32" spans="1:20" ht="33">
      <c r="A32" s="4">
        <v>28</v>
      </c>
      <c r="B32" s="17" t="s">
        <v>63</v>
      </c>
      <c r="C32" s="64" t="s">
        <v>505</v>
      </c>
      <c r="D32" s="65" t="s">
        <v>107</v>
      </c>
      <c r="E32" s="89">
        <v>18220107103</v>
      </c>
      <c r="F32" s="64" t="s">
        <v>126</v>
      </c>
      <c r="G32" s="85">
        <v>21</v>
      </c>
      <c r="H32" s="85">
        <v>18</v>
      </c>
      <c r="I32" s="67">
        <f t="shared" si="1"/>
        <v>39</v>
      </c>
      <c r="J32" s="65">
        <v>9859148050</v>
      </c>
      <c r="K32" s="65" t="s">
        <v>209</v>
      </c>
      <c r="L32" s="65" t="s">
        <v>757</v>
      </c>
      <c r="M32" s="65">
        <v>9435178312</v>
      </c>
      <c r="N32" s="65" t="s">
        <v>210</v>
      </c>
      <c r="O32" s="65">
        <v>7662842590</v>
      </c>
      <c r="P32" s="69">
        <v>43565</v>
      </c>
      <c r="Q32" s="65" t="s">
        <v>134</v>
      </c>
      <c r="R32" s="68">
        <v>20</v>
      </c>
      <c r="S32" s="18" t="s">
        <v>163</v>
      </c>
      <c r="T32" s="18"/>
    </row>
    <row r="33" spans="1:20" ht="33">
      <c r="A33" s="4">
        <v>29</v>
      </c>
      <c r="B33" s="17" t="s">
        <v>63</v>
      </c>
      <c r="C33" s="64" t="s">
        <v>506</v>
      </c>
      <c r="D33" s="65" t="s">
        <v>107</v>
      </c>
      <c r="E33" s="89">
        <v>18220106502</v>
      </c>
      <c r="F33" s="64" t="s">
        <v>126</v>
      </c>
      <c r="G33" s="85">
        <v>84</v>
      </c>
      <c r="H33" s="85">
        <v>74</v>
      </c>
      <c r="I33" s="67">
        <f t="shared" si="1"/>
        <v>158</v>
      </c>
      <c r="J33" s="65">
        <v>9435197889</v>
      </c>
      <c r="K33" s="65" t="s">
        <v>410</v>
      </c>
      <c r="L33" s="65" t="s">
        <v>499</v>
      </c>
      <c r="M33" s="65">
        <v>9859407806</v>
      </c>
      <c r="N33" s="65" t="s">
        <v>517</v>
      </c>
      <c r="O33" s="65">
        <v>7399109040</v>
      </c>
      <c r="P33" s="69">
        <v>43566</v>
      </c>
      <c r="Q33" s="65" t="s">
        <v>141</v>
      </c>
      <c r="R33" s="87">
        <v>40</v>
      </c>
      <c r="S33" s="18" t="s">
        <v>163</v>
      </c>
      <c r="T33" s="18"/>
    </row>
    <row r="34" spans="1:20" ht="33">
      <c r="A34" s="4">
        <v>30</v>
      </c>
      <c r="B34" s="17" t="s">
        <v>63</v>
      </c>
      <c r="C34" s="86" t="s">
        <v>507</v>
      </c>
      <c r="D34" s="65" t="s">
        <v>107</v>
      </c>
      <c r="E34" s="87">
        <v>18220106704</v>
      </c>
      <c r="F34" s="64" t="s">
        <v>126</v>
      </c>
      <c r="G34" s="85">
        <v>151</v>
      </c>
      <c r="H34" s="85">
        <v>115</v>
      </c>
      <c r="I34" s="67">
        <f t="shared" si="1"/>
        <v>266</v>
      </c>
      <c r="J34" s="65">
        <v>7399946008</v>
      </c>
      <c r="K34" s="65" t="s">
        <v>209</v>
      </c>
      <c r="L34" s="65" t="s">
        <v>757</v>
      </c>
      <c r="M34" s="65">
        <v>9435178312</v>
      </c>
      <c r="N34" s="65" t="s">
        <v>210</v>
      </c>
      <c r="O34" s="65">
        <v>7662842590</v>
      </c>
      <c r="P34" s="69">
        <v>43567</v>
      </c>
      <c r="Q34" s="65" t="s">
        <v>145</v>
      </c>
      <c r="R34" s="87">
        <v>21</v>
      </c>
      <c r="S34" s="18" t="s">
        <v>163</v>
      </c>
      <c r="T34" s="18"/>
    </row>
    <row r="35" spans="1:20" ht="33">
      <c r="A35" s="4">
        <v>31</v>
      </c>
      <c r="B35" s="17" t="s">
        <v>63</v>
      </c>
      <c r="C35" s="86" t="s">
        <v>507</v>
      </c>
      <c r="D35" s="65" t="s">
        <v>107</v>
      </c>
      <c r="E35" s="87">
        <v>18220106704</v>
      </c>
      <c r="F35" s="64" t="s">
        <v>126</v>
      </c>
      <c r="G35" s="85">
        <v>151</v>
      </c>
      <c r="H35" s="85">
        <v>115</v>
      </c>
      <c r="I35" s="67">
        <f t="shared" si="1"/>
        <v>266</v>
      </c>
      <c r="J35" s="65">
        <v>7399946008</v>
      </c>
      <c r="K35" s="65" t="s">
        <v>209</v>
      </c>
      <c r="L35" s="65" t="s">
        <v>757</v>
      </c>
      <c r="M35" s="65">
        <v>9435178312</v>
      </c>
      <c r="N35" s="65" t="s">
        <v>210</v>
      </c>
      <c r="O35" s="65">
        <v>7662842590</v>
      </c>
      <c r="P35" s="69">
        <v>43568</v>
      </c>
      <c r="Q35" s="65" t="s">
        <v>146</v>
      </c>
      <c r="R35" s="68">
        <v>42</v>
      </c>
      <c r="S35" s="18" t="s">
        <v>163</v>
      </c>
      <c r="T35" s="18"/>
    </row>
    <row r="36" spans="1:20" ht="33">
      <c r="A36" s="4">
        <v>32</v>
      </c>
      <c r="B36" s="17" t="s">
        <v>63</v>
      </c>
      <c r="C36" s="86" t="s">
        <v>508</v>
      </c>
      <c r="D36" s="65" t="s">
        <v>107</v>
      </c>
      <c r="E36" s="87">
        <v>18220107101</v>
      </c>
      <c r="F36" s="64" t="s">
        <v>126</v>
      </c>
      <c r="G36" s="85">
        <v>147</v>
      </c>
      <c r="H36" s="85">
        <v>93</v>
      </c>
      <c r="I36" s="67">
        <f t="shared" si="1"/>
        <v>240</v>
      </c>
      <c r="J36" s="65">
        <v>9854526679</v>
      </c>
      <c r="K36" s="65" t="s">
        <v>209</v>
      </c>
      <c r="L36" s="65" t="s">
        <v>757</v>
      </c>
      <c r="M36" s="65">
        <v>9435178312</v>
      </c>
      <c r="N36" s="65" t="s">
        <v>210</v>
      </c>
      <c r="O36" s="65">
        <v>7662842590</v>
      </c>
      <c r="P36" s="69">
        <v>43575</v>
      </c>
      <c r="Q36" s="65" t="s">
        <v>146</v>
      </c>
      <c r="R36" s="87">
        <v>47</v>
      </c>
      <c r="S36" s="18" t="s">
        <v>163</v>
      </c>
      <c r="T36" s="18"/>
    </row>
    <row r="37" spans="1:20" ht="33">
      <c r="A37" s="4">
        <v>33</v>
      </c>
      <c r="B37" s="17" t="s">
        <v>63</v>
      </c>
      <c r="C37" s="86" t="s">
        <v>508</v>
      </c>
      <c r="D37" s="65" t="s">
        <v>107</v>
      </c>
      <c r="E37" s="87">
        <v>18220107101</v>
      </c>
      <c r="F37" s="64" t="s">
        <v>126</v>
      </c>
      <c r="G37" s="85">
        <v>147</v>
      </c>
      <c r="H37" s="85">
        <v>93</v>
      </c>
      <c r="I37" s="67">
        <f t="shared" si="1"/>
        <v>240</v>
      </c>
      <c r="J37" s="65">
        <v>9854526679</v>
      </c>
      <c r="K37" s="65" t="s">
        <v>209</v>
      </c>
      <c r="L37" s="65" t="s">
        <v>757</v>
      </c>
      <c r="M37" s="65">
        <v>9435178312</v>
      </c>
      <c r="N37" s="65" t="s">
        <v>210</v>
      </c>
      <c r="O37" s="65">
        <v>7662842590</v>
      </c>
      <c r="P37" s="69">
        <v>43577</v>
      </c>
      <c r="Q37" s="65" t="s">
        <v>129</v>
      </c>
      <c r="R37" s="87">
        <v>47</v>
      </c>
      <c r="S37" s="18" t="s">
        <v>163</v>
      </c>
      <c r="T37" s="18"/>
    </row>
    <row r="38" spans="1:20" ht="33">
      <c r="A38" s="4">
        <v>34</v>
      </c>
      <c r="B38" s="17" t="s">
        <v>63</v>
      </c>
      <c r="C38" s="86" t="s">
        <v>509</v>
      </c>
      <c r="D38" s="65" t="s">
        <v>107</v>
      </c>
      <c r="E38" s="87">
        <v>18220107102</v>
      </c>
      <c r="F38" s="64" t="s">
        <v>126</v>
      </c>
      <c r="G38" s="85">
        <v>79</v>
      </c>
      <c r="H38" s="85">
        <v>74</v>
      </c>
      <c r="I38" s="67">
        <f t="shared" si="1"/>
        <v>153</v>
      </c>
      <c r="J38" s="65">
        <v>9859619649</v>
      </c>
      <c r="K38" s="65" t="s">
        <v>209</v>
      </c>
      <c r="L38" s="65" t="s">
        <v>757</v>
      </c>
      <c r="M38" s="65">
        <v>9435178312</v>
      </c>
      <c r="N38" s="65" t="s">
        <v>210</v>
      </c>
      <c r="O38" s="65">
        <v>7662842590</v>
      </c>
      <c r="P38" s="69">
        <v>43578</v>
      </c>
      <c r="Q38" s="65" t="s">
        <v>130</v>
      </c>
      <c r="R38" s="68">
        <v>38</v>
      </c>
      <c r="S38" s="18" t="s">
        <v>163</v>
      </c>
      <c r="T38" s="18"/>
    </row>
    <row r="39" spans="1:20" ht="33">
      <c r="A39" s="4">
        <v>35</v>
      </c>
      <c r="B39" s="17" t="s">
        <v>63</v>
      </c>
      <c r="C39" s="64" t="s">
        <v>510</v>
      </c>
      <c r="D39" s="65" t="s">
        <v>107</v>
      </c>
      <c r="E39" s="88" t="s">
        <v>511</v>
      </c>
      <c r="F39" s="64" t="s">
        <v>126</v>
      </c>
      <c r="G39" s="85">
        <v>102</v>
      </c>
      <c r="H39" s="85">
        <v>81</v>
      </c>
      <c r="I39" s="67">
        <f t="shared" si="1"/>
        <v>183</v>
      </c>
      <c r="J39" s="65">
        <v>9859063460</v>
      </c>
      <c r="K39" s="65" t="s">
        <v>209</v>
      </c>
      <c r="L39" s="65" t="s">
        <v>757</v>
      </c>
      <c r="M39" s="65">
        <v>9435178312</v>
      </c>
      <c r="N39" s="65" t="s">
        <v>212</v>
      </c>
      <c r="O39" s="65">
        <v>9854498590</v>
      </c>
      <c r="P39" s="69">
        <v>43579</v>
      </c>
      <c r="Q39" s="65" t="s">
        <v>134</v>
      </c>
      <c r="R39" s="68">
        <v>44</v>
      </c>
      <c r="S39" s="18" t="s">
        <v>163</v>
      </c>
      <c r="T39" s="18"/>
    </row>
    <row r="40" spans="1:20" ht="33">
      <c r="A40" s="4">
        <v>36</v>
      </c>
      <c r="B40" s="17" t="s">
        <v>63</v>
      </c>
      <c r="C40" s="64" t="s">
        <v>510</v>
      </c>
      <c r="D40" s="65" t="s">
        <v>107</v>
      </c>
      <c r="E40" s="88" t="s">
        <v>511</v>
      </c>
      <c r="F40" s="64" t="s">
        <v>126</v>
      </c>
      <c r="G40" s="85">
        <v>102</v>
      </c>
      <c r="H40" s="85">
        <v>81</v>
      </c>
      <c r="I40" s="67">
        <f t="shared" si="1"/>
        <v>183</v>
      </c>
      <c r="J40" s="65">
        <v>9859063460</v>
      </c>
      <c r="K40" s="65" t="s">
        <v>209</v>
      </c>
      <c r="L40" s="65" t="s">
        <v>757</v>
      </c>
      <c r="M40" s="65">
        <v>9435178312</v>
      </c>
      <c r="N40" s="65" t="s">
        <v>212</v>
      </c>
      <c r="O40" s="65">
        <v>9854498590</v>
      </c>
      <c r="P40" s="69">
        <v>43580</v>
      </c>
      <c r="Q40" s="65" t="s">
        <v>141</v>
      </c>
      <c r="R40" s="68">
        <v>44</v>
      </c>
      <c r="S40" s="18" t="s">
        <v>163</v>
      </c>
      <c r="T40" s="18"/>
    </row>
    <row r="41" spans="1:20" ht="33">
      <c r="A41" s="4">
        <v>37</v>
      </c>
      <c r="B41" s="17" t="s">
        <v>63</v>
      </c>
      <c r="C41" s="64" t="s">
        <v>512</v>
      </c>
      <c r="D41" s="65" t="s">
        <v>107</v>
      </c>
      <c r="E41" s="89">
        <v>18220107601</v>
      </c>
      <c r="F41" s="64" t="s">
        <v>126</v>
      </c>
      <c r="G41" s="85">
        <v>87</v>
      </c>
      <c r="H41" s="85">
        <v>68</v>
      </c>
      <c r="I41" s="67">
        <f t="shared" si="1"/>
        <v>155</v>
      </c>
      <c r="J41" s="65">
        <v>9577592172</v>
      </c>
      <c r="K41" s="65" t="s">
        <v>131</v>
      </c>
      <c r="L41" s="65" t="s">
        <v>225</v>
      </c>
      <c r="M41" s="65">
        <v>9678187922</v>
      </c>
      <c r="N41" s="65" t="s">
        <v>133</v>
      </c>
      <c r="O41" s="65">
        <v>9613304770</v>
      </c>
      <c r="P41" s="69">
        <v>43581</v>
      </c>
      <c r="Q41" s="65" t="s">
        <v>145</v>
      </c>
      <c r="R41" s="68">
        <v>60</v>
      </c>
      <c r="S41" s="18" t="s">
        <v>163</v>
      </c>
      <c r="T41" s="18"/>
    </row>
    <row r="42" spans="1:20" ht="33">
      <c r="A42" s="4">
        <v>38</v>
      </c>
      <c r="B42" s="17" t="s">
        <v>63</v>
      </c>
      <c r="C42" s="86" t="s">
        <v>513</v>
      </c>
      <c r="D42" s="65" t="s">
        <v>107</v>
      </c>
      <c r="E42" s="87">
        <v>18220107801</v>
      </c>
      <c r="F42" s="64" t="s">
        <v>126</v>
      </c>
      <c r="G42" s="85">
        <v>78</v>
      </c>
      <c r="H42" s="85">
        <v>54</v>
      </c>
      <c r="I42" s="67">
        <f t="shared" si="1"/>
        <v>132</v>
      </c>
      <c r="J42" s="65">
        <v>9435809497</v>
      </c>
      <c r="K42" s="65" t="s">
        <v>131</v>
      </c>
      <c r="L42" s="65" t="s">
        <v>225</v>
      </c>
      <c r="M42" s="65">
        <v>9678187922</v>
      </c>
      <c r="N42" s="65" t="s">
        <v>133</v>
      </c>
      <c r="O42" s="65">
        <v>9613304770</v>
      </c>
      <c r="P42" s="69">
        <v>43584</v>
      </c>
      <c r="Q42" s="65" t="s">
        <v>129</v>
      </c>
      <c r="R42" s="68">
        <v>16</v>
      </c>
      <c r="S42" s="18" t="s">
        <v>163</v>
      </c>
      <c r="T42" s="18"/>
    </row>
    <row r="43" spans="1:20" ht="33">
      <c r="A43" s="4">
        <v>39</v>
      </c>
      <c r="B43" s="17" t="s">
        <v>63</v>
      </c>
      <c r="C43" s="64" t="s">
        <v>514</v>
      </c>
      <c r="D43" s="65" t="s">
        <v>107</v>
      </c>
      <c r="E43" s="89">
        <v>18220107910</v>
      </c>
      <c r="F43" s="64" t="s">
        <v>126</v>
      </c>
      <c r="G43" s="85">
        <v>95</v>
      </c>
      <c r="H43" s="85">
        <v>69</v>
      </c>
      <c r="I43" s="67">
        <f t="shared" si="1"/>
        <v>164</v>
      </c>
      <c r="J43" s="65">
        <v>9577100716</v>
      </c>
      <c r="K43" s="65" t="s">
        <v>148</v>
      </c>
      <c r="L43" s="65" t="s">
        <v>149</v>
      </c>
      <c r="M43" s="65">
        <v>9401394679</v>
      </c>
      <c r="N43" s="65" t="s">
        <v>460</v>
      </c>
      <c r="O43" s="65">
        <v>7399796506</v>
      </c>
      <c r="P43" s="69">
        <v>43585</v>
      </c>
      <c r="Q43" s="65" t="s">
        <v>130</v>
      </c>
      <c r="R43" s="87">
        <v>33</v>
      </c>
      <c r="S43" s="18" t="s">
        <v>163</v>
      </c>
      <c r="T43" s="18"/>
    </row>
    <row r="44" spans="1:20">
      <c r="A44" s="4">
        <v>40</v>
      </c>
      <c r="B44" s="17"/>
      <c r="C44" s="18"/>
      <c r="D44" s="18"/>
      <c r="E44" s="19"/>
      <c r="F44" s="18"/>
      <c r="G44" s="19"/>
      <c r="H44" s="19"/>
      <c r="I44" s="55">
        <f t="shared" si="0"/>
        <v>0</v>
      </c>
      <c r="J44" s="18"/>
      <c r="K44" s="18"/>
      <c r="L44" s="18"/>
      <c r="M44" s="18"/>
      <c r="N44" s="18"/>
      <c r="O44" s="18"/>
      <c r="P44" s="24"/>
      <c r="Q44" s="18"/>
      <c r="R44" s="18"/>
      <c r="S44" s="18"/>
      <c r="T44" s="18"/>
    </row>
    <row r="45" spans="1:20">
      <c r="A45" s="4">
        <v>41</v>
      </c>
      <c r="B45" s="17"/>
      <c r="C45" s="18"/>
      <c r="D45" s="18"/>
      <c r="E45" s="19"/>
      <c r="F45" s="18"/>
      <c r="G45" s="19"/>
      <c r="H45" s="19"/>
      <c r="I45" s="55">
        <f t="shared" si="0"/>
        <v>0</v>
      </c>
      <c r="J45" s="18"/>
      <c r="K45" s="18"/>
      <c r="L45" s="18"/>
      <c r="M45" s="18"/>
      <c r="N45" s="18"/>
      <c r="O45" s="18"/>
      <c r="P45" s="24"/>
      <c r="Q45" s="18"/>
      <c r="R45" s="18"/>
      <c r="S45" s="18"/>
      <c r="T45" s="18"/>
    </row>
    <row r="46" spans="1:20">
      <c r="A46" s="4">
        <v>42</v>
      </c>
      <c r="B46" s="17"/>
      <c r="C46" s="18"/>
      <c r="D46" s="18"/>
      <c r="E46" s="19"/>
      <c r="F46" s="18"/>
      <c r="G46" s="19"/>
      <c r="H46" s="19"/>
      <c r="I46" s="55">
        <f t="shared" si="0"/>
        <v>0</v>
      </c>
      <c r="J46" s="18"/>
      <c r="K46" s="18"/>
      <c r="L46" s="18"/>
      <c r="M46" s="18"/>
      <c r="N46" s="18"/>
      <c r="O46" s="18"/>
      <c r="P46" s="24"/>
      <c r="Q46" s="18"/>
      <c r="R46" s="18"/>
      <c r="S46" s="18"/>
      <c r="T46" s="18"/>
    </row>
    <row r="47" spans="1:20">
      <c r="A47" s="4">
        <v>43</v>
      </c>
      <c r="B47" s="17"/>
      <c r="C47" s="18"/>
      <c r="D47" s="18"/>
      <c r="E47" s="19"/>
      <c r="F47" s="18"/>
      <c r="G47" s="19"/>
      <c r="H47" s="19"/>
      <c r="I47" s="55">
        <f t="shared" si="0"/>
        <v>0</v>
      </c>
      <c r="J47" s="18"/>
      <c r="K47" s="18"/>
      <c r="L47" s="18"/>
      <c r="M47" s="18"/>
      <c r="N47" s="18"/>
      <c r="O47" s="18"/>
      <c r="P47" s="24"/>
      <c r="Q47" s="18"/>
      <c r="R47" s="18"/>
      <c r="S47" s="18"/>
      <c r="T47" s="18"/>
    </row>
    <row r="48" spans="1:20">
      <c r="A48" s="4">
        <v>44</v>
      </c>
      <c r="B48" s="17"/>
      <c r="C48" s="18"/>
      <c r="D48" s="18"/>
      <c r="E48" s="19"/>
      <c r="F48" s="18"/>
      <c r="G48" s="19"/>
      <c r="H48" s="19"/>
      <c r="I48" s="55">
        <f t="shared" si="0"/>
        <v>0</v>
      </c>
      <c r="J48" s="18"/>
      <c r="K48" s="18"/>
      <c r="L48" s="18"/>
      <c r="M48" s="18"/>
      <c r="N48" s="18"/>
      <c r="O48" s="18"/>
      <c r="P48" s="24"/>
      <c r="Q48" s="18"/>
      <c r="R48" s="18"/>
      <c r="S48" s="18"/>
      <c r="T48" s="18"/>
    </row>
    <row r="49" spans="1:20">
      <c r="A49" s="4">
        <v>45</v>
      </c>
      <c r="B49" s="17"/>
      <c r="C49" s="18"/>
      <c r="D49" s="18"/>
      <c r="E49" s="19"/>
      <c r="F49" s="18"/>
      <c r="G49" s="19"/>
      <c r="H49" s="19"/>
      <c r="I49" s="55">
        <f t="shared" si="0"/>
        <v>0</v>
      </c>
      <c r="J49" s="18"/>
      <c r="K49" s="18"/>
      <c r="L49" s="18"/>
      <c r="M49" s="18"/>
      <c r="N49" s="18"/>
      <c r="O49" s="18"/>
      <c r="P49" s="24"/>
      <c r="Q49" s="18"/>
      <c r="R49" s="18"/>
      <c r="S49" s="18"/>
      <c r="T49" s="18"/>
    </row>
    <row r="50" spans="1:20">
      <c r="A50" s="4">
        <v>46</v>
      </c>
      <c r="B50" s="17"/>
      <c r="C50" s="18"/>
      <c r="D50" s="18"/>
      <c r="E50" s="19"/>
      <c r="F50" s="18"/>
      <c r="G50" s="19"/>
      <c r="H50" s="19"/>
      <c r="I50" s="55">
        <f t="shared" si="0"/>
        <v>0</v>
      </c>
      <c r="J50" s="18"/>
      <c r="K50" s="18"/>
      <c r="L50" s="18"/>
      <c r="M50" s="18"/>
      <c r="N50" s="18"/>
      <c r="O50" s="18"/>
      <c r="P50" s="24"/>
      <c r="Q50" s="18"/>
      <c r="R50" s="18"/>
      <c r="S50" s="18"/>
      <c r="T50" s="18"/>
    </row>
    <row r="51" spans="1:20">
      <c r="A51" s="4">
        <v>47</v>
      </c>
      <c r="B51" s="17"/>
      <c r="C51" s="18"/>
      <c r="D51" s="18"/>
      <c r="E51" s="19"/>
      <c r="F51" s="18"/>
      <c r="G51" s="19"/>
      <c r="H51" s="19"/>
      <c r="I51" s="55">
        <f t="shared" si="0"/>
        <v>0</v>
      </c>
      <c r="J51" s="18"/>
      <c r="K51" s="18"/>
      <c r="L51" s="18"/>
      <c r="M51" s="18"/>
      <c r="N51" s="18"/>
      <c r="O51" s="18"/>
      <c r="P51" s="24"/>
      <c r="Q51" s="18"/>
      <c r="R51" s="18"/>
      <c r="S51" s="18"/>
      <c r="T51" s="18"/>
    </row>
    <row r="52" spans="1:20">
      <c r="A52" s="4">
        <v>48</v>
      </c>
      <c r="B52" s="17"/>
      <c r="C52" s="18"/>
      <c r="D52" s="18"/>
      <c r="E52" s="19"/>
      <c r="F52" s="18"/>
      <c r="G52" s="19"/>
      <c r="H52" s="19"/>
      <c r="I52" s="55">
        <f t="shared" si="0"/>
        <v>0</v>
      </c>
      <c r="J52" s="18"/>
      <c r="K52" s="18"/>
      <c r="L52" s="18"/>
      <c r="M52" s="18"/>
      <c r="N52" s="18"/>
      <c r="O52" s="18"/>
      <c r="P52" s="24"/>
      <c r="Q52" s="18"/>
      <c r="R52" s="18"/>
      <c r="S52" s="18"/>
      <c r="T52" s="18"/>
    </row>
    <row r="53" spans="1:20">
      <c r="A53" s="4">
        <v>49</v>
      </c>
      <c r="B53" s="17"/>
      <c r="C53" s="18"/>
      <c r="D53" s="18"/>
      <c r="E53" s="19"/>
      <c r="F53" s="18"/>
      <c r="G53" s="19"/>
      <c r="H53" s="19"/>
      <c r="I53" s="55">
        <f t="shared" si="0"/>
        <v>0</v>
      </c>
      <c r="J53" s="18"/>
      <c r="K53" s="18"/>
      <c r="L53" s="18"/>
      <c r="M53" s="18"/>
      <c r="N53" s="18"/>
      <c r="O53" s="18"/>
      <c r="P53" s="24"/>
      <c r="Q53" s="18"/>
      <c r="R53" s="18"/>
      <c r="S53" s="18"/>
      <c r="T53" s="18"/>
    </row>
    <row r="54" spans="1:20">
      <c r="A54" s="4">
        <v>50</v>
      </c>
      <c r="B54" s="17"/>
      <c r="C54" s="18"/>
      <c r="D54" s="18"/>
      <c r="E54" s="19"/>
      <c r="F54" s="18"/>
      <c r="G54" s="19"/>
      <c r="H54" s="19"/>
      <c r="I54" s="55">
        <f t="shared" si="0"/>
        <v>0</v>
      </c>
      <c r="J54" s="18"/>
      <c r="K54" s="18"/>
      <c r="L54" s="18"/>
      <c r="M54" s="18"/>
      <c r="N54" s="18"/>
      <c r="O54" s="18"/>
      <c r="P54" s="24"/>
      <c r="Q54" s="18"/>
      <c r="R54" s="18"/>
      <c r="S54" s="18"/>
      <c r="T54" s="18"/>
    </row>
    <row r="55" spans="1:20">
      <c r="A55" s="4">
        <v>51</v>
      </c>
      <c r="B55" s="17"/>
      <c r="C55" s="18"/>
      <c r="D55" s="18"/>
      <c r="E55" s="19"/>
      <c r="F55" s="18"/>
      <c r="G55" s="19"/>
      <c r="H55" s="19"/>
      <c r="I55" s="55">
        <f t="shared" si="0"/>
        <v>0</v>
      </c>
      <c r="J55" s="18"/>
      <c r="K55" s="18"/>
      <c r="L55" s="18"/>
      <c r="M55" s="18"/>
      <c r="N55" s="18"/>
      <c r="O55" s="18"/>
      <c r="P55" s="24"/>
      <c r="Q55" s="18"/>
      <c r="R55" s="18"/>
      <c r="S55" s="18"/>
      <c r="T55" s="18"/>
    </row>
    <row r="56" spans="1:20">
      <c r="A56" s="4">
        <v>52</v>
      </c>
      <c r="B56" s="17"/>
      <c r="C56" s="18"/>
      <c r="D56" s="18"/>
      <c r="E56" s="19"/>
      <c r="F56" s="18"/>
      <c r="G56" s="19"/>
      <c r="H56" s="19"/>
      <c r="I56" s="55">
        <f t="shared" si="0"/>
        <v>0</v>
      </c>
      <c r="J56" s="18"/>
      <c r="K56" s="18"/>
      <c r="L56" s="18"/>
      <c r="M56" s="18"/>
      <c r="N56" s="18"/>
      <c r="O56" s="18"/>
      <c r="P56" s="24"/>
      <c r="Q56" s="18"/>
      <c r="R56" s="18"/>
      <c r="S56" s="18"/>
      <c r="T56" s="18"/>
    </row>
    <row r="57" spans="1:20">
      <c r="A57" s="4">
        <v>53</v>
      </c>
      <c r="B57" s="17"/>
      <c r="C57" s="18"/>
      <c r="D57" s="18"/>
      <c r="E57" s="19"/>
      <c r="F57" s="18"/>
      <c r="G57" s="19"/>
      <c r="H57" s="19"/>
      <c r="I57" s="55">
        <f t="shared" si="0"/>
        <v>0</v>
      </c>
      <c r="J57" s="18"/>
      <c r="K57" s="18"/>
      <c r="L57" s="18"/>
      <c r="M57" s="18"/>
      <c r="N57" s="18"/>
      <c r="O57" s="18"/>
      <c r="P57" s="24"/>
      <c r="Q57" s="18"/>
      <c r="R57" s="18"/>
      <c r="S57" s="18"/>
      <c r="T57" s="18"/>
    </row>
    <row r="58" spans="1:20">
      <c r="A58" s="4">
        <v>54</v>
      </c>
      <c r="B58" s="17"/>
      <c r="C58" s="18"/>
      <c r="D58" s="18"/>
      <c r="E58" s="19"/>
      <c r="F58" s="18"/>
      <c r="G58" s="19"/>
      <c r="H58" s="19"/>
      <c r="I58" s="55">
        <f t="shared" si="0"/>
        <v>0</v>
      </c>
      <c r="J58" s="18"/>
      <c r="K58" s="18"/>
      <c r="L58" s="18"/>
      <c r="M58" s="18"/>
      <c r="N58" s="18"/>
      <c r="O58" s="18"/>
      <c r="P58" s="24"/>
      <c r="Q58" s="18"/>
      <c r="R58" s="18"/>
      <c r="S58" s="18"/>
      <c r="T58" s="18"/>
    </row>
    <row r="59" spans="1:20">
      <c r="A59" s="4">
        <v>55</v>
      </c>
      <c r="B59" s="17"/>
      <c r="C59" s="18"/>
      <c r="D59" s="18"/>
      <c r="E59" s="19"/>
      <c r="F59" s="18"/>
      <c r="G59" s="19"/>
      <c r="H59" s="19"/>
      <c r="I59" s="55">
        <f t="shared" si="0"/>
        <v>0</v>
      </c>
      <c r="J59" s="18"/>
      <c r="K59" s="18"/>
      <c r="L59" s="18"/>
      <c r="M59" s="18"/>
      <c r="N59" s="18"/>
      <c r="O59" s="18"/>
      <c r="P59" s="24"/>
      <c r="Q59" s="18"/>
      <c r="R59" s="18"/>
      <c r="S59" s="18"/>
      <c r="T59" s="18"/>
    </row>
    <row r="60" spans="1:20">
      <c r="A60" s="4">
        <v>56</v>
      </c>
      <c r="B60" s="17"/>
      <c r="C60" s="18"/>
      <c r="D60" s="18"/>
      <c r="E60" s="19"/>
      <c r="F60" s="18"/>
      <c r="G60" s="19"/>
      <c r="H60" s="19"/>
      <c r="I60" s="55">
        <f t="shared" si="0"/>
        <v>0</v>
      </c>
      <c r="J60" s="18"/>
      <c r="K60" s="18"/>
      <c r="L60" s="18"/>
      <c r="M60" s="18"/>
      <c r="N60" s="18"/>
      <c r="O60" s="18"/>
      <c r="P60" s="24"/>
      <c r="Q60" s="18"/>
      <c r="R60" s="18"/>
      <c r="S60" s="18"/>
      <c r="T60" s="18"/>
    </row>
    <row r="61" spans="1:20">
      <c r="A61" s="4">
        <v>57</v>
      </c>
      <c r="B61" s="17"/>
      <c r="C61" s="18"/>
      <c r="D61" s="18"/>
      <c r="E61" s="19"/>
      <c r="F61" s="18"/>
      <c r="G61" s="19"/>
      <c r="H61" s="19"/>
      <c r="I61" s="55">
        <f t="shared" si="0"/>
        <v>0</v>
      </c>
      <c r="J61" s="18"/>
      <c r="K61" s="18"/>
      <c r="L61" s="18"/>
      <c r="M61" s="18"/>
      <c r="N61" s="18"/>
      <c r="O61" s="18"/>
      <c r="P61" s="24"/>
      <c r="Q61" s="18"/>
      <c r="R61" s="18"/>
      <c r="S61" s="18"/>
      <c r="T61" s="18"/>
    </row>
    <row r="62" spans="1:20">
      <c r="A62" s="4">
        <v>58</v>
      </c>
      <c r="B62" s="17"/>
      <c r="C62" s="18"/>
      <c r="D62" s="18"/>
      <c r="E62" s="19"/>
      <c r="F62" s="18"/>
      <c r="G62" s="19"/>
      <c r="H62" s="19"/>
      <c r="I62" s="55">
        <f t="shared" si="0"/>
        <v>0</v>
      </c>
      <c r="J62" s="18"/>
      <c r="K62" s="18"/>
      <c r="L62" s="18"/>
      <c r="M62" s="18"/>
      <c r="N62" s="18"/>
      <c r="O62" s="18"/>
      <c r="P62" s="24"/>
      <c r="Q62" s="18"/>
      <c r="R62" s="18"/>
      <c r="S62" s="18"/>
      <c r="T62" s="18"/>
    </row>
    <row r="63" spans="1:20">
      <c r="A63" s="4">
        <v>59</v>
      </c>
      <c r="B63" s="17"/>
      <c r="C63" s="18"/>
      <c r="D63" s="18"/>
      <c r="E63" s="19"/>
      <c r="F63" s="18"/>
      <c r="G63" s="19"/>
      <c r="H63" s="19"/>
      <c r="I63" s="55">
        <f t="shared" si="0"/>
        <v>0</v>
      </c>
      <c r="J63" s="18"/>
      <c r="K63" s="18"/>
      <c r="L63" s="18"/>
      <c r="M63" s="18"/>
      <c r="N63" s="18"/>
      <c r="O63" s="18"/>
      <c r="P63" s="24"/>
      <c r="Q63" s="18"/>
      <c r="R63" s="18"/>
      <c r="S63" s="18"/>
      <c r="T63" s="18"/>
    </row>
    <row r="64" spans="1:20">
      <c r="A64" s="4">
        <v>60</v>
      </c>
      <c r="B64" s="17"/>
      <c r="C64" s="18"/>
      <c r="D64" s="18"/>
      <c r="E64" s="19"/>
      <c r="F64" s="18"/>
      <c r="G64" s="19"/>
      <c r="H64" s="19"/>
      <c r="I64" s="55">
        <f t="shared" si="0"/>
        <v>0</v>
      </c>
      <c r="J64" s="18"/>
      <c r="K64" s="18"/>
      <c r="L64" s="18"/>
      <c r="M64" s="18"/>
      <c r="N64" s="18"/>
      <c r="O64" s="18"/>
      <c r="P64" s="24"/>
      <c r="Q64" s="18"/>
      <c r="R64" s="18"/>
      <c r="S64" s="18"/>
      <c r="T64" s="18"/>
    </row>
    <row r="65" spans="1:20">
      <c r="A65" s="4">
        <v>61</v>
      </c>
      <c r="B65" s="17"/>
      <c r="C65" s="18"/>
      <c r="D65" s="18"/>
      <c r="E65" s="19"/>
      <c r="F65" s="18"/>
      <c r="G65" s="19"/>
      <c r="H65" s="19"/>
      <c r="I65" s="55">
        <f t="shared" si="0"/>
        <v>0</v>
      </c>
      <c r="J65" s="18"/>
      <c r="K65" s="18"/>
      <c r="L65" s="18"/>
      <c r="M65" s="18"/>
      <c r="N65" s="18"/>
      <c r="O65" s="18"/>
      <c r="P65" s="24"/>
      <c r="Q65" s="18"/>
      <c r="R65" s="18"/>
      <c r="S65" s="18"/>
      <c r="T65" s="18"/>
    </row>
    <row r="66" spans="1:20">
      <c r="A66" s="4">
        <v>62</v>
      </c>
      <c r="B66" s="17"/>
      <c r="C66" s="18"/>
      <c r="D66" s="18"/>
      <c r="E66" s="19"/>
      <c r="F66" s="18"/>
      <c r="G66" s="19"/>
      <c r="H66" s="19"/>
      <c r="I66" s="55">
        <f t="shared" si="0"/>
        <v>0</v>
      </c>
      <c r="J66" s="18"/>
      <c r="K66" s="18"/>
      <c r="L66" s="18"/>
      <c r="M66" s="18"/>
      <c r="N66" s="18"/>
      <c r="O66" s="18"/>
      <c r="P66" s="24"/>
      <c r="Q66" s="18"/>
      <c r="R66" s="18"/>
      <c r="S66" s="18"/>
      <c r="T66" s="18"/>
    </row>
    <row r="67" spans="1:20">
      <c r="A67" s="4">
        <v>63</v>
      </c>
      <c r="B67" s="17"/>
      <c r="C67" s="18"/>
      <c r="D67" s="18"/>
      <c r="E67" s="19"/>
      <c r="F67" s="18"/>
      <c r="G67" s="19"/>
      <c r="H67" s="19"/>
      <c r="I67" s="55">
        <f t="shared" si="0"/>
        <v>0</v>
      </c>
      <c r="J67" s="18"/>
      <c r="K67" s="18"/>
      <c r="L67" s="18"/>
      <c r="M67" s="18"/>
      <c r="N67" s="18"/>
      <c r="O67" s="18"/>
      <c r="P67" s="24"/>
      <c r="Q67" s="18"/>
      <c r="R67" s="18"/>
      <c r="S67" s="18"/>
      <c r="T67" s="18"/>
    </row>
    <row r="68" spans="1:20">
      <c r="A68" s="4">
        <v>64</v>
      </c>
      <c r="B68" s="17"/>
      <c r="C68" s="18"/>
      <c r="D68" s="18"/>
      <c r="E68" s="19"/>
      <c r="F68" s="18"/>
      <c r="G68" s="19"/>
      <c r="H68" s="19"/>
      <c r="I68" s="55">
        <f t="shared" si="0"/>
        <v>0</v>
      </c>
      <c r="J68" s="18"/>
      <c r="K68" s="18"/>
      <c r="L68" s="18"/>
      <c r="M68" s="18"/>
      <c r="N68" s="18"/>
      <c r="O68" s="18"/>
      <c r="P68" s="24"/>
      <c r="Q68" s="18"/>
      <c r="R68" s="18"/>
      <c r="S68" s="18"/>
      <c r="T68" s="18"/>
    </row>
    <row r="69" spans="1:20">
      <c r="A69" s="4">
        <v>65</v>
      </c>
      <c r="B69" s="17"/>
      <c r="C69" s="18"/>
      <c r="D69" s="18"/>
      <c r="E69" s="19"/>
      <c r="F69" s="18"/>
      <c r="G69" s="19"/>
      <c r="H69" s="19"/>
      <c r="I69" s="55">
        <f t="shared" si="0"/>
        <v>0</v>
      </c>
      <c r="J69" s="18"/>
      <c r="K69" s="18"/>
      <c r="L69" s="18"/>
      <c r="M69" s="18"/>
      <c r="N69" s="18"/>
      <c r="O69" s="18"/>
      <c r="P69" s="24"/>
      <c r="Q69" s="18"/>
      <c r="R69" s="18"/>
      <c r="S69" s="18"/>
      <c r="T69" s="18"/>
    </row>
    <row r="70" spans="1:20">
      <c r="A70" s="4">
        <v>66</v>
      </c>
      <c r="B70" s="17"/>
      <c r="C70" s="18"/>
      <c r="D70" s="18"/>
      <c r="E70" s="19"/>
      <c r="F70" s="18"/>
      <c r="G70" s="19"/>
      <c r="H70" s="19"/>
      <c r="I70" s="55">
        <f t="shared" ref="I70:I133" si="2">SUM(G70:H70)</f>
        <v>0</v>
      </c>
      <c r="J70" s="18"/>
      <c r="K70" s="18"/>
      <c r="L70" s="18"/>
      <c r="M70" s="18"/>
      <c r="N70" s="18"/>
      <c r="O70" s="18"/>
      <c r="P70" s="24"/>
      <c r="Q70" s="18"/>
      <c r="R70" s="18"/>
      <c r="S70" s="18"/>
      <c r="T70" s="18"/>
    </row>
    <row r="71" spans="1:20">
      <c r="A71" s="4">
        <v>67</v>
      </c>
      <c r="B71" s="17"/>
      <c r="C71" s="18"/>
      <c r="D71" s="18"/>
      <c r="E71" s="19"/>
      <c r="F71" s="18"/>
      <c r="G71" s="19"/>
      <c r="H71" s="19"/>
      <c r="I71" s="55">
        <f t="shared" si="2"/>
        <v>0</v>
      </c>
      <c r="J71" s="18"/>
      <c r="K71" s="18"/>
      <c r="L71" s="18"/>
      <c r="M71" s="18"/>
      <c r="N71" s="18"/>
      <c r="O71" s="18"/>
      <c r="P71" s="24"/>
      <c r="Q71" s="18"/>
      <c r="R71" s="18"/>
      <c r="S71" s="18"/>
      <c r="T71" s="18"/>
    </row>
    <row r="72" spans="1:20">
      <c r="A72" s="4">
        <v>68</v>
      </c>
      <c r="B72" s="17"/>
      <c r="C72" s="18"/>
      <c r="D72" s="18"/>
      <c r="E72" s="19"/>
      <c r="F72" s="18"/>
      <c r="G72" s="19"/>
      <c r="H72" s="19"/>
      <c r="I72" s="55">
        <f t="shared" si="2"/>
        <v>0</v>
      </c>
      <c r="J72" s="18"/>
      <c r="K72" s="18"/>
      <c r="L72" s="18"/>
      <c r="M72" s="18"/>
      <c r="N72" s="18"/>
      <c r="O72" s="18"/>
      <c r="P72" s="24"/>
      <c r="Q72" s="18"/>
      <c r="R72" s="18"/>
      <c r="S72" s="18"/>
      <c r="T72" s="18"/>
    </row>
    <row r="73" spans="1:20">
      <c r="A73" s="4">
        <v>69</v>
      </c>
      <c r="B73" s="17"/>
      <c r="C73" s="18"/>
      <c r="D73" s="18"/>
      <c r="E73" s="19"/>
      <c r="F73" s="18"/>
      <c r="G73" s="19"/>
      <c r="H73" s="19"/>
      <c r="I73" s="55">
        <f t="shared" si="2"/>
        <v>0</v>
      </c>
      <c r="J73" s="18"/>
      <c r="K73" s="18"/>
      <c r="L73" s="18"/>
      <c r="M73" s="18"/>
      <c r="N73" s="18"/>
      <c r="O73" s="18"/>
      <c r="P73" s="24"/>
      <c r="Q73" s="18"/>
      <c r="R73" s="18"/>
      <c r="S73" s="18"/>
      <c r="T73" s="18"/>
    </row>
    <row r="74" spans="1:20">
      <c r="A74" s="4">
        <v>70</v>
      </c>
      <c r="B74" s="17"/>
      <c r="C74" s="56"/>
      <c r="D74" s="56"/>
      <c r="E74" s="17"/>
      <c r="F74" s="56"/>
      <c r="G74" s="17"/>
      <c r="H74" s="17"/>
      <c r="I74" s="55">
        <f t="shared" si="2"/>
        <v>0</v>
      </c>
      <c r="J74" s="56"/>
      <c r="K74" s="56"/>
      <c r="L74" s="56"/>
      <c r="M74" s="56"/>
      <c r="N74" s="56"/>
      <c r="O74" s="56"/>
      <c r="P74" s="24"/>
      <c r="Q74" s="18"/>
      <c r="R74" s="18"/>
      <c r="S74" s="18"/>
      <c r="T74" s="18"/>
    </row>
    <row r="75" spans="1:20">
      <c r="A75" s="4">
        <v>71</v>
      </c>
      <c r="B75" s="17"/>
      <c r="C75" s="18"/>
      <c r="D75" s="18"/>
      <c r="E75" s="19"/>
      <c r="F75" s="18"/>
      <c r="G75" s="19"/>
      <c r="H75" s="19"/>
      <c r="I75" s="55">
        <f t="shared" si="2"/>
        <v>0</v>
      </c>
      <c r="J75" s="18"/>
      <c r="K75" s="18"/>
      <c r="L75" s="18"/>
      <c r="M75" s="18"/>
      <c r="N75" s="18"/>
      <c r="O75" s="18"/>
      <c r="P75" s="24"/>
      <c r="Q75" s="18"/>
      <c r="R75" s="18"/>
      <c r="S75" s="18"/>
      <c r="T75" s="18"/>
    </row>
    <row r="76" spans="1:20">
      <c r="A76" s="4">
        <v>72</v>
      </c>
      <c r="B76" s="17"/>
      <c r="C76" s="18"/>
      <c r="D76" s="18"/>
      <c r="E76" s="19"/>
      <c r="F76" s="18"/>
      <c r="G76" s="19"/>
      <c r="H76" s="19"/>
      <c r="I76" s="55">
        <f t="shared" si="2"/>
        <v>0</v>
      </c>
      <c r="J76" s="18"/>
      <c r="K76" s="18"/>
      <c r="L76" s="18"/>
      <c r="M76" s="18"/>
      <c r="N76" s="18"/>
      <c r="O76" s="18"/>
      <c r="P76" s="24"/>
      <c r="Q76" s="18"/>
      <c r="R76" s="18"/>
      <c r="S76" s="18"/>
      <c r="T76" s="18"/>
    </row>
    <row r="77" spans="1:20">
      <c r="A77" s="4">
        <v>73</v>
      </c>
      <c r="B77" s="17"/>
      <c r="C77" s="18"/>
      <c r="D77" s="18"/>
      <c r="E77" s="19"/>
      <c r="F77" s="18"/>
      <c r="G77" s="19"/>
      <c r="H77" s="19"/>
      <c r="I77" s="55">
        <f t="shared" si="2"/>
        <v>0</v>
      </c>
      <c r="J77" s="18"/>
      <c r="K77" s="18"/>
      <c r="L77" s="18"/>
      <c r="M77" s="18"/>
      <c r="N77" s="18"/>
      <c r="O77" s="18"/>
      <c r="P77" s="24"/>
      <c r="Q77" s="18"/>
      <c r="R77" s="18"/>
      <c r="S77" s="18"/>
      <c r="T77" s="18"/>
    </row>
    <row r="78" spans="1:20">
      <c r="A78" s="4">
        <v>74</v>
      </c>
      <c r="B78" s="17"/>
      <c r="C78" s="18"/>
      <c r="D78" s="18"/>
      <c r="E78" s="19"/>
      <c r="F78" s="18"/>
      <c r="G78" s="19"/>
      <c r="H78" s="19"/>
      <c r="I78" s="55">
        <f t="shared" si="2"/>
        <v>0</v>
      </c>
      <c r="J78" s="18"/>
      <c r="K78" s="18"/>
      <c r="L78" s="18"/>
      <c r="M78" s="18"/>
      <c r="N78" s="18"/>
      <c r="O78" s="18"/>
      <c r="P78" s="24"/>
      <c r="Q78" s="18"/>
      <c r="R78" s="18"/>
      <c r="S78" s="18"/>
      <c r="T78" s="18"/>
    </row>
    <row r="79" spans="1:20">
      <c r="A79" s="4">
        <v>75</v>
      </c>
      <c r="B79" s="17"/>
      <c r="C79" s="18"/>
      <c r="D79" s="18"/>
      <c r="E79" s="19"/>
      <c r="F79" s="18"/>
      <c r="G79" s="19"/>
      <c r="H79" s="19"/>
      <c r="I79" s="55">
        <f t="shared" si="2"/>
        <v>0</v>
      </c>
      <c r="J79" s="18"/>
      <c r="K79" s="18"/>
      <c r="L79" s="18"/>
      <c r="M79" s="18"/>
      <c r="N79" s="18"/>
      <c r="O79" s="18"/>
      <c r="P79" s="24"/>
      <c r="Q79" s="18"/>
      <c r="R79" s="18"/>
      <c r="S79" s="18"/>
      <c r="T79" s="18"/>
    </row>
    <row r="80" spans="1:20">
      <c r="A80" s="4">
        <v>76</v>
      </c>
      <c r="B80" s="17"/>
      <c r="C80" s="18"/>
      <c r="D80" s="18"/>
      <c r="E80" s="19"/>
      <c r="F80" s="18"/>
      <c r="G80" s="19"/>
      <c r="H80" s="19"/>
      <c r="I80" s="55">
        <f t="shared" si="2"/>
        <v>0</v>
      </c>
      <c r="J80" s="18"/>
      <c r="K80" s="18"/>
      <c r="L80" s="18"/>
      <c r="M80" s="18"/>
      <c r="N80" s="18"/>
      <c r="O80" s="18"/>
      <c r="P80" s="24"/>
      <c r="Q80" s="18"/>
      <c r="R80" s="18"/>
      <c r="S80" s="18"/>
      <c r="T80" s="18"/>
    </row>
    <row r="81" spans="1:20">
      <c r="A81" s="4">
        <v>77</v>
      </c>
      <c r="B81" s="17"/>
      <c r="C81" s="18"/>
      <c r="D81" s="18"/>
      <c r="E81" s="19"/>
      <c r="F81" s="18"/>
      <c r="G81" s="19"/>
      <c r="H81" s="19"/>
      <c r="I81" s="55">
        <f t="shared" si="2"/>
        <v>0</v>
      </c>
      <c r="J81" s="18"/>
      <c r="K81" s="18"/>
      <c r="L81" s="18"/>
      <c r="M81" s="18"/>
      <c r="N81" s="18"/>
      <c r="O81" s="18"/>
      <c r="P81" s="24"/>
      <c r="Q81" s="18"/>
      <c r="R81" s="18"/>
      <c r="S81" s="18"/>
      <c r="T81" s="18"/>
    </row>
    <row r="82" spans="1:20">
      <c r="A82" s="4">
        <v>78</v>
      </c>
      <c r="B82" s="17"/>
      <c r="C82" s="18"/>
      <c r="D82" s="18"/>
      <c r="E82" s="19"/>
      <c r="F82" s="18"/>
      <c r="G82" s="19"/>
      <c r="H82" s="19"/>
      <c r="I82" s="55">
        <f t="shared" si="2"/>
        <v>0</v>
      </c>
      <c r="J82" s="18"/>
      <c r="K82" s="18"/>
      <c r="L82" s="18"/>
      <c r="M82" s="18"/>
      <c r="N82" s="18"/>
      <c r="O82" s="18"/>
      <c r="P82" s="24"/>
      <c r="Q82" s="18"/>
      <c r="R82" s="18"/>
      <c r="S82" s="18"/>
      <c r="T82" s="18"/>
    </row>
    <row r="83" spans="1:20">
      <c r="A83" s="4">
        <v>79</v>
      </c>
      <c r="B83" s="17"/>
      <c r="C83" s="18"/>
      <c r="D83" s="18"/>
      <c r="E83" s="19"/>
      <c r="F83" s="18"/>
      <c r="G83" s="19"/>
      <c r="H83" s="19"/>
      <c r="I83" s="55">
        <f t="shared" si="2"/>
        <v>0</v>
      </c>
      <c r="J83" s="18"/>
      <c r="K83" s="18"/>
      <c r="L83" s="18"/>
      <c r="M83" s="18"/>
      <c r="N83" s="18"/>
      <c r="O83" s="18"/>
      <c r="P83" s="24"/>
      <c r="Q83" s="18"/>
      <c r="R83" s="18"/>
      <c r="S83" s="18"/>
      <c r="T83" s="18"/>
    </row>
    <row r="84" spans="1:20">
      <c r="A84" s="4">
        <v>80</v>
      </c>
      <c r="B84" s="17"/>
      <c r="C84" s="18"/>
      <c r="D84" s="18"/>
      <c r="E84" s="19"/>
      <c r="F84" s="18"/>
      <c r="G84" s="19"/>
      <c r="H84" s="19"/>
      <c r="I84" s="55">
        <f t="shared" si="2"/>
        <v>0</v>
      </c>
      <c r="J84" s="18"/>
      <c r="K84" s="18"/>
      <c r="L84" s="18"/>
      <c r="M84" s="18"/>
      <c r="N84" s="18"/>
      <c r="O84" s="18"/>
      <c r="P84" s="24"/>
      <c r="Q84" s="18"/>
      <c r="R84" s="18"/>
      <c r="S84" s="18"/>
      <c r="T84" s="18"/>
    </row>
    <row r="85" spans="1:20">
      <c r="A85" s="4">
        <v>81</v>
      </c>
      <c r="B85" s="17"/>
      <c r="C85" s="18"/>
      <c r="D85" s="18"/>
      <c r="E85" s="19"/>
      <c r="F85" s="18"/>
      <c r="G85" s="19"/>
      <c r="H85" s="19"/>
      <c r="I85" s="55">
        <f t="shared" si="2"/>
        <v>0</v>
      </c>
      <c r="J85" s="18"/>
      <c r="K85" s="18"/>
      <c r="L85" s="18"/>
      <c r="M85" s="18"/>
      <c r="N85" s="18"/>
      <c r="O85" s="18"/>
      <c r="P85" s="24"/>
      <c r="Q85" s="18"/>
      <c r="R85" s="18"/>
      <c r="S85" s="18"/>
      <c r="T85" s="18"/>
    </row>
    <row r="86" spans="1:20">
      <c r="A86" s="4">
        <v>82</v>
      </c>
      <c r="B86" s="17"/>
      <c r="C86" s="18"/>
      <c r="D86" s="18"/>
      <c r="E86" s="19"/>
      <c r="F86" s="18"/>
      <c r="G86" s="19"/>
      <c r="H86" s="19"/>
      <c r="I86" s="55">
        <f t="shared" si="2"/>
        <v>0</v>
      </c>
      <c r="J86" s="18"/>
      <c r="K86" s="18"/>
      <c r="L86" s="18"/>
      <c r="M86" s="18"/>
      <c r="N86" s="18"/>
      <c r="O86" s="18"/>
      <c r="P86" s="24"/>
      <c r="Q86" s="18"/>
      <c r="R86" s="18"/>
      <c r="S86" s="18"/>
      <c r="T86" s="18"/>
    </row>
    <row r="87" spans="1:20">
      <c r="A87" s="4">
        <v>83</v>
      </c>
      <c r="B87" s="17"/>
      <c r="C87" s="18"/>
      <c r="D87" s="18"/>
      <c r="E87" s="19"/>
      <c r="F87" s="18"/>
      <c r="G87" s="19"/>
      <c r="H87" s="19"/>
      <c r="I87" s="55">
        <f t="shared" si="2"/>
        <v>0</v>
      </c>
      <c r="J87" s="18"/>
      <c r="K87" s="18"/>
      <c r="L87" s="18"/>
      <c r="M87" s="18"/>
      <c r="N87" s="18"/>
      <c r="O87" s="18"/>
      <c r="P87" s="24"/>
      <c r="Q87" s="18"/>
      <c r="R87" s="18"/>
      <c r="S87" s="18"/>
      <c r="T87" s="18"/>
    </row>
    <row r="88" spans="1:20">
      <c r="A88" s="4">
        <v>84</v>
      </c>
      <c r="B88" s="17"/>
      <c r="C88" s="18"/>
      <c r="D88" s="18"/>
      <c r="E88" s="19"/>
      <c r="F88" s="18"/>
      <c r="G88" s="19"/>
      <c r="H88" s="19"/>
      <c r="I88" s="55">
        <f t="shared" si="2"/>
        <v>0</v>
      </c>
      <c r="J88" s="18"/>
      <c r="K88" s="18"/>
      <c r="L88" s="18"/>
      <c r="M88" s="18"/>
      <c r="N88" s="18"/>
      <c r="O88" s="18"/>
      <c r="P88" s="24"/>
      <c r="Q88" s="18"/>
      <c r="R88" s="18"/>
      <c r="S88" s="18"/>
      <c r="T88" s="18"/>
    </row>
    <row r="89" spans="1:20">
      <c r="A89" s="4">
        <v>85</v>
      </c>
      <c r="B89" s="17"/>
      <c r="C89" s="18"/>
      <c r="D89" s="18"/>
      <c r="E89" s="19"/>
      <c r="F89" s="18"/>
      <c r="G89" s="19"/>
      <c r="H89" s="19"/>
      <c r="I89" s="55">
        <f t="shared" si="2"/>
        <v>0</v>
      </c>
      <c r="J89" s="18"/>
      <c r="K89" s="18"/>
      <c r="L89" s="18"/>
      <c r="M89" s="18"/>
      <c r="N89" s="18"/>
      <c r="O89" s="18"/>
      <c r="P89" s="24"/>
      <c r="Q89" s="18"/>
      <c r="R89" s="18"/>
      <c r="S89" s="18"/>
      <c r="T89" s="18"/>
    </row>
    <row r="90" spans="1:20">
      <c r="A90" s="4">
        <v>86</v>
      </c>
      <c r="B90" s="17"/>
      <c r="C90" s="18"/>
      <c r="D90" s="18"/>
      <c r="E90" s="19"/>
      <c r="F90" s="18"/>
      <c r="G90" s="19"/>
      <c r="H90" s="19"/>
      <c r="I90" s="55">
        <f t="shared" si="2"/>
        <v>0</v>
      </c>
      <c r="J90" s="18"/>
      <c r="K90" s="18"/>
      <c r="L90" s="18"/>
      <c r="M90" s="18"/>
      <c r="N90" s="18"/>
      <c r="O90" s="18"/>
      <c r="P90" s="24"/>
      <c r="Q90" s="18"/>
      <c r="R90" s="18"/>
      <c r="S90" s="18"/>
      <c r="T90" s="18"/>
    </row>
    <row r="91" spans="1:20">
      <c r="A91" s="4">
        <v>87</v>
      </c>
      <c r="B91" s="17"/>
      <c r="C91" s="18"/>
      <c r="D91" s="18"/>
      <c r="E91" s="19"/>
      <c r="F91" s="18"/>
      <c r="G91" s="19"/>
      <c r="H91" s="19"/>
      <c r="I91" s="55">
        <f t="shared" si="2"/>
        <v>0</v>
      </c>
      <c r="J91" s="18"/>
      <c r="K91" s="18"/>
      <c r="L91" s="18"/>
      <c r="M91" s="18"/>
      <c r="N91" s="18"/>
      <c r="O91" s="18"/>
      <c r="P91" s="24"/>
      <c r="Q91" s="18"/>
      <c r="R91" s="18"/>
      <c r="S91" s="18"/>
      <c r="T91" s="18"/>
    </row>
    <row r="92" spans="1:20">
      <c r="A92" s="4">
        <v>88</v>
      </c>
      <c r="B92" s="17"/>
      <c r="C92" s="18"/>
      <c r="D92" s="18"/>
      <c r="E92" s="19"/>
      <c r="F92" s="18"/>
      <c r="G92" s="19"/>
      <c r="H92" s="19"/>
      <c r="I92" s="55">
        <f t="shared" si="2"/>
        <v>0</v>
      </c>
      <c r="J92" s="18"/>
      <c r="K92" s="18"/>
      <c r="L92" s="18"/>
      <c r="M92" s="18"/>
      <c r="N92" s="18"/>
      <c r="O92" s="18"/>
      <c r="P92" s="24"/>
      <c r="Q92" s="18"/>
      <c r="R92" s="18"/>
      <c r="S92" s="18"/>
      <c r="T92" s="18"/>
    </row>
    <row r="93" spans="1:20">
      <c r="A93" s="4">
        <v>89</v>
      </c>
      <c r="B93" s="17"/>
      <c r="C93" s="18"/>
      <c r="D93" s="18"/>
      <c r="E93" s="19"/>
      <c r="F93" s="18"/>
      <c r="G93" s="19"/>
      <c r="H93" s="19"/>
      <c r="I93" s="55">
        <f t="shared" si="2"/>
        <v>0</v>
      </c>
      <c r="J93" s="18"/>
      <c r="K93" s="18"/>
      <c r="L93" s="18"/>
      <c r="M93" s="18"/>
      <c r="N93" s="18"/>
      <c r="O93" s="18"/>
      <c r="P93" s="24"/>
      <c r="Q93" s="18"/>
      <c r="R93" s="18"/>
      <c r="S93" s="18"/>
      <c r="T93" s="18"/>
    </row>
    <row r="94" spans="1:20">
      <c r="A94" s="4">
        <v>90</v>
      </c>
      <c r="B94" s="17"/>
      <c r="C94" s="18"/>
      <c r="D94" s="18"/>
      <c r="E94" s="19"/>
      <c r="F94" s="18"/>
      <c r="G94" s="19"/>
      <c r="H94" s="19"/>
      <c r="I94" s="55">
        <f t="shared" si="2"/>
        <v>0</v>
      </c>
      <c r="J94" s="18"/>
      <c r="K94" s="18"/>
      <c r="L94" s="18"/>
      <c r="M94" s="18"/>
      <c r="N94" s="18"/>
      <c r="O94" s="18"/>
      <c r="P94" s="24"/>
      <c r="Q94" s="18"/>
      <c r="R94" s="18"/>
      <c r="S94" s="18"/>
      <c r="T94" s="18"/>
    </row>
    <row r="95" spans="1:20">
      <c r="A95" s="4">
        <v>91</v>
      </c>
      <c r="B95" s="17"/>
      <c r="C95" s="18"/>
      <c r="D95" s="18"/>
      <c r="E95" s="19"/>
      <c r="F95" s="18"/>
      <c r="G95" s="19"/>
      <c r="H95" s="19"/>
      <c r="I95" s="55">
        <f t="shared" si="2"/>
        <v>0</v>
      </c>
      <c r="J95" s="18"/>
      <c r="K95" s="18"/>
      <c r="L95" s="18"/>
      <c r="M95" s="18"/>
      <c r="N95" s="18"/>
      <c r="O95" s="18"/>
      <c r="P95" s="24"/>
      <c r="Q95" s="18"/>
      <c r="R95" s="18"/>
      <c r="S95" s="18"/>
      <c r="T95" s="18"/>
    </row>
    <row r="96" spans="1:20">
      <c r="A96" s="4">
        <v>92</v>
      </c>
      <c r="B96" s="17"/>
      <c r="C96" s="18"/>
      <c r="D96" s="18"/>
      <c r="E96" s="19"/>
      <c r="F96" s="18"/>
      <c r="G96" s="19"/>
      <c r="H96" s="19"/>
      <c r="I96" s="55">
        <f t="shared" si="2"/>
        <v>0</v>
      </c>
      <c r="J96" s="18"/>
      <c r="K96" s="18"/>
      <c r="L96" s="18"/>
      <c r="M96" s="18"/>
      <c r="N96" s="18"/>
      <c r="O96" s="18"/>
      <c r="P96" s="24"/>
      <c r="Q96" s="18"/>
      <c r="R96" s="18"/>
      <c r="S96" s="18"/>
      <c r="T96" s="18"/>
    </row>
    <row r="97" spans="1:20">
      <c r="A97" s="4">
        <v>93</v>
      </c>
      <c r="B97" s="17"/>
      <c r="C97" s="18"/>
      <c r="D97" s="18"/>
      <c r="E97" s="19"/>
      <c r="F97" s="18"/>
      <c r="G97" s="19"/>
      <c r="H97" s="19"/>
      <c r="I97" s="55">
        <f t="shared" si="2"/>
        <v>0</v>
      </c>
      <c r="J97" s="18"/>
      <c r="K97" s="18"/>
      <c r="L97" s="18"/>
      <c r="M97" s="18"/>
      <c r="N97" s="18"/>
      <c r="O97" s="18"/>
      <c r="P97" s="24"/>
      <c r="Q97" s="18"/>
      <c r="R97" s="18"/>
      <c r="S97" s="18"/>
      <c r="T97" s="18"/>
    </row>
    <row r="98" spans="1:20">
      <c r="A98" s="4">
        <v>94</v>
      </c>
      <c r="B98" s="17"/>
      <c r="C98" s="18"/>
      <c r="D98" s="18"/>
      <c r="E98" s="19"/>
      <c r="F98" s="18"/>
      <c r="G98" s="19"/>
      <c r="H98" s="19"/>
      <c r="I98" s="55">
        <f t="shared" si="2"/>
        <v>0</v>
      </c>
      <c r="J98" s="18"/>
      <c r="K98" s="18"/>
      <c r="L98" s="18"/>
      <c r="M98" s="18"/>
      <c r="N98" s="18"/>
      <c r="O98" s="18"/>
      <c r="P98" s="24"/>
      <c r="Q98" s="18"/>
      <c r="R98" s="18"/>
      <c r="S98" s="18"/>
      <c r="T98" s="18"/>
    </row>
    <row r="99" spans="1:20">
      <c r="A99" s="4">
        <v>95</v>
      </c>
      <c r="B99" s="17"/>
      <c r="C99" s="18"/>
      <c r="D99" s="18"/>
      <c r="E99" s="19"/>
      <c r="F99" s="18"/>
      <c r="G99" s="19"/>
      <c r="H99" s="19"/>
      <c r="I99" s="55">
        <f t="shared" si="2"/>
        <v>0</v>
      </c>
      <c r="J99" s="18"/>
      <c r="K99" s="18"/>
      <c r="L99" s="18"/>
      <c r="M99" s="18"/>
      <c r="N99" s="18"/>
      <c r="O99" s="18"/>
      <c r="P99" s="24"/>
      <c r="Q99" s="18"/>
      <c r="R99" s="18"/>
      <c r="S99" s="18"/>
      <c r="T99" s="18"/>
    </row>
    <row r="100" spans="1:20">
      <c r="A100" s="4">
        <v>96</v>
      </c>
      <c r="B100" s="17"/>
      <c r="C100" s="18"/>
      <c r="D100" s="18"/>
      <c r="E100" s="19"/>
      <c r="F100" s="18"/>
      <c r="G100" s="19"/>
      <c r="H100" s="19"/>
      <c r="I100" s="55">
        <f t="shared" si="2"/>
        <v>0</v>
      </c>
      <c r="J100" s="18"/>
      <c r="K100" s="18"/>
      <c r="L100" s="18"/>
      <c r="M100" s="18"/>
      <c r="N100" s="18"/>
      <c r="O100" s="18"/>
      <c r="P100" s="24"/>
      <c r="Q100" s="18"/>
      <c r="R100" s="18"/>
      <c r="S100" s="18"/>
      <c r="T100" s="18"/>
    </row>
    <row r="101" spans="1:20">
      <c r="A101" s="4">
        <v>97</v>
      </c>
      <c r="B101" s="17"/>
      <c r="C101" s="18"/>
      <c r="D101" s="18"/>
      <c r="E101" s="19"/>
      <c r="F101" s="18"/>
      <c r="G101" s="19"/>
      <c r="H101" s="19"/>
      <c r="I101" s="55">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55">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55">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55">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55">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55">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55">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55">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55">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55">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55">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55">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55">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55">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55">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55">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55">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55">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55">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55">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55">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55">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55">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55">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55">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55">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55">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55">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55">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55">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55">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55">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55">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55">
        <f t="shared" ref="I134:I164" si="3">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5">
        <f t="shared" si="3"/>
        <v>0</v>
      </c>
      <c r="J135" s="18"/>
      <c r="K135" s="18"/>
      <c r="L135" s="18"/>
      <c r="M135" s="18"/>
      <c r="N135" s="18"/>
      <c r="O135" s="18"/>
      <c r="P135" s="24"/>
      <c r="Q135" s="18"/>
      <c r="R135" s="18"/>
      <c r="S135" s="18"/>
      <c r="T135" s="18"/>
    </row>
    <row r="136" spans="1:20">
      <c r="A136" s="4">
        <v>132</v>
      </c>
      <c r="B136" s="17"/>
      <c r="C136" s="18"/>
      <c r="D136" s="18"/>
      <c r="E136" s="19"/>
      <c r="F136" s="18"/>
      <c r="G136" s="19"/>
      <c r="H136" s="19"/>
      <c r="I136" s="55">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55">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55">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55">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55">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55">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55">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55">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55">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55">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55">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55">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55">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55">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55">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55">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55">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55">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55">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55">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55">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55">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55">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55">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55">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55">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55">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55">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55">
        <f t="shared" si="3"/>
        <v>0</v>
      </c>
      <c r="J164" s="18"/>
      <c r="K164" s="18"/>
      <c r="L164" s="18"/>
      <c r="M164" s="18"/>
      <c r="N164" s="18"/>
      <c r="O164" s="18"/>
      <c r="P164" s="24"/>
      <c r="Q164" s="18"/>
      <c r="R164" s="18"/>
      <c r="S164" s="18"/>
      <c r="T164" s="18"/>
    </row>
    <row r="165" spans="1:20">
      <c r="A165" s="3" t="s">
        <v>11</v>
      </c>
      <c r="B165" s="39"/>
      <c r="C165" s="3">
        <f>COUNTIFS(C5:C164,"*")</f>
        <v>39</v>
      </c>
      <c r="D165" s="3"/>
      <c r="E165" s="13"/>
      <c r="F165" s="3"/>
      <c r="G165" s="57">
        <f>SUM(G5:G164)</f>
        <v>3624.88</v>
      </c>
      <c r="H165" s="57">
        <f>SUM(H5:H164)</f>
        <v>2622.12</v>
      </c>
      <c r="I165" s="57">
        <f>SUM(I5:I164)</f>
        <v>6247</v>
      </c>
      <c r="J165" s="3"/>
      <c r="K165" s="7"/>
      <c r="L165" s="21"/>
      <c r="M165" s="21"/>
      <c r="N165" s="7"/>
      <c r="O165" s="7"/>
      <c r="P165" s="14"/>
      <c r="Q165" s="3"/>
      <c r="R165" s="3"/>
      <c r="S165" s="3"/>
      <c r="T165" s="12"/>
    </row>
    <row r="166" spans="1:20">
      <c r="A166" s="44" t="s">
        <v>62</v>
      </c>
      <c r="B166" s="10">
        <f>COUNTIF(B$5:B$164,"Team 1")</f>
        <v>23</v>
      </c>
      <c r="C166" s="44" t="s">
        <v>25</v>
      </c>
      <c r="D166" s="10">
        <f>COUNTIF(D5:D164,"Anganwadi")</f>
        <v>1</v>
      </c>
    </row>
    <row r="167" spans="1:20">
      <c r="A167" s="44" t="s">
        <v>63</v>
      </c>
      <c r="B167" s="10">
        <f>COUNTIF(B$6:B$164,"Team 2")</f>
        <v>16</v>
      </c>
      <c r="C167" s="44" t="s">
        <v>23</v>
      </c>
      <c r="D167" s="10">
        <f>COUNTIF(D5:D164,"School")</f>
        <v>38</v>
      </c>
    </row>
  </sheetData>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D2" sqref="D2"/>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59" t="s">
        <v>70</v>
      </c>
      <c r="B1" s="159"/>
      <c r="C1" s="159"/>
      <c r="D1" s="54"/>
      <c r="E1" s="54"/>
      <c r="F1" s="54"/>
      <c r="G1" s="54"/>
      <c r="H1" s="54"/>
      <c r="I1" s="54"/>
      <c r="J1" s="54"/>
      <c r="K1" s="54"/>
      <c r="L1" s="54"/>
      <c r="M1" s="160"/>
      <c r="N1" s="160"/>
      <c r="O1" s="160"/>
      <c r="P1" s="160"/>
      <c r="Q1" s="160"/>
      <c r="R1" s="160"/>
      <c r="S1" s="160"/>
      <c r="T1" s="160"/>
    </row>
    <row r="2" spans="1:20">
      <c r="A2" s="155" t="s">
        <v>59</v>
      </c>
      <c r="B2" s="156"/>
      <c r="C2" s="156"/>
      <c r="D2" s="25">
        <v>43586</v>
      </c>
      <c r="E2" s="22"/>
      <c r="F2" s="22"/>
      <c r="G2" s="22"/>
      <c r="H2" s="22"/>
      <c r="I2" s="22"/>
      <c r="J2" s="22"/>
      <c r="K2" s="22"/>
      <c r="L2" s="22"/>
      <c r="M2" s="22"/>
      <c r="N2" s="22"/>
      <c r="O2" s="22"/>
      <c r="P2" s="22"/>
      <c r="Q2" s="22"/>
      <c r="R2" s="22"/>
      <c r="S2" s="22"/>
    </row>
    <row r="3" spans="1:20" ht="24" customHeight="1">
      <c r="A3" s="151" t="s">
        <v>14</v>
      </c>
      <c r="B3" s="153" t="s">
        <v>61</v>
      </c>
      <c r="C3" s="150" t="s">
        <v>7</v>
      </c>
      <c r="D3" s="150" t="s">
        <v>55</v>
      </c>
      <c r="E3" s="150" t="s">
        <v>16</v>
      </c>
      <c r="F3" s="157" t="s">
        <v>17</v>
      </c>
      <c r="G3" s="150" t="s">
        <v>8</v>
      </c>
      <c r="H3" s="150"/>
      <c r="I3" s="150"/>
      <c r="J3" s="150" t="s">
        <v>31</v>
      </c>
      <c r="K3" s="153" t="s">
        <v>33</v>
      </c>
      <c r="L3" s="153" t="s">
        <v>50</v>
      </c>
      <c r="M3" s="153" t="s">
        <v>51</v>
      </c>
      <c r="N3" s="153" t="s">
        <v>34</v>
      </c>
      <c r="O3" s="153" t="s">
        <v>35</v>
      </c>
      <c r="P3" s="151" t="s">
        <v>54</v>
      </c>
      <c r="Q3" s="150" t="s">
        <v>52</v>
      </c>
      <c r="R3" s="150" t="s">
        <v>32</v>
      </c>
      <c r="S3" s="150" t="s">
        <v>53</v>
      </c>
      <c r="T3" s="150" t="s">
        <v>13</v>
      </c>
    </row>
    <row r="4" spans="1:20" ht="25.5" customHeight="1">
      <c r="A4" s="151"/>
      <c r="B4" s="158"/>
      <c r="C4" s="150"/>
      <c r="D4" s="150"/>
      <c r="E4" s="150"/>
      <c r="F4" s="157"/>
      <c r="G4" s="23" t="s">
        <v>9</v>
      </c>
      <c r="H4" s="23" t="s">
        <v>10</v>
      </c>
      <c r="I4" s="23" t="s">
        <v>11</v>
      </c>
      <c r="J4" s="150"/>
      <c r="K4" s="154"/>
      <c r="L4" s="154"/>
      <c r="M4" s="154"/>
      <c r="N4" s="154"/>
      <c r="O4" s="154"/>
      <c r="P4" s="151"/>
      <c r="Q4" s="151"/>
      <c r="R4" s="150"/>
      <c r="S4" s="150"/>
      <c r="T4" s="150"/>
    </row>
    <row r="5" spans="1:20" ht="33">
      <c r="A5" s="4">
        <v>1</v>
      </c>
      <c r="B5" s="17" t="s">
        <v>62</v>
      </c>
      <c r="C5" s="63" t="s">
        <v>106</v>
      </c>
      <c r="D5" s="65" t="s">
        <v>107</v>
      </c>
      <c r="E5" s="66" t="s">
        <v>125</v>
      </c>
      <c r="F5" s="65" t="s">
        <v>127</v>
      </c>
      <c r="G5" s="67">
        <v>348.1</v>
      </c>
      <c r="H5" s="67">
        <v>241.89999999999998</v>
      </c>
      <c r="I5" s="58">
        <f>SUM(G5:H5)</f>
        <v>590</v>
      </c>
      <c r="J5" s="64">
        <v>9435724295</v>
      </c>
      <c r="K5" s="64" t="s">
        <v>158</v>
      </c>
      <c r="L5" s="65" t="s">
        <v>159</v>
      </c>
      <c r="M5" s="65">
        <v>9401311504</v>
      </c>
      <c r="N5" s="63" t="s">
        <v>160</v>
      </c>
      <c r="O5" s="63">
        <v>9859063135</v>
      </c>
      <c r="P5" s="69">
        <v>43587</v>
      </c>
      <c r="Q5" s="65" t="s">
        <v>141</v>
      </c>
      <c r="R5" s="68">
        <v>45</v>
      </c>
      <c r="S5" s="18" t="s">
        <v>163</v>
      </c>
      <c r="T5" s="48"/>
    </row>
    <row r="6" spans="1:20" ht="33">
      <c r="A6" s="4">
        <v>2</v>
      </c>
      <c r="B6" s="17" t="s">
        <v>62</v>
      </c>
      <c r="C6" s="63" t="s">
        <v>106</v>
      </c>
      <c r="D6" s="65" t="s">
        <v>107</v>
      </c>
      <c r="E6" s="66" t="s">
        <v>125</v>
      </c>
      <c r="F6" s="65" t="s">
        <v>127</v>
      </c>
      <c r="G6" s="67">
        <v>348.1</v>
      </c>
      <c r="H6" s="67">
        <v>241.89999999999998</v>
      </c>
      <c r="I6" s="58">
        <f t="shared" ref="I6:I69" si="0">SUM(G6:H6)</f>
        <v>590</v>
      </c>
      <c r="J6" s="64">
        <v>9435724295</v>
      </c>
      <c r="K6" s="64" t="s">
        <v>158</v>
      </c>
      <c r="L6" s="65" t="s">
        <v>159</v>
      </c>
      <c r="M6" s="65">
        <v>9401311504</v>
      </c>
      <c r="N6" s="63" t="s">
        <v>160</v>
      </c>
      <c r="O6" s="63">
        <v>9859063135</v>
      </c>
      <c r="P6" s="69">
        <v>43588</v>
      </c>
      <c r="Q6" s="65" t="s">
        <v>145</v>
      </c>
      <c r="R6" s="68">
        <v>45</v>
      </c>
      <c r="S6" s="18" t="s">
        <v>163</v>
      </c>
      <c r="T6" s="48"/>
    </row>
    <row r="7" spans="1:20" ht="33">
      <c r="A7" s="4">
        <v>3</v>
      </c>
      <c r="B7" s="17" t="s">
        <v>62</v>
      </c>
      <c r="C7" s="63" t="s">
        <v>164</v>
      </c>
      <c r="D7" s="65" t="s">
        <v>107</v>
      </c>
      <c r="E7" s="66" t="s">
        <v>165</v>
      </c>
      <c r="F7" s="65" t="s">
        <v>166</v>
      </c>
      <c r="G7" s="67">
        <v>192.34</v>
      </c>
      <c r="H7" s="67">
        <v>133.66</v>
      </c>
      <c r="I7" s="58">
        <f t="shared" si="0"/>
        <v>326</v>
      </c>
      <c r="J7" s="64">
        <v>9957070110</v>
      </c>
      <c r="K7" s="64" t="s">
        <v>138</v>
      </c>
      <c r="L7" s="65" t="s">
        <v>139</v>
      </c>
      <c r="M7" s="65">
        <v>9435812770</v>
      </c>
      <c r="N7" s="64" t="s">
        <v>140</v>
      </c>
      <c r="O7" s="64">
        <v>9706183535</v>
      </c>
      <c r="P7" s="69">
        <v>43589</v>
      </c>
      <c r="Q7" s="65" t="s">
        <v>146</v>
      </c>
      <c r="R7" s="68">
        <v>29</v>
      </c>
      <c r="S7" s="18" t="s">
        <v>163</v>
      </c>
      <c r="T7" s="48"/>
    </row>
    <row r="8" spans="1:20" ht="33">
      <c r="A8" s="4">
        <v>4</v>
      </c>
      <c r="B8" s="17" t="s">
        <v>62</v>
      </c>
      <c r="C8" s="63" t="s">
        <v>164</v>
      </c>
      <c r="D8" s="65" t="s">
        <v>107</v>
      </c>
      <c r="E8" s="66" t="s">
        <v>165</v>
      </c>
      <c r="F8" s="65" t="s">
        <v>166</v>
      </c>
      <c r="G8" s="67">
        <v>192.34</v>
      </c>
      <c r="H8" s="67">
        <v>133.66</v>
      </c>
      <c r="I8" s="58">
        <f t="shared" si="0"/>
        <v>326</v>
      </c>
      <c r="J8" s="64">
        <v>9957070110</v>
      </c>
      <c r="K8" s="64" t="s">
        <v>138</v>
      </c>
      <c r="L8" s="65" t="s">
        <v>139</v>
      </c>
      <c r="M8" s="65">
        <v>9435812770</v>
      </c>
      <c r="N8" s="64" t="s">
        <v>140</v>
      </c>
      <c r="O8" s="64">
        <v>9706183535</v>
      </c>
      <c r="P8" s="69">
        <v>43591</v>
      </c>
      <c r="Q8" s="65" t="s">
        <v>129</v>
      </c>
      <c r="R8" s="68">
        <v>29</v>
      </c>
      <c r="S8" s="18" t="s">
        <v>163</v>
      </c>
      <c r="T8" s="48"/>
    </row>
    <row r="9" spans="1:20" ht="33">
      <c r="A9" s="4">
        <v>5</v>
      </c>
      <c r="B9" s="17" t="s">
        <v>62</v>
      </c>
      <c r="C9" s="63" t="s">
        <v>164</v>
      </c>
      <c r="D9" s="65" t="s">
        <v>107</v>
      </c>
      <c r="E9" s="66" t="s">
        <v>165</v>
      </c>
      <c r="F9" s="65" t="s">
        <v>166</v>
      </c>
      <c r="G9" s="67">
        <v>192.34</v>
      </c>
      <c r="H9" s="67">
        <v>133.66</v>
      </c>
      <c r="I9" s="58">
        <f t="shared" si="0"/>
        <v>326</v>
      </c>
      <c r="J9" s="64">
        <v>9957070110</v>
      </c>
      <c r="K9" s="64" t="s">
        <v>138</v>
      </c>
      <c r="L9" s="65" t="s">
        <v>139</v>
      </c>
      <c r="M9" s="65">
        <v>9435812770</v>
      </c>
      <c r="N9" s="64" t="s">
        <v>140</v>
      </c>
      <c r="O9" s="64">
        <v>9706183535</v>
      </c>
      <c r="P9" s="69">
        <v>43592</v>
      </c>
      <c r="Q9" s="65" t="s">
        <v>130</v>
      </c>
      <c r="R9" s="68">
        <v>29</v>
      </c>
      <c r="S9" s="18" t="s">
        <v>163</v>
      </c>
      <c r="T9" s="48"/>
    </row>
    <row r="10" spans="1:20" ht="33">
      <c r="A10" s="4">
        <v>6</v>
      </c>
      <c r="B10" s="17" t="s">
        <v>62</v>
      </c>
      <c r="C10" s="63" t="s">
        <v>164</v>
      </c>
      <c r="D10" s="65" t="s">
        <v>107</v>
      </c>
      <c r="E10" s="66" t="s">
        <v>165</v>
      </c>
      <c r="F10" s="65" t="s">
        <v>166</v>
      </c>
      <c r="G10" s="67">
        <v>192.34</v>
      </c>
      <c r="H10" s="67">
        <v>133.66</v>
      </c>
      <c r="I10" s="58">
        <f t="shared" si="0"/>
        <v>326</v>
      </c>
      <c r="J10" s="64">
        <v>9957070110</v>
      </c>
      <c r="K10" s="64" t="s">
        <v>138</v>
      </c>
      <c r="L10" s="65" t="s">
        <v>139</v>
      </c>
      <c r="M10" s="65">
        <v>9435812770</v>
      </c>
      <c r="N10" s="64" t="s">
        <v>140</v>
      </c>
      <c r="O10" s="64">
        <v>9706183535</v>
      </c>
      <c r="P10" s="69">
        <v>43593</v>
      </c>
      <c r="Q10" s="65" t="s">
        <v>134</v>
      </c>
      <c r="R10" s="68">
        <v>29</v>
      </c>
      <c r="S10" s="18" t="s">
        <v>163</v>
      </c>
      <c r="T10" s="48"/>
    </row>
    <row r="11" spans="1:20" ht="33">
      <c r="A11" s="4">
        <v>7</v>
      </c>
      <c r="B11" s="17" t="s">
        <v>62</v>
      </c>
      <c r="C11" s="63" t="s">
        <v>167</v>
      </c>
      <c r="D11" s="65" t="s">
        <v>107</v>
      </c>
      <c r="E11" s="66" t="s">
        <v>168</v>
      </c>
      <c r="F11" s="65" t="s">
        <v>126</v>
      </c>
      <c r="G11" s="67">
        <v>17.700000000000003</v>
      </c>
      <c r="H11" s="67">
        <v>12.299999999999999</v>
      </c>
      <c r="I11" s="58">
        <f t="shared" si="0"/>
        <v>30</v>
      </c>
      <c r="J11" s="64">
        <v>9577141829</v>
      </c>
      <c r="K11" s="64" t="s">
        <v>206</v>
      </c>
      <c r="L11" s="65" t="s">
        <v>207</v>
      </c>
      <c r="M11" s="65">
        <v>9401451144</v>
      </c>
      <c r="N11" s="63" t="s">
        <v>208</v>
      </c>
      <c r="O11" s="63">
        <v>9401130250</v>
      </c>
      <c r="P11" s="69">
        <v>43593</v>
      </c>
      <c r="Q11" s="65" t="s">
        <v>134</v>
      </c>
      <c r="R11" s="68">
        <v>36</v>
      </c>
      <c r="S11" s="18" t="s">
        <v>163</v>
      </c>
      <c r="T11" s="48"/>
    </row>
    <row r="12" spans="1:20" ht="33">
      <c r="A12" s="4">
        <v>8</v>
      </c>
      <c r="B12" s="17" t="s">
        <v>62</v>
      </c>
      <c r="C12" s="63" t="s">
        <v>169</v>
      </c>
      <c r="D12" s="65" t="s">
        <v>107</v>
      </c>
      <c r="E12" s="66" t="s">
        <v>170</v>
      </c>
      <c r="F12" s="65" t="s">
        <v>171</v>
      </c>
      <c r="G12" s="67">
        <v>74.930000000000007</v>
      </c>
      <c r="H12" s="67">
        <v>52.07</v>
      </c>
      <c r="I12" s="58">
        <f t="shared" si="0"/>
        <v>127</v>
      </c>
      <c r="J12" s="64">
        <v>9401092164</v>
      </c>
      <c r="K12" s="64" t="s">
        <v>209</v>
      </c>
      <c r="L12" s="64" t="s">
        <v>767</v>
      </c>
      <c r="M12" s="64">
        <v>9435178312</v>
      </c>
      <c r="N12" s="64" t="s">
        <v>210</v>
      </c>
      <c r="O12" s="64">
        <v>7662842590</v>
      </c>
      <c r="P12" s="69">
        <v>43594</v>
      </c>
      <c r="Q12" s="65" t="s">
        <v>141</v>
      </c>
      <c r="R12" s="68">
        <v>34</v>
      </c>
      <c r="S12" s="18" t="s">
        <v>163</v>
      </c>
      <c r="T12" s="48"/>
    </row>
    <row r="13" spans="1:20">
      <c r="A13" s="4">
        <v>9</v>
      </c>
      <c r="B13" s="17" t="s">
        <v>62</v>
      </c>
      <c r="C13" s="63" t="s">
        <v>172</v>
      </c>
      <c r="D13" s="65" t="s">
        <v>107</v>
      </c>
      <c r="E13" s="66" t="s">
        <v>173</v>
      </c>
      <c r="F13" s="65" t="s">
        <v>171</v>
      </c>
      <c r="G13" s="67">
        <v>177</v>
      </c>
      <c r="H13" s="67">
        <v>122.99999999999999</v>
      </c>
      <c r="I13" s="58">
        <f t="shared" si="0"/>
        <v>300</v>
      </c>
      <c r="J13" s="64">
        <v>9435523796</v>
      </c>
      <c r="K13" s="64" t="s">
        <v>211</v>
      </c>
      <c r="L13" s="65" t="s">
        <v>159</v>
      </c>
      <c r="M13" s="65">
        <v>9401311504</v>
      </c>
      <c r="N13" s="64" t="s">
        <v>212</v>
      </c>
      <c r="O13" s="64">
        <v>9854498590</v>
      </c>
      <c r="P13" s="69">
        <v>43595</v>
      </c>
      <c r="Q13" s="65" t="s">
        <v>145</v>
      </c>
      <c r="R13" s="68">
        <v>42</v>
      </c>
      <c r="S13" s="18" t="s">
        <v>163</v>
      </c>
      <c r="T13" s="48"/>
    </row>
    <row r="14" spans="1:20">
      <c r="A14" s="4">
        <v>10</v>
      </c>
      <c r="B14" s="17" t="s">
        <v>62</v>
      </c>
      <c r="C14" s="63" t="s">
        <v>172</v>
      </c>
      <c r="D14" s="65" t="s">
        <v>107</v>
      </c>
      <c r="E14" s="66" t="s">
        <v>173</v>
      </c>
      <c r="F14" s="65" t="s">
        <v>171</v>
      </c>
      <c r="G14" s="67">
        <v>177</v>
      </c>
      <c r="H14" s="67">
        <v>122.99999999999999</v>
      </c>
      <c r="I14" s="58">
        <f t="shared" si="0"/>
        <v>300</v>
      </c>
      <c r="J14" s="64">
        <v>9435523796</v>
      </c>
      <c r="K14" s="64" t="s">
        <v>211</v>
      </c>
      <c r="L14" s="65" t="s">
        <v>159</v>
      </c>
      <c r="M14" s="65">
        <v>9401311504</v>
      </c>
      <c r="N14" s="64" t="s">
        <v>212</v>
      </c>
      <c r="O14" s="64">
        <v>9854498590</v>
      </c>
      <c r="P14" s="69">
        <v>43596</v>
      </c>
      <c r="Q14" s="65" t="s">
        <v>146</v>
      </c>
      <c r="R14" s="68">
        <v>42</v>
      </c>
      <c r="S14" s="18" t="s">
        <v>163</v>
      </c>
      <c r="T14" s="48"/>
    </row>
    <row r="15" spans="1:20">
      <c r="A15" s="4">
        <v>11</v>
      </c>
      <c r="B15" s="17" t="s">
        <v>62</v>
      </c>
      <c r="C15" s="63" t="s">
        <v>172</v>
      </c>
      <c r="D15" s="65" t="s">
        <v>107</v>
      </c>
      <c r="E15" s="66" t="s">
        <v>173</v>
      </c>
      <c r="F15" s="65" t="s">
        <v>171</v>
      </c>
      <c r="G15" s="67">
        <v>177</v>
      </c>
      <c r="H15" s="67">
        <v>122.99999999999999</v>
      </c>
      <c r="I15" s="58">
        <f t="shared" si="0"/>
        <v>300</v>
      </c>
      <c r="J15" s="64">
        <v>9435523796</v>
      </c>
      <c r="K15" s="64" t="s">
        <v>211</v>
      </c>
      <c r="L15" s="65" t="s">
        <v>159</v>
      </c>
      <c r="M15" s="65">
        <v>9401311504</v>
      </c>
      <c r="N15" s="64" t="s">
        <v>212</v>
      </c>
      <c r="O15" s="64">
        <v>9854498590</v>
      </c>
      <c r="P15" s="69">
        <v>43598</v>
      </c>
      <c r="Q15" s="65" t="s">
        <v>129</v>
      </c>
      <c r="R15" s="68">
        <v>42</v>
      </c>
      <c r="S15" s="18" t="s">
        <v>163</v>
      </c>
      <c r="T15" s="48"/>
    </row>
    <row r="16" spans="1:20">
      <c r="A16" s="4">
        <v>12</v>
      </c>
      <c r="B16" s="17" t="s">
        <v>62</v>
      </c>
      <c r="C16" s="63" t="s">
        <v>172</v>
      </c>
      <c r="D16" s="65" t="s">
        <v>107</v>
      </c>
      <c r="E16" s="66" t="s">
        <v>173</v>
      </c>
      <c r="F16" s="65" t="s">
        <v>171</v>
      </c>
      <c r="G16" s="67">
        <v>177</v>
      </c>
      <c r="H16" s="67">
        <v>122.99999999999999</v>
      </c>
      <c r="I16" s="58">
        <f t="shared" si="0"/>
        <v>300</v>
      </c>
      <c r="J16" s="64">
        <v>9435523796</v>
      </c>
      <c r="K16" s="64" t="s">
        <v>211</v>
      </c>
      <c r="L16" s="65" t="s">
        <v>159</v>
      </c>
      <c r="M16" s="65">
        <v>9401311504</v>
      </c>
      <c r="N16" s="64" t="s">
        <v>212</v>
      </c>
      <c r="O16" s="64">
        <v>9854498590</v>
      </c>
      <c r="P16" s="69">
        <v>43599</v>
      </c>
      <c r="Q16" s="65" t="s">
        <v>130</v>
      </c>
      <c r="R16" s="68">
        <v>42</v>
      </c>
      <c r="S16" s="18" t="s">
        <v>163</v>
      </c>
      <c r="T16" s="48"/>
    </row>
    <row r="17" spans="1:20">
      <c r="A17" s="4">
        <v>13</v>
      </c>
      <c r="B17" s="17" t="s">
        <v>62</v>
      </c>
      <c r="C17" s="64" t="s">
        <v>174</v>
      </c>
      <c r="D17" s="65" t="s">
        <v>25</v>
      </c>
      <c r="E17" s="66">
        <v>41</v>
      </c>
      <c r="F17" s="65"/>
      <c r="G17" s="68">
        <v>41</v>
      </c>
      <c r="H17" s="68">
        <v>59</v>
      </c>
      <c r="I17" s="58">
        <f t="shared" si="0"/>
        <v>100</v>
      </c>
      <c r="J17" s="64">
        <v>7399531801</v>
      </c>
      <c r="K17" s="65" t="s">
        <v>213</v>
      </c>
      <c r="L17" s="65" t="s">
        <v>214</v>
      </c>
      <c r="M17" s="65">
        <v>9954237014</v>
      </c>
      <c r="N17" s="64" t="s">
        <v>215</v>
      </c>
      <c r="O17" s="64">
        <v>7896074568</v>
      </c>
      <c r="P17" s="69">
        <v>43600</v>
      </c>
      <c r="Q17" s="65" t="s">
        <v>134</v>
      </c>
      <c r="R17" s="68">
        <v>48</v>
      </c>
      <c r="S17" s="18" t="s">
        <v>163</v>
      </c>
      <c r="T17" s="48"/>
    </row>
    <row r="18" spans="1:20" ht="33">
      <c r="A18" s="4">
        <v>14</v>
      </c>
      <c r="B18" s="17" t="s">
        <v>62</v>
      </c>
      <c r="C18" s="63" t="s">
        <v>175</v>
      </c>
      <c r="D18" s="65" t="s">
        <v>107</v>
      </c>
      <c r="E18" s="66" t="s">
        <v>176</v>
      </c>
      <c r="F18" s="65" t="s">
        <v>126</v>
      </c>
      <c r="G18" s="67">
        <v>51.92</v>
      </c>
      <c r="H18" s="67">
        <v>36.08</v>
      </c>
      <c r="I18" s="58">
        <f t="shared" si="0"/>
        <v>88</v>
      </c>
      <c r="J18" s="64">
        <v>8753844575</v>
      </c>
      <c r="K18" s="64" t="s">
        <v>209</v>
      </c>
      <c r="L18" s="64" t="s">
        <v>767</v>
      </c>
      <c r="M18" s="64">
        <v>9435178312</v>
      </c>
      <c r="N18" s="63" t="s">
        <v>212</v>
      </c>
      <c r="O18" s="63">
        <v>9854498590</v>
      </c>
      <c r="P18" s="69">
        <v>43600</v>
      </c>
      <c r="Q18" s="65" t="s">
        <v>134</v>
      </c>
      <c r="R18" s="68">
        <v>58</v>
      </c>
      <c r="S18" s="18" t="s">
        <v>163</v>
      </c>
      <c r="T18" s="48"/>
    </row>
    <row r="19" spans="1:20" ht="33">
      <c r="A19" s="4">
        <v>15</v>
      </c>
      <c r="B19" s="17" t="s">
        <v>62</v>
      </c>
      <c r="C19" s="64" t="s">
        <v>177</v>
      </c>
      <c r="D19" s="65" t="s">
        <v>25</v>
      </c>
      <c r="E19" s="66">
        <v>43</v>
      </c>
      <c r="F19" s="65"/>
      <c r="G19" s="68">
        <v>21</v>
      </c>
      <c r="H19" s="68">
        <v>24</v>
      </c>
      <c r="I19" s="58">
        <f t="shared" si="0"/>
        <v>45</v>
      </c>
      <c r="J19" s="64">
        <v>9954731663</v>
      </c>
      <c r="K19" s="65" t="s">
        <v>216</v>
      </c>
      <c r="L19" s="65" t="s">
        <v>217</v>
      </c>
      <c r="M19" s="65">
        <v>9954737086</v>
      </c>
      <c r="N19" s="65" t="s">
        <v>208</v>
      </c>
      <c r="O19" s="65">
        <v>9401130250</v>
      </c>
      <c r="P19" s="69">
        <v>43601</v>
      </c>
      <c r="Q19" s="65" t="s">
        <v>141</v>
      </c>
      <c r="R19" s="68">
        <v>34</v>
      </c>
      <c r="S19" s="18" t="s">
        <v>163</v>
      </c>
      <c r="T19" s="48"/>
    </row>
    <row r="20" spans="1:20" ht="33">
      <c r="A20" s="4">
        <v>16</v>
      </c>
      <c r="B20" s="17" t="s">
        <v>62</v>
      </c>
      <c r="C20" s="63" t="s">
        <v>178</v>
      </c>
      <c r="D20" s="65" t="s">
        <v>107</v>
      </c>
      <c r="E20" s="66" t="s">
        <v>179</v>
      </c>
      <c r="F20" s="65" t="s">
        <v>126</v>
      </c>
      <c r="G20" s="67">
        <v>34.81</v>
      </c>
      <c r="H20" s="67">
        <v>24.189999999999998</v>
      </c>
      <c r="I20" s="58">
        <f t="shared" si="0"/>
        <v>59</v>
      </c>
      <c r="J20" s="64">
        <v>9435662905</v>
      </c>
      <c r="K20" s="64" t="s">
        <v>218</v>
      </c>
      <c r="L20" s="65" t="s">
        <v>219</v>
      </c>
      <c r="M20" s="65">
        <v>9957257106</v>
      </c>
      <c r="N20" s="63" t="s">
        <v>220</v>
      </c>
      <c r="O20" s="63" t="s">
        <v>221</v>
      </c>
      <c r="P20" s="69">
        <v>43601</v>
      </c>
      <c r="Q20" s="65" t="s">
        <v>141</v>
      </c>
      <c r="R20" s="68">
        <v>49</v>
      </c>
      <c r="S20" s="18" t="s">
        <v>163</v>
      </c>
      <c r="T20" s="48"/>
    </row>
    <row r="21" spans="1:20" ht="33">
      <c r="A21" s="4">
        <v>17</v>
      </c>
      <c r="B21" s="17" t="s">
        <v>62</v>
      </c>
      <c r="C21" s="64" t="s">
        <v>180</v>
      </c>
      <c r="D21" s="65" t="s">
        <v>25</v>
      </c>
      <c r="E21" s="66">
        <v>54</v>
      </c>
      <c r="F21" s="65"/>
      <c r="G21" s="68">
        <v>25</v>
      </c>
      <c r="H21" s="68">
        <v>19</v>
      </c>
      <c r="I21" s="58">
        <f t="shared" si="0"/>
        <v>44</v>
      </c>
      <c r="J21" s="64">
        <v>9854238121</v>
      </c>
      <c r="K21" s="65" t="s">
        <v>222</v>
      </c>
      <c r="L21" s="65" t="s">
        <v>223</v>
      </c>
      <c r="M21" s="65">
        <v>9401451168</v>
      </c>
      <c r="N21" s="64" t="s">
        <v>224</v>
      </c>
      <c r="O21" s="65">
        <v>9613430087</v>
      </c>
      <c r="P21" s="69">
        <v>43602</v>
      </c>
      <c r="Q21" s="65" t="s">
        <v>145</v>
      </c>
      <c r="R21" s="68">
        <v>20</v>
      </c>
      <c r="S21" s="18" t="s">
        <v>163</v>
      </c>
      <c r="T21" s="48"/>
    </row>
    <row r="22" spans="1:20" ht="33">
      <c r="A22" s="4">
        <v>18</v>
      </c>
      <c r="B22" s="17" t="s">
        <v>62</v>
      </c>
      <c r="C22" s="63" t="s">
        <v>181</v>
      </c>
      <c r="D22" s="65" t="s">
        <v>107</v>
      </c>
      <c r="E22" s="66" t="s">
        <v>182</v>
      </c>
      <c r="F22" s="65" t="s">
        <v>126</v>
      </c>
      <c r="G22" s="67">
        <v>50.15</v>
      </c>
      <c r="H22" s="67">
        <v>34.85</v>
      </c>
      <c r="I22" s="58">
        <f t="shared" si="0"/>
        <v>85</v>
      </c>
      <c r="J22" s="64">
        <v>9401320454</v>
      </c>
      <c r="K22" s="64" t="s">
        <v>131</v>
      </c>
      <c r="L22" s="65" t="s">
        <v>225</v>
      </c>
      <c r="M22" s="65">
        <v>9678187922</v>
      </c>
      <c r="N22" s="63" t="s">
        <v>226</v>
      </c>
      <c r="O22" s="63">
        <v>9854829140</v>
      </c>
      <c r="P22" s="69">
        <v>43602</v>
      </c>
      <c r="Q22" s="65" t="s">
        <v>145</v>
      </c>
      <c r="R22" s="68">
        <v>22</v>
      </c>
      <c r="S22" s="18" t="s">
        <v>163</v>
      </c>
      <c r="T22" s="48"/>
    </row>
    <row r="23" spans="1:20" ht="33">
      <c r="A23" s="4">
        <v>19</v>
      </c>
      <c r="B23" s="17" t="s">
        <v>62</v>
      </c>
      <c r="C23" s="63" t="s">
        <v>183</v>
      </c>
      <c r="D23" s="65" t="s">
        <v>107</v>
      </c>
      <c r="E23" s="66" t="s">
        <v>184</v>
      </c>
      <c r="F23" s="65" t="s">
        <v>185</v>
      </c>
      <c r="G23" s="67">
        <v>202.37</v>
      </c>
      <c r="H23" s="67">
        <v>140.63</v>
      </c>
      <c r="I23" s="58">
        <f t="shared" si="0"/>
        <v>343</v>
      </c>
      <c r="J23" s="64">
        <v>9401320147</v>
      </c>
      <c r="K23" s="64" t="s">
        <v>227</v>
      </c>
      <c r="L23" s="64" t="s">
        <v>228</v>
      </c>
      <c r="M23" s="65">
        <v>7399227523</v>
      </c>
      <c r="N23" s="63" t="s">
        <v>229</v>
      </c>
      <c r="O23" s="63">
        <v>9957714217</v>
      </c>
      <c r="P23" s="69">
        <v>43605</v>
      </c>
      <c r="Q23" s="65" t="s">
        <v>129</v>
      </c>
      <c r="R23" s="68">
        <v>6</v>
      </c>
      <c r="S23" s="18" t="s">
        <v>163</v>
      </c>
      <c r="T23" s="48"/>
    </row>
    <row r="24" spans="1:20" ht="33">
      <c r="A24" s="4">
        <v>20</v>
      </c>
      <c r="B24" s="17" t="s">
        <v>62</v>
      </c>
      <c r="C24" s="63" t="s">
        <v>183</v>
      </c>
      <c r="D24" s="65" t="s">
        <v>107</v>
      </c>
      <c r="E24" s="66" t="s">
        <v>184</v>
      </c>
      <c r="F24" s="65" t="s">
        <v>185</v>
      </c>
      <c r="G24" s="67">
        <v>202.37</v>
      </c>
      <c r="H24" s="67">
        <v>140.63</v>
      </c>
      <c r="I24" s="58">
        <f t="shared" si="0"/>
        <v>343</v>
      </c>
      <c r="J24" s="64">
        <v>9401320147</v>
      </c>
      <c r="K24" s="64" t="s">
        <v>227</v>
      </c>
      <c r="L24" s="64" t="s">
        <v>228</v>
      </c>
      <c r="M24" s="65">
        <v>7399227523</v>
      </c>
      <c r="N24" s="63" t="s">
        <v>229</v>
      </c>
      <c r="O24" s="63">
        <v>9957714217</v>
      </c>
      <c r="P24" s="69">
        <v>43606</v>
      </c>
      <c r="Q24" s="65" t="s">
        <v>130</v>
      </c>
      <c r="R24" s="68">
        <v>6</v>
      </c>
      <c r="S24" s="18" t="s">
        <v>163</v>
      </c>
      <c r="T24" s="48"/>
    </row>
    <row r="25" spans="1:20" ht="33">
      <c r="A25" s="4">
        <v>21</v>
      </c>
      <c r="B25" s="17" t="s">
        <v>62</v>
      </c>
      <c r="C25" s="63" t="s">
        <v>183</v>
      </c>
      <c r="D25" s="65" t="s">
        <v>107</v>
      </c>
      <c r="E25" s="66" t="s">
        <v>184</v>
      </c>
      <c r="F25" s="65" t="s">
        <v>185</v>
      </c>
      <c r="G25" s="67">
        <v>202.37</v>
      </c>
      <c r="H25" s="67">
        <v>140.63</v>
      </c>
      <c r="I25" s="58">
        <f t="shared" si="0"/>
        <v>343</v>
      </c>
      <c r="J25" s="64">
        <v>9401320147</v>
      </c>
      <c r="K25" s="64" t="s">
        <v>227</v>
      </c>
      <c r="L25" s="64" t="s">
        <v>228</v>
      </c>
      <c r="M25" s="65">
        <v>7399227523</v>
      </c>
      <c r="N25" s="63" t="s">
        <v>229</v>
      </c>
      <c r="O25" s="63">
        <v>9957714217</v>
      </c>
      <c r="P25" s="69">
        <v>43607</v>
      </c>
      <c r="Q25" s="65" t="s">
        <v>134</v>
      </c>
      <c r="R25" s="68">
        <v>6</v>
      </c>
      <c r="S25" s="18" t="s">
        <v>163</v>
      </c>
      <c r="T25" s="48"/>
    </row>
    <row r="26" spans="1:20" ht="33">
      <c r="A26" s="4">
        <v>22</v>
      </c>
      <c r="B26" s="17" t="s">
        <v>62</v>
      </c>
      <c r="C26" s="63" t="s">
        <v>186</v>
      </c>
      <c r="D26" s="65" t="s">
        <v>107</v>
      </c>
      <c r="E26" s="66" t="s">
        <v>187</v>
      </c>
      <c r="F26" s="65" t="s">
        <v>126</v>
      </c>
      <c r="G26" s="67">
        <v>11.21</v>
      </c>
      <c r="H26" s="67">
        <v>7.7899999999999991</v>
      </c>
      <c r="I26" s="58">
        <f t="shared" si="0"/>
        <v>19</v>
      </c>
      <c r="J26" s="64">
        <v>9854619774</v>
      </c>
      <c r="K26" s="64" t="s">
        <v>227</v>
      </c>
      <c r="L26" s="64" t="s">
        <v>228</v>
      </c>
      <c r="M26" s="65">
        <v>7399227523</v>
      </c>
      <c r="N26" s="70" t="s">
        <v>774</v>
      </c>
      <c r="O26" s="70">
        <v>9401509413</v>
      </c>
      <c r="P26" s="69">
        <v>43608</v>
      </c>
      <c r="Q26" s="65" t="s">
        <v>141</v>
      </c>
      <c r="R26" s="68">
        <v>5</v>
      </c>
      <c r="S26" s="18" t="s">
        <v>163</v>
      </c>
      <c r="T26" s="48"/>
    </row>
    <row r="27" spans="1:20" ht="33">
      <c r="A27" s="4">
        <v>23</v>
      </c>
      <c r="B27" s="17" t="s">
        <v>62</v>
      </c>
      <c r="C27" s="63" t="s">
        <v>188</v>
      </c>
      <c r="D27" s="65" t="s">
        <v>107</v>
      </c>
      <c r="E27" s="66" t="s">
        <v>189</v>
      </c>
      <c r="F27" s="65" t="s">
        <v>171</v>
      </c>
      <c r="G27" s="67">
        <v>48.97</v>
      </c>
      <c r="H27" s="67">
        <v>34.03</v>
      </c>
      <c r="I27" s="58">
        <f t="shared" si="0"/>
        <v>83</v>
      </c>
      <c r="J27" s="64">
        <v>9401756610</v>
      </c>
      <c r="K27" s="65" t="s">
        <v>760</v>
      </c>
      <c r="L27" s="65" t="s">
        <v>772</v>
      </c>
      <c r="M27" s="65">
        <v>9435178476</v>
      </c>
      <c r="N27" s="70" t="s">
        <v>759</v>
      </c>
      <c r="O27" s="70">
        <v>7399449463</v>
      </c>
      <c r="P27" s="69">
        <v>43608</v>
      </c>
      <c r="Q27" s="65" t="s">
        <v>141</v>
      </c>
      <c r="R27" s="68">
        <v>23</v>
      </c>
      <c r="S27" s="18" t="s">
        <v>163</v>
      </c>
      <c r="T27" s="48"/>
    </row>
    <row r="28" spans="1:20">
      <c r="A28" s="4">
        <v>24</v>
      </c>
      <c r="B28" s="17" t="s">
        <v>62</v>
      </c>
      <c r="C28" s="63" t="s">
        <v>190</v>
      </c>
      <c r="D28" s="65" t="s">
        <v>107</v>
      </c>
      <c r="E28" s="66" t="s">
        <v>191</v>
      </c>
      <c r="F28" s="65" t="s">
        <v>171</v>
      </c>
      <c r="G28" s="67">
        <v>165.2</v>
      </c>
      <c r="H28" s="67">
        <v>114.8</v>
      </c>
      <c r="I28" s="58">
        <f t="shared" si="0"/>
        <v>280</v>
      </c>
      <c r="J28" s="64">
        <v>9854746195</v>
      </c>
      <c r="K28" s="64" t="s">
        <v>230</v>
      </c>
      <c r="L28" s="65" t="s">
        <v>231</v>
      </c>
      <c r="M28" s="65">
        <v>9854978522</v>
      </c>
      <c r="N28" s="64" t="s">
        <v>232</v>
      </c>
      <c r="O28" s="64">
        <v>9859200638</v>
      </c>
      <c r="P28" s="69">
        <v>43609</v>
      </c>
      <c r="Q28" s="65" t="s">
        <v>145</v>
      </c>
      <c r="R28" s="68">
        <v>44</v>
      </c>
      <c r="S28" s="18" t="s">
        <v>163</v>
      </c>
      <c r="T28" s="48"/>
    </row>
    <row r="29" spans="1:20">
      <c r="A29" s="4">
        <v>25</v>
      </c>
      <c r="B29" s="17" t="s">
        <v>62</v>
      </c>
      <c r="C29" s="63" t="s">
        <v>190</v>
      </c>
      <c r="D29" s="65" t="s">
        <v>107</v>
      </c>
      <c r="E29" s="66" t="s">
        <v>191</v>
      </c>
      <c r="F29" s="65" t="s">
        <v>171</v>
      </c>
      <c r="G29" s="67">
        <v>165.2</v>
      </c>
      <c r="H29" s="67">
        <v>114.8</v>
      </c>
      <c r="I29" s="58">
        <f t="shared" si="0"/>
        <v>280</v>
      </c>
      <c r="J29" s="64">
        <v>9854746195</v>
      </c>
      <c r="K29" s="64" t="s">
        <v>230</v>
      </c>
      <c r="L29" s="65" t="s">
        <v>231</v>
      </c>
      <c r="M29" s="65">
        <v>9854978522</v>
      </c>
      <c r="N29" s="64" t="s">
        <v>232</v>
      </c>
      <c r="O29" s="64">
        <v>9859200638</v>
      </c>
      <c r="P29" s="69">
        <v>43610</v>
      </c>
      <c r="Q29" s="65" t="s">
        <v>146</v>
      </c>
      <c r="R29" s="68">
        <v>44</v>
      </c>
      <c r="S29" s="18" t="s">
        <v>163</v>
      </c>
      <c r="T29" s="48"/>
    </row>
    <row r="30" spans="1:20">
      <c r="A30" s="4">
        <v>26</v>
      </c>
      <c r="B30" s="17" t="s">
        <v>62</v>
      </c>
      <c r="C30" s="63" t="s">
        <v>192</v>
      </c>
      <c r="D30" s="65" t="s">
        <v>107</v>
      </c>
      <c r="E30" s="66" t="s">
        <v>193</v>
      </c>
      <c r="F30" s="65" t="s">
        <v>171</v>
      </c>
      <c r="G30" s="67">
        <v>109.15</v>
      </c>
      <c r="H30" s="67">
        <v>75.849999999999994</v>
      </c>
      <c r="I30" s="58">
        <f t="shared" si="0"/>
        <v>185</v>
      </c>
      <c r="J30" s="64">
        <v>9859857446</v>
      </c>
      <c r="K30" s="64" t="s">
        <v>233</v>
      </c>
      <c r="L30" s="65" t="s">
        <v>234</v>
      </c>
      <c r="M30" s="65">
        <v>9401241778</v>
      </c>
      <c r="N30" s="64" t="s">
        <v>235</v>
      </c>
      <c r="O30" s="64">
        <v>9877216608</v>
      </c>
      <c r="P30" s="69">
        <v>43612</v>
      </c>
      <c r="Q30" s="65" t="s">
        <v>129</v>
      </c>
      <c r="R30" s="68">
        <v>53</v>
      </c>
      <c r="S30" s="18" t="s">
        <v>163</v>
      </c>
      <c r="T30" s="48"/>
    </row>
    <row r="31" spans="1:20">
      <c r="A31" s="4">
        <v>27</v>
      </c>
      <c r="B31" s="17" t="s">
        <v>62</v>
      </c>
      <c r="C31" s="64" t="s">
        <v>194</v>
      </c>
      <c r="D31" s="65" t="s">
        <v>25</v>
      </c>
      <c r="E31" s="66">
        <v>71</v>
      </c>
      <c r="F31" s="65"/>
      <c r="G31" s="68">
        <v>30</v>
      </c>
      <c r="H31" s="68">
        <v>29</v>
      </c>
      <c r="I31" s="58">
        <f t="shared" si="0"/>
        <v>59</v>
      </c>
      <c r="J31" s="64">
        <v>7399957363</v>
      </c>
      <c r="K31" s="65" t="s">
        <v>236</v>
      </c>
      <c r="L31" s="65" t="s">
        <v>773</v>
      </c>
      <c r="M31" s="65">
        <v>9859367183</v>
      </c>
      <c r="N31" s="65" t="s">
        <v>238</v>
      </c>
      <c r="O31" s="65">
        <v>9613367419</v>
      </c>
      <c r="P31" s="69">
        <v>43613</v>
      </c>
      <c r="Q31" s="65" t="s">
        <v>130</v>
      </c>
      <c r="R31" s="68">
        <v>44</v>
      </c>
      <c r="S31" s="18" t="s">
        <v>163</v>
      </c>
      <c r="T31" s="48"/>
    </row>
    <row r="32" spans="1:20" ht="33">
      <c r="A32" s="4">
        <v>28</v>
      </c>
      <c r="B32" s="17" t="s">
        <v>62</v>
      </c>
      <c r="C32" s="63" t="s">
        <v>195</v>
      </c>
      <c r="D32" s="65" t="s">
        <v>107</v>
      </c>
      <c r="E32" s="66" t="s">
        <v>196</v>
      </c>
      <c r="F32" s="65" t="s">
        <v>126</v>
      </c>
      <c r="G32" s="67">
        <v>32.450000000000003</v>
      </c>
      <c r="H32" s="67">
        <v>22.549999999999997</v>
      </c>
      <c r="I32" s="58">
        <f t="shared" si="0"/>
        <v>55</v>
      </c>
      <c r="J32" s="64">
        <v>9859273067</v>
      </c>
      <c r="K32" s="64" t="s">
        <v>209</v>
      </c>
      <c r="L32" s="64" t="s">
        <v>767</v>
      </c>
      <c r="M32" s="64">
        <v>9435178312</v>
      </c>
      <c r="N32" s="63" t="s">
        <v>239</v>
      </c>
      <c r="O32" s="63">
        <v>9954417903</v>
      </c>
      <c r="P32" s="69">
        <v>43613</v>
      </c>
      <c r="Q32" s="65" t="s">
        <v>130</v>
      </c>
      <c r="R32" s="68">
        <v>65</v>
      </c>
      <c r="S32" s="18" t="s">
        <v>163</v>
      </c>
      <c r="T32" s="48"/>
    </row>
    <row r="33" spans="1:20">
      <c r="A33" s="4">
        <v>29</v>
      </c>
      <c r="B33" s="17" t="s">
        <v>62</v>
      </c>
      <c r="C33" s="63" t="s">
        <v>197</v>
      </c>
      <c r="D33" s="65" t="s">
        <v>107</v>
      </c>
      <c r="E33" s="66" t="s">
        <v>198</v>
      </c>
      <c r="F33" s="65" t="s">
        <v>171</v>
      </c>
      <c r="G33" s="67">
        <v>12.39</v>
      </c>
      <c r="H33" s="67">
        <v>8.61</v>
      </c>
      <c r="I33" s="58">
        <f t="shared" si="0"/>
        <v>21</v>
      </c>
      <c r="J33" s="64">
        <v>9401132765</v>
      </c>
      <c r="K33" s="64" t="s">
        <v>131</v>
      </c>
      <c r="L33" s="65" t="s">
        <v>225</v>
      </c>
      <c r="M33" s="65">
        <v>9678187922</v>
      </c>
      <c r="N33" s="64" t="s">
        <v>226</v>
      </c>
      <c r="O33" s="64">
        <v>9854829140</v>
      </c>
      <c r="P33" s="69">
        <v>43614</v>
      </c>
      <c r="Q33" s="65" t="s">
        <v>134</v>
      </c>
      <c r="R33" s="74">
        <v>33</v>
      </c>
      <c r="S33" s="18" t="s">
        <v>163</v>
      </c>
      <c r="T33" s="48"/>
    </row>
    <row r="34" spans="1:20" ht="33">
      <c r="A34" s="4">
        <v>30</v>
      </c>
      <c r="B34" s="17" t="s">
        <v>62</v>
      </c>
      <c r="C34" s="63" t="s">
        <v>199</v>
      </c>
      <c r="D34" s="65" t="s">
        <v>107</v>
      </c>
      <c r="E34" s="66" t="s">
        <v>200</v>
      </c>
      <c r="F34" s="65" t="s">
        <v>171</v>
      </c>
      <c r="G34" s="67">
        <v>55.46</v>
      </c>
      <c r="H34" s="67">
        <v>38.54</v>
      </c>
      <c r="I34" s="58">
        <f t="shared" si="0"/>
        <v>94</v>
      </c>
      <c r="J34" s="64">
        <v>9085851704</v>
      </c>
      <c r="K34" s="64" t="s">
        <v>218</v>
      </c>
      <c r="L34" s="65" t="s">
        <v>219</v>
      </c>
      <c r="M34" s="65">
        <v>9957257106</v>
      </c>
      <c r="N34" s="64" t="s">
        <v>220</v>
      </c>
      <c r="O34" s="64" t="s">
        <v>221</v>
      </c>
      <c r="P34" s="69">
        <v>43614</v>
      </c>
      <c r="Q34" s="65" t="s">
        <v>134</v>
      </c>
      <c r="R34" s="68">
        <v>33</v>
      </c>
      <c r="S34" s="18" t="s">
        <v>163</v>
      </c>
      <c r="T34" s="48"/>
    </row>
    <row r="35" spans="1:20">
      <c r="A35" s="4">
        <v>31</v>
      </c>
      <c r="B35" s="17" t="s">
        <v>62</v>
      </c>
      <c r="C35" s="64" t="s">
        <v>201</v>
      </c>
      <c r="D35" s="65" t="s">
        <v>25</v>
      </c>
      <c r="E35" s="68">
        <v>60</v>
      </c>
      <c r="F35" s="65"/>
      <c r="G35" s="68">
        <v>27</v>
      </c>
      <c r="H35" s="68">
        <v>23</v>
      </c>
      <c r="I35" s="58">
        <f t="shared" si="0"/>
        <v>50</v>
      </c>
      <c r="J35" s="64">
        <v>9954683213</v>
      </c>
      <c r="K35" s="65" t="s">
        <v>240</v>
      </c>
      <c r="L35" s="65" t="s">
        <v>241</v>
      </c>
      <c r="M35" s="65">
        <v>9401451147</v>
      </c>
      <c r="N35" s="65" t="s">
        <v>242</v>
      </c>
      <c r="O35" s="65">
        <v>8876387055</v>
      </c>
      <c r="P35" s="69">
        <v>43615</v>
      </c>
      <c r="Q35" s="65" t="s">
        <v>141</v>
      </c>
      <c r="R35" s="68">
        <v>18</v>
      </c>
      <c r="S35" s="18" t="s">
        <v>163</v>
      </c>
      <c r="T35" s="48"/>
    </row>
    <row r="36" spans="1:20" ht="33">
      <c r="A36" s="4">
        <v>32</v>
      </c>
      <c r="B36" s="17" t="s">
        <v>62</v>
      </c>
      <c r="C36" s="63" t="s">
        <v>202</v>
      </c>
      <c r="D36" s="65" t="s">
        <v>107</v>
      </c>
      <c r="E36" s="66" t="s">
        <v>203</v>
      </c>
      <c r="F36" s="65" t="s">
        <v>171</v>
      </c>
      <c r="G36" s="67">
        <v>48.97</v>
      </c>
      <c r="H36" s="67">
        <v>34.03</v>
      </c>
      <c r="I36" s="58">
        <f t="shared" si="0"/>
        <v>83</v>
      </c>
      <c r="J36" s="64">
        <v>9859345352</v>
      </c>
      <c r="K36" s="64" t="s">
        <v>240</v>
      </c>
      <c r="L36" s="65" t="s">
        <v>243</v>
      </c>
      <c r="M36" s="65">
        <v>9401133550</v>
      </c>
      <c r="N36" s="64" t="s">
        <v>244</v>
      </c>
      <c r="O36" s="64">
        <v>9954819578</v>
      </c>
      <c r="P36" s="69">
        <v>43615</v>
      </c>
      <c r="Q36" s="65" t="s">
        <v>141</v>
      </c>
      <c r="R36" s="68">
        <v>40</v>
      </c>
      <c r="S36" s="18" t="s">
        <v>163</v>
      </c>
      <c r="T36" s="18"/>
    </row>
    <row r="37" spans="1:20" ht="33">
      <c r="A37" s="4">
        <v>33</v>
      </c>
      <c r="B37" s="17" t="s">
        <v>62</v>
      </c>
      <c r="C37" s="63" t="s">
        <v>204</v>
      </c>
      <c r="D37" s="65" t="s">
        <v>107</v>
      </c>
      <c r="E37" s="66" t="s">
        <v>205</v>
      </c>
      <c r="F37" s="65" t="s">
        <v>126</v>
      </c>
      <c r="G37" s="67">
        <v>83.19</v>
      </c>
      <c r="H37" s="67">
        <v>57.809999999999995</v>
      </c>
      <c r="I37" s="58">
        <f t="shared" si="0"/>
        <v>141</v>
      </c>
      <c r="J37" s="64">
        <v>9435356734</v>
      </c>
      <c r="K37" s="64" t="s">
        <v>240</v>
      </c>
      <c r="L37" s="71" t="s">
        <v>243</v>
      </c>
      <c r="M37" s="71">
        <v>9401133550</v>
      </c>
      <c r="N37" s="63" t="s">
        <v>244</v>
      </c>
      <c r="O37" s="63">
        <v>9954819578</v>
      </c>
      <c r="P37" s="69">
        <v>43616</v>
      </c>
      <c r="Q37" s="65" t="s">
        <v>145</v>
      </c>
      <c r="R37" s="68">
        <v>31</v>
      </c>
      <c r="S37" s="18" t="s">
        <v>163</v>
      </c>
      <c r="T37" s="18"/>
    </row>
    <row r="38" spans="1:20" ht="33">
      <c r="A38" s="4">
        <v>34</v>
      </c>
      <c r="B38" s="17" t="s">
        <v>63</v>
      </c>
      <c r="C38" s="90" t="s">
        <v>487</v>
      </c>
      <c r="D38" s="91" t="s">
        <v>107</v>
      </c>
      <c r="E38" s="92">
        <v>18220107902</v>
      </c>
      <c r="F38" s="90" t="s">
        <v>126</v>
      </c>
      <c r="G38" s="93">
        <v>79</v>
      </c>
      <c r="H38" s="93">
        <v>60</v>
      </c>
      <c r="I38" s="58">
        <f t="shared" si="0"/>
        <v>139</v>
      </c>
      <c r="J38" s="91">
        <v>9401109327</v>
      </c>
      <c r="K38" s="91" t="s">
        <v>148</v>
      </c>
      <c r="L38" s="91" t="s">
        <v>149</v>
      </c>
      <c r="M38" s="91">
        <v>9401394679</v>
      </c>
      <c r="N38" s="91" t="s">
        <v>460</v>
      </c>
      <c r="O38" s="91">
        <v>7399796506</v>
      </c>
      <c r="P38" s="98">
        <v>43587</v>
      </c>
      <c r="Q38" s="91" t="s">
        <v>141</v>
      </c>
      <c r="R38" s="97">
        <v>16</v>
      </c>
      <c r="S38" s="18" t="s">
        <v>163</v>
      </c>
      <c r="T38" s="18"/>
    </row>
    <row r="39" spans="1:20">
      <c r="A39" s="4">
        <v>35</v>
      </c>
      <c r="B39" s="17" t="s">
        <v>63</v>
      </c>
      <c r="C39" s="90" t="s">
        <v>518</v>
      </c>
      <c r="D39" s="91" t="s">
        <v>107</v>
      </c>
      <c r="E39" s="94">
        <v>18220104906</v>
      </c>
      <c r="F39" s="90" t="s">
        <v>185</v>
      </c>
      <c r="G39" s="94">
        <v>77</v>
      </c>
      <c r="H39" s="94">
        <v>113</v>
      </c>
      <c r="I39" s="58">
        <f t="shared" si="0"/>
        <v>190</v>
      </c>
      <c r="J39" s="91">
        <v>9085245485</v>
      </c>
      <c r="K39" s="91" t="s">
        <v>227</v>
      </c>
      <c r="L39" s="91" t="s">
        <v>761</v>
      </c>
      <c r="M39" s="91">
        <v>8135081041</v>
      </c>
      <c r="N39" s="91" t="s">
        <v>762</v>
      </c>
      <c r="O39" s="91">
        <v>9957714207</v>
      </c>
      <c r="P39" s="98">
        <v>43588</v>
      </c>
      <c r="Q39" s="91" t="s">
        <v>145</v>
      </c>
      <c r="R39" s="94">
        <v>43</v>
      </c>
      <c r="S39" s="18" t="s">
        <v>163</v>
      </c>
      <c r="T39" s="18"/>
    </row>
    <row r="40" spans="1:20">
      <c r="A40" s="4">
        <v>36</v>
      </c>
      <c r="B40" s="17" t="s">
        <v>63</v>
      </c>
      <c r="C40" s="90" t="s">
        <v>518</v>
      </c>
      <c r="D40" s="91" t="s">
        <v>107</v>
      </c>
      <c r="E40" s="94">
        <v>18220104906</v>
      </c>
      <c r="F40" s="90" t="s">
        <v>185</v>
      </c>
      <c r="G40" s="94">
        <v>77</v>
      </c>
      <c r="H40" s="94">
        <v>113</v>
      </c>
      <c r="I40" s="58">
        <f t="shared" si="0"/>
        <v>190</v>
      </c>
      <c r="J40" s="91">
        <v>9085245485</v>
      </c>
      <c r="K40" s="91" t="s">
        <v>227</v>
      </c>
      <c r="L40" s="91" t="s">
        <v>761</v>
      </c>
      <c r="M40" s="91">
        <v>8135081041</v>
      </c>
      <c r="N40" s="91" t="s">
        <v>762</v>
      </c>
      <c r="O40" s="91">
        <v>9957714207</v>
      </c>
      <c r="P40" s="98">
        <v>43589</v>
      </c>
      <c r="Q40" s="91" t="s">
        <v>146</v>
      </c>
      <c r="R40" s="94">
        <v>14</v>
      </c>
      <c r="S40" s="18" t="s">
        <v>163</v>
      </c>
      <c r="T40" s="18"/>
    </row>
    <row r="41" spans="1:20" ht="33">
      <c r="A41" s="4">
        <v>37</v>
      </c>
      <c r="B41" s="17" t="s">
        <v>63</v>
      </c>
      <c r="C41" s="90" t="s">
        <v>519</v>
      </c>
      <c r="D41" s="91" t="s">
        <v>107</v>
      </c>
      <c r="E41" s="94">
        <v>18220106702</v>
      </c>
      <c r="F41" s="90" t="s">
        <v>185</v>
      </c>
      <c r="G41" s="93">
        <v>234</v>
      </c>
      <c r="H41" s="93">
        <v>216</v>
      </c>
      <c r="I41" s="58">
        <f t="shared" si="0"/>
        <v>450</v>
      </c>
      <c r="J41" s="91">
        <v>9401286625</v>
      </c>
      <c r="K41" s="91" t="s">
        <v>131</v>
      </c>
      <c r="L41" s="91" t="s">
        <v>763</v>
      </c>
      <c r="M41" s="91" t="s">
        <v>764</v>
      </c>
      <c r="N41" s="91" t="s">
        <v>765</v>
      </c>
      <c r="O41" s="91">
        <v>8752915580</v>
      </c>
      <c r="P41" s="98">
        <v>43591</v>
      </c>
      <c r="Q41" s="91" t="s">
        <v>129</v>
      </c>
      <c r="R41" s="94">
        <v>16</v>
      </c>
      <c r="S41" s="18" t="s">
        <v>163</v>
      </c>
      <c r="T41" s="18"/>
    </row>
    <row r="42" spans="1:20" ht="33">
      <c r="A42" s="4">
        <v>38</v>
      </c>
      <c r="B42" s="17" t="s">
        <v>63</v>
      </c>
      <c r="C42" s="90" t="s">
        <v>519</v>
      </c>
      <c r="D42" s="91" t="s">
        <v>107</v>
      </c>
      <c r="E42" s="94">
        <v>18220106702</v>
      </c>
      <c r="F42" s="90" t="s">
        <v>185</v>
      </c>
      <c r="G42" s="93">
        <v>234</v>
      </c>
      <c r="H42" s="93">
        <v>216</v>
      </c>
      <c r="I42" s="58">
        <f t="shared" si="0"/>
        <v>450</v>
      </c>
      <c r="J42" s="91">
        <v>9401286625</v>
      </c>
      <c r="K42" s="91" t="s">
        <v>131</v>
      </c>
      <c r="L42" s="91" t="s">
        <v>763</v>
      </c>
      <c r="M42" s="91" t="s">
        <v>764</v>
      </c>
      <c r="N42" s="91" t="s">
        <v>765</v>
      </c>
      <c r="O42" s="91">
        <v>8752915580</v>
      </c>
      <c r="P42" s="98">
        <v>43592</v>
      </c>
      <c r="Q42" s="91" t="s">
        <v>130</v>
      </c>
      <c r="R42" s="94">
        <v>16</v>
      </c>
      <c r="S42" s="18" t="s">
        <v>163</v>
      </c>
      <c r="T42" s="18"/>
    </row>
    <row r="43" spans="1:20" ht="33">
      <c r="A43" s="4">
        <v>39</v>
      </c>
      <c r="B43" s="17" t="s">
        <v>63</v>
      </c>
      <c r="C43" s="90" t="s">
        <v>519</v>
      </c>
      <c r="D43" s="91" t="s">
        <v>107</v>
      </c>
      <c r="E43" s="94">
        <v>18220106702</v>
      </c>
      <c r="F43" s="90" t="s">
        <v>185</v>
      </c>
      <c r="G43" s="93">
        <v>234</v>
      </c>
      <c r="H43" s="93">
        <v>216</v>
      </c>
      <c r="I43" s="58">
        <f t="shared" si="0"/>
        <v>450</v>
      </c>
      <c r="J43" s="91">
        <v>9401286625</v>
      </c>
      <c r="K43" s="91" t="s">
        <v>131</v>
      </c>
      <c r="L43" s="91" t="s">
        <v>763</v>
      </c>
      <c r="M43" s="91" t="s">
        <v>764</v>
      </c>
      <c r="N43" s="91" t="s">
        <v>765</v>
      </c>
      <c r="O43" s="91">
        <v>8752915580</v>
      </c>
      <c r="P43" s="98">
        <v>43593</v>
      </c>
      <c r="Q43" s="91" t="s">
        <v>134</v>
      </c>
      <c r="R43" s="94">
        <v>16</v>
      </c>
      <c r="S43" s="18" t="s">
        <v>163</v>
      </c>
      <c r="T43" s="18"/>
    </row>
    <row r="44" spans="1:20" ht="33">
      <c r="A44" s="4">
        <v>40</v>
      </c>
      <c r="B44" s="17" t="s">
        <v>63</v>
      </c>
      <c r="C44" s="90" t="s">
        <v>519</v>
      </c>
      <c r="D44" s="91" t="s">
        <v>107</v>
      </c>
      <c r="E44" s="94">
        <v>18220106702</v>
      </c>
      <c r="F44" s="90" t="s">
        <v>185</v>
      </c>
      <c r="G44" s="93">
        <v>234</v>
      </c>
      <c r="H44" s="93">
        <v>216</v>
      </c>
      <c r="I44" s="58">
        <f t="shared" si="0"/>
        <v>450</v>
      </c>
      <c r="J44" s="91">
        <v>9401286625</v>
      </c>
      <c r="K44" s="91" t="s">
        <v>131</v>
      </c>
      <c r="L44" s="91" t="s">
        <v>763</v>
      </c>
      <c r="M44" s="91" t="s">
        <v>764</v>
      </c>
      <c r="N44" s="91" t="s">
        <v>765</v>
      </c>
      <c r="O44" s="91">
        <v>8752915580</v>
      </c>
      <c r="P44" s="98">
        <v>43594</v>
      </c>
      <c r="Q44" s="91" t="s">
        <v>141</v>
      </c>
      <c r="R44" s="94">
        <v>16</v>
      </c>
      <c r="S44" s="18" t="s">
        <v>163</v>
      </c>
      <c r="T44" s="18"/>
    </row>
    <row r="45" spans="1:20">
      <c r="A45" s="4">
        <v>41</v>
      </c>
      <c r="B45" s="17" t="s">
        <v>63</v>
      </c>
      <c r="C45" s="90" t="s">
        <v>520</v>
      </c>
      <c r="D45" s="91" t="s">
        <v>107</v>
      </c>
      <c r="E45" s="94">
        <v>18220106512</v>
      </c>
      <c r="F45" s="90" t="s">
        <v>185</v>
      </c>
      <c r="G45" s="94">
        <v>87</v>
      </c>
      <c r="H45" s="94">
        <v>77</v>
      </c>
      <c r="I45" s="58">
        <f t="shared" si="0"/>
        <v>164</v>
      </c>
      <c r="J45" s="91">
        <v>9435740911</v>
      </c>
      <c r="K45" s="91" t="s">
        <v>209</v>
      </c>
      <c r="L45" s="91" t="s">
        <v>767</v>
      </c>
      <c r="M45" s="91">
        <v>9435178312</v>
      </c>
      <c r="N45" s="91" t="s">
        <v>244</v>
      </c>
      <c r="O45" s="91">
        <v>9954819578</v>
      </c>
      <c r="P45" s="98">
        <v>43595</v>
      </c>
      <c r="Q45" s="91" t="s">
        <v>145</v>
      </c>
      <c r="R45" s="94">
        <v>10</v>
      </c>
      <c r="S45" s="18" t="s">
        <v>163</v>
      </c>
      <c r="T45" s="18"/>
    </row>
    <row r="46" spans="1:20">
      <c r="A46" s="4">
        <v>42</v>
      </c>
      <c r="B46" s="17" t="s">
        <v>63</v>
      </c>
      <c r="C46" s="90" t="s">
        <v>521</v>
      </c>
      <c r="D46" s="91" t="s">
        <v>25</v>
      </c>
      <c r="E46" s="94">
        <v>67</v>
      </c>
      <c r="F46" s="90"/>
      <c r="G46" s="94">
        <v>26</v>
      </c>
      <c r="H46" s="94">
        <v>23</v>
      </c>
      <c r="I46" s="58">
        <f t="shared" si="0"/>
        <v>49</v>
      </c>
      <c r="J46" s="91">
        <v>9085252068</v>
      </c>
      <c r="K46" s="91" t="s">
        <v>240</v>
      </c>
      <c r="L46" s="91" t="s">
        <v>766</v>
      </c>
      <c r="M46" s="91">
        <v>9401543571</v>
      </c>
      <c r="N46" s="91" t="s">
        <v>244</v>
      </c>
      <c r="O46" s="91">
        <v>9954819578</v>
      </c>
      <c r="P46" s="98">
        <v>43596</v>
      </c>
      <c r="Q46" s="91" t="s">
        <v>146</v>
      </c>
      <c r="R46" s="94">
        <v>5</v>
      </c>
      <c r="S46" s="18" t="s">
        <v>163</v>
      </c>
      <c r="T46" s="18"/>
    </row>
    <row r="47" spans="1:20">
      <c r="A47" s="4">
        <v>43</v>
      </c>
      <c r="B47" s="17" t="s">
        <v>63</v>
      </c>
      <c r="C47" s="90" t="s">
        <v>520</v>
      </c>
      <c r="D47" s="91" t="s">
        <v>107</v>
      </c>
      <c r="E47" s="94">
        <v>18220106512</v>
      </c>
      <c r="F47" s="90" t="s">
        <v>185</v>
      </c>
      <c r="G47" s="94">
        <v>87</v>
      </c>
      <c r="H47" s="94">
        <v>77</v>
      </c>
      <c r="I47" s="58">
        <f t="shared" si="0"/>
        <v>164</v>
      </c>
      <c r="J47" s="91">
        <v>9435740911</v>
      </c>
      <c r="K47" s="91" t="s">
        <v>209</v>
      </c>
      <c r="L47" s="91" t="s">
        <v>767</v>
      </c>
      <c r="M47" s="91">
        <v>9435178312</v>
      </c>
      <c r="N47" s="91" t="s">
        <v>244</v>
      </c>
      <c r="O47" s="91">
        <v>9954819578</v>
      </c>
      <c r="P47" s="98">
        <v>43596</v>
      </c>
      <c r="Q47" s="91" t="s">
        <v>146</v>
      </c>
      <c r="R47" s="94">
        <v>10</v>
      </c>
      <c r="S47" s="18" t="s">
        <v>163</v>
      </c>
      <c r="T47" s="18"/>
    </row>
    <row r="48" spans="1:20" ht="33">
      <c r="A48" s="4">
        <v>44</v>
      </c>
      <c r="B48" s="17" t="s">
        <v>63</v>
      </c>
      <c r="C48" s="90" t="s">
        <v>522</v>
      </c>
      <c r="D48" s="91" t="s">
        <v>107</v>
      </c>
      <c r="E48" s="94">
        <v>18220109407</v>
      </c>
      <c r="F48" s="90" t="s">
        <v>127</v>
      </c>
      <c r="G48" s="94">
        <v>171</v>
      </c>
      <c r="H48" s="94">
        <v>229</v>
      </c>
      <c r="I48" s="58">
        <f t="shared" si="0"/>
        <v>400</v>
      </c>
      <c r="J48" s="91">
        <v>9859568344</v>
      </c>
      <c r="K48" s="91" t="s">
        <v>768</v>
      </c>
      <c r="L48" s="91" t="s">
        <v>771</v>
      </c>
      <c r="M48" s="91">
        <v>8876748945</v>
      </c>
      <c r="N48" s="91" t="s">
        <v>769</v>
      </c>
      <c r="O48" s="91">
        <v>6900515768</v>
      </c>
      <c r="P48" s="98">
        <v>43598</v>
      </c>
      <c r="Q48" s="91" t="s">
        <v>129</v>
      </c>
      <c r="R48" s="94">
        <v>33</v>
      </c>
      <c r="S48" s="18" t="s">
        <v>163</v>
      </c>
      <c r="T48" s="18"/>
    </row>
    <row r="49" spans="1:20" ht="33">
      <c r="A49" s="4">
        <v>45</v>
      </c>
      <c r="B49" s="17" t="s">
        <v>63</v>
      </c>
      <c r="C49" s="90" t="s">
        <v>522</v>
      </c>
      <c r="D49" s="91" t="s">
        <v>107</v>
      </c>
      <c r="E49" s="94">
        <v>18220109407</v>
      </c>
      <c r="F49" s="90" t="s">
        <v>127</v>
      </c>
      <c r="G49" s="94">
        <v>171</v>
      </c>
      <c r="H49" s="94">
        <v>229</v>
      </c>
      <c r="I49" s="58">
        <f t="shared" si="0"/>
        <v>400</v>
      </c>
      <c r="J49" s="91">
        <v>9859568344</v>
      </c>
      <c r="K49" s="91" t="s">
        <v>768</v>
      </c>
      <c r="L49" s="91" t="s">
        <v>771</v>
      </c>
      <c r="M49" s="91">
        <v>8876748945</v>
      </c>
      <c r="N49" s="91" t="s">
        <v>769</v>
      </c>
      <c r="O49" s="91">
        <v>6900515768</v>
      </c>
      <c r="P49" s="98">
        <v>43599</v>
      </c>
      <c r="Q49" s="91" t="s">
        <v>130</v>
      </c>
      <c r="R49" s="94">
        <v>33</v>
      </c>
      <c r="S49" s="18" t="s">
        <v>163</v>
      </c>
      <c r="T49" s="18"/>
    </row>
    <row r="50" spans="1:20" ht="33">
      <c r="A50" s="4">
        <v>46</v>
      </c>
      <c r="B50" s="17" t="s">
        <v>63</v>
      </c>
      <c r="C50" s="90" t="s">
        <v>522</v>
      </c>
      <c r="D50" s="91" t="s">
        <v>107</v>
      </c>
      <c r="E50" s="94">
        <v>18220109407</v>
      </c>
      <c r="F50" s="90" t="s">
        <v>127</v>
      </c>
      <c r="G50" s="94">
        <v>171</v>
      </c>
      <c r="H50" s="94">
        <v>229</v>
      </c>
      <c r="I50" s="58">
        <f t="shared" si="0"/>
        <v>400</v>
      </c>
      <c r="J50" s="91">
        <v>9859568344</v>
      </c>
      <c r="K50" s="91" t="s">
        <v>768</v>
      </c>
      <c r="L50" s="91" t="s">
        <v>771</v>
      </c>
      <c r="M50" s="91">
        <v>8876748945</v>
      </c>
      <c r="N50" s="91" t="s">
        <v>769</v>
      </c>
      <c r="O50" s="91">
        <v>6900515768</v>
      </c>
      <c r="P50" s="98">
        <v>43600</v>
      </c>
      <c r="Q50" s="91" t="s">
        <v>134</v>
      </c>
      <c r="R50" s="94">
        <v>33</v>
      </c>
      <c r="S50" s="18" t="s">
        <v>163</v>
      </c>
      <c r="T50" s="18"/>
    </row>
    <row r="51" spans="1:20">
      <c r="A51" s="4">
        <v>47</v>
      </c>
      <c r="B51" s="17" t="s">
        <v>63</v>
      </c>
      <c r="C51" s="90" t="s">
        <v>523</v>
      </c>
      <c r="D51" s="91" t="s">
        <v>107</v>
      </c>
      <c r="E51" s="94">
        <v>18220517405</v>
      </c>
      <c r="F51" s="90" t="s">
        <v>127</v>
      </c>
      <c r="G51" s="93">
        <v>155</v>
      </c>
      <c r="H51" s="93">
        <v>200</v>
      </c>
      <c r="I51" s="58">
        <f t="shared" si="0"/>
        <v>355</v>
      </c>
      <c r="J51" s="91">
        <v>9435219020</v>
      </c>
      <c r="K51" s="91" t="s">
        <v>770</v>
      </c>
      <c r="L51" s="91" t="s">
        <v>540</v>
      </c>
      <c r="M51" s="91"/>
      <c r="N51" s="91"/>
      <c r="O51" s="91"/>
      <c r="P51" s="98">
        <v>43601</v>
      </c>
      <c r="Q51" s="91" t="s">
        <v>141</v>
      </c>
      <c r="R51" s="94">
        <v>69</v>
      </c>
      <c r="S51" s="18" t="s">
        <v>163</v>
      </c>
      <c r="T51" s="18"/>
    </row>
    <row r="52" spans="1:20">
      <c r="A52" s="4">
        <v>48</v>
      </c>
      <c r="B52" s="17" t="s">
        <v>63</v>
      </c>
      <c r="C52" s="90" t="s">
        <v>523</v>
      </c>
      <c r="D52" s="91" t="s">
        <v>107</v>
      </c>
      <c r="E52" s="94">
        <v>18220517405</v>
      </c>
      <c r="F52" s="90" t="s">
        <v>127</v>
      </c>
      <c r="G52" s="93">
        <v>155</v>
      </c>
      <c r="H52" s="93">
        <v>200</v>
      </c>
      <c r="I52" s="58">
        <f t="shared" si="0"/>
        <v>355</v>
      </c>
      <c r="J52" s="91">
        <v>9435219020</v>
      </c>
      <c r="K52" s="91" t="s">
        <v>770</v>
      </c>
      <c r="L52" s="91" t="s">
        <v>540</v>
      </c>
      <c r="M52" s="91"/>
      <c r="N52" s="91"/>
      <c r="O52" s="91"/>
      <c r="P52" s="98">
        <v>43602</v>
      </c>
      <c r="Q52" s="91" t="s">
        <v>145</v>
      </c>
      <c r="R52" s="94">
        <v>69</v>
      </c>
      <c r="S52" s="18" t="s">
        <v>163</v>
      </c>
      <c r="T52" s="18"/>
    </row>
    <row r="53" spans="1:20">
      <c r="A53" s="4">
        <v>49</v>
      </c>
      <c r="B53" s="17" t="s">
        <v>63</v>
      </c>
      <c r="C53" s="90" t="s">
        <v>523</v>
      </c>
      <c r="D53" s="91" t="s">
        <v>107</v>
      </c>
      <c r="E53" s="94">
        <v>18220517405</v>
      </c>
      <c r="F53" s="90" t="s">
        <v>127</v>
      </c>
      <c r="G53" s="93">
        <v>155</v>
      </c>
      <c r="H53" s="93">
        <v>200</v>
      </c>
      <c r="I53" s="58">
        <f t="shared" si="0"/>
        <v>355</v>
      </c>
      <c r="J53" s="91">
        <v>9435219020</v>
      </c>
      <c r="K53" s="91" t="s">
        <v>770</v>
      </c>
      <c r="L53" s="91" t="s">
        <v>540</v>
      </c>
      <c r="M53" s="91"/>
      <c r="N53" s="91"/>
      <c r="O53" s="91"/>
      <c r="P53" s="98">
        <v>43605</v>
      </c>
      <c r="Q53" s="91" t="s">
        <v>129</v>
      </c>
      <c r="R53" s="94">
        <v>69</v>
      </c>
      <c r="S53" s="18" t="s">
        <v>163</v>
      </c>
      <c r="T53" s="18"/>
    </row>
    <row r="54" spans="1:20">
      <c r="A54" s="4">
        <v>50</v>
      </c>
      <c r="B54" s="17" t="s">
        <v>63</v>
      </c>
      <c r="C54" s="90" t="s">
        <v>524</v>
      </c>
      <c r="D54" s="91" t="s">
        <v>25</v>
      </c>
      <c r="E54" s="94">
        <v>126</v>
      </c>
      <c r="F54" s="90"/>
      <c r="G54" s="94">
        <v>23</v>
      </c>
      <c r="H54" s="94">
        <v>17</v>
      </c>
      <c r="I54" s="58">
        <f t="shared" si="0"/>
        <v>40</v>
      </c>
      <c r="J54" s="91">
        <v>9531236686</v>
      </c>
      <c r="K54" s="91" t="s">
        <v>222</v>
      </c>
      <c r="L54" s="91" t="s">
        <v>223</v>
      </c>
      <c r="M54" s="91">
        <v>9401451168</v>
      </c>
      <c r="N54" s="91" t="s">
        <v>224</v>
      </c>
      <c r="O54" s="91">
        <v>9613430087</v>
      </c>
      <c r="P54" s="98">
        <v>43606</v>
      </c>
      <c r="Q54" s="91" t="s">
        <v>130</v>
      </c>
      <c r="R54" s="94">
        <v>20</v>
      </c>
      <c r="S54" s="18" t="s">
        <v>163</v>
      </c>
      <c r="T54" s="18"/>
    </row>
    <row r="55" spans="1:20" ht="33">
      <c r="A55" s="4">
        <v>51</v>
      </c>
      <c r="B55" s="17" t="s">
        <v>63</v>
      </c>
      <c r="C55" s="90" t="s">
        <v>525</v>
      </c>
      <c r="D55" s="91" t="s">
        <v>107</v>
      </c>
      <c r="E55" s="92">
        <v>18220107903</v>
      </c>
      <c r="F55" s="90" t="s">
        <v>126</v>
      </c>
      <c r="G55" s="93">
        <v>41</v>
      </c>
      <c r="H55" s="93">
        <v>30</v>
      </c>
      <c r="I55" s="58">
        <f t="shared" si="0"/>
        <v>71</v>
      </c>
      <c r="J55" s="91">
        <v>9435200600</v>
      </c>
      <c r="K55" s="91" t="s">
        <v>131</v>
      </c>
      <c r="L55" s="91" t="s">
        <v>225</v>
      </c>
      <c r="M55" s="91">
        <v>9678187922</v>
      </c>
      <c r="N55" s="91" t="s">
        <v>224</v>
      </c>
      <c r="O55" s="91">
        <v>9613430087</v>
      </c>
      <c r="P55" s="98">
        <v>43606</v>
      </c>
      <c r="Q55" s="91" t="s">
        <v>130</v>
      </c>
      <c r="R55" s="97">
        <v>22</v>
      </c>
      <c r="S55" s="18" t="s">
        <v>163</v>
      </c>
      <c r="T55" s="18"/>
    </row>
    <row r="56" spans="1:20">
      <c r="A56" s="4">
        <v>52</v>
      </c>
      <c r="B56" s="17" t="s">
        <v>63</v>
      </c>
      <c r="C56" s="90" t="s">
        <v>526</v>
      </c>
      <c r="D56" s="91" t="s">
        <v>25</v>
      </c>
      <c r="E56" s="95" t="s">
        <v>527</v>
      </c>
      <c r="F56" s="90"/>
      <c r="G56" s="94">
        <v>18</v>
      </c>
      <c r="H56" s="94">
        <v>22</v>
      </c>
      <c r="I56" s="58">
        <f t="shared" si="0"/>
        <v>40</v>
      </c>
      <c r="J56" s="91">
        <v>9957477803</v>
      </c>
      <c r="K56" s="91" t="s">
        <v>227</v>
      </c>
      <c r="L56" s="91" t="s">
        <v>462</v>
      </c>
      <c r="M56" s="91">
        <v>9401451148</v>
      </c>
      <c r="N56" s="91" t="s">
        <v>229</v>
      </c>
      <c r="O56" s="91">
        <v>9957714217</v>
      </c>
      <c r="P56" s="98">
        <v>43607</v>
      </c>
      <c r="Q56" s="91" t="s">
        <v>134</v>
      </c>
      <c r="R56" s="94">
        <v>20</v>
      </c>
      <c r="S56" s="18" t="s">
        <v>163</v>
      </c>
      <c r="T56" s="18"/>
    </row>
    <row r="57" spans="1:20" ht="33">
      <c r="A57" s="4">
        <v>53</v>
      </c>
      <c r="B57" s="17" t="s">
        <v>63</v>
      </c>
      <c r="C57" s="90" t="s">
        <v>528</v>
      </c>
      <c r="D57" s="91" t="s">
        <v>107</v>
      </c>
      <c r="E57" s="92">
        <v>18220107904</v>
      </c>
      <c r="F57" s="90" t="s">
        <v>126</v>
      </c>
      <c r="G57" s="93">
        <v>36</v>
      </c>
      <c r="H57" s="93">
        <v>39</v>
      </c>
      <c r="I57" s="58">
        <f t="shared" si="0"/>
        <v>75</v>
      </c>
      <c r="J57" s="91">
        <v>9577527083</v>
      </c>
      <c r="K57" s="91" t="s">
        <v>227</v>
      </c>
      <c r="L57" s="91" t="s">
        <v>462</v>
      </c>
      <c r="M57" s="91">
        <v>9401451148</v>
      </c>
      <c r="N57" s="91" t="s">
        <v>133</v>
      </c>
      <c r="O57" s="91">
        <v>9613304770</v>
      </c>
      <c r="P57" s="98">
        <v>43607</v>
      </c>
      <c r="Q57" s="91" t="s">
        <v>134</v>
      </c>
      <c r="R57" s="94">
        <v>16</v>
      </c>
      <c r="S57" s="18" t="s">
        <v>163</v>
      </c>
      <c r="T57" s="18"/>
    </row>
    <row r="58" spans="1:20">
      <c r="A58" s="4">
        <v>54</v>
      </c>
      <c r="B58" s="17" t="s">
        <v>63</v>
      </c>
      <c r="C58" s="90" t="s">
        <v>529</v>
      </c>
      <c r="D58" s="91" t="s">
        <v>25</v>
      </c>
      <c r="E58" s="95" t="s">
        <v>758</v>
      </c>
      <c r="F58" s="90"/>
      <c r="G58" s="94">
        <v>22</v>
      </c>
      <c r="H58" s="94">
        <v>18</v>
      </c>
      <c r="I58" s="58">
        <f t="shared" si="0"/>
        <v>40</v>
      </c>
      <c r="J58" s="91">
        <v>9954934109</v>
      </c>
      <c r="K58" s="91" t="s">
        <v>240</v>
      </c>
      <c r="L58" s="91" t="s">
        <v>241</v>
      </c>
      <c r="M58" s="91">
        <v>9401451147</v>
      </c>
      <c r="N58" s="91" t="s">
        <v>538</v>
      </c>
      <c r="O58" s="91" t="s">
        <v>539</v>
      </c>
      <c r="P58" s="98">
        <v>43608</v>
      </c>
      <c r="Q58" s="91" t="s">
        <v>141</v>
      </c>
      <c r="R58" s="94">
        <v>6</v>
      </c>
      <c r="S58" s="18" t="s">
        <v>163</v>
      </c>
      <c r="T58" s="18"/>
    </row>
    <row r="59" spans="1:20" ht="33">
      <c r="A59" s="4">
        <v>55</v>
      </c>
      <c r="B59" s="17" t="s">
        <v>63</v>
      </c>
      <c r="C59" s="90" t="s">
        <v>530</v>
      </c>
      <c r="D59" s="91" t="s">
        <v>107</v>
      </c>
      <c r="E59" s="92">
        <v>18220107905</v>
      </c>
      <c r="F59" s="90" t="s">
        <v>126</v>
      </c>
      <c r="G59" s="93">
        <v>39</v>
      </c>
      <c r="H59" s="93">
        <v>39</v>
      </c>
      <c r="I59" s="58">
        <f t="shared" si="0"/>
        <v>78</v>
      </c>
      <c r="J59" s="91">
        <v>9435809661</v>
      </c>
      <c r="K59" s="91" t="s">
        <v>158</v>
      </c>
      <c r="L59" s="91" t="s">
        <v>159</v>
      </c>
      <c r="M59" s="91">
        <v>9401311504</v>
      </c>
      <c r="N59" s="91" t="s">
        <v>160</v>
      </c>
      <c r="O59" s="91">
        <v>9859063135</v>
      </c>
      <c r="P59" s="98">
        <v>43608</v>
      </c>
      <c r="Q59" s="91" t="s">
        <v>141</v>
      </c>
      <c r="R59" s="94">
        <v>34</v>
      </c>
      <c r="S59" s="18" t="s">
        <v>163</v>
      </c>
      <c r="T59" s="18"/>
    </row>
    <row r="60" spans="1:20" ht="33">
      <c r="A60" s="4">
        <v>56</v>
      </c>
      <c r="B60" s="17" t="s">
        <v>63</v>
      </c>
      <c r="C60" s="90" t="s">
        <v>531</v>
      </c>
      <c r="D60" s="91" t="s">
        <v>107</v>
      </c>
      <c r="E60" s="92">
        <v>18220109003</v>
      </c>
      <c r="F60" s="90" t="s">
        <v>126</v>
      </c>
      <c r="G60" s="93">
        <v>39</v>
      </c>
      <c r="H60" s="93">
        <v>22</v>
      </c>
      <c r="I60" s="58">
        <f t="shared" si="0"/>
        <v>61</v>
      </c>
      <c r="J60" s="91">
        <v>9954031382</v>
      </c>
      <c r="K60" s="91" t="s">
        <v>381</v>
      </c>
      <c r="L60" s="91" t="s">
        <v>751</v>
      </c>
      <c r="M60" s="91" t="s">
        <v>776</v>
      </c>
      <c r="N60" s="91" t="s">
        <v>541</v>
      </c>
      <c r="O60" s="91">
        <v>995716979</v>
      </c>
      <c r="P60" s="98">
        <v>43609</v>
      </c>
      <c r="Q60" s="91" t="s">
        <v>145</v>
      </c>
      <c r="R60" s="94">
        <v>55</v>
      </c>
      <c r="S60" s="18" t="s">
        <v>163</v>
      </c>
      <c r="T60" s="18"/>
    </row>
    <row r="61" spans="1:20" ht="33">
      <c r="A61" s="4">
        <v>57</v>
      </c>
      <c r="B61" s="17" t="s">
        <v>63</v>
      </c>
      <c r="C61" s="90" t="s">
        <v>532</v>
      </c>
      <c r="D61" s="91" t="s">
        <v>107</v>
      </c>
      <c r="E61" s="92">
        <v>18220107908</v>
      </c>
      <c r="F61" s="90" t="s">
        <v>126</v>
      </c>
      <c r="G61" s="93">
        <v>26</v>
      </c>
      <c r="H61" s="93">
        <v>23</v>
      </c>
      <c r="I61" s="58">
        <f t="shared" si="0"/>
        <v>49</v>
      </c>
      <c r="J61" s="91">
        <v>9435285002</v>
      </c>
      <c r="K61" s="91" t="s">
        <v>227</v>
      </c>
      <c r="L61" s="91" t="s">
        <v>228</v>
      </c>
      <c r="M61" s="91">
        <v>7399227523</v>
      </c>
      <c r="N61" s="91" t="s">
        <v>463</v>
      </c>
      <c r="O61" s="91">
        <v>7399500043</v>
      </c>
      <c r="P61" s="98">
        <v>43609</v>
      </c>
      <c r="Q61" s="91" t="s">
        <v>145</v>
      </c>
      <c r="R61" s="97">
        <v>50</v>
      </c>
      <c r="S61" s="18" t="s">
        <v>163</v>
      </c>
      <c r="T61" s="18"/>
    </row>
    <row r="62" spans="1:20" ht="33">
      <c r="A62" s="4">
        <v>58</v>
      </c>
      <c r="B62" s="17" t="s">
        <v>63</v>
      </c>
      <c r="C62" s="90" t="s">
        <v>533</v>
      </c>
      <c r="D62" s="91" t="s">
        <v>107</v>
      </c>
      <c r="E62" s="92">
        <v>18220108201</v>
      </c>
      <c r="F62" s="90" t="s">
        <v>126</v>
      </c>
      <c r="G62" s="93">
        <v>139</v>
      </c>
      <c r="H62" s="93">
        <v>95</v>
      </c>
      <c r="I62" s="58">
        <f t="shared" si="0"/>
        <v>234</v>
      </c>
      <c r="J62" s="91">
        <v>9085802201</v>
      </c>
      <c r="K62" s="91" t="s">
        <v>240</v>
      </c>
      <c r="L62" s="91" t="s">
        <v>243</v>
      </c>
      <c r="M62" s="91">
        <v>9401133550</v>
      </c>
      <c r="N62" s="91" t="s">
        <v>463</v>
      </c>
      <c r="O62" s="91">
        <v>7399500043</v>
      </c>
      <c r="P62" s="98">
        <v>43610</v>
      </c>
      <c r="Q62" s="91" t="s">
        <v>146</v>
      </c>
      <c r="R62" s="94">
        <v>14</v>
      </c>
      <c r="S62" s="18" t="s">
        <v>163</v>
      </c>
      <c r="T62" s="18"/>
    </row>
    <row r="63" spans="1:20" ht="33">
      <c r="A63" s="4">
        <v>59</v>
      </c>
      <c r="B63" s="17" t="s">
        <v>63</v>
      </c>
      <c r="C63" s="90" t="s">
        <v>533</v>
      </c>
      <c r="D63" s="91" t="s">
        <v>107</v>
      </c>
      <c r="E63" s="92">
        <v>18220108201</v>
      </c>
      <c r="F63" s="90" t="s">
        <v>126</v>
      </c>
      <c r="G63" s="93">
        <v>139</v>
      </c>
      <c r="H63" s="93">
        <v>95</v>
      </c>
      <c r="I63" s="58">
        <f t="shared" si="0"/>
        <v>234</v>
      </c>
      <c r="J63" s="91">
        <v>9085802201</v>
      </c>
      <c r="K63" s="91" t="s">
        <v>240</v>
      </c>
      <c r="L63" s="91" t="s">
        <v>243</v>
      </c>
      <c r="M63" s="91">
        <v>9401133550</v>
      </c>
      <c r="N63" s="91" t="s">
        <v>463</v>
      </c>
      <c r="O63" s="91">
        <v>7399500043</v>
      </c>
      <c r="P63" s="98">
        <v>43612</v>
      </c>
      <c r="Q63" s="91" t="s">
        <v>129</v>
      </c>
      <c r="R63" s="94">
        <v>14</v>
      </c>
      <c r="S63" s="18" t="s">
        <v>163</v>
      </c>
      <c r="T63" s="18"/>
    </row>
    <row r="64" spans="1:20" ht="33">
      <c r="A64" s="4">
        <v>60</v>
      </c>
      <c r="B64" s="17" t="s">
        <v>63</v>
      </c>
      <c r="C64" s="96" t="s">
        <v>534</v>
      </c>
      <c r="D64" s="91" t="s">
        <v>107</v>
      </c>
      <c r="E64" s="97">
        <v>18220108202</v>
      </c>
      <c r="F64" s="90" t="s">
        <v>126</v>
      </c>
      <c r="G64" s="93">
        <v>71</v>
      </c>
      <c r="H64" s="93">
        <v>42</v>
      </c>
      <c r="I64" s="58">
        <f t="shared" si="0"/>
        <v>113</v>
      </c>
      <c r="J64" s="91">
        <v>8811883088</v>
      </c>
      <c r="K64" s="91" t="s">
        <v>152</v>
      </c>
      <c r="L64" s="91" t="s">
        <v>756</v>
      </c>
      <c r="M64" s="91" t="s">
        <v>152</v>
      </c>
      <c r="N64" s="91" t="s">
        <v>775</v>
      </c>
      <c r="O64" s="91">
        <v>9954492660</v>
      </c>
      <c r="P64" s="98">
        <v>43613</v>
      </c>
      <c r="Q64" s="91" t="s">
        <v>130</v>
      </c>
      <c r="R64" s="94">
        <v>22</v>
      </c>
      <c r="S64" s="18" t="s">
        <v>163</v>
      </c>
      <c r="T64" s="18"/>
    </row>
    <row r="65" spans="1:20" ht="33">
      <c r="A65" s="4">
        <v>61</v>
      </c>
      <c r="B65" s="17" t="s">
        <v>63</v>
      </c>
      <c r="C65" s="90" t="s">
        <v>535</v>
      </c>
      <c r="D65" s="91" t="s">
        <v>107</v>
      </c>
      <c r="E65" s="92">
        <v>18220108702</v>
      </c>
      <c r="F65" s="90" t="s">
        <v>126</v>
      </c>
      <c r="G65" s="93">
        <v>95</v>
      </c>
      <c r="H65" s="93">
        <v>65</v>
      </c>
      <c r="I65" s="58">
        <f t="shared" si="0"/>
        <v>160</v>
      </c>
      <c r="J65" s="91">
        <v>9954671392</v>
      </c>
      <c r="K65" s="91" t="s">
        <v>381</v>
      </c>
      <c r="L65" s="91" t="s">
        <v>751</v>
      </c>
      <c r="M65" s="91" t="s">
        <v>776</v>
      </c>
      <c r="N65" s="91" t="s">
        <v>777</v>
      </c>
      <c r="O65" s="91">
        <v>9957975732</v>
      </c>
      <c r="P65" s="98">
        <v>43614</v>
      </c>
      <c r="Q65" s="91" t="s">
        <v>134</v>
      </c>
      <c r="R65" s="94">
        <v>39</v>
      </c>
      <c r="S65" s="18" t="s">
        <v>163</v>
      </c>
      <c r="T65" s="18"/>
    </row>
    <row r="66" spans="1:20" ht="33">
      <c r="A66" s="4">
        <v>62</v>
      </c>
      <c r="B66" s="17" t="s">
        <v>63</v>
      </c>
      <c r="C66" s="90" t="s">
        <v>536</v>
      </c>
      <c r="D66" s="91" t="s">
        <v>107</v>
      </c>
      <c r="E66" s="92">
        <v>18220108703</v>
      </c>
      <c r="F66" s="90" t="s">
        <v>126</v>
      </c>
      <c r="G66" s="93">
        <v>61</v>
      </c>
      <c r="H66" s="93">
        <v>63</v>
      </c>
      <c r="I66" s="58">
        <f t="shared" si="0"/>
        <v>124</v>
      </c>
      <c r="J66" s="91">
        <v>9954844149</v>
      </c>
      <c r="K66" s="91" t="s">
        <v>381</v>
      </c>
      <c r="L66" s="91" t="s">
        <v>751</v>
      </c>
      <c r="M66" s="91" t="s">
        <v>776</v>
      </c>
      <c r="N66" s="91" t="s">
        <v>387</v>
      </c>
      <c r="O66" s="91">
        <v>9485413574</v>
      </c>
      <c r="P66" s="98">
        <v>43615</v>
      </c>
      <c r="Q66" s="91" t="s">
        <v>141</v>
      </c>
      <c r="R66" s="94">
        <v>61</v>
      </c>
      <c r="S66" s="18" t="s">
        <v>163</v>
      </c>
      <c r="T66" s="18"/>
    </row>
    <row r="67" spans="1:20" ht="33">
      <c r="A67" s="4">
        <v>63</v>
      </c>
      <c r="B67" s="17" t="s">
        <v>63</v>
      </c>
      <c r="C67" s="90" t="s">
        <v>537</v>
      </c>
      <c r="D67" s="91" t="s">
        <v>107</v>
      </c>
      <c r="E67" s="92">
        <v>18220109004</v>
      </c>
      <c r="F67" s="90" t="s">
        <v>126</v>
      </c>
      <c r="G67" s="93">
        <v>75</v>
      </c>
      <c r="H67" s="93">
        <v>57</v>
      </c>
      <c r="I67" s="58">
        <f t="shared" si="0"/>
        <v>132</v>
      </c>
      <c r="J67" s="91">
        <v>9401252735</v>
      </c>
      <c r="K67" s="91" t="s">
        <v>381</v>
      </c>
      <c r="L67" s="91" t="s">
        <v>751</v>
      </c>
      <c r="M67" s="91" t="s">
        <v>776</v>
      </c>
      <c r="N67" s="91" t="s">
        <v>541</v>
      </c>
      <c r="O67" s="91">
        <v>995716979</v>
      </c>
      <c r="P67" s="98">
        <v>43616</v>
      </c>
      <c r="Q67" s="91" t="s">
        <v>145</v>
      </c>
      <c r="R67" s="94">
        <v>72</v>
      </c>
      <c r="S67" s="18" t="s">
        <v>163</v>
      </c>
      <c r="T67" s="18"/>
    </row>
    <row r="68" spans="1:20">
      <c r="A68" s="4">
        <v>64</v>
      </c>
      <c r="B68" s="17"/>
      <c r="C68" s="18"/>
      <c r="D68" s="18"/>
      <c r="E68" s="19"/>
      <c r="F68" s="18"/>
      <c r="G68" s="19"/>
      <c r="H68" s="19"/>
      <c r="I68" s="58">
        <f t="shared" si="0"/>
        <v>0</v>
      </c>
      <c r="J68" s="18"/>
      <c r="K68" s="18"/>
      <c r="L68" s="18"/>
      <c r="M68" s="18"/>
      <c r="N68" s="18"/>
      <c r="O68" s="18"/>
      <c r="P68" s="24"/>
      <c r="Q68" s="18"/>
      <c r="R68" s="18"/>
      <c r="S68" s="18"/>
      <c r="T68" s="18"/>
    </row>
    <row r="69" spans="1:20">
      <c r="A69" s="4">
        <v>65</v>
      </c>
      <c r="B69" s="17"/>
      <c r="C69" s="18"/>
      <c r="D69" s="18"/>
      <c r="E69" s="19"/>
      <c r="F69" s="18"/>
      <c r="G69" s="19"/>
      <c r="H69" s="19"/>
      <c r="I69" s="58">
        <f t="shared" si="0"/>
        <v>0</v>
      </c>
      <c r="J69" s="18"/>
      <c r="K69" s="18"/>
      <c r="L69" s="18"/>
      <c r="M69" s="18"/>
      <c r="N69" s="18"/>
      <c r="O69" s="18"/>
      <c r="P69" s="24"/>
      <c r="Q69" s="18"/>
      <c r="R69" s="18"/>
      <c r="S69" s="18"/>
      <c r="T69" s="18"/>
    </row>
    <row r="70" spans="1:20">
      <c r="A70" s="4">
        <v>66</v>
      </c>
      <c r="B70" s="17"/>
      <c r="C70" s="18"/>
      <c r="D70" s="18"/>
      <c r="E70" s="19"/>
      <c r="F70" s="18"/>
      <c r="G70" s="19"/>
      <c r="H70" s="19"/>
      <c r="I70" s="58">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8">
        <f t="shared" si="1"/>
        <v>0</v>
      </c>
      <c r="J71" s="18"/>
      <c r="K71" s="18"/>
      <c r="L71" s="18"/>
      <c r="M71" s="18"/>
      <c r="N71" s="18"/>
      <c r="O71" s="18"/>
      <c r="P71" s="24"/>
      <c r="Q71" s="18"/>
      <c r="R71" s="18"/>
      <c r="S71" s="18"/>
      <c r="T71" s="18"/>
    </row>
    <row r="72" spans="1:20">
      <c r="A72" s="4">
        <v>68</v>
      </c>
      <c r="B72" s="17"/>
      <c r="C72" s="18"/>
      <c r="D72" s="18"/>
      <c r="E72" s="19"/>
      <c r="F72" s="18"/>
      <c r="G72" s="19"/>
      <c r="H72" s="19"/>
      <c r="I72" s="58">
        <f t="shared" si="1"/>
        <v>0</v>
      </c>
      <c r="J72" s="18"/>
      <c r="K72" s="18"/>
      <c r="L72" s="18"/>
      <c r="M72" s="18"/>
      <c r="N72" s="18"/>
      <c r="O72" s="18"/>
      <c r="P72" s="24"/>
      <c r="Q72" s="18"/>
      <c r="R72" s="18"/>
      <c r="S72" s="18"/>
      <c r="T72" s="18"/>
    </row>
    <row r="73" spans="1:20">
      <c r="A73" s="4">
        <v>69</v>
      </c>
      <c r="B73" s="17"/>
      <c r="C73" s="18"/>
      <c r="D73" s="18"/>
      <c r="E73" s="19"/>
      <c r="F73" s="18"/>
      <c r="G73" s="19"/>
      <c r="H73" s="19"/>
      <c r="I73" s="58">
        <f t="shared" si="1"/>
        <v>0</v>
      </c>
      <c r="J73" s="18"/>
      <c r="K73" s="18"/>
      <c r="L73" s="18"/>
      <c r="M73" s="18"/>
      <c r="N73" s="18"/>
      <c r="O73" s="18"/>
      <c r="P73" s="24"/>
      <c r="Q73" s="18"/>
      <c r="R73" s="18"/>
      <c r="S73" s="18"/>
      <c r="T73" s="18"/>
    </row>
    <row r="74" spans="1:20">
      <c r="A74" s="4">
        <v>70</v>
      </c>
      <c r="B74" s="17"/>
      <c r="C74" s="18"/>
      <c r="D74" s="18"/>
      <c r="E74" s="19"/>
      <c r="F74" s="18"/>
      <c r="G74" s="19"/>
      <c r="H74" s="19"/>
      <c r="I74" s="58">
        <f t="shared" si="1"/>
        <v>0</v>
      </c>
      <c r="J74" s="18"/>
      <c r="K74" s="18"/>
      <c r="L74" s="18"/>
      <c r="M74" s="18"/>
      <c r="N74" s="18"/>
      <c r="O74" s="18"/>
      <c r="P74" s="24"/>
      <c r="Q74" s="18"/>
      <c r="R74" s="18"/>
      <c r="S74" s="18"/>
      <c r="T74" s="18"/>
    </row>
    <row r="75" spans="1:20">
      <c r="A75" s="4">
        <v>71</v>
      </c>
      <c r="B75" s="17"/>
      <c r="C75" s="18"/>
      <c r="D75" s="18"/>
      <c r="E75" s="19"/>
      <c r="F75" s="18"/>
      <c r="G75" s="19"/>
      <c r="H75" s="19"/>
      <c r="I75" s="58">
        <f t="shared" si="1"/>
        <v>0</v>
      </c>
      <c r="J75" s="18"/>
      <c r="K75" s="18"/>
      <c r="L75" s="18"/>
      <c r="M75" s="18"/>
      <c r="N75" s="18"/>
      <c r="O75" s="18"/>
      <c r="P75" s="24"/>
      <c r="Q75" s="18"/>
      <c r="R75" s="18"/>
      <c r="S75" s="18"/>
      <c r="T75" s="18"/>
    </row>
    <row r="76" spans="1:20">
      <c r="A76" s="4">
        <v>72</v>
      </c>
      <c r="B76" s="17"/>
      <c r="C76" s="18"/>
      <c r="D76" s="18"/>
      <c r="E76" s="19"/>
      <c r="F76" s="18"/>
      <c r="G76" s="19"/>
      <c r="H76" s="19"/>
      <c r="I76" s="58">
        <f t="shared" si="1"/>
        <v>0</v>
      </c>
      <c r="J76" s="18"/>
      <c r="K76" s="18"/>
      <c r="L76" s="18"/>
      <c r="M76" s="18"/>
      <c r="N76" s="18"/>
      <c r="O76" s="18"/>
      <c r="P76" s="24"/>
      <c r="Q76" s="18"/>
      <c r="R76" s="18"/>
      <c r="S76" s="18"/>
      <c r="T76" s="18"/>
    </row>
    <row r="77" spans="1:20">
      <c r="A77" s="4">
        <v>73</v>
      </c>
      <c r="B77" s="17"/>
      <c r="C77" s="18"/>
      <c r="D77" s="18"/>
      <c r="E77" s="19"/>
      <c r="F77" s="18"/>
      <c r="G77" s="19"/>
      <c r="H77" s="19"/>
      <c r="I77" s="58">
        <f t="shared" si="1"/>
        <v>0</v>
      </c>
      <c r="J77" s="18"/>
      <c r="K77" s="18"/>
      <c r="L77" s="18"/>
      <c r="M77" s="18"/>
      <c r="N77" s="18"/>
      <c r="O77" s="18"/>
      <c r="P77" s="24"/>
      <c r="Q77" s="18"/>
      <c r="R77" s="18"/>
      <c r="S77" s="18"/>
      <c r="T77" s="18"/>
    </row>
    <row r="78" spans="1:20">
      <c r="A78" s="4">
        <v>74</v>
      </c>
      <c r="B78" s="17"/>
      <c r="C78" s="18"/>
      <c r="D78" s="18"/>
      <c r="E78" s="19"/>
      <c r="F78" s="18"/>
      <c r="G78" s="19"/>
      <c r="H78" s="19"/>
      <c r="I78" s="58">
        <f t="shared" si="1"/>
        <v>0</v>
      </c>
      <c r="J78" s="18"/>
      <c r="K78" s="18"/>
      <c r="L78" s="18"/>
      <c r="M78" s="18"/>
      <c r="N78" s="18"/>
      <c r="O78" s="18"/>
      <c r="P78" s="24"/>
      <c r="Q78" s="18"/>
      <c r="R78" s="18"/>
      <c r="S78" s="18"/>
      <c r="T78" s="18"/>
    </row>
    <row r="79" spans="1:20">
      <c r="A79" s="4">
        <v>75</v>
      </c>
      <c r="B79" s="17"/>
      <c r="C79" s="18"/>
      <c r="D79" s="18"/>
      <c r="E79" s="19"/>
      <c r="F79" s="18"/>
      <c r="G79" s="19"/>
      <c r="H79" s="19"/>
      <c r="I79" s="58">
        <f t="shared" si="1"/>
        <v>0</v>
      </c>
      <c r="J79" s="18"/>
      <c r="K79" s="18"/>
      <c r="L79" s="18"/>
      <c r="M79" s="18"/>
      <c r="N79" s="18"/>
      <c r="O79" s="18"/>
      <c r="P79" s="24"/>
      <c r="Q79" s="18"/>
      <c r="R79" s="18"/>
      <c r="S79" s="18"/>
      <c r="T79" s="18"/>
    </row>
    <row r="80" spans="1:20">
      <c r="A80" s="4">
        <v>76</v>
      </c>
      <c r="B80" s="17"/>
      <c r="C80" s="18"/>
      <c r="D80" s="18"/>
      <c r="E80" s="19"/>
      <c r="F80" s="18"/>
      <c r="G80" s="19"/>
      <c r="H80" s="19"/>
      <c r="I80" s="58">
        <f t="shared" si="1"/>
        <v>0</v>
      </c>
      <c r="J80" s="18"/>
      <c r="K80" s="18"/>
      <c r="L80" s="18"/>
      <c r="M80" s="18"/>
      <c r="N80" s="18"/>
      <c r="O80" s="18"/>
      <c r="P80" s="24"/>
      <c r="Q80" s="18"/>
      <c r="R80" s="18"/>
      <c r="S80" s="18"/>
      <c r="T80" s="18"/>
    </row>
    <row r="81" spans="1:20">
      <c r="A81" s="4">
        <v>77</v>
      </c>
      <c r="B81" s="17"/>
      <c r="C81" s="18"/>
      <c r="D81" s="18"/>
      <c r="E81" s="19"/>
      <c r="F81" s="18"/>
      <c r="G81" s="19"/>
      <c r="H81" s="19"/>
      <c r="I81" s="58">
        <f t="shared" si="1"/>
        <v>0</v>
      </c>
      <c r="J81" s="18"/>
      <c r="K81" s="18"/>
      <c r="L81" s="18"/>
      <c r="M81" s="18"/>
      <c r="N81" s="18"/>
      <c r="O81" s="18"/>
      <c r="P81" s="24"/>
      <c r="Q81" s="18"/>
      <c r="R81" s="18"/>
      <c r="S81" s="18"/>
      <c r="T81" s="18"/>
    </row>
    <row r="82" spans="1:20">
      <c r="A82" s="4">
        <v>78</v>
      </c>
      <c r="B82" s="17"/>
      <c r="C82" s="18"/>
      <c r="D82" s="18"/>
      <c r="E82" s="19"/>
      <c r="F82" s="18"/>
      <c r="G82" s="19"/>
      <c r="H82" s="19"/>
      <c r="I82" s="58">
        <f t="shared" si="1"/>
        <v>0</v>
      </c>
      <c r="J82" s="18"/>
      <c r="K82" s="18"/>
      <c r="L82" s="18"/>
      <c r="M82" s="18"/>
      <c r="N82" s="18"/>
      <c r="O82" s="18"/>
      <c r="P82" s="24"/>
      <c r="Q82" s="18"/>
      <c r="R82" s="18"/>
      <c r="S82" s="18"/>
      <c r="T82" s="18"/>
    </row>
    <row r="83" spans="1:20">
      <c r="A83" s="4">
        <v>79</v>
      </c>
      <c r="B83" s="17"/>
      <c r="C83" s="18"/>
      <c r="D83" s="18"/>
      <c r="E83" s="19"/>
      <c r="F83" s="18"/>
      <c r="G83" s="19"/>
      <c r="H83" s="19"/>
      <c r="I83" s="58">
        <f t="shared" si="1"/>
        <v>0</v>
      </c>
      <c r="J83" s="18"/>
      <c r="K83" s="18"/>
      <c r="L83" s="18"/>
      <c r="M83" s="18"/>
      <c r="N83" s="18"/>
      <c r="O83" s="18"/>
      <c r="P83" s="24"/>
      <c r="Q83" s="18"/>
      <c r="R83" s="18"/>
      <c r="S83" s="18"/>
      <c r="T83" s="18"/>
    </row>
    <row r="84" spans="1:20">
      <c r="A84" s="4">
        <v>80</v>
      </c>
      <c r="B84" s="17"/>
      <c r="C84" s="18"/>
      <c r="D84" s="18"/>
      <c r="E84" s="19"/>
      <c r="F84" s="18"/>
      <c r="G84" s="19"/>
      <c r="H84" s="19"/>
      <c r="I84" s="58">
        <f t="shared" si="1"/>
        <v>0</v>
      </c>
      <c r="J84" s="18"/>
      <c r="K84" s="18"/>
      <c r="L84" s="18"/>
      <c r="M84" s="18"/>
      <c r="N84" s="18"/>
      <c r="O84" s="18"/>
      <c r="P84" s="24"/>
      <c r="Q84" s="18"/>
      <c r="R84" s="18"/>
      <c r="S84" s="18"/>
      <c r="T84" s="18"/>
    </row>
    <row r="85" spans="1:20">
      <c r="A85" s="4">
        <v>81</v>
      </c>
      <c r="B85" s="17"/>
      <c r="C85" s="18"/>
      <c r="D85" s="18"/>
      <c r="E85" s="19"/>
      <c r="F85" s="18"/>
      <c r="G85" s="19"/>
      <c r="H85" s="19"/>
      <c r="I85" s="58">
        <f t="shared" si="1"/>
        <v>0</v>
      </c>
      <c r="J85" s="18"/>
      <c r="K85" s="18"/>
      <c r="L85" s="18"/>
      <c r="M85" s="18"/>
      <c r="N85" s="18"/>
      <c r="O85" s="18"/>
      <c r="P85" s="24"/>
      <c r="Q85" s="18"/>
      <c r="R85" s="18"/>
      <c r="S85" s="18"/>
      <c r="T85" s="18"/>
    </row>
    <row r="86" spans="1:20">
      <c r="A86" s="4">
        <v>82</v>
      </c>
      <c r="B86" s="17"/>
      <c r="C86" s="18"/>
      <c r="D86" s="18"/>
      <c r="E86" s="19"/>
      <c r="F86" s="18"/>
      <c r="G86" s="19"/>
      <c r="H86" s="19"/>
      <c r="I86" s="58">
        <f t="shared" si="1"/>
        <v>0</v>
      </c>
      <c r="J86" s="18"/>
      <c r="K86" s="18"/>
      <c r="L86" s="18"/>
      <c r="M86" s="18"/>
      <c r="N86" s="18"/>
      <c r="O86" s="18"/>
      <c r="P86" s="24"/>
      <c r="Q86" s="18"/>
      <c r="R86" s="18"/>
      <c r="S86" s="18"/>
      <c r="T86" s="18"/>
    </row>
    <row r="87" spans="1:20">
      <c r="A87" s="4">
        <v>83</v>
      </c>
      <c r="B87" s="17"/>
      <c r="C87" s="18"/>
      <c r="D87" s="18"/>
      <c r="E87" s="19"/>
      <c r="F87" s="18"/>
      <c r="G87" s="19"/>
      <c r="H87" s="19"/>
      <c r="I87" s="58">
        <f t="shared" si="1"/>
        <v>0</v>
      </c>
      <c r="J87" s="18"/>
      <c r="K87" s="18"/>
      <c r="L87" s="18"/>
      <c r="M87" s="18"/>
      <c r="N87" s="18"/>
      <c r="O87" s="18"/>
      <c r="P87" s="24"/>
      <c r="Q87" s="18"/>
      <c r="R87" s="18"/>
      <c r="S87" s="18"/>
      <c r="T87" s="18"/>
    </row>
    <row r="88" spans="1:20">
      <c r="A88" s="4">
        <v>84</v>
      </c>
      <c r="B88" s="17"/>
      <c r="C88" s="18"/>
      <c r="D88" s="18"/>
      <c r="E88" s="19"/>
      <c r="F88" s="18"/>
      <c r="G88" s="19"/>
      <c r="H88" s="19"/>
      <c r="I88" s="58">
        <f t="shared" si="1"/>
        <v>0</v>
      </c>
      <c r="J88" s="18"/>
      <c r="K88" s="18"/>
      <c r="L88" s="18"/>
      <c r="M88" s="18"/>
      <c r="N88" s="18"/>
      <c r="O88" s="18"/>
      <c r="P88" s="24"/>
      <c r="Q88" s="18"/>
      <c r="R88" s="18"/>
      <c r="S88" s="18"/>
      <c r="T88" s="18"/>
    </row>
    <row r="89" spans="1:20">
      <c r="A89" s="4">
        <v>85</v>
      </c>
      <c r="B89" s="17"/>
      <c r="C89" s="18"/>
      <c r="D89" s="18"/>
      <c r="E89" s="19"/>
      <c r="F89" s="18"/>
      <c r="G89" s="19"/>
      <c r="H89" s="19"/>
      <c r="I89" s="58">
        <f t="shared" si="1"/>
        <v>0</v>
      </c>
      <c r="J89" s="18"/>
      <c r="K89" s="18"/>
      <c r="L89" s="18"/>
      <c r="M89" s="18"/>
      <c r="N89" s="18"/>
      <c r="O89" s="18"/>
      <c r="P89" s="24"/>
      <c r="Q89" s="18"/>
      <c r="R89" s="18"/>
      <c r="S89" s="18"/>
      <c r="T89" s="18"/>
    </row>
    <row r="90" spans="1:20">
      <c r="A90" s="4">
        <v>86</v>
      </c>
      <c r="B90" s="17"/>
      <c r="C90" s="18"/>
      <c r="D90" s="18"/>
      <c r="E90" s="19"/>
      <c r="F90" s="18"/>
      <c r="G90" s="19"/>
      <c r="H90" s="19"/>
      <c r="I90" s="58">
        <f t="shared" si="1"/>
        <v>0</v>
      </c>
      <c r="J90" s="18"/>
      <c r="K90" s="18"/>
      <c r="L90" s="18"/>
      <c r="M90" s="18"/>
      <c r="N90" s="18"/>
      <c r="O90" s="18"/>
      <c r="P90" s="24"/>
      <c r="Q90" s="18"/>
      <c r="R90" s="18"/>
      <c r="S90" s="18"/>
      <c r="T90" s="18"/>
    </row>
    <row r="91" spans="1:20">
      <c r="A91" s="4">
        <v>87</v>
      </c>
      <c r="B91" s="17"/>
      <c r="C91" s="18"/>
      <c r="D91" s="18"/>
      <c r="E91" s="19"/>
      <c r="F91" s="18"/>
      <c r="G91" s="19"/>
      <c r="H91" s="19"/>
      <c r="I91" s="58">
        <f t="shared" si="1"/>
        <v>0</v>
      </c>
      <c r="J91" s="18"/>
      <c r="K91" s="18"/>
      <c r="L91" s="18"/>
      <c r="M91" s="18"/>
      <c r="N91" s="18"/>
      <c r="O91" s="18"/>
      <c r="P91" s="24"/>
      <c r="Q91" s="18"/>
      <c r="R91" s="18"/>
      <c r="S91" s="18"/>
      <c r="T91" s="18"/>
    </row>
    <row r="92" spans="1:20">
      <c r="A92" s="4">
        <v>88</v>
      </c>
      <c r="B92" s="17"/>
      <c r="C92" s="18"/>
      <c r="D92" s="18"/>
      <c r="E92" s="19"/>
      <c r="F92" s="18"/>
      <c r="G92" s="19"/>
      <c r="H92" s="19"/>
      <c r="I92" s="58">
        <f t="shared" si="1"/>
        <v>0</v>
      </c>
      <c r="J92" s="18"/>
      <c r="K92" s="18"/>
      <c r="L92" s="18"/>
      <c r="M92" s="18"/>
      <c r="N92" s="18"/>
      <c r="O92" s="18"/>
      <c r="P92" s="24"/>
      <c r="Q92" s="18"/>
      <c r="R92" s="18"/>
      <c r="S92" s="18"/>
      <c r="T92" s="18"/>
    </row>
    <row r="93" spans="1:20">
      <c r="A93" s="4">
        <v>89</v>
      </c>
      <c r="B93" s="17"/>
      <c r="C93" s="18"/>
      <c r="D93" s="18"/>
      <c r="E93" s="19"/>
      <c r="F93" s="18"/>
      <c r="G93" s="19"/>
      <c r="H93" s="19"/>
      <c r="I93" s="58">
        <f t="shared" si="1"/>
        <v>0</v>
      </c>
      <c r="J93" s="18"/>
      <c r="K93" s="18"/>
      <c r="L93" s="18"/>
      <c r="M93" s="18"/>
      <c r="N93" s="18"/>
      <c r="O93" s="18"/>
      <c r="P93" s="24"/>
      <c r="Q93" s="18"/>
      <c r="R93" s="18"/>
      <c r="S93" s="18"/>
      <c r="T93" s="18"/>
    </row>
    <row r="94" spans="1:20">
      <c r="A94" s="4">
        <v>90</v>
      </c>
      <c r="B94" s="17"/>
      <c r="C94" s="18"/>
      <c r="D94" s="18"/>
      <c r="E94" s="19"/>
      <c r="F94" s="18"/>
      <c r="G94" s="19"/>
      <c r="H94" s="19"/>
      <c r="I94" s="58">
        <f t="shared" si="1"/>
        <v>0</v>
      </c>
      <c r="J94" s="18"/>
      <c r="K94" s="18"/>
      <c r="L94" s="18"/>
      <c r="M94" s="18"/>
      <c r="N94" s="18"/>
      <c r="O94" s="18"/>
      <c r="P94" s="24"/>
      <c r="Q94" s="18"/>
      <c r="R94" s="18"/>
      <c r="S94" s="18"/>
      <c r="T94" s="18"/>
    </row>
    <row r="95" spans="1:20">
      <c r="A95" s="4">
        <v>91</v>
      </c>
      <c r="B95" s="17"/>
      <c r="C95" s="18"/>
      <c r="D95" s="18"/>
      <c r="E95" s="19"/>
      <c r="F95" s="18"/>
      <c r="G95" s="19"/>
      <c r="H95" s="19"/>
      <c r="I95" s="58">
        <f t="shared" si="1"/>
        <v>0</v>
      </c>
      <c r="J95" s="18"/>
      <c r="K95" s="18"/>
      <c r="L95" s="18"/>
      <c r="M95" s="18"/>
      <c r="N95" s="18"/>
      <c r="O95" s="18"/>
      <c r="P95" s="24"/>
      <c r="Q95" s="18"/>
      <c r="R95" s="18"/>
      <c r="S95" s="18"/>
      <c r="T95" s="18"/>
    </row>
    <row r="96" spans="1:20">
      <c r="A96" s="4">
        <v>92</v>
      </c>
      <c r="B96" s="17"/>
      <c r="C96" s="18"/>
      <c r="D96" s="18"/>
      <c r="E96" s="19"/>
      <c r="F96" s="18"/>
      <c r="G96" s="19"/>
      <c r="H96" s="19"/>
      <c r="I96" s="58">
        <f t="shared" si="1"/>
        <v>0</v>
      </c>
      <c r="J96" s="18"/>
      <c r="K96" s="18"/>
      <c r="L96" s="18"/>
      <c r="M96" s="18"/>
      <c r="N96" s="18"/>
      <c r="O96" s="18"/>
      <c r="P96" s="24"/>
      <c r="Q96" s="18"/>
      <c r="R96" s="18"/>
      <c r="S96" s="18"/>
      <c r="T96" s="18"/>
    </row>
    <row r="97" spans="1:20">
      <c r="A97" s="4">
        <v>93</v>
      </c>
      <c r="B97" s="17"/>
      <c r="C97" s="18"/>
      <c r="D97" s="18"/>
      <c r="E97" s="19"/>
      <c r="F97" s="18"/>
      <c r="G97" s="19"/>
      <c r="H97" s="19"/>
      <c r="I97" s="58">
        <f t="shared" si="1"/>
        <v>0</v>
      </c>
      <c r="J97" s="18"/>
      <c r="K97" s="18"/>
      <c r="L97" s="18"/>
      <c r="M97" s="18"/>
      <c r="N97" s="18"/>
      <c r="O97" s="18"/>
      <c r="P97" s="24"/>
      <c r="Q97" s="18"/>
      <c r="R97" s="18"/>
      <c r="S97" s="18"/>
      <c r="T97" s="18"/>
    </row>
    <row r="98" spans="1:20">
      <c r="A98" s="4">
        <v>94</v>
      </c>
      <c r="B98" s="17"/>
      <c r="C98" s="18"/>
      <c r="D98" s="18"/>
      <c r="E98" s="19"/>
      <c r="F98" s="18"/>
      <c r="G98" s="19"/>
      <c r="H98" s="19"/>
      <c r="I98" s="58">
        <f t="shared" si="1"/>
        <v>0</v>
      </c>
      <c r="J98" s="18"/>
      <c r="K98" s="18"/>
      <c r="L98" s="18"/>
      <c r="M98" s="18"/>
      <c r="N98" s="18"/>
      <c r="O98" s="18"/>
      <c r="P98" s="24"/>
      <c r="Q98" s="18"/>
      <c r="R98" s="18"/>
      <c r="S98" s="18"/>
      <c r="T98" s="18"/>
    </row>
    <row r="99" spans="1:20">
      <c r="A99" s="4">
        <v>95</v>
      </c>
      <c r="B99" s="17"/>
      <c r="C99" s="18"/>
      <c r="D99" s="18"/>
      <c r="E99" s="19"/>
      <c r="F99" s="18"/>
      <c r="G99" s="19"/>
      <c r="H99" s="19"/>
      <c r="I99" s="58">
        <f t="shared" si="1"/>
        <v>0</v>
      </c>
      <c r="J99" s="18"/>
      <c r="K99" s="18"/>
      <c r="L99" s="18"/>
      <c r="M99" s="18"/>
      <c r="N99" s="18"/>
      <c r="O99" s="18"/>
      <c r="P99" s="24"/>
      <c r="Q99" s="18"/>
      <c r="R99" s="18"/>
      <c r="S99" s="18"/>
      <c r="T99" s="18"/>
    </row>
    <row r="100" spans="1:20">
      <c r="A100" s="4">
        <v>96</v>
      </c>
      <c r="B100" s="17"/>
      <c r="C100" s="18"/>
      <c r="D100" s="18"/>
      <c r="E100" s="19"/>
      <c r="F100" s="18"/>
      <c r="G100" s="19"/>
      <c r="H100" s="19"/>
      <c r="I100" s="58">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8">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8">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8">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8">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8">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8">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8">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8">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8">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8">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COUNTIFS(C5:C164,"*")</f>
        <v>63</v>
      </c>
      <c r="D165" s="21"/>
      <c r="E165" s="13"/>
      <c r="F165" s="21"/>
      <c r="G165" s="59">
        <f>SUM(G5:G164)</f>
        <v>7057.369999999999</v>
      </c>
      <c r="H165" s="59">
        <f>SUM(H5:H164)</f>
        <v>5995.630000000001</v>
      </c>
      <c r="I165" s="59">
        <f>SUM(I5:I164)</f>
        <v>13053</v>
      </c>
      <c r="J165" s="21"/>
      <c r="K165" s="21"/>
      <c r="L165" s="21"/>
      <c r="M165" s="21"/>
      <c r="N165" s="21"/>
      <c r="O165" s="21"/>
      <c r="P165" s="14"/>
      <c r="Q165" s="21"/>
      <c r="R165" s="21"/>
      <c r="S165" s="21"/>
      <c r="T165" s="12"/>
    </row>
    <row r="166" spans="1:20">
      <c r="A166" s="44" t="s">
        <v>62</v>
      </c>
      <c r="B166" s="10">
        <f>COUNTIF(B$5:B$164,"Team 1")</f>
        <v>33</v>
      </c>
      <c r="C166" s="44" t="s">
        <v>25</v>
      </c>
      <c r="D166" s="10">
        <f>COUNTIF(D5:D164,"Anganwadi")</f>
        <v>9</v>
      </c>
    </row>
    <row r="167" spans="1:20">
      <c r="A167" s="44" t="s">
        <v>63</v>
      </c>
      <c r="B167" s="10">
        <f>COUNTIF(B$6:B$164,"Team 2")</f>
        <v>30</v>
      </c>
      <c r="C167" s="44" t="s">
        <v>23</v>
      </c>
      <c r="D167" s="10">
        <f>COUNTIF(D5:D164,"School")</f>
        <v>54</v>
      </c>
    </row>
  </sheetData>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D2" sqref="D2"/>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59" t="s">
        <v>70</v>
      </c>
      <c r="B1" s="159"/>
      <c r="C1" s="159"/>
      <c r="D1" s="54"/>
      <c r="E1" s="54"/>
      <c r="F1" s="54"/>
      <c r="G1" s="54"/>
      <c r="H1" s="54"/>
      <c r="I1" s="54"/>
      <c r="J1" s="54"/>
      <c r="K1" s="54"/>
      <c r="L1" s="54"/>
      <c r="M1" s="160"/>
      <c r="N1" s="160"/>
      <c r="O1" s="160"/>
      <c r="P1" s="160"/>
      <c r="Q1" s="160"/>
      <c r="R1" s="160"/>
      <c r="S1" s="160"/>
      <c r="T1" s="160"/>
    </row>
    <row r="2" spans="1:20">
      <c r="A2" s="155" t="s">
        <v>59</v>
      </c>
      <c r="B2" s="156"/>
      <c r="C2" s="156"/>
      <c r="D2" s="25">
        <v>43617</v>
      </c>
      <c r="E2" s="22"/>
      <c r="F2" s="22"/>
      <c r="G2" s="22"/>
      <c r="H2" s="22"/>
      <c r="I2" s="22"/>
      <c r="J2" s="22"/>
      <c r="K2" s="22"/>
      <c r="L2" s="22"/>
      <c r="M2" s="22"/>
      <c r="N2" s="22"/>
      <c r="O2" s="22"/>
      <c r="P2" s="22"/>
      <c r="Q2" s="22"/>
      <c r="R2" s="22"/>
      <c r="S2" s="22"/>
    </row>
    <row r="3" spans="1:20" ht="24" customHeight="1">
      <c r="A3" s="151" t="s">
        <v>14</v>
      </c>
      <c r="B3" s="153" t="s">
        <v>61</v>
      </c>
      <c r="C3" s="150" t="s">
        <v>7</v>
      </c>
      <c r="D3" s="150" t="s">
        <v>55</v>
      </c>
      <c r="E3" s="150" t="s">
        <v>16</v>
      </c>
      <c r="F3" s="157" t="s">
        <v>17</v>
      </c>
      <c r="G3" s="150" t="s">
        <v>8</v>
      </c>
      <c r="H3" s="150"/>
      <c r="I3" s="150"/>
      <c r="J3" s="150" t="s">
        <v>31</v>
      </c>
      <c r="K3" s="153" t="s">
        <v>33</v>
      </c>
      <c r="L3" s="153" t="s">
        <v>50</v>
      </c>
      <c r="M3" s="153" t="s">
        <v>51</v>
      </c>
      <c r="N3" s="153" t="s">
        <v>34</v>
      </c>
      <c r="O3" s="153" t="s">
        <v>35</v>
      </c>
      <c r="P3" s="151" t="s">
        <v>54</v>
      </c>
      <c r="Q3" s="150" t="s">
        <v>52</v>
      </c>
      <c r="R3" s="150" t="s">
        <v>32</v>
      </c>
      <c r="S3" s="150" t="s">
        <v>53</v>
      </c>
      <c r="T3" s="150" t="s">
        <v>13</v>
      </c>
    </row>
    <row r="4" spans="1:20" ht="25.5" customHeight="1">
      <c r="A4" s="151"/>
      <c r="B4" s="158"/>
      <c r="C4" s="150"/>
      <c r="D4" s="150"/>
      <c r="E4" s="150"/>
      <c r="F4" s="157"/>
      <c r="G4" s="23" t="s">
        <v>9</v>
      </c>
      <c r="H4" s="23" t="s">
        <v>10</v>
      </c>
      <c r="I4" s="23" t="s">
        <v>11</v>
      </c>
      <c r="J4" s="150"/>
      <c r="K4" s="154"/>
      <c r="L4" s="154"/>
      <c r="M4" s="154"/>
      <c r="N4" s="154"/>
      <c r="O4" s="154"/>
      <c r="P4" s="151"/>
      <c r="Q4" s="151"/>
      <c r="R4" s="150"/>
      <c r="S4" s="150"/>
      <c r="T4" s="150"/>
    </row>
    <row r="5" spans="1:20" ht="33">
      <c r="A5" s="4">
        <v>1</v>
      </c>
      <c r="B5" s="17" t="s">
        <v>62</v>
      </c>
      <c r="C5" s="64" t="s">
        <v>245</v>
      </c>
      <c r="D5" s="65" t="s">
        <v>25</v>
      </c>
      <c r="E5" s="66">
        <v>91</v>
      </c>
      <c r="F5" s="65"/>
      <c r="G5" s="68">
        <v>45</v>
      </c>
      <c r="H5" s="68">
        <v>30</v>
      </c>
      <c r="I5" s="58">
        <f>SUM(G5:H5)</f>
        <v>75</v>
      </c>
      <c r="J5" s="64">
        <v>7035534835</v>
      </c>
      <c r="K5" s="65" t="s">
        <v>291</v>
      </c>
      <c r="L5" s="65" t="s">
        <v>292</v>
      </c>
      <c r="M5" s="65">
        <v>9401451175</v>
      </c>
      <c r="N5" s="65" t="s">
        <v>293</v>
      </c>
      <c r="O5" s="65">
        <v>9954440932</v>
      </c>
      <c r="P5" s="69">
        <v>43617</v>
      </c>
      <c r="Q5" s="65" t="s">
        <v>146</v>
      </c>
      <c r="R5" s="68">
        <v>71</v>
      </c>
      <c r="S5" s="18" t="s">
        <v>163</v>
      </c>
      <c r="T5" s="18"/>
    </row>
    <row r="6" spans="1:20" ht="33">
      <c r="A6" s="4">
        <v>2</v>
      </c>
      <c r="B6" s="17" t="s">
        <v>62</v>
      </c>
      <c r="C6" s="63" t="s">
        <v>246</v>
      </c>
      <c r="D6" s="65" t="s">
        <v>107</v>
      </c>
      <c r="E6" s="66" t="s">
        <v>247</v>
      </c>
      <c r="F6" s="65" t="s">
        <v>126</v>
      </c>
      <c r="G6" s="67">
        <v>38.35</v>
      </c>
      <c r="H6" s="67">
        <v>26.65</v>
      </c>
      <c r="I6" s="58">
        <f t="shared" ref="I6:I69" si="0">SUM(G6:H6)</f>
        <v>65</v>
      </c>
      <c r="J6" s="64">
        <v>9854234608</v>
      </c>
      <c r="K6" s="64" t="s">
        <v>240</v>
      </c>
      <c r="L6" s="71" t="s">
        <v>243</v>
      </c>
      <c r="M6" s="71">
        <v>9401133550</v>
      </c>
      <c r="N6" s="63" t="s">
        <v>244</v>
      </c>
      <c r="O6" s="63">
        <v>9954819578</v>
      </c>
      <c r="P6" s="69">
        <v>43617</v>
      </c>
      <c r="Q6" s="65" t="s">
        <v>146</v>
      </c>
      <c r="R6" s="68">
        <v>65</v>
      </c>
      <c r="S6" s="18" t="s">
        <v>163</v>
      </c>
      <c r="T6" s="18"/>
    </row>
    <row r="7" spans="1:20" ht="33">
      <c r="A7" s="4">
        <v>3</v>
      </c>
      <c r="B7" s="17" t="s">
        <v>62</v>
      </c>
      <c r="C7" s="63" t="s">
        <v>248</v>
      </c>
      <c r="D7" s="65" t="s">
        <v>107</v>
      </c>
      <c r="E7" s="66" t="s">
        <v>249</v>
      </c>
      <c r="F7" s="65" t="s">
        <v>126</v>
      </c>
      <c r="G7" s="67">
        <v>8.2600000000000016</v>
      </c>
      <c r="H7" s="67">
        <v>5.7399999999999993</v>
      </c>
      <c r="I7" s="58">
        <f t="shared" si="0"/>
        <v>14</v>
      </c>
      <c r="J7" s="64">
        <v>7399205346</v>
      </c>
      <c r="K7" s="64" t="s">
        <v>142</v>
      </c>
      <c r="L7" s="65" t="s">
        <v>143</v>
      </c>
      <c r="M7" s="65">
        <v>9957825275</v>
      </c>
      <c r="N7" s="63" t="s">
        <v>294</v>
      </c>
      <c r="O7" s="63">
        <v>8011776238</v>
      </c>
      <c r="P7" s="69">
        <v>43619</v>
      </c>
      <c r="Q7" s="65" t="s">
        <v>129</v>
      </c>
      <c r="R7" s="68">
        <v>76</v>
      </c>
      <c r="S7" s="18" t="s">
        <v>163</v>
      </c>
      <c r="T7" s="18"/>
    </row>
    <row r="8" spans="1:20">
      <c r="A8" s="4">
        <v>4</v>
      </c>
      <c r="B8" s="17" t="s">
        <v>62</v>
      </c>
      <c r="C8" s="63" t="s">
        <v>250</v>
      </c>
      <c r="D8" s="65" t="s">
        <v>107</v>
      </c>
      <c r="E8" s="66" t="s">
        <v>251</v>
      </c>
      <c r="F8" s="65" t="s">
        <v>127</v>
      </c>
      <c r="G8" s="67">
        <v>56.05</v>
      </c>
      <c r="H8" s="67">
        <v>38.949999999999996</v>
      </c>
      <c r="I8" s="58">
        <f t="shared" si="0"/>
        <v>95</v>
      </c>
      <c r="J8" s="64">
        <v>9613312068</v>
      </c>
      <c r="K8" s="65" t="s">
        <v>236</v>
      </c>
      <c r="L8" s="65" t="s">
        <v>773</v>
      </c>
      <c r="M8" s="65">
        <v>9859367183</v>
      </c>
      <c r="N8" s="70" t="s">
        <v>658</v>
      </c>
      <c r="O8" s="65">
        <v>9954768296</v>
      </c>
      <c r="P8" s="69">
        <v>43619</v>
      </c>
      <c r="Q8" s="65" t="s">
        <v>129</v>
      </c>
      <c r="R8" s="68">
        <v>21</v>
      </c>
      <c r="S8" s="18" t="s">
        <v>163</v>
      </c>
      <c r="T8" s="18"/>
    </row>
    <row r="9" spans="1:20" ht="33">
      <c r="A9" s="4">
        <v>5</v>
      </c>
      <c r="B9" s="17" t="s">
        <v>62</v>
      </c>
      <c r="C9" s="63" t="s">
        <v>252</v>
      </c>
      <c r="D9" s="65" t="s">
        <v>107</v>
      </c>
      <c r="E9" s="66">
        <v>18220600305</v>
      </c>
      <c r="F9" s="65" t="s">
        <v>185</v>
      </c>
      <c r="G9" s="68">
        <v>126</v>
      </c>
      <c r="H9" s="68">
        <v>107</v>
      </c>
      <c r="I9" s="58">
        <f t="shared" si="0"/>
        <v>233</v>
      </c>
      <c r="J9" s="64">
        <v>9954483784</v>
      </c>
      <c r="K9" s="64" t="s">
        <v>295</v>
      </c>
      <c r="L9" s="65" t="s">
        <v>296</v>
      </c>
      <c r="M9" s="65">
        <v>7896242154</v>
      </c>
      <c r="N9" s="63" t="s">
        <v>297</v>
      </c>
      <c r="O9" s="63">
        <v>9954245343</v>
      </c>
      <c r="P9" s="69">
        <v>43620</v>
      </c>
      <c r="Q9" s="65" t="s">
        <v>130</v>
      </c>
      <c r="R9" s="68">
        <v>32</v>
      </c>
      <c r="S9" s="18" t="s">
        <v>163</v>
      </c>
      <c r="T9" s="18"/>
    </row>
    <row r="10" spans="1:20" ht="33">
      <c r="A10" s="4">
        <v>6</v>
      </c>
      <c r="B10" s="17" t="s">
        <v>62</v>
      </c>
      <c r="C10" s="63" t="s">
        <v>252</v>
      </c>
      <c r="D10" s="65" t="s">
        <v>107</v>
      </c>
      <c r="E10" s="66">
        <v>18220600305</v>
      </c>
      <c r="F10" s="65" t="s">
        <v>185</v>
      </c>
      <c r="G10" s="68">
        <v>126</v>
      </c>
      <c r="H10" s="68">
        <v>107</v>
      </c>
      <c r="I10" s="58">
        <f t="shared" si="0"/>
        <v>233</v>
      </c>
      <c r="J10" s="64">
        <v>9954483784</v>
      </c>
      <c r="K10" s="64" t="s">
        <v>295</v>
      </c>
      <c r="L10" s="65" t="s">
        <v>296</v>
      </c>
      <c r="M10" s="65">
        <v>7896242154</v>
      </c>
      <c r="N10" s="63" t="s">
        <v>297</v>
      </c>
      <c r="O10" s="63">
        <v>9954245343</v>
      </c>
      <c r="P10" s="69">
        <v>43622</v>
      </c>
      <c r="Q10" s="65" t="s">
        <v>141</v>
      </c>
      <c r="R10" s="68">
        <v>32</v>
      </c>
      <c r="S10" s="18" t="s">
        <v>163</v>
      </c>
      <c r="T10" s="18"/>
    </row>
    <row r="11" spans="1:20" ht="33">
      <c r="A11" s="4">
        <v>7</v>
      </c>
      <c r="B11" s="17" t="s">
        <v>62</v>
      </c>
      <c r="C11" s="64" t="s">
        <v>253</v>
      </c>
      <c r="D11" s="65" t="s">
        <v>25</v>
      </c>
      <c r="E11" s="66">
        <v>73</v>
      </c>
      <c r="F11" s="65"/>
      <c r="G11" s="68">
        <v>19</v>
      </c>
      <c r="H11" s="68">
        <v>21</v>
      </c>
      <c r="I11" s="58">
        <f t="shared" si="0"/>
        <v>40</v>
      </c>
      <c r="J11" s="64">
        <v>9401333088</v>
      </c>
      <c r="K11" s="65" t="s">
        <v>298</v>
      </c>
      <c r="L11" s="65" t="s">
        <v>773</v>
      </c>
      <c r="M11" s="65">
        <v>9859367183</v>
      </c>
      <c r="N11" s="70" t="s">
        <v>788</v>
      </c>
      <c r="O11" s="65">
        <v>9678814964</v>
      </c>
      <c r="P11" s="69">
        <v>43623</v>
      </c>
      <c r="Q11" s="65" t="s">
        <v>145</v>
      </c>
      <c r="R11" s="68">
        <v>32</v>
      </c>
      <c r="S11" s="18" t="s">
        <v>163</v>
      </c>
      <c r="T11" s="18"/>
    </row>
    <row r="12" spans="1:20" ht="33">
      <c r="A12" s="4">
        <v>8</v>
      </c>
      <c r="B12" s="17" t="s">
        <v>62</v>
      </c>
      <c r="C12" s="63" t="s">
        <v>254</v>
      </c>
      <c r="D12" s="65" t="s">
        <v>107</v>
      </c>
      <c r="E12" s="66">
        <v>18220600307</v>
      </c>
      <c r="F12" s="65" t="s">
        <v>185</v>
      </c>
      <c r="G12" s="67">
        <v>0</v>
      </c>
      <c r="H12" s="67">
        <v>73</v>
      </c>
      <c r="I12" s="58">
        <f t="shared" si="0"/>
        <v>73</v>
      </c>
      <c r="J12" s="64">
        <v>9954015745</v>
      </c>
      <c r="K12" s="64" t="s">
        <v>295</v>
      </c>
      <c r="L12" s="65" t="s">
        <v>296</v>
      </c>
      <c r="M12" s="65">
        <v>7896242154</v>
      </c>
      <c r="N12" s="63" t="s">
        <v>299</v>
      </c>
      <c r="O12" s="63">
        <v>8721832178</v>
      </c>
      <c r="P12" s="69">
        <v>43623</v>
      </c>
      <c r="Q12" s="65" t="s">
        <v>145</v>
      </c>
      <c r="R12" s="68">
        <v>28</v>
      </c>
      <c r="S12" s="18" t="s">
        <v>163</v>
      </c>
      <c r="T12" s="18"/>
    </row>
    <row r="13" spans="1:20" ht="33">
      <c r="A13" s="4">
        <v>9</v>
      </c>
      <c r="B13" s="17" t="s">
        <v>62</v>
      </c>
      <c r="C13" s="63" t="s">
        <v>255</v>
      </c>
      <c r="D13" s="65" t="s">
        <v>107</v>
      </c>
      <c r="E13" s="66">
        <v>18220114403</v>
      </c>
      <c r="F13" s="65" t="s">
        <v>185</v>
      </c>
      <c r="G13" s="68">
        <v>120</v>
      </c>
      <c r="H13" s="68">
        <v>125</v>
      </c>
      <c r="I13" s="58">
        <f t="shared" si="0"/>
        <v>245</v>
      </c>
      <c r="J13" s="64">
        <v>9577553426</v>
      </c>
      <c r="K13" s="64" t="s">
        <v>778</v>
      </c>
      <c r="L13" s="64" t="s">
        <v>780</v>
      </c>
      <c r="M13" s="64">
        <v>9435887822</v>
      </c>
      <c r="N13" s="63" t="s">
        <v>300</v>
      </c>
      <c r="O13" s="63">
        <v>7399243006</v>
      </c>
      <c r="P13" s="69">
        <v>43624</v>
      </c>
      <c r="Q13" s="65" t="s">
        <v>146</v>
      </c>
      <c r="R13" s="68">
        <v>66</v>
      </c>
      <c r="S13" s="18" t="s">
        <v>163</v>
      </c>
      <c r="T13" s="18"/>
    </row>
    <row r="14" spans="1:20" ht="33">
      <c r="A14" s="4">
        <v>10</v>
      </c>
      <c r="B14" s="17" t="s">
        <v>62</v>
      </c>
      <c r="C14" s="63" t="s">
        <v>255</v>
      </c>
      <c r="D14" s="65" t="s">
        <v>107</v>
      </c>
      <c r="E14" s="66">
        <v>18220114403</v>
      </c>
      <c r="F14" s="65" t="s">
        <v>185</v>
      </c>
      <c r="G14" s="68">
        <v>120</v>
      </c>
      <c r="H14" s="68">
        <v>125</v>
      </c>
      <c r="I14" s="58">
        <f t="shared" si="0"/>
        <v>245</v>
      </c>
      <c r="J14" s="64">
        <v>9577553426</v>
      </c>
      <c r="K14" s="64" t="s">
        <v>778</v>
      </c>
      <c r="L14" s="64" t="s">
        <v>780</v>
      </c>
      <c r="M14" s="64">
        <v>9435887822</v>
      </c>
      <c r="N14" s="63" t="s">
        <v>300</v>
      </c>
      <c r="O14" s="63">
        <v>7399243006</v>
      </c>
      <c r="P14" s="69">
        <v>43626</v>
      </c>
      <c r="Q14" s="65" t="s">
        <v>129</v>
      </c>
      <c r="R14" s="68">
        <v>66</v>
      </c>
      <c r="S14" s="18" t="s">
        <v>163</v>
      </c>
      <c r="T14" s="18"/>
    </row>
    <row r="15" spans="1:20" ht="33">
      <c r="A15" s="4">
        <v>11</v>
      </c>
      <c r="B15" s="17" t="s">
        <v>62</v>
      </c>
      <c r="C15" s="75" t="s">
        <v>256</v>
      </c>
      <c r="D15" s="65" t="s">
        <v>107</v>
      </c>
      <c r="E15" s="76" t="s">
        <v>257</v>
      </c>
      <c r="F15" s="77" t="s">
        <v>126</v>
      </c>
      <c r="G15" s="78">
        <v>16.520000000000003</v>
      </c>
      <c r="H15" s="78">
        <v>11.479999999999999</v>
      </c>
      <c r="I15" s="58">
        <f t="shared" si="0"/>
        <v>28</v>
      </c>
      <c r="J15" s="83">
        <v>8876160818</v>
      </c>
      <c r="K15" s="64" t="s">
        <v>301</v>
      </c>
      <c r="L15" s="65" t="s">
        <v>302</v>
      </c>
      <c r="M15" s="65">
        <v>9957146627</v>
      </c>
      <c r="N15" s="63" t="s">
        <v>303</v>
      </c>
      <c r="O15" s="63">
        <v>9859281070</v>
      </c>
      <c r="P15" s="69">
        <v>43627</v>
      </c>
      <c r="Q15" s="65" t="s">
        <v>130</v>
      </c>
      <c r="R15" s="68">
        <v>65</v>
      </c>
      <c r="S15" s="18" t="s">
        <v>163</v>
      </c>
      <c r="T15" s="18"/>
    </row>
    <row r="16" spans="1:20" ht="33">
      <c r="A16" s="4">
        <v>12</v>
      </c>
      <c r="B16" s="17" t="s">
        <v>62</v>
      </c>
      <c r="C16" s="63" t="s">
        <v>258</v>
      </c>
      <c r="D16" s="65" t="s">
        <v>107</v>
      </c>
      <c r="E16" s="66" t="s">
        <v>259</v>
      </c>
      <c r="F16" s="65" t="s">
        <v>185</v>
      </c>
      <c r="G16" s="67">
        <v>64.900000000000006</v>
      </c>
      <c r="H16" s="67">
        <v>45.099999999999994</v>
      </c>
      <c r="I16" s="58">
        <f t="shared" si="0"/>
        <v>110</v>
      </c>
      <c r="J16" s="64">
        <v>9577553426</v>
      </c>
      <c r="K16" s="64" t="s">
        <v>301</v>
      </c>
      <c r="L16" s="71" t="s">
        <v>302</v>
      </c>
      <c r="M16" s="71">
        <v>9957146627</v>
      </c>
      <c r="N16" s="63" t="s">
        <v>303</v>
      </c>
      <c r="O16" s="63">
        <v>9859281070</v>
      </c>
      <c r="P16" s="69">
        <v>43627</v>
      </c>
      <c r="Q16" s="65" t="s">
        <v>130</v>
      </c>
      <c r="R16" s="68">
        <v>66</v>
      </c>
      <c r="S16" s="18" t="s">
        <v>163</v>
      </c>
      <c r="T16" s="18"/>
    </row>
    <row r="17" spans="1:20" ht="33">
      <c r="A17" s="4">
        <v>13</v>
      </c>
      <c r="B17" s="17" t="s">
        <v>62</v>
      </c>
      <c r="C17" s="63" t="s">
        <v>260</v>
      </c>
      <c r="D17" s="65" t="s">
        <v>107</v>
      </c>
      <c r="E17" s="66" t="s">
        <v>261</v>
      </c>
      <c r="F17" s="65" t="s">
        <v>126</v>
      </c>
      <c r="G17" s="67">
        <v>131.57</v>
      </c>
      <c r="H17" s="67">
        <v>91.429999999999993</v>
      </c>
      <c r="I17" s="58">
        <f t="shared" si="0"/>
        <v>223</v>
      </c>
      <c r="J17" s="64">
        <v>9401542150</v>
      </c>
      <c r="K17" s="64" t="s">
        <v>213</v>
      </c>
      <c r="L17" s="65" t="s">
        <v>214</v>
      </c>
      <c r="M17" s="65">
        <v>9954237014</v>
      </c>
      <c r="N17" s="63" t="s">
        <v>150</v>
      </c>
      <c r="O17" s="63">
        <v>7896284063</v>
      </c>
      <c r="P17" s="69">
        <v>43628</v>
      </c>
      <c r="Q17" s="65" t="s">
        <v>134</v>
      </c>
      <c r="R17" s="68">
        <v>40</v>
      </c>
      <c r="S17" s="18" t="s">
        <v>163</v>
      </c>
      <c r="T17" s="18"/>
    </row>
    <row r="18" spans="1:20" ht="33">
      <c r="A18" s="4">
        <v>14</v>
      </c>
      <c r="B18" s="17" t="s">
        <v>62</v>
      </c>
      <c r="C18" s="63" t="s">
        <v>260</v>
      </c>
      <c r="D18" s="65" t="s">
        <v>107</v>
      </c>
      <c r="E18" s="66" t="s">
        <v>261</v>
      </c>
      <c r="F18" s="65" t="s">
        <v>126</v>
      </c>
      <c r="G18" s="67">
        <v>131.57</v>
      </c>
      <c r="H18" s="67">
        <v>91.429999999999993</v>
      </c>
      <c r="I18" s="58">
        <f t="shared" si="0"/>
        <v>223</v>
      </c>
      <c r="J18" s="64">
        <v>9401542150</v>
      </c>
      <c r="K18" s="64" t="s">
        <v>213</v>
      </c>
      <c r="L18" s="65" t="s">
        <v>214</v>
      </c>
      <c r="M18" s="65">
        <v>9954237014</v>
      </c>
      <c r="N18" s="63" t="s">
        <v>150</v>
      </c>
      <c r="O18" s="63">
        <v>7896284063</v>
      </c>
      <c r="P18" s="69">
        <v>43629</v>
      </c>
      <c r="Q18" s="65" t="s">
        <v>141</v>
      </c>
      <c r="R18" s="68">
        <v>40</v>
      </c>
      <c r="S18" s="18" t="s">
        <v>163</v>
      </c>
      <c r="T18" s="18"/>
    </row>
    <row r="19" spans="1:20">
      <c r="A19" s="4">
        <v>15</v>
      </c>
      <c r="B19" s="17" t="s">
        <v>62</v>
      </c>
      <c r="C19" s="63" t="s">
        <v>262</v>
      </c>
      <c r="D19" s="65" t="s">
        <v>107</v>
      </c>
      <c r="E19" s="66" t="s">
        <v>263</v>
      </c>
      <c r="F19" s="65" t="s">
        <v>126</v>
      </c>
      <c r="G19" s="67">
        <v>90.27000000000001</v>
      </c>
      <c r="H19" s="67">
        <v>62.73</v>
      </c>
      <c r="I19" s="58">
        <f t="shared" si="0"/>
        <v>153</v>
      </c>
      <c r="J19" s="64">
        <v>9613973022</v>
      </c>
      <c r="K19" s="64" t="s">
        <v>291</v>
      </c>
      <c r="L19" s="65" t="s">
        <v>304</v>
      </c>
      <c r="M19" s="65">
        <v>9401135915</v>
      </c>
      <c r="N19" s="63" t="s">
        <v>305</v>
      </c>
      <c r="O19" s="63">
        <v>8753933134</v>
      </c>
      <c r="P19" s="69">
        <v>43630</v>
      </c>
      <c r="Q19" s="65" t="s">
        <v>145</v>
      </c>
      <c r="R19" s="68">
        <v>46</v>
      </c>
      <c r="S19" s="18" t="s">
        <v>163</v>
      </c>
      <c r="T19" s="18"/>
    </row>
    <row r="20" spans="1:20">
      <c r="A20" s="4">
        <v>16</v>
      </c>
      <c r="B20" s="17" t="s">
        <v>62</v>
      </c>
      <c r="C20" s="63" t="s">
        <v>264</v>
      </c>
      <c r="D20" s="65" t="s">
        <v>107</v>
      </c>
      <c r="E20" s="66" t="s">
        <v>265</v>
      </c>
      <c r="F20" s="65" t="s">
        <v>126</v>
      </c>
      <c r="G20" s="67">
        <v>102.66000000000001</v>
      </c>
      <c r="H20" s="67">
        <v>71.339999999999989</v>
      </c>
      <c r="I20" s="58">
        <f t="shared" si="0"/>
        <v>174</v>
      </c>
      <c r="J20" s="64">
        <v>9085446943</v>
      </c>
      <c r="K20" s="64" t="s">
        <v>306</v>
      </c>
      <c r="L20" s="65" t="s">
        <v>307</v>
      </c>
      <c r="M20" s="65">
        <v>9401451174</v>
      </c>
      <c r="N20" s="63" t="s">
        <v>308</v>
      </c>
      <c r="O20" s="63">
        <v>7896242516</v>
      </c>
      <c r="P20" s="69">
        <v>43631</v>
      </c>
      <c r="Q20" s="65" t="s">
        <v>146</v>
      </c>
      <c r="R20" s="68">
        <v>68</v>
      </c>
      <c r="S20" s="18" t="s">
        <v>163</v>
      </c>
      <c r="T20" s="18"/>
    </row>
    <row r="21" spans="1:20">
      <c r="A21" s="4">
        <v>17</v>
      </c>
      <c r="B21" s="17" t="s">
        <v>62</v>
      </c>
      <c r="C21" s="64" t="s">
        <v>266</v>
      </c>
      <c r="D21" s="65" t="s">
        <v>25</v>
      </c>
      <c r="E21" s="66">
        <v>142</v>
      </c>
      <c r="F21" s="65"/>
      <c r="G21" s="68">
        <v>24</v>
      </c>
      <c r="H21" s="68">
        <v>25</v>
      </c>
      <c r="I21" s="58">
        <f t="shared" si="0"/>
        <v>49</v>
      </c>
      <c r="J21" s="64">
        <v>9954173735</v>
      </c>
      <c r="K21" s="65" t="s">
        <v>306</v>
      </c>
      <c r="L21" s="65" t="s">
        <v>309</v>
      </c>
      <c r="M21" s="65">
        <v>8876958177</v>
      </c>
      <c r="N21" s="63" t="s">
        <v>308</v>
      </c>
      <c r="O21" s="63">
        <v>7896242516</v>
      </c>
      <c r="P21" s="69">
        <v>43633</v>
      </c>
      <c r="Q21" s="65" t="s">
        <v>129</v>
      </c>
      <c r="R21" s="68">
        <v>68</v>
      </c>
      <c r="S21" s="18" t="s">
        <v>163</v>
      </c>
      <c r="T21" s="18"/>
    </row>
    <row r="22" spans="1:20">
      <c r="A22" s="4">
        <v>18</v>
      </c>
      <c r="B22" s="17" t="s">
        <v>62</v>
      </c>
      <c r="C22" s="63" t="s">
        <v>264</v>
      </c>
      <c r="D22" s="65" t="s">
        <v>107</v>
      </c>
      <c r="E22" s="66" t="s">
        <v>265</v>
      </c>
      <c r="F22" s="65" t="s">
        <v>126</v>
      </c>
      <c r="G22" s="67">
        <v>102.66000000000001</v>
      </c>
      <c r="H22" s="67">
        <v>71.339999999999989</v>
      </c>
      <c r="I22" s="58">
        <f t="shared" si="0"/>
        <v>174</v>
      </c>
      <c r="J22" s="64">
        <v>9085446943</v>
      </c>
      <c r="K22" s="64" t="s">
        <v>306</v>
      </c>
      <c r="L22" s="65" t="s">
        <v>307</v>
      </c>
      <c r="M22" s="65">
        <v>9401451174</v>
      </c>
      <c r="N22" s="63" t="s">
        <v>308</v>
      </c>
      <c r="O22" s="63">
        <v>7896242516</v>
      </c>
      <c r="P22" s="69">
        <v>43633</v>
      </c>
      <c r="Q22" s="65" t="s">
        <v>129</v>
      </c>
      <c r="R22" s="68">
        <v>68</v>
      </c>
      <c r="S22" s="18" t="s">
        <v>163</v>
      </c>
      <c r="T22" s="18"/>
    </row>
    <row r="23" spans="1:20" ht="33">
      <c r="A23" s="4">
        <v>19</v>
      </c>
      <c r="B23" s="17" t="s">
        <v>62</v>
      </c>
      <c r="C23" s="64" t="s">
        <v>267</v>
      </c>
      <c r="D23" s="65" t="s">
        <v>25</v>
      </c>
      <c r="E23" s="72">
        <v>34</v>
      </c>
      <c r="F23" s="73"/>
      <c r="G23" s="68">
        <v>22</v>
      </c>
      <c r="H23" s="68">
        <v>28</v>
      </c>
      <c r="I23" s="58">
        <f t="shared" si="0"/>
        <v>50</v>
      </c>
      <c r="J23" s="64">
        <v>9854314408</v>
      </c>
      <c r="K23" s="65" t="s">
        <v>306</v>
      </c>
      <c r="L23" s="65" t="s">
        <v>309</v>
      </c>
      <c r="M23" s="65">
        <v>8876958177</v>
      </c>
      <c r="N23" s="65" t="s">
        <v>310</v>
      </c>
      <c r="O23" s="65">
        <v>9859564202</v>
      </c>
      <c r="P23" s="69">
        <v>43634</v>
      </c>
      <c r="Q23" s="65" t="s">
        <v>130</v>
      </c>
      <c r="R23" s="68">
        <v>45</v>
      </c>
      <c r="S23" s="18" t="s">
        <v>163</v>
      </c>
      <c r="T23" s="18"/>
    </row>
    <row r="24" spans="1:20" ht="33">
      <c r="A24" s="4">
        <v>20</v>
      </c>
      <c r="B24" s="17" t="s">
        <v>62</v>
      </c>
      <c r="C24" s="63" t="s">
        <v>268</v>
      </c>
      <c r="D24" s="65" t="s">
        <v>107</v>
      </c>
      <c r="E24" s="66" t="s">
        <v>269</v>
      </c>
      <c r="F24" s="65" t="s">
        <v>126</v>
      </c>
      <c r="G24" s="67">
        <v>35.400000000000006</v>
      </c>
      <c r="H24" s="67">
        <v>24.599999999999998</v>
      </c>
      <c r="I24" s="58">
        <f t="shared" si="0"/>
        <v>60</v>
      </c>
      <c r="J24" s="64">
        <v>9854848633</v>
      </c>
      <c r="K24" s="65" t="s">
        <v>306</v>
      </c>
      <c r="L24" s="65" t="s">
        <v>309</v>
      </c>
      <c r="M24" s="65">
        <v>8876958177</v>
      </c>
      <c r="N24" s="65" t="s">
        <v>310</v>
      </c>
      <c r="O24" s="65">
        <v>9859564202</v>
      </c>
      <c r="P24" s="69">
        <v>43634</v>
      </c>
      <c r="Q24" s="65" t="s">
        <v>130</v>
      </c>
      <c r="R24" s="68">
        <v>51</v>
      </c>
      <c r="S24" s="18" t="s">
        <v>163</v>
      </c>
      <c r="T24" s="18"/>
    </row>
    <row r="25" spans="1:20">
      <c r="A25" s="4">
        <v>21</v>
      </c>
      <c r="B25" s="17" t="s">
        <v>62</v>
      </c>
      <c r="C25" s="64" t="s">
        <v>270</v>
      </c>
      <c r="D25" s="65" t="s">
        <v>25</v>
      </c>
      <c r="E25" s="72">
        <v>32</v>
      </c>
      <c r="F25" s="73"/>
      <c r="G25" s="68">
        <v>50</v>
      </c>
      <c r="H25" s="68">
        <v>30</v>
      </c>
      <c r="I25" s="58">
        <f t="shared" si="0"/>
        <v>80</v>
      </c>
      <c r="J25" s="64">
        <v>9854883868</v>
      </c>
      <c r="K25" s="65" t="s">
        <v>306</v>
      </c>
      <c r="L25" s="65" t="s">
        <v>309</v>
      </c>
      <c r="M25" s="65">
        <v>8876958177</v>
      </c>
      <c r="N25" s="65" t="s">
        <v>311</v>
      </c>
      <c r="O25" s="65">
        <v>9859305502</v>
      </c>
      <c r="P25" s="69">
        <v>43635</v>
      </c>
      <c r="Q25" s="65" t="s">
        <v>134</v>
      </c>
      <c r="R25" s="68">
        <v>42</v>
      </c>
      <c r="S25" s="18" t="s">
        <v>163</v>
      </c>
      <c r="T25" s="18"/>
    </row>
    <row r="26" spans="1:20">
      <c r="A26" s="4">
        <v>22</v>
      </c>
      <c r="B26" s="17" t="s">
        <v>62</v>
      </c>
      <c r="C26" s="63" t="s">
        <v>271</v>
      </c>
      <c r="D26" s="65" t="s">
        <v>107</v>
      </c>
      <c r="E26" s="66" t="s">
        <v>272</v>
      </c>
      <c r="F26" s="65" t="s">
        <v>126</v>
      </c>
      <c r="G26" s="67">
        <v>40.120000000000005</v>
      </c>
      <c r="H26" s="67">
        <v>27.88</v>
      </c>
      <c r="I26" s="58">
        <f t="shared" si="0"/>
        <v>68</v>
      </c>
      <c r="J26" s="64">
        <v>8011090417</v>
      </c>
      <c r="K26" s="64" t="s">
        <v>312</v>
      </c>
      <c r="L26" s="65" t="s">
        <v>313</v>
      </c>
      <c r="M26" s="65">
        <v>9435886408</v>
      </c>
      <c r="N26" s="63" t="s">
        <v>311</v>
      </c>
      <c r="O26" s="63">
        <v>9859305502</v>
      </c>
      <c r="P26" s="69">
        <v>43635</v>
      </c>
      <c r="Q26" s="65" t="s">
        <v>134</v>
      </c>
      <c r="R26" s="68">
        <v>45</v>
      </c>
      <c r="S26" s="18" t="s">
        <v>163</v>
      </c>
      <c r="T26" s="18"/>
    </row>
    <row r="27" spans="1:20">
      <c r="A27" s="4">
        <v>23</v>
      </c>
      <c r="B27" s="17" t="s">
        <v>62</v>
      </c>
      <c r="C27" s="79" t="s">
        <v>273</v>
      </c>
      <c r="D27" s="65" t="s">
        <v>107</v>
      </c>
      <c r="E27" s="80" t="s">
        <v>274</v>
      </c>
      <c r="F27" s="81" t="s">
        <v>126</v>
      </c>
      <c r="G27" s="82">
        <v>50.15</v>
      </c>
      <c r="H27" s="82">
        <v>34.85</v>
      </c>
      <c r="I27" s="58">
        <f t="shared" si="0"/>
        <v>85</v>
      </c>
      <c r="J27" s="64">
        <v>9401206130</v>
      </c>
      <c r="K27" s="64" t="s">
        <v>314</v>
      </c>
      <c r="L27" s="65" t="s">
        <v>315</v>
      </c>
      <c r="M27" s="65">
        <v>9613511461</v>
      </c>
      <c r="N27" s="63" t="s">
        <v>316</v>
      </c>
      <c r="O27" s="63">
        <v>7399741805</v>
      </c>
      <c r="P27" s="69">
        <v>43636</v>
      </c>
      <c r="Q27" s="65" t="s">
        <v>141</v>
      </c>
      <c r="R27" s="68">
        <v>52</v>
      </c>
      <c r="S27" s="18" t="s">
        <v>163</v>
      </c>
      <c r="T27" s="18"/>
    </row>
    <row r="28" spans="1:20" ht="33">
      <c r="A28" s="4">
        <v>24</v>
      </c>
      <c r="B28" s="17" t="s">
        <v>62</v>
      </c>
      <c r="C28" s="64" t="s">
        <v>275</v>
      </c>
      <c r="D28" s="65" t="s">
        <v>25</v>
      </c>
      <c r="E28" s="66">
        <v>1</v>
      </c>
      <c r="F28" s="65"/>
      <c r="G28" s="68">
        <v>14</v>
      </c>
      <c r="H28" s="68">
        <v>16</v>
      </c>
      <c r="I28" s="58">
        <f t="shared" si="0"/>
        <v>30</v>
      </c>
      <c r="J28" s="64">
        <v>9613799242</v>
      </c>
      <c r="K28" s="64" t="s">
        <v>317</v>
      </c>
      <c r="L28" s="65" t="s">
        <v>781</v>
      </c>
      <c r="M28" s="73">
        <v>8486572777</v>
      </c>
      <c r="N28" s="65" t="s">
        <v>319</v>
      </c>
      <c r="O28" s="65">
        <v>9957410793</v>
      </c>
      <c r="P28" s="69">
        <v>43637</v>
      </c>
      <c r="Q28" s="65" t="s">
        <v>145</v>
      </c>
      <c r="R28" s="85">
        <v>28</v>
      </c>
      <c r="S28" s="18" t="s">
        <v>163</v>
      </c>
      <c r="T28" s="18"/>
    </row>
    <row r="29" spans="1:20">
      <c r="A29" s="4">
        <v>25</v>
      </c>
      <c r="B29" s="17" t="s">
        <v>62</v>
      </c>
      <c r="C29" s="64" t="s">
        <v>276</v>
      </c>
      <c r="D29" s="65" t="s">
        <v>25</v>
      </c>
      <c r="E29" s="66">
        <v>2</v>
      </c>
      <c r="F29" s="65"/>
      <c r="G29" s="68">
        <v>15</v>
      </c>
      <c r="H29" s="68">
        <v>13</v>
      </c>
      <c r="I29" s="58">
        <f t="shared" si="0"/>
        <v>28</v>
      </c>
      <c r="J29" s="64">
        <v>9854316311</v>
      </c>
      <c r="K29" s="65" t="s">
        <v>138</v>
      </c>
      <c r="L29" s="65" t="s">
        <v>320</v>
      </c>
      <c r="M29" s="65">
        <v>9859148709</v>
      </c>
      <c r="N29" s="65" t="s">
        <v>140</v>
      </c>
      <c r="O29" s="65">
        <v>9706183535</v>
      </c>
      <c r="P29" s="69">
        <v>43637</v>
      </c>
      <c r="Q29" s="65" t="s">
        <v>145</v>
      </c>
      <c r="R29" s="68">
        <v>42</v>
      </c>
      <c r="S29" s="18" t="s">
        <v>163</v>
      </c>
      <c r="T29" s="18"/>
    </row>
    <row r="30" spans="1:20">
      <c r="A30" s="4">
        <v>26</v>
      </c>
      <c r="B30" s="17" t="s">
        <v>62</v>
      </c>
      <c r="C30" s="64" t="s">
        <v>277</v>
      </c>
      <c r="D30" s="65" t="s">
        <v>25</v>
      </c>
      <c r="E30" s="66">
        <v>3</v>
      </c>
      <c r="F30" s="65"/>
      <c r="G30" s="68">
        <v>11</v>
      </c>
      <c r="H30" s="68">
        <v>15</v>
      </c>
      <c r="I30" s="58">
        <f t="shared" si="0"/>
        <v>26</v>
      </c>
      <c r="J30" s="64">
        <v>9613816255</v>
      </c>
      <c r="K30" s="65" t="s">
        <v>138</v>
      </c>
      <c r="L30" s="65" t="s">
        <v>320</v>
      </c>
      <c r="M30" s="65">
        <v>9859148709</v>
      </c>
      <c r="N30" s="65" t="s">
        <v>140</v>
      </c>
      <c r="O30" s="65">
        <v>9706183535</v>
      </c>
      <c r="P30" s="69">
        <v>43638</v>
      </c>
      <c r="Q30" s="65" t="s">
        <v>146</v>
      </c>
      <c r="R30" s="68">
        <v>16</v>
      </c>
      <c r="S30" s="18" t="s">
        <v>163</v>
      </c>
      <c r="T30" s="18"/>
    </row>
    <row r="31" spans="1:20">
      <c r="A31" s="4">
        <v>27</v>
      </c>
      <c r="B31" s="17" t="s">
        <v>62</v>
      </c>
      <c r="C31" s="64" t="s">
        <v>278</v>
      </c>
      <c r="D31" s="65" t="s">
        <v>25</v>
      </c>
      <c r="E31" s="66">
        <v>4</v>
      </c>
      <c r="F31" s="65"/>
      <c r="G31" s="68">
        <v>12</v>
      </c>
      <c r="H31" s="68">
        <v>14</v>
      </c>
      <c r="I31" s="58">
        <f t="shared" si="0"/>
        <v>26</v>
      </c>
      <c r="J31" s="64">
        <v>9132472204</v>
      </c>
      <c r="K31" s="65" t="s">
        <v>779</v>
      </c>
      <c r="L31" s="65" t="s">
        <v>782</v>
      </c>
      <c r="M31" s="65">
        <v>9401451151</v>
      </c>
      <c r="N31" s="65" t="s">
        <v>322</v>
      </c>
      <c r="O31" s="65">
        <v>8486814662</v>
      </c>
      <c r="P31" s="69">
        <v>43638</v>
      </c>
      <c r="Q31" s="65" t="s">
        <v>146</v>
      </c>
      <c r="R31" s="68">
        <v>52</v>
      </c>
      <c r="S31" s="18" t="s">
        <v>163</v>
      </c>
      <c r="T31" s="18"/>
    </row>
    <row r="32" spans="1:20">
      <c r="A32" s="4">
        <v>28</v>
      </c>
      <c r="B32" s="17" t="s">
        <v>62</v>
      </c>
      <c r="C32" s="64" t="s">
        <v>279</v>
      </c>
      <c r="D32" s="65" t="s">
        <v>25</v>
      </c>
      <c r="E32" s="66">
        <v>5</v>
      </c>
      <c r="F32" s="65"/>
      <c r="G32" s="68">
        <v>20</v>
      </c>
      <c r="H32" s="68">
        <v>21</v>
      </c>
      <c r="I32" s="58">
        <f t="shared" si="0"/>
        <v>41</v>
      </c>
      <c r="J32" s="64">
        <v>9859239445</v>
      </c>
      <c r="K32" s="65" t="s">
        <v>779</v>
      </c>
      <c r="L32" s="65" t="s">
        <v>782</v>
      </c>
      <c r="M32" s="65">
        <v>9401451151</v>
      </c>
      <c r="N32" s="65" t="s">
        <v>322</v>
      </c>
      <c r="O32" s="65">
        <v>8486814662</v>
      </c>
      <c r="P32" s="69">
        <v>43640</v>
      </c>
      <c r="Q32" s="65" t="s">
        <v>129</v>
      </c>
      <c r="R32" s="68">
        <v>48</v>
      </c>
      <c r="S32" s="18" t="s">
        <v>163</v>
      </c>
      <c r="T32" s="18"/>
    </row>
    <row r="33" spans="1:20" ht="33">
      <c r="A33" s="4">
        <v>29</v>
      </c>
      <c r="B33" s="17" t="s">
        <v>62</v>
      </c>
      <c r="C33" s="64" t="s">
        <v>280</v>
      </c>
      <c r="D33" s="65" t="s">
        <v>25</v>
      </c>
      <c r="E33" s="76">
        <v>6</v>
      </c>
      <c r="F33" s="77"/>
      <c r="G33" s="68">
        <v>15</v>
      </c>
      <c r="H33" s="68">
        <v>16</v>
      </c>
      <c r="I33" s="58">
        <f t="shared" si="0"/>
        <v>31</v>
      </c>
      <c r="J33" s="64">
        <v>9854462059</v>
      </c>
      <c r="K33" s="65" t="s">
        <v>135</v>
      </c>
      <c r="L33" s="65" t="s">
        <v>136</v>
      </c>
      <c r="M33" s="65">
        <v>9435790672</v>
      </c>
      <c r="N33" s="65" t="s">
        <v>323</v>
      </c>
      <c r="O33" s="65">
        <v>9577191465</v>
      </c>
      <c r="P33" s="69">
        <v>43640</v>
      </c>
      <c r="Q33" s="65" t="s">
        <v>129</v>
      </c>
      <c r="R33" s="68">
        <v>32</v>
      </c>
      <c r="S33" s="18" t="s">
        <v>163</v>
      </c>
      <c r="T33" s="18"/>
    </row>
    <row r="34" spans="1:20" ht="33">
      <c r="A34" s="4">
        <v>30</v>
      </c>
      <c r="B34" s="17" t="s">
        <v>62</v>
      </c>
      <c r="C34" s="64" t="s">
        <v>281</v>
      </c>
      <c r="D34" s="65" t="s">
        <v>25</v>
      </c>
      <c r="E34" s="66">
        <v>7</v>
      </c>
      <c r="F34" s="65"/>
      <c r="G34" s="68">
        <v>14</v>
      </c>
      <c r="H34" s="68">
        <v>21</v>
      </c>
      <c r="I34" s="58">
        <f t="shared" si="0"/>
        <v>35</v>
      </c>
      <c r="J34" s="64">
        <v>9401949680</v>
      </c>
      <c r="K34" s="64" t="s">
        <v>135</v>
      </c>
      <c r="L34" s="65" t="s">
        <v>136</v>
      </c>
      <c r="M34" s="65">
        <v>9435790672</v>
      </c>
      <c r="N34" s="65" t="s">
        <v>210</v>
      </c>
      <c r="O34" s="65">
        <v>7399143863</v>
      </c>
      <c r="P34" s="69">
        <v>43641</v>
      </c>
      <c r="Q34" s="65" t="s">
        <v>130</v>
      </c>
      <c r="R34" s="68">
        <v>46</v>
      </c>
      <c r="S34" s="18" t="s">
        <v>163</v>
      </c>
      <c r="T34" s="18"/>
    </row>
    <row r="35" spans="1:20" ht="33">
      <c r="A35" s="4">
        <v>31</v>
      </c>
      <c r="B35" s="17" t="s">
        <v>62</v>
      </c>
      <c r="C35" s="64" t="s">
        <v>282</v>
      </c>
      <c r="D35" s="65" t="s">
        <v>25</v>
      </c>
      <c r="E35" s="66">
        <v>8</v>
      </c>
      <c r="F35" s="65"/>
      <c r="G35" s="68">
        <v>18</v>
      </c>
      <c r="H35" s="68">
        <v>13</v>
      </c>
      <c r="I35" s="58">
        <f t="shared" si="0"/>
        <v>31</v>
      </c>
      <c r="J35" s="64">
        <v>9577112689</v>
      </c>
      <c r="K35" s="65" t="s">
        <v>135</v>
      </c>
      <c r="L35" s="65" t="s">
        <v>136</v>
      </c>
      <c r="M35" s="65">
        <v>9435790672</v>
      </c>
      <c r="N35" s="65" t="s">
        <v>210</v>
      </c>
      <c r="O35" s="65">
        <v>7399143863</v>
      </c>
      <c r="P35" s="69">
        <v>43641</v>
      </c>
      <c r="Q35" s="65" t="s">
        <v>130</v>
      </c>
      <c r="R35" s="68">
        <v>48</v>
      </c>
      <c r="S35" s="18" t="s">
        <v>163</v>
      </c>
      <c r="T35" s="18"/>
    </row>
    <row r="36" spans="1:20" ht="33">
      <c r="A36" s="4">
        <v>32</v>
      </c>
      <c r="B36" s="17" t="s">
        <v>62</v>
      </c>
      <c r="C36" s="64" t="s">
        <v>283</v>
      </c>
      <c r="D36" s="65" t="s">
        <v>25</v>
      </c>
      <c r="E36" s="66">
        <v>114</v>
      </c>
      <c r="F36" s="65"/>
      <c r="G36" s="68">
        <v>14</v>
      </c>
      <c r="H36" s="68">
        <v>16</v>
      </c>
      <c r="I36" s="58">
        <f t="shared" si="0"/>
        <v>30</v>
      </c>
      <c r="J36" s="64">
        <v>9954359321</v>
      </c>
      <c r="K36" s="65" t="s">
        <v>138</v>
      </c>
      <c r="L36" s="65" t="s">
        <v>320</v>
      </c>
      <c r="M36" s="65">
        <v>9859148709</v>
      </c>
      <c r="N36" s="65" t="s">
        <v>140</v>
      </c>
      <c r="O36" s="65">
        <v>9706183535</v>
      </c>
      <c r="P36" s="69">
        <v>43642</v>
      </c>
      <c r="Q36" s="65" t="s">
        <v>134</v>
      </c>
      <c r="R36" s="68">
        <v>56</v>
      </c>
      <c r="S36" s="18" t="s">
        <v>163</v>
      </c>
      <c r="T36" s="18"/>
    </row>
    <row r="37" spans="1:20">
      <c r="A37" s="4">
        <v>33</v>
      </c>
      <c r="B37" s="17" t="s">
        <v>62</v>
      </c>
      <c r="C37" s="64" t="s">
        <v>284</v>
      </c>
      <c r="D37" s="65" t="s">
        <v>25</v>
      </c>
      <c r="E37" s="66">
        <v>136</v>
      </c>
      <c r="F37" s="65"/>
      <c r="G37" s="68">
        <v>15</v>
      </c>
      <c r="H37" s="68">
        <v>15</v>
      </c>
      <c r="I37" s="58">
        <f t="shared" si="0"/>
        <v>30</v>
      </c>
      <c r="J37" s="64">
        <v>9401050822</v>
      </c>
      <c r="K37" s="65" t="s">
        <v>321</v>
      </c>
      <c r="L37" s="65" t="s">
        <v>783</v>
      </c>
      <c r="M37" s="65">
        <v>9613900820</v>
      </c>
      <c r="N37" s="65" t="s">
        <v>324</v>
      </c>
      <c r="O37" s="65">
        <v>9577218972</v>
      </c>
      <c r="P37" s="69">
        <v>43642</v>
      </c>
      <c r="Q37" s="65" t="s">
        <v>134</v>
      </c>
      <c r="R37" s="68">
        <v>34</v>
      </c>
      <c r="S37" s="18" t="s">
        <v>163</v>
      </c>
      <c r="T37" s="18"/>
    </row>
    <row r="38" spans="1:20" ht="33">
      <c r="A38" s="4">
        <v>34</v>
      </c>
      <c r="B38" s="17" t="s">
        <v>62</v>
      </c>
      <c r="C38" s="64" t="s">
        <v>285</v>
      </c>
      <c r="D38" s="65" t="s">
        <v>25</v>
      </c>
      <c r="E38" s="66">
        <v>152</v>
      </c>
      <c r="F38" s="65"/>
      <c r="G38" s="68">
        <v>14</v>
      </c>
      <c r="H38" s="68">
        <v>13</v>
      </c>
      <c r="I38" s="58">
        <f t="shared" si="0"/>
        <v>27</v>
      </c>
      <c r="J38" s="64">
        <v>8753048332</v>
      </c>
      <c r="K38" s="65" t="s">
        <v>321</v>
      </c>
      <c r="L38" s="65" t="s">
        <v>783</v>
      </c>
      <c r="M38" s="65">
        <v>9613900820</v>
      </c>
      <c r="N38" s="65" t="s">
        <v>323</v>
      </c>
      <c r="O38" s="65">
        <v>9577191465</v>
      </c>
      <c r="P38" s="69">
        <v>43643</v>
      </c>
      <c r="Q38" s="65" t="s">
        <v>141</v>
      </c>
      <c r="R38" s="68">
        <v>28</v>
      </c>
      <c r="S38" s="18" t="s">
        <v>163</v>
      </c>
      <c r="T38" s="18"/>
    </row>
    <row r="39" spans="1:20" ht="33">
      <c r="A39" s="4">
        <v>35</v>
      </c>
      <c r="B39" s="17" t="s">
        <v>62</v>
      </c>
      <c r="C39" s="64" t="s">
        <v>286</v>
      </c>
      <c r="D39" s="65" t="s">
        <v>25</v>
      </c>
      <c r="E39" s="66">
        <v>153</v>
      </c>
      <c r="F39" s="65"/>
      <c r="G39" s="68">
        <v>8</v>
      </c>
      <c r="H39" s="68">
        <v>12</v>
      </c>
      <c r="I39" s="58">
        <f t="shared" si="0"/>
        <v>20</v>
      </c>
      <c r="J39" s="64">
        <v>9435666150</v>
      </c>
      <c r="K39" s="65" t="s">
        <v>317</v>
      </c>
      <c r="L39" s="65" t="s">
        <v>318</v>
      </c>
      <c r="M39" s="65">
        <v>9401543571</v>
      </c>
      <c r="N39" s="65" t="s">
        <v>319</v>
      </c>
      <c r="O39" s="65">
        <v>9957410793</v>
      </c>
      <c r="P39" s="69">
        <v>43643</v>
      </c>
      <c r="Q39" s="65" t="s">
        <v>141</v>
      </c>
      <c r="R39" s="68">
        <v>34</v>
      </c>
      <c r="S39" s="18" t="s">
        <v>163</v>
      </c>
      <c r="T39" s="18"/>
    </row>
    <row r="40" spans="1:20" ht="33">
      <c r="A40" s="4">
        <v>36</v>
      </c>
      <c r="B40" s="17" t="s">
        <v>62</v>
      </c>
      <c r="C40" s="64" t="s">
        <v>287</v>
      </c>
      <c r="D40" s="65" t="s">
        <v>25</v>
      </c>
      <c r="E40" s="66">
        <v>157</v>
      </c>
      <c r="F40" s="65"/>
      <c r="G40" s="68">
        <v>12</v>
      </c>
      <c r="H40" s="68">
        <v>7</v>
      </c>
      <c r="I40" s="58">
        <f t="shared" si="0"/>
        <v>19</v>
      </c>
      <c r="J40" s="64">
        <v>8751933876</v>
      </c>
      <c r="K40" s="65" t="s">
        <v>138</v>
      </c>
      <c r="L40" s="65" t="s">
        <v>320</v>
      </c>
      <c r="M40" s="65">
        <v>9859148709</v>
      </c>
      <c r="N40" s="65" t="s">
        <v>140</v>
      </c>
      <c r="O40" s="65">
        <v>9706183535</v>
      </c>
      <c r="P40" s="69">
        <v>43644</v>
      </c>
      <c r="Q40" s="65" t="s">
        <v>145</v>
      </c>
      <c r="R40" s="68">
        <v>22</v>
      </c>
      <c r="S40" s="18" t="s">
        <v>163</v>
      </c>
      <c r="T40" s="18"/>
    </row>
    <row r="41" spans="1:20">
      <c r="A41" s="4">
        <v>37</v>
      </c>
      <c r="B41" s="17" t="s">
        <v>62</v>
      </c>
      <c r="C41" s="64" t="s">
        <v>288</v>
      </c>
      <c r="D41" s="65" t="s">
        <v>25</v>
      </c>
      <c r="E41" s="66">
        <v>9</v>
      </c>
      <c r="F41" s="65"/>
      <c r="G41" s="68">
        <v>15</v>
      </c>
      <c r="H41" s="68">
        <v>20</v>
      </c>
      <c r="I41" s="58">
        <f t="shared" si="0"/>
        <v>35</v>
      </c>
      <c r="J41" s="64">
        <v>9859044709</v>
      </c>
      <c r="K41" s="65" t="s">
        <v>233</v>
      </c>
      <c r="L41" s="65" t="s">
        <v>234</v>
      </c>
      <c r="M41" s="65">
        <v>9401241778</v>
      </c>
      <c r="N41" s="64" t="s">
        <v>235</v>
      </c>
      <c r="O41" s="64">
        <v>9877216608</v>
      </c>
      <c r="P41" s="69">
        <v>43644</v>
      </c>
      <c r="Q41" s="65" t="s">
        <v>145</v>
      </c>
      <c r="R41" s="68">
        <v>48</v>
      </c>
      <c r="S41" s="18" t="s">
        <v>163</v>
      </c>
      <c r="T41" s="18"/>
    </row>
    <row r="42" spans="1:20">
      <c r="A42" s="4">
        <v>38</v>
      </c>
      <c r="B42" s="17" t="s">
        <v>62</v>
      </c>
      <c r="C42" s="64" t="s">
        <v>289</v>
      </c>
      <c r="D42" s="65" t="s">
        <v>25</v>
      </c>
      <c r="E42" s="66">
        <v>10</v>
      </c>
      <c r="F42" s="65"/>
      <c r="G42" s="68">
        <v>22</v>
      </c>
      <c r="H42" s="68">
        <v>38</v>
      </c>
      <c r="I42" s="58">
        <f t="shared" si="0"/>
        <v>60</v>
      </c>
      <c r="J42" s="64">
        <v>7399797964</v>
      </c>
      <c r="K42" s="65" t="s">
        <v>233</v>
      </c>
      <c r="L42" s="65" t="s">
        <v>234</v>
      </c>
      <c r="M42" s="65">
        <v>9401241778</v>
      </c>
      <c r="N42" s="64" t="s">
        <v>325</v>
      </c>
      <c r="O42" s="64">
        <v>7399615791</v>
      </c>
      <c r="P42" s="69">
        <v>43645</v>
      </c>
      <c r="Q42" s="65" t="s">
        <v>146</v>
      </c>
      <c r="R42" s="68">
        <v>36</v>
      </c>
      <c r="S42" s="18" t="s">
        <v>163</v>
      </c>
      <c r="T42" s="18"/>
    </row>
    <row r="43" spans="1:20">
      <c r="A43" s="4">
        <v>39</v>
      </c>
      <c r="B43" s="17" t="s">
        <v>62</v>
      </c>
      <c r="C43" s="64" t="s">
        <v>290</v>
      </c>
      <c r="D43" s="65" t="s">
        <v>25</v>
      </c>
      <c r="E43" s="66">
        <v>11</v>
      </c>
      <c r="F43" s="65"/>
      <c r="G43" s="68">
        <v>30</v>
      </c>
      <c r="H43" s="68">
        <v>30</v>
      </c>
      <c r="I43" s="58">
        <f t="shared" si="0"/>
        <v>60</v>
      </c>
      <c r="J43" s="64">
        <v>9859040559</v>
      </c>
      <c r="K43" s="65" t="s">
        <v>233</v>
      </c>
      <c r="L43" s="65" t="s">
        <v>234</v>
      </c>
      <c r="M43" s="65">
        <v>9401241778</v>
      </c>
      <c r="N43" s="64" t="s">
        <v>326</v>
      </c>
      <c r="O43" s="64">
        <v>7399449463</v>
      </c>
      <c r="P43" s="69">
        <v>43645</v>
      </c>
      <c r="Q43" s="65" t="s">
        <v>146</v>
      </c>
      <c r="R43" s="68">
        <v>34</v>
      </c>
      <c r="S43" s="18" t="s">
        <v>163</v>
      </c>
      <c r="T43" s="18"/>
    </row>
    <row r="44" spans="1:20">
      <c r="A44" s="4">
        <v>40</v>
      </c>
      <c r="B44" s="17" t="s">
        <v>63</v>
      </c>
      <c r="C44" s="90" t="s">
        <v>542</v>
      </c>
      <c r="D44" s="91" t="s">
        <v>25</v>
      </c>
      <c r="E44" s="94">
        <v>14</v>
      </c>
      <c r="F44" s="91"/>
      <c r="G44" s="94">
        <v>20</v>
      </c>
      <c r="H44" s="94">
        <v>18</v>
      </c>
      <c r="I44" s="58">
        <f t="shared" si="0"/>
        <v>38</v>
      </c>
      <c r="J44" s="91">
        <v>9613757459</v>
      </c>
      <c r="K44" s="91" t="s">
        <v>381</v>
      </c>
      <c r="L44" s="91" t="s">
        <v>382</v>
      </c>
      <c r="M44" s="91">
        <v>9401451176</v>
      </c>
      <c r="N44" s="91" t="s">
        <v>387</v>
      </c>
      <c r="O44" s="91">
        <v>9859566144</v>
      </c>
      <c r="P44" s="98">
        <v>43617</v>
      </c>
      <c r="Q44" s="91" t="s">
        <v>146</v>
      </c>
      <c r="R44" s="94">
        <v>38</v>
      </c>
      <c r="S44" s="18" t="s">
        <v>163</v>
      </c>
      <c r="T44" s="18"/>
    </row>
    <row r="45" spans="1:20" ht="33">
      <c r="A45" s="4">
        <v>41</v>
      </c>
      <c r="B45" s="17" t="s">
        <v>63</v>
      </c>
      <c r="C45" s="96" t="s">
        <v>543</v>
      </c>
      <c r="D45" s="91" t="s">
        <v>107</v>
      </c>
      <c r="E45" s="97">
        <v>18220109202</v>
      </c>
      <c r="F45" s="90" t="s">
        <v>126</v>
      </c>
      <c r="G45" s="93">
        <v>41</v>
      </c>
      <c r="H45" s="93">
        <v>32</v>
      </c>
      <c r="I45" s="58">
        <f t="shared" si="0"/>
        <v>73</v>
      </c>
      <c r="J45" s="91">
        <v>9577219049</v>
      </c>
      <c r="K45" s="91" t="s">
        <v>152</v>
      </c>
      <c r="L45" s="91" t="s">
        <v>153</v>
      </c>
      <c r="M45" s="91">
        <v>7399968845</v>
      </c>
      <c r="N45" s="91" t="s">
        <v>541</v>
      </c>
      <c r="O45" s="91">
        <v>995716979</v>
      </c>
      <c r="P45" s="98">
        <v>43617</v>
      </c>
      <c r="Q45" s="91" t="s">
        <v>146</v>
      </c>
      <c r="R45" s="94">
        <v>41</v>
      </c>
      <c r="S45" s="18" t="s">
        <v>163</v>
      </c>
      <c r="T45" s="18"/>
    </row>
    <row r="46" spans="1:20" ht="33">
      <c r="A46" s="4">
        <v>42</v>
      </c>
      <c r="B46" s="17" t="s">
        <v>63</v>
      </c>
      <c r="C46" s="96" t="s">
        <v>544</v>
      </c>
      <c r="D46" s="91" t="s">
        <v>107</v>
      </c>
      <c r="E46" s="97">
        <v>18220109401</v>
      </c>
      <c r="F46" s="90" t="s">
        <v>126</v>
      </c>
      <c r="G46" s="93">
        <v>69</v>
      </c>
      <c r="H46" s="93">
        <v>51</v>
      </c>
      <c r="I46" s="58">
        <f t="shared" si="0"/>
        <v>120</v>
      </c>
      <c r="J46" s="91">
        <v>9577527083</v>
      </c>
      <c r="K46" s="91" t="s">
        <v>579</v>
      </c>
      <c r="L46" s="91" t="s">
        <v>382</v>
      </c>
      <c r="M46" s="91">
        <v>9401451176</v>
      </c>
      <c r="N46" s="91" t="s">
        <v>387</v>
      </c>
      <c r="O46" s="91">
        <v>9859566144</v>
      </c>
      <c r="P46" s="98">
        <v>43619</v>
      </c>
      <c r="Q46" s="91" t="s">
        <v>129</v>
      </c>
      <c r="R46" s="97">
        <v>44</v>
      </c>
      <c r="S46" s="18" t="s">
        <v>163</v>
      </c>
      <c r="T46" s="18"/>
    </row>
    <row r="47" spans="1:20" ht="33">
      <c r="A47" s="4">
        <v>43</v>
      </c>
      <c r="B47" s="17" t="s">
        <v>63</v>
      </c>
      <c r="C47" s="90" t="s">
        <v>545</v>
      </c>
      <c r="D47" s="91" t="s">
        <v>107</v>
      </c>
      <c r="E47" s="92">
        <v>18220109402</v>
      </c>
      <c r="F47" s="90" t="s">
        <v>126</v>
      </c>
      <c r="G47" s="93">
        <v>71</v>
      </c>
      <c r="H47" s="93">
        <v>59</v>
      </c>
      <c r="I47" s="58">
        <f t="shared" si="0"/>
        <v>130</v>
      </c>
      <c r="J47" s="91">
        <v>9854783384</v>
      </c>
      <c r="K47" s="91" t="s">
        <v>579</v>
      </c>
      <c r="L47" s="91" t="s">
        <v>382</v>
      </c>
      <c r="M47" s="91">
        <v>9401451176</v>
      </c>
      <c r="N47" s="91" t="s">
        <v>387</v>
      </c>
      <c r="O47" s="91">
        <v>9859566144</v>
      </c>
      <c r="P47" s="98">
        <v>43620</v>
      </c>
      <c r="Q47" s="91" t="s">
        <v>130</v>
      </c>
      <c r="R47" s="94">
        <v>62</v>
      </c>
      <c r="S47" s="18" t="s">
        <v>163</v>
      </c>
      <c r="T47" s="18"/>
    </row>
    <row r="48" spans="1:20" ht="33">
      <c r="A48" s="4">
        <v>44</v>
      </c>
      <c r="B48" s="17" t="s">
        <v>63</v>
      </c>
      <c r="C48" s="90" t="s">
        <v>546</v>
      </c>
      <c r="D48" s="91" t="s">
        <v>107</v>
      </c>
      <c r="E48" s="92">
        <v>18220109403</v>
      </c>
      <c r="F48" s="90" t="s">
        <v>126</v>
      </c>
      <c r="G48" s="93">
        <v>75</v>
      </c>
      <c r="H48" s="93">
        <v>50</v>
      </c>
      <c r="I48" s="58">
        <f t="shared" si="0"/>
        <v>125</v>
      </c>
      <c r="J48" s="91">
        <v>9435898077</v>
      </c>
      <c r="K48" s="91" t="s">
        <v>381</v>
      </c>
      <c r="L48" s="91" t="s">
        <v>580</v>
      </c>
      <c r="M48" s="91">
        <v>9707785189</v>
      </c>
      <c r="N48" s="91" t="s">
        <v>384</v>
      </c>
      <c r="O48" s="91">
        <v>7399530542</v>
      </c>
      <c r="P48" s="98">
        <v>43622</v>
      </c>
      <c r="Q48" s="91" t="s">
        <v>141</v>
      </c>
      <c r="R48" s="94">
        <v>53</v>
      </c>
      <c r="S48" s="18" t="s">
        <v>163</v>
      </c>
      <c r="T48" s="18"/>
    </row>
    <row r="49" spans="1:20" ht="33">
      <c r="A49" s="4">
        <v>45</v>
      </c>
      <c r="B49" s="17" t="s">
        <v>63</v>
      </c>
      <c r="C49" s="90" t="s">
        <v>547</v>
      </c>
      <c r="D49" s="91" t="s">
        <v>107</v>
      </c>
      <c r="E49" s="92">
        <v>18220109502</v>
      </c>
      <c r="F49" s="90" t="s">
        <v>126</v>
      </c>
      <c r="G49" s="93">
        <v>63</v>
      </c>
      <c r="H49" s="93">
        <v>42</v>
      </c>
      <c r="I49" s="58">
        <f t="shared" si="0"/>
        <v>105</v>
      </c>
      <c r="J49" s="91">
        <v>9435910632</v>
      </c>
      <c r="K49" s="91" t="s">
        <v>381</v>
      </c>
      <c r="L49" s="91" t="s">
        <v>580</v>
      </c>
      <c r="M49" s="91">
        <v>9707785189</v>
      </c>
      <c r="N49" s="91" t="s">
        <v>384</v>
      </c>
      <c r="O49" s="91">
        <v>7399530542</v>
      </c>
      <c r="P49" s="98">
        <v>43623</v>
      </c>
      <c r="Q49" s="91" t="s">
        <v>145</v>
      </c>
      <c r="R49" s="94">
        <v>70</v>
      </c>
      <c r="S49" s="18" t="s">
        <v>163</v>
      </c>
      <c r="T49" s="18"/>
    </row>
    <row r="50" spans="1:20" ht="33">
      <c r="A50" s="4">
        <v>46</v>
      </c>
      <c r="B50" s="17" t="s">
        <v>63</v>
      </c>
      <c r="C50" s="90" t="s">
        <v>548</v>
      </c>
      <c r="D50" s="91" t="s">
        <v>107</v>
      </c>
      <c r="E50" s="92">
        <v>18220109503</v>
      </c>
      <c r="F50" s="90" t="s">
        <v>126</v>
      </c>
      <c r="G50" s="93">
        <v>93</v>
      </c>
      <c r="H50" s="93">
        <v>90</v>
      </c>
      <c r="I50" s="58">
        <f t="shared" si="0"/>
        <v>183</v>
      </c>
      <c r="J50" s="91">
        <v>9859381770</v>
      </c>
      <c r="K50" s="91" t="s">
        <v>381</v>
      </c>
      <c r="L50" s="91" t="s">
        <v>580</v>
      </c>
      <c r="M50" s="91">
        <v>9707785189</v>
      </c>
      <c r="N50" s="91" t="s">
        <v>383</v>
      </c>
      <c r="O50" s="91">
        <v>7399448782</v>
      </c>
      <c r="P50" s="98">
        <v>43624</v>
      </c>
      <c r="Q50" s="91" t="s">
        <v>146</v>
      </c>
      <c r="R50" s="94">
        <v>53</v>
      </c>
      <c r="S50" s="18" t="s">
        <v>163</v>
      </c>
      <c r="T50" s="18"/>
    </row>
    <row r="51" spans="1:20">
      <c r="A51" s="4">
        <v>47</v>
      </c>
      <c r="B51" s="17" t="s">
        <v>63</v>
      </c>
      <c r="C51" s="90" t="s">
        <v>549</v>
      </c>
      <c r="D51" s="91" t="s">
        <v>25</v>
      </c>
      <c r="E51" s="94">
        <v>19</v>
      </c>
      <c r="F51" s="91"/>
      <c r="G51" s="94">
        <v>30</v>
      </c>
      <c r="H51" s="94">
        <v>13</v>
      </c>
      <c r="I51" s="58">
        <f t="shared" si="0"/>
        <v>43</v>
      </c>
      <c r="J51" s="91">
        <v>9613958729</v>
      </c>
      <c r="K51" s="91" t="s">
        <v>381</v>
      </c>
      <c r="L51" s="91" t="s">
        <v>382</v>
      </c>
      <c r="M51" s="91">
        <v>9401451176</v>
      </c>
      <c r="N51" s="91" t="s">
        <v>384</v>
      </c>
      <c r="O51" s="91">
        <v>7399530542</v>
      </c>
      <c r="P51" s="98">
        <v>43626</v>
      </c>
      <c r="Q51" s="91" t="s">
        <v>129</v>
      </c>
      <c r="R51" s="94">
        <v>60</v>
      </c>
      <c r="S51" s="18" t="s">
        <v>163</v>
      </c>
      <c r="T51" s="18"/>
    </row>
    <row r="52" spans="1:20" ht="33">
      <c r="A52" s="4">
        <v>48</v>
      </c>
      <c r="B52" s="17" t="s">
        <v>63</v>
      </c>
      <c r="C52" s="90" t="s">
        <v>548</v>
      </c>
      <c r="D52" s="91" t="s">
        <v>107</v>
      </c>
      <c r="E52" s="92">
        <v>18220109503</v>
      </c>
      <c r="F52" s="90" t="s">
        <v>126</v>
      </c>
      <c r="G52" s="93">
        <v>93</v>
      </c>
      <c r="H52" s="93">
        <v>90</v>
      </c>
      <c r="I52" s="58">
        <f t="shared" si="0"/>
        <v>183</v>
      </c>
      <c r="J52" s="91">
        <v>9859381770</v>
      </c>
      <c r="K52" s="91" t="s">
        <v>381</v>
      </c>
      <c r="L52" s="91" t="s">
        <v>580</v>
      </c>
      <c r="M52" s="91">
        <v>9707785189</v>
      </c>
      <c r="N52" s="91" t="s">
        <v>383</v>
      </c>
      <c r="O52" s="91">
        <v>7399448782</v>
      </c>
      <c r="P52" s="98">
        <v>43626</v>
      </c>
      <c r="Q52" s="91" t="s">
        <v>129</v>
      </c>
      <c r="R52" s="94">
        <v>53</v>
      </c>
      <c r="S52" s="18" t="s">
        <v>163</v>
      </c>
      <c r="T52" s="18"/>
    </row>
    <row r="53" spans="1:20" ht="33">
      <c r="A53" s="4">
        <v>49</v>
      </c>
      <c r="B53" s="17" t="s">
        <v>63</v>
      </c>
      <c r="C53" s="90" t="s">
        <v>550</v>
      </c>
      <c r="D53" s="91" t="s">
        <v>107</v>
      </c>
      <c r="E53" s="92">
        <v>18220110104</v>
      </c>
      <c r="F53" s="90" t="s">
        <v>126</v>
      </c>
      <c r="G53" s="93">
        <v>89</v>
      </c>
      <c r="H53" s="93">
        <v>87</v>
      </c>
      <c r="I53" s="58">
        <f t="shared" si="0"/>
        <v>176</v>
      </c>
      <c r="J53" s="91">
        <v>9859148687</v>
      </c>
      <c r="K53" s="91" t="s">
        <v>230</v>
      </c>
      <c r="L53" s="91" t="s">
        <v>231</v>
      </c>
      <c r="M53" s="91">
        <v>9854978522</v>
      </c>
      <c r="N53" s="91" t="s">
        <v>390</v>
      </c>
      <c r="O53" s="91">
        <v>7399948821</v>
      </c>
      <c r="P53" s="98">
        <v>43627</v>
      </c>
      <c r="Q53" s="91" t="s">
        <v>130</v>
      </c>
      <c r="R53" s="97">
        <v>49</v>
      </c>
      <c r="S53" s="18" t="s">
        <v>163</v>
      </c>
      <c r="T53" s="18"/>
    </row>
    <row r="54" spans="1:20" ht="33">
      <c r="A54" s="4">
        <v>50</v>
      </c>
      <c r="B54" s="17" t="s">
        <v>63</v>
      </c>
      <c r="C54" s="90" t="s">
        <v>551</v>
      </c>
      <c r="D54" s="91" t="s">
        <v>107</v>
      </c>
      <c r="E54" s="92">
        <v>18220110703</v>
      </c>
      <c r="F54" s="90" t="s">
        <v>126</v>
      </c>
      <c r="G54" s="93">
        <v>47</v>
      </c>
      <c r="H54" s="93">
        <v>33</v>
      </c>
      <c r="I54" s="58">
        <f t="shared" si="0"/>
        <v>80</v>
      </c>
      <c r="J54" s="91">
        <v>9435928631</v>
      </c>
      <c r="K54" s="91" t="s">
        <v>233</v>
      </c>
      <c r="L54" s="91" t="s">
        <v>234</v>
      </c>
      <c r="M54" s="91">
        <v>9401241778</v>
      </c>
      <c r="N54" s="91" t="s">
        <v>235</v>
      </c>
      <c r="O54" s="91">
        <v>9877216608</v>
      </c>
      <c r="P54" s="98">
        <v>43628</v>
      </c>
      <c r="Q54" s="91" t="s">
        <v>134</v>
      </c>
      <c r="R54" s="94">
        <v>46</v>
      </c>
      <c r="S54" s="18" t="s">
        <v>163</v>
      </c>
      <c r="T54" s="18"/>
    </row>
    <row r="55" spans="1:20">
      <c r="A55" s="4">
        <v>51</v>
      </c>
      <c r="B55" s="17" t="s">
        <v>63</v>
      </c>
      <c r="C55" s="90" t="s">
        <v>552</v>
      </c>
      <c r="D55" s="91" t="s">
        <v>107</v>
      </c>
      <c r="E55" s="92">
        <v>18220110105</v>
      </c>
      <c r="F55" s="90" t="s">
        <v>126</v>
      </c>
      <c r="G55" s="93">
        <v>84</v>
      </c>
      <c r="H55" s="93">
        <v>69</v>
      </c>
      <c r="I55" s="58">
        <f t="shared" si="0"/>
        <v>153</v>
      </c>
      <c r="J55" s="91">
        <v>9401133053</v>
      </c>
      <c r="K55" s="91" t="s">
        <v>230</v>
      </c>
      <c r="L55" s="91" t="s">
        <v>231</v>
      </c>
      <c r="M55" s="91">
        <v>9854978522</v>
      </c>
      <c r="N55" s="91" t="s">
        <v>390</v>
      </c>
      <c r="O55" s="91">
        <v>7399948821</v>
      </c>
      <c r="P55" s="98"/>
      <c r="Q55" s="91"/>
      <c r="R55" s="97">
        <v>40</v>
      </c>
      <c r="S55" s="18" t="s">
        <v>163</v>
      </c>
      <c r="T55" s="18"/>
    </row>
    <row r="56" spans="1:20" ht="33">
      <c r="A56" s="4">
        <v>52</v>
      </c>
      <c r="B56" s="17" t="s">
        <v>63</v>
      </c>
      <c r="C56" s="90" t="s">
        <v>553</v>
      </c>
      <c r="D56" s="91" t="s">
        <v>107</v>
      </c>
      <c r="E56" s="92">
        <v>18220110701</v>
      </c>
      <c r="F56" s="90" t="s">
        <v>126</v>
      </c>
      <c r="G56" s="93">
        <v>106</v>
      </c>
      <c r="H56" s="93">
        <v>93</v>
      </c>
      <c r="I56" s="58">
        <f t="shared" si="0"/>
        <v>199</v>
      </c>
      <c r="J56" s="91">
        <v>9854564509</v>
      </c>
      <c r="K56" s="91" t="s">
        <v>230</v>
      </c>
      <c r="L56" s="91" t="s">
        <v>231</v>
      </c>
      <c r="M56" s="91">
        <v>9854978522</v>
      </c>
      <c r="N56" s="91" t="s">
        <v>232</v>
      </c>
      <c r="O56" s="91">
        <v>9859200638</v>
      </c>
      <c r="P56" s="98">
        <v>43629</v>
      </c>
      <c r="Q56" s="91" t="s">
        <v>141</v>
      </c>
      <c r="R56" s="94">
        <v>52</v>
      </c>
      <c r="S56" s="18" t="s">
        <v>163</v>
      </c>
      <c r="T56" s="18"/>
    </row>
    <row r="57" spans="1:20" ht="33">
      <c r="A57" s="4">
        <v>53</v>
      </c>
      <c r="B57" s="17" t="s">
        <v>63</v>
      </c>
      <c r="C57" s="90" t="s">
        <v>554</v>
      </c>
      <c r="D57" s="91" t="s">
        <v>25</v>
      </c>
      <c r="E57" s="95" t="s">
        <v>555</v>
      </c>
      <c r="F57" s="90"/>
      <c r="G57" s="94">
        <v>13</v>
      </c>
      <c r="H57" s="94">
        <v>15</v>
      </c>
      <c r="I57" s="58">
        <f t="shared" si="0"/>
        <v>28</v>
      </c>
      <c r="J57" s="91">
        <v>9854955481</v>
      </c>
      <c r="K57" s="91" t="s">
        <v>240</v>
      </c>
      <c r="L57" s="91" t="s">
        <v>241</v>
      </c>
      <c r="M57" s="91">
        <v>9401451147</v>
      </c>
      <c r="N57" s="91" t="s">
        <v>581</v>
      </c>
      <c r="O57" s="91">
        <v>7399531599</v>
      </c>
      <c r="P57" s="98">
        <v>43630</v>
      </c>
      <c r="Q57" s="91" t="s">
        <v>145</v>
      </c>
      <c r="R57" s="94">
        <v>19</v>
      </c>
      <c r="S57" s="18" t="s">
        <v>163</v>
      </c>
      <c r="T57" s="18"/>
    </row>
    <row r="58" spans="1:20" ht="33">
      <c r="A58" s="4">
        <v>54</v>
      </c>
      <c r="B58" s="17" t="s">
        <v>63</v>
      </c>
      <c r="C58" s="90" t="s">
        <v>553</v>
      </c>
      <c r="D58" s="91" t="s">
        <v>107</v>
      </c>
      <c r="E58" s="92">
        <v>18220110701</v>
      </c>
      <c r="F58" s="90" t="s">
        <v>126</v>
      </c>
      <c r="G58" s="93">
        <v>106</v>
      </c>
      <c r="H58" s="93">
        <v>93</v>
      </c>
      <c r="I58" s="58">
        <f t="shared" si="0"/>
        <v>199</v>
      </c>
      <c r="J58" s="91">
        <v>9854564509</v>
      </c>
      <c r="K58" s="91" t="s">
        <v>230</v>
      </c>
      <c r="L58" s="91" t="s">
        <v>231</v>
      </c>
      <c r="M58" s="91">
        <v>9854978522</v>
      </c>
      <c r="N58" s="91" t="s">
        <v>232</v>
      </c>
      <c r="O58" s="91">
        <v>9859200638</v>
      </c>
      <c r="P58" s="98">
        <v>43630</v>
      </c>
      <c r="Q58" s="91" t="s">
        <v>145</v>
      </c>
      <c r="R58" s="94">
        <v>52</v>
      </c>
      <c r="S58" s="18" t="s">
        <v>163</v>
      </c>
      <c r="T58" s="18"/>
    </row>
    <row r="59" spans="1:20" ht="33">
      <c r="A59" s="4">
        <v>55</v>
      </c>
      <c r="B59" s="17" t="s">
        <v>63</v>
      </c>
      <c r="C59" s="90" t="s">
        <v>556</v>
      </c>
      <c r="D59" s="91" t="s">
        <v>107</v>
      </c>
      <c r="E59" s="92">
        <v>18220110704</v>
      </c>
      <c r="F59" s="90" t="s">
        <v>126</v>
      </c>
      <c r="G59" s="93">
        <v>85</v>
      </c>
      <c r="H59" s="93">
        <v>67</v>
      </c>
      <c r="I59" s="58">
        <f t="shared" si="0"/>
        <v>152</v>
      </c>
      <c r="J59" s="91">
        <v>9854463539</v>
      </c>
      <c r="K59" s="91" t="s">
        <v>233</v>
      </c>
      <c r="L59" s="91" t="s">
        <v>234</v>
      </c>
      <c r="M59" s="91">
        <v>9401241778</v>
      </c>
      <c r="N59" s="91" t="s">
        <v>235</v>
      </c>
      <c r="O59" s="91">
        <v>9877216608</v>
      </c>
      <c r="P59" s="98">
        <v>43631</v>
      </c>
      <c r="Q59" s="91" t="s">
        <v>146</v>
      </c>
      <c r="R59" s="94">
        <v>65</v>
      </c>
      <c r="S59" s="18" t="s">
        <v>163</v>
      </c>
      <c r="T59" s="18"/>
    </row>
    <row r="60" spans="1:20" ht="33">
      <c r="A60" s="4">
        <v>56</v>
      </c>
      <c r="B60" s="17" t="s">
        <v>63</v>
      </c>
      <c r="C60" s="90" t="s">
        <v>557</v>
      </c>
      <c r="D60" s="91" t="s">
        <v>107</v>
      </c>
      <c r="E60" s="95">
        <v>18220110705</v>
      </c>
      <c r="F60" s="90" t="s">
        <v>126</v>
      </c>
      <c r="G60" s="93">
        <v>37</v>
      </c>
      <c r="H60" s="93">
        <v>29</v>
      </c>
      <c r="I60" s="58">
        <f t="shared" si="0"/>
        <v>66</v>
      </c>
      <c r="J60" s="91">
        <v>9435200680</v>
      </c>
      <c r="K60" s="91" t="s">
        <v>236</v>
      </c>
      <c r="L60" s="91" t="s">
        <v>784</v>
      </c>
      <c r="M60" s="91">
        <v>7896908082</v>
      </c>
      <c r="N60" s="91" t="s">
        <v>582</v>
      </c>
      <c r="O60" s="91">
        <v>9613628547</v>
      </c>
      <c r="P60" s="98">
        <v>43633</v>
      </c>
      <c r="Q60" s="91" t="s">
        <v>129</v>
      </c>
      <c r="R60" s="94">
        <v>49</v>
      </c>
      <c r="S60" s="18" t="s">
        <v>163</v>
      </c>
      <c r="T60" s="18"/>
    </row>
    <row r="61" spans="1:20" ht="33">
      <c r="A61" s="4">
        <v>57</v>
      </c>
      <c r="B61" s="17" t="s">
        <v>63</v>
      </c>
      <c r="C61" s="90" t="s">
        <v>558</v>
      </c>
      <c r="D61" s="91" t="s">
        <v>107</v>
      </c>
      <c r="E61" s="92">
        <v>18220110906</v>
      </c>
      <c r="F61" s="90" t="s">
        <v>126</v>
      </c>
      <c r="G61" s="93">
        <v>101</v>
      </c>
      <c r="H61" s="93">
        <v>78</v>
      </c>
      <c r="I61" s="58">
        <f t="shared" si="0"/>
        <v>179</v>
      </c>
      <c r="J61" s="91">
        <v>9954160686</v>
      </c>
      <c r="K61" s="91" t="s">
        <v>236</v>
      </c>
      <c r="L61" s="91" t="s">
        <v>784</v>
      </c>
      <c r="M61" s="91">
        <v>7896908082</v>
      </c>
      <c r="N61" s="91" t="s">
        <v>583</v>
      </c>
      <c r="O61" s="91">
        <v>9613564277</v>
      </c>
      <c r="P61" s="98">
        <v>43634</v>
      </c>
      <c r="Q61" s="91" t="s">
        <v>130</v>
      </c>
      <c r="R61" s="94">
        <v>34</v>
      </c>
      <c r="S61" s="18" t="s">
        <v>163</v>
      </c>
      <c r="T61" s="18"/>
    </row>
    <row r="62" spans="1:20" ht="33">
      <c r="A62" s="4">
        <v>58</v>
      </c>
      <c r="B62" s="17" t="s">
        <v>63</v>
      </c>
      <c r="C62" s="90" t="s">
        <v>559</v>
      </c>
      <c r="D62" s="91" t="s">
        <v>107</v>
      </c>
      <c r="E62" s="92">
        <v>18220112201</v>
      </c>
      <c r="F62" s="90" t="s">
        <v>126</v>
      </c>
      <c r="G62" s="93">
        <v>39</v>
      </c>
      <c r="H62" s="93">
        <v>28</v>
      </c>
      <c r="I62" s="58">
        <f t="shared" si="0"/>
        <v>67</v>
      </c>
      <c r="J62" s="91">
        <v>9435454764</v>
      </c>
      <c r="K62" s="91" t="s">
        <v>240</v>
      </c>
      <c r="L62" s="91" t="s">
        <v>243</v>
      </c>
      <c r="M62" s="91">
        <v>9401133550</v>
      </c>
      <c r="N62" s="91" t="s">
        <v>242</v>
      </c>
      <c r="O62" s="91">
        <v>8876387055</v>
      </c>
      <c r="P62" s="98">
        <v>43635</v>
      </c>
      <c r="Q62" s="91" t="s">
        <v>134</v>
      </c>
      <c r="R62" s="94">
        <v>70</v>
      </c>
      <c r="S62" s="18" t="s">
        <v>163</v>
      </c>
      <c r="T62" s="18"/>
    </row>
    <row r="63" spans="1:20" ht="33">
      <c r="A63" s="4">
        <v>59</v>
      </c>
      <c r="B63" s="17" t="s">
        <v>63</v>
      </c>
      <c r="C63" s="90" t="s">
        <v>560</v>
      </c>
      <c r="D63" s="91" t="s">
        <v>107</v>
      </c>
      <c r="E63" s="92">
        <v>18220113002</v>
      </c>
      <c r="F63" s="90" t="s">
        <v>126</v>
      </c>
      <c r="G63" s="93">
        <v>27</v>
      </c>
      <c r="H63" s="93">
        <v>18</v>
      </c>
      <c r="I63" s="58">
        <f t="shared" si="0"/>
        <v>45</v>
      </c>
      <c r="J63" s="91">
        <v>9401238889</v>
      </c>
      <c r="K63" s="91" t="s">
        <v>240</v>
      </c>
      <c r="L63" s="91" t="s">
        <v>243</v>
      </c>
      <c r="M63" s="91">
        <v>9401133550</v>
      </c>
      <c r="N63" s="91" t="s">
        <v>242</v>
      </c>
      <c r="O63" s="91">
        <v>8876387055</v>
      </c>
      <c r="P63" s="98">
        <v>43636</v>
      </c>
      <c r="Q63" s="91" t="s">
        <v>141</v>
      </c>
      <c r="R63" s="94">
        <v>37</v>
      </c>
      <c r="S63" s="18" t="s">
        <v>163</v>
      </c>
      <c r="T63" s="18"/>
    </row>
    <row r="64" spans="1:20" ht="33">
      <c r="A64" s="4">
        <v>60</v>
      </c>
      <c r="B64" s="17" t="s">
        <v>63</v>
      </c>
      <c r="C64" s="90" t="s">
        <v>561</v>
      </c>
      <c r="D64" s="91" t="s">
        <v>107</v>
      </c>
      <c r="E64" s="92">
        <v>18220113401</v>
      </c>
      <c r="F64" s="90" t="s">
        <v>126</v>
      </c>
      <c r="G64" s="93">
        <v>51</v>
      </c>
      <c r="H64" s="93">
        <v>41</v>
      </c>
      <c r="I64" s="58">
        <f t="shared" si="0"/>
        <v>92</v>
      </c>
      <c r="J64" s="91">
        <v>9954022314</v>
      </c>
      <c r="K64" s="91" t="s">
        <v>240</v>
      </c>
      <c r="L64" s="91" t="s">
        <v>243</v>
      </c>
      <c r="M64" s="91">
        <v>9401133550</v>
      </c>
      <c r="N64" s="91" t="s">
        <v>242</v>
      </c>
      <c r="O64" s="91">
        <v>8876387055</v>
      </c>
      <c r="P64" s="98">
        <v>43636</v>
      </c>
      <c r="Q64" s="91" t="s">
        <v>141</v>
      </c>
      <c r="R64" s="94">
        <v>55</v>
      </c>
      <c r="S64" s="18" t="s">
        <v>163</v>
      </c>
      <c r="T64" s="18"/>
    </row>
    <row r="65" spans="1:20">
      <c r="A65" s="4">
        <v>61</v>
      </c>
      <c r="B65" s="17" t="s">
        <v>63</v>
      </c>
      <c r="C65" s="90" t="s">
        <v>562</v>
      </c>
      <c r="D65" s="91" t="s">
        <v>25</v>
      </c>
      <c r="E65" s="95">
        <v>125</v>
      </c>
      <c r="F65" s="91"/>
      <c r="G65" s="94">
        <v>25</v>
      </c>
      <c r="H65" s="94">
        <v>16</v>
      </c>
      <c r="I65" s="58">
        <f t="shared" si="0"/>
        <v>41</v>
      </c>
      <c r="J65" s="91">
        <v>9954813643</v>
      </c>
      <c r="K65" s="91" t="s">
        <v>222</v>
      </c>
      <c r="L65" s="91" t="s">
        <v>223</v>
      </c>
      <c r="M65" s="91">
        <v>9401451168</v>
      </c>
      <c r="N65" s="91" t="s">
        <v>224</v>
      </c>
      <c r="O65" s="91">
        <v>9613430087</v>
      </c>
      <c r="P65" s="98">
        <v>43637</v>
      </c>
      <c r="Q65" s="91" t="s">
        <v>145</v>
      </c>
      <c r="R65" s="94">
        <v>15</v>
      </c>
      <c r="S65" s="18" t="s">
        <v>163</v>
      </c>
      <c r="T65" s="18"/>
    </row>
    <row r="66" spans="1:20">
      <c r="A66" s="4">
        <v>62</v>
      </c>
      <c r="B66" s="17" t="s">
        <v>63</v>
      </c>
      <c r="C66" s="90" t="s">
        <v>563</v>
      </c>
      <c r="D66" s="91" t="s">
        <v>25</v>
      </c>
      <c r="E66" s="95">
        <v>146</v>
      </c>
      <c r="F66" s="91"/>
      <c r="G66" s="94">
        <v>16</v>
      </c>
      <c r="H66" s="94">
        <v>24</v>
      </c>
      <c r="I66" s="58">
        <f t="shared" si="0"/>
        <v>40</v>
      </c>
      <c r="J66" s="91">
        <v>9954325418</v>
      </c>
      <c r="K66" s="91" t="s">
        <v>131</v>
      </c>
      <c r="L66" s="91" t="s">
        <v>132</v>
      </c>
      <c r="M66" s="91">
        <v>9401451173</v>
      </c>
      <c r="N66" s="91" t="s">
        <v>226</v>
      </c>
      <c r="O66" s="91">
        <v>9854829140</v>
      </c>
      <c r="P66" s="98">
        <v>43637</v>
      </c>
      <c r="Q66" s="91" t="s">
        <v>145</v>
      </c>
      <c r="R66" s="94">
        <v>20</v>
      </c>
      <c r="S66" s="18" t="s">
        <v>163</v>
      </c>
      <c r="T66" s="18"/>
    </row>
    <row r="67" spans="1:20">
      <c r="A67" s="4">
        <v>63</v>
      </c>
      <c r="B67" s="17" t="s">
        <v>63</v>
      </c>
      <c r="C67" s="90" t="s">
        <v>564</v>
      </c>
      <c r="D67" s="91" t="s">
        <v>25</v>
      </c>
      <c r="E67" s="95">
        <v>148</v>
      </c>
      <c r="F67" s="91"/>
      <c r="G67" s="94">
        <v>25</v>
      </c>
      <c r="H67" s="94">
        <v>25</v>
      </c>
      <c r="I67" s="58">
        <f t="shared" si="0"/>
        <v>50</v>
      </c>
      <c r="J67" s="91">
        <v>9613178896</v>
      </c>
      <c r="K67" s="91" t="s">
        <v>131</v>
      </c>
      <c r="L67" s="91" t="s">
        <v>132</v>
      </c>
      <c r="M67" s="91">
        <v>9401451173</v>
      </c>
      <c r="N67" s="91" t="s">
        <v>226</v>
      </c>
      <c r="O67" s="91">
        <v>9854829140</v>
      </c>
      <c r="P67" s="98">
        <v>43638</v>
      </c>
      <c r="Q67" s="91" t="s">
        <v>146</v>
      </c>
      <c r="R67" s="94">
        <v>4</v>
      </c>
      <c r="S67" s="18" t="s">
        <v>163</v>
      </c>
      <c r="T67" s="18"/>
    </row>
    <row r="68" spans="1:20" ht="33">
      <c r="A68" s="4">
        <v>64</v>
      </c>
      <c r="B68" s="17" t="s">
        <v>63</v>
      </c>
      <c r="C68" s="90" t="s">
        <v>565</v>
      </c>
      <c r="D68" s="91" t="s">
        <v>25</v>
      </c>
      <c r="E68" s="95">
        <v>158</v>
      </c>
      <c r="F68" s="91"/>
      <c r="G68" s="94">
        <v>25</v>
      </c>
      <c r="H68" s="94">
        <v>22</v>
      </c>
      <c r="I68" s="58">
        <f t="shared" si="0"/>
        <v>47</v>
      </c>
      <c r="J68" s="91">
        <v>9613787703</v>
      </c>
      <c r="K68" s="91" t="s">
        <v>131</v>
      </c>
      <c r="L68" s="91" t="s">
        <v>132</v>
      </c>
      <c r="M68" s="91">
        <v>9401451173</v>
      </c>
      <c r="N68" s="91" t="s">
        <v>133</v>
      </c>
      <c r="O68" s="91">
        <v>9613304770</v>
      </c>
      <c r="P68" s="98">
        <v>43638</v>
      </c>
      <c r="Q68" s="91" t="s">
        <v>146</v>
      </c>
      <c r="R68" s="94">
        <v>20</v>
      </c>
      <c r="S68" s="18" t="s">
        <v>163</v>
      </c>
      <c r="T68" s="18"/>
    </row>
    <row r="69" spans="1:20">
      <c r="A69" s="4">
        <v>65</v>
      </c>
      <c r="B69" s="17" t="s">
        <v>63</v>
      </c>
      <c r="C69" s="90" t="s">
        <v>566</v>
      </c>
      <c r="D69" s="91" t="s">
        <v>25</v>
      </c>
      <c r="E69" s="95">
        <v>59</v>
      </c>
      <c r="F69" s="91"/>
      <c r="G69" s="94">
        <v>40</v>
      </c>
      <c r="H69" s="94">
        <v>38</v>
      </c>
      <c r="I69" s="58">
        <f t="shared" si="0"/>
        <v>78</v>
      </c>
      <c r="J69" s="91">
        <v>9678849904</v>
      </c>
      <c r="K69" s="91" t="s">
        <v>240</v>
      </c>
      <c r="L69" s="91" t="s">
        <v>241</v>
      </c>
      <c r="M69" s="91">
        <v>9401451147</v>
      </c>
      <c r="N69" s="91" t="s">
        <v>584</v>
      </c>
      <c r="O69" s="91">
        <v>9954930756</v>
      </c>
      <c r="P69" s="98">
        <v>43640</v>
      </c>
      <c r="Q69" s="91" t="s">
        <v>129</v>
      </c>
      <c r="R69" s="94">
        <v>23</v>
      </c>
      <c r="S69" s="18" t="s">
        <v>163</v>
      </c>
      <c r="T69" s="18"/>
    </row>
    <row r="70" spans="1:20">
      <c r="A70" s="4">
        <v>66</v>
      </c>
      <c r="B70" s="17" t="s">
        <v>63</v>
      </c>
      <c r="C70" s="90" t="s">
        <v>567</v>
      </c>
      <c r="D70" s="91" t="s">
        <v>25</v>
      </c>
      <c r="E70" s="95">
        <v>61</v>
      </c>
      <c r="F70" s="91"/>
      <c r="G70" s="94">
        <v>25</v>
      </c>
      <c r="H70" s="94">
        <v>25</v>
      </c>
      <c r="I70" s="58">
        <f t="shared" ref="I70:I133" si="1">SUM(G70:H70)</f>
        <v>50</v>
      </c>
      <c r="J70" s="91">
        <v>9435290854</v>
      </c>
      <c r="K70" s="91" t="s">
        <v>218</v>
      </c>
      <c r="L70" s="91" t="s">
        <v>409</v>
      </c>
      <c r="M70" s="91">
        <v>9613709889</v>
      </c>
      <c r="N70" s="91" t="s">
        <v>128</v>
      </c>
      <c r="O70" s="91">
        <v>7896028596</v>
      </c>
      <c r="P70" s="98">
        <v>43640</v>
      </c>
      <c r="Q70" s="91" t="s">
        <v>129</v>
      </c>
      <c r="R70" s="94">
        <v>18</v>
      </c>
      <c r="S70" s="18" t="s">
        <v>163</v>
      </c>
      <c r="T70" s="18"/>
    </row>
    <row r="71" spans="1:20">
      <c r="A71" s="4">
        <v>67</v>
      </c>
      <c r="B71" s="17" t="s">
        <v>63</v>
      </c>
      <c r="C71" s="90" t="s">
        <v>568</v>
      </c>
      <c r="D71" s="91" t="s">
        <v>25</v>
      </c>
      <c r="E71" s="95">
        <v>61</v>
      </c>
      <c r="F71" s="91"/>
      <c r="G71" s="94">
        <v>18</v>
      </c>
      <c r="H71" s="94">
        <v>26</v>
      </c>
      <c r="I71" s="58">
        <f t="shared" si="1"/>
        <v>44</v>
      </c>
      <c r="J71" s="91">
        <v>7636828358</v>
      </c>
      <c r="K71" s="91" t="s">
        <v>236</v>
      </c>
      <c r="L71" s="91" t="s">
        <v>773</v>
      </c>
      <c r="M71" s="91">
        <v>9859367183</v>
      </c>
      <c r="N71" s="91" t="s">
        <v>582</v>
      </c>
      <c r="O71" s="91">
        <v>9613628547</v>
      </c>
      <c r="P71" s="98">
        <v>43641</v>
      </c>
      <c r="Q71" s="91" t="s">
        <v>130</v>
      </c>
      <c r="R71" s="94">
        <v>16</v>
      </c>
      <c r="S71" s="18" t="s">
        <v>163</v>
      </c>
      <c r="T71" s="18"/>
    </row>
    <row r="72" spans="1:20">
      <c r="A72" s="4">
        <v>68</v>
      </c>
      <c r="B72" s="17" t="s">
        <v>63</v>
      </c>
      <c r="C72" s="90" t="s">
        <v>569</v>
      </c>
      <c r="D72" s="91" t="s">
        <v>25</v>
      </c>
      <c r="E72" s="95">
        <v>61</v>
      </c>
      <c r="F72" s="91"/>
      <c r="G72" s="94">
        <v>29</v>
      </c>
      <c r="H72" s="94">
        <v>21</v>
      </c>
      <c r="I72" s="58">
        <f t="shared" si="1"/>
        <v>50</v>
      </c>
      <c r="J72" s="91">
        <v>9957280901</v>
      </c>
      <c r="K72" s="91" t="s">
        <v>236</v>
      </c>
      <c r="L72" s="91" t="s">
        <v>773</v>
      </c>
      <c r="M72" s="91">
        <v>9859367183</v>
      </c>
      <c r="N72" s="91" t="s">
        <v>583</v>
      </c>
      <c r="O72" s="91">
        <v>9613564277</v>
      </c>
      <c r="P72" s="98">
        <v>43641</v>
      </c>
      <c r="Q72" s="91" t="s">
        <v>130</v>
      </c>
      <c r="R72" s="94">
        <v>10</v>
      </c>
      <c r="S72" s="18" t="s">
        <v>163</v>
      </c>
      <c r="T72" s="18"/>
    </row>
    <row r="73" spans="1:20">
      <c r="A73" s="4">
        <v>69</v>
      </c>
      <c r="B73" s="17" t="s">
        <v>63</v>
      </c>
      <c r="C73" s="90" t="s">
        <v>570</v>
      </c>
      <c r="D73" s="91" t="s">
        <v>25</v>
      </c>
      <c r="E73" s="95">
        <v>61</v>
      </c>
      <c r="F73" s="91"/>
      <c r="G73" s="94">
        <v>20</v>
      </c>
      <c r="H73" s="94">
        <v>20</v>
      </c>
      <c r="I73" s="58">
        <f t="shared" si="1"/>
        <v>40</v>
      </c>
      <c r="J73" s="91">
        <v>7086979242</v>
      </c>
      <c r="K73" s="91" t="s">
        <v>236</v>
      </c>
      <c r="L73" s="91" t="s">
        <v>773</v>
      </c>
      <c r="M73" s="91">
        <v>9859367183</v>
      </c>
      <c r="N73" s="91" t="s">
        <v>585</v>
      </c>
      <c r="O73" s="91">
        <v>9706605480</v>
      </c>
      <c r="P73" s="98">
        <v>43642</v>
      </c>
      <c r="Q73" s="91" t="s">
        <v>134</v>
      </c>
      <c r="R73" s="94">
        <v>20</v>
      </c>
      <c r="S73" s="18" t="s">
        <v>163</v>
      </c>
      <c r="T73" s="18"/>
    </row>
    <row r="74" spans="1:20" ht="33">
      <c r="A74" s="4">
        <v>70</v>
      </c>
      <c r="B74" s="17" t="s">
        <v>63</v>
      </c>
      <c r="C74" s="90" t="s">
        <v>571</v>
      </c>
      <c r="D74" s="91" t="s">
        <v>25</v>
      </c>
      <c r="E74" s="95">
        <v>61</v>
      </c>
      <c r="F74" s="91"/>
      <c r="G74" s="94">
        <v>25</v>
      </c>
      <c r="H74" s="94">
        <v>25</v>
      </c>
      <c r="I74" s="58">
        <f t="shared" si="1"/>
        <v>50</v>
      </c>
      <c r="J74" s="91" t="s">
        <v>586</v>
      </c>
      <c r="K74" s="91" t="s">
        <v>291</v>
      </c>
      <c r="L74" s="91" t="s">
        <v>292</v>
      </c>
      <c r="M74" s="91">
        <v>9401451175</v>
      </c>
      <c r="N74" s="91" t="s">
        <v>293</v>
      </c>
      <c r="O74" s="91">
        <v>9954440932</v>
      </c>
      <c r="P74" s="98">
        <v>43642</v>
      </c>
      <c r="Q74" s="91" t="s">
        <v>134</v>
      </c>
      <c r="R74" s="94">
        <v>23</v>
      </c>
      <c r="S74" s="18" t="s">
        <v>163</v>
      </c>
      <c r="T74" s="18"/>
    </row>
    <row r="75" spans="1:20" ht="33">
      <c r="A75" s="4">
        <v>71</v>
      </c>
      <c r="B75" s="17" t="s">
        <v>63</v>
      </c>
      <c r="C75" s="90" t="s">
        <v>572</v>
      </c>
      <c r="D75" s="91" t="s">
        <v>25</v>
      </c>
      <c r="E75" s="95">
        <v>127</v>
      </c>
      <c r="F75" s="91"/>
      <c r="G75" s="94">
        <v>20</v>
      </c>
      <c r="H75" s="94">
        <v>2</v>
      </c>
      <c r="I75" s="58">
        <f t="shared" si="1"/>
        <v>22</v>
      </c>
      <c r="J75" s="91">
        <v>9435987813</v>
      </c>
      <c r="K75" s="91" t="s">
        <v>236</v>
      </c>
      <c r="L75" s="91" t="s">
        <v>773</v>
      </c>
      <c r="M75" s="91">
        <v>9859367183</v>
      </c>
      <c r="N75" s="91" t="s">
        <v>585</v>
      </c>
      <c r="O75" s="91">
        <v>9706605480</v>
      </c>
      <c r="P75" s="98">
        <v>43643</v>
      </c>
      <c r="Q75" s="91" t="s">
        <v>141</v>
      </c>
      <c r="R75" s="94">
        <v>25</v>
      </c>
      <c r="S75" s="18" t="s">
        <v>163</v>
      </c>
      <c r="T75" s="18"/>
    </row>
    <row r="76" spans="1:20">
      <c r="A76" s="4">
        <v>72</v>
      </c>
      <c r="B76" s="17" t="s">
        <v>63</v>
      </c>
      <c r="C76" s="90" t="s">
        <v>573</v>
      </c>
      <c r="D76" s="91" t="s">
        <v>25</v>
      </c>
      <c r="E76" s="95">
        <v>128</v>
      </c>
      <c r="F76" s="91"/>
      <c r="G76" s="94">
        <v>24</v>
      </c>
      <c r="H76" s="94">
        <v>26</v>
      </c>
      <c r="I76" s="58">
        <f t="shared" si="1"/>
        <v>50</v>
      </c>
      <c r="J76" s="91">
        <v>9402686284</v>
      </c>
      <c r="K76" s="91" t="s">
        <v>218</v>
      </c>
      <c r="L76" s="91" t="s">
        <v>409</v>
      </c>
      <c r="M76" s="91">
        <v>9613709889</v>
      </c>
      <c r="N76" s="91" t="s">
        <v>128</v>
      </c>
      <c r="O76" s="91">
        <v>6000252180</v>
      </c>
      <c r="P76" s="98">
        <v>43643</v>
      </c>
      <c r="Q76" s="91" t="s">
        <v>141</v>
      </c>
      <c r="R76" s="94">
        <v>28</v>
      </c>
      <c r="S76" s="18" t="s">
        <v>163</v>
      </c>
      <c r="T76" s="18"/>
    </row>
    <row r="77" spans="1:20" ht="33">
      <c r="A77" s="4">
        <v>73</v>
      </c>
      <c r="B77" s="17" t="s">
        <v>63</v>
      </c>
      <c r="C77" s="90" t="s">
        <v>574</v>
      </c>
      <c r="D77" s="91" t="s">
        <v>25</v>
      </c>
      <c r="E77" s="95">
        <v>68</v>
      </c>
      <c r="F77" s="91"/>
      <c r="G77" s="94">
        <v>35</v>
      </c>
      <c r="H77" s="94">
        <v>43</v>
      </c>
      <c r="I77" s="58">
        <f t="shared" si="1"/>
        <v>78</v>
      </c>
      <c r="J77" s="91">
        <v>9859680260</v>
      </c>
      <c r="K77" s="91" t="s">
        <v>236</v>
      </c>
      <c r="L77" s="91" t="s">
        <v>784</v>
      </c>
      <c r="M77" s="91">
        <v>7896908082</v>
      </c>
      <c r="N77" s="91" t="s">
        <v>470</v>
      </c>
      <c r="O77" s="91">
        <v>9401635217</v>
      </c>
      <c r="P77" s="98">
        <v>43644</v>
      </c>
      <c r="Q77" s="91" t="s">
        <v>145</v>
      </c>
      <c r="R77" s="94">
        <v>42</v>
      </c>
      <c r="S77" s="18" t="s">
        <v>163</v>
      </c>
      <c r="T77" s="18"/>
    </row>
    <row r="78" spans="1:20">
      <c r="A78" s="4">
        <v>74</v>
      </c>
      <c r="B78" s="17" t="s">
        <v>63</v>
      </c>
      <c r="C78" s="90" t="s">
        <v>575</v>
      </c>
      <c r="D78" s="91" t="s">
        <v>25</v>
      </c>
      <c r="E78" s="95">
        <v>69</v>
      </c>
      <c r="F78" s="91"/>
      <c r="G78" s="94">
        <v>24</v>
      </c>
      <c r="H78" s="94">
        <v>26</v>
      </c>
      <c r="I78" s="58">
        <f t="shared" si="1"/>
        <v>50</v>
      </c>
      <c r="J78" s="91">
        <v>9706704332</v>
      </c>
      <c r="K78" s="91" t="s">
        <v>236</v>
      </c>
      <c r="L78" s="91" t="s">
        <v>784</v>
      </c>
      <c r="M78" s="91">
        <v>7896908082</v>
      </c>
      <c r="N78" s="91" t="s">
        <v>587</v>
      </c>
      <c r="O78" s="91">
        <v>8751868353</v>
      </c>
      <c r="P78" s="98">
        <v>43644</v>
      </c>
      <c r="Q78" s="91" t="s">
        <v>145</v>
      </c>
      <c r="R78" s="94">
        <v>19</v>
      </c>
      <c r="S78" s="18" t="s">
        <v>163</v>
      </c>
      <c r="T78" s="18"/>
    </row>
    <row r="79" spans="1:20">
      <c r="A79" s="4">
        <v>75</v>
      </c>
      <c r="B79" s="17" t="s">
        <v>63</v>
      </c>
      <c r="C79" s="90" t="s">
        <v>576</v>
      </c>
      <c r="D79" s="91" t="s">
        <v>25</v>
      </c>
      <c r="E79" s="95">
        <v>70</v>
      </c>
      <c r="F79" s="91"/>
      <c r="G79" s="94">
        <v>30</v>
      </c>
      <c r="H79" s="94">
        <v>20</v>
      </c>
      <c r="I79" s="58">
        <f t="shared" si="1"/>
        <v>50</v>
      </c>
      <c r="J79" s="91">
        <v>9864070664</v>
      </c>
      <c r="K79" s="91" t="s">
        <v>392</v>
      </c>
      <c r="L79" s="91" t="s">
        <v>393</v>
      </c>
      <c r="M79" s="91" t="s">
        <v>394</v>
      </c>
      <c r="N79" s="91" t="s">
        <v>404</v>
      </c>
      <c r="O79" s="91">
        <v>9954359303</v>
      </c>
      <c r="P79" s="98">
        <v>43645</v>
      </c>
      <c r="Q79" s="91" t="s">
        <v>146</v>
      </c>
      <c r="R79" s="94">
        <v>17</v>
      </c>
      <c r="S79" s="18" t="s">
        <v>163</v>
      </c>
      <c r="T79" s="18"/>
    </row>
    <row r="80" spans="1:20" ht="33">
      <c r="A80" s="4">
        <v>76</v>
      </c>
      <c r="B80" s="17" t="s">
        <v>63</v>
      </c>
      <c r="C80" s="90" t="s">
        <v>577</v>
      </c>
      <c r="D80" s="91" t="s">
        <v>25</v>
      </c>
      <c r="E80" s="95" t="s">
        <v>578</v>
      </c>
      <c r="F80" s="91"/>
      <c r="G80" s="94">
        <v>20</v>
      </c>
      <c r="H80" s="94">
        <v>23</v>
      </c>
      <c r="I80" s="58">
        <f t="shared" si="1"/>
        <v>43</v>
      </c>
      <c r="J80" s="91">
        <v>9957113400</v>
      </c>
      <c r="K80" s="91" t="s">
        <v>295</v>
      </c>
      <c r="L80" s="91" t="s">
        <v>588</v>
      </c>
      <c r="M80" s="91">
        <v>9954208720</v>
      </c>
      <c r="N80" s="91" t="s">
        <v>589</v>
      </c>
      <c r="O80" s="91">
        <v>9957268688</v>
      </c>
      <c r="P80" s="98">
        <v>43645</v>
      </c>
      <c r="Q80" s="91" t="s">
        <v>146</v>
      </c>
      <c r="R80" s="94">
        <v>33</v>
      </c>
      <c r="S80" s="18" t="s">
        <v>163</v>
      </c>
      <c r="T80" s="18"/>
    </row>
    <row r="81" spans="1:20">
      <c r="A81" s="4">
        <v>77</v>
      </c>
      <c r="B81" s="17"/>
      <c r="C81" s="18"/>
      <c r="D81" s="18"/>
      <c r="E81" s="19"/>
      <c r="F81" s="18"/>
      <c r="G81" s="19"/>
      <c r="H81" s="19"/>
      <c r="I81" s="58">
        <f t="shared" si="1"/>
        <v>0</v>
      </c>
      <c r="J81" s="18"/>
      <c r="K81" s="18"/>
      <c r="L81" s="18"/>
      <c r="M81" s="18"/>
      <c r="N81" s="18"/>
      <c r="O81" s="18"/>
      <c r="P81" s="24"/>
      <c r="Q81" s="18"/>
      <c r="R81" s="18"/>
      <c r="S81" s="18"/>
      <c r="T81" s="18"/>
    </row>
    <row r="82" spans="1:20">
      <c r="A82" s="4">
        <v>78</v>
      </c>
      <c r="B82" s="17"/>
      <c r="C82" s="18"/>
      <c r="D82" s="18"/>
      <c r="E82" s="19"/>
      <c r="F82" s="18"/>
      <c r="G82" s="19"/>
      <c r="H82" s="19"/>
      <c r="I82" s="58">
        <f t="shared" si="1"/>
        <v>0</v>
      </c>
      <c r="J82" s="18"/>
      <c r="K82" s="18"/>
      <c r="L82" s="18"/>
      <c r="M82" s="18"/>
      <c r="N82" s="18"/>
      <c r="O82" s="18"/>
      <c r="P82" s="24"/>
      <c r="Q82" s="18"/>
      <c r="R82" s="18"/>
      <c r="S82" s="18"/>
      <c r="T82" s="18"/>
    </row>
    <row r="83" spans="1:20">
      <c r="A83" s="4">
        <v>79</v>
      </c>
      <c r="B83" s="17"/>
      <c r="C83" s="18"/>
      <c r="D83" s="18"/>
      <c r="E83" s="19"/>
      <c r="F83" s="18"/>
      <c r="G83" s="19"/>
      <c r="H83" s="19"/>
      <c r="I83" s="58">
        <f t="shared" si="1"/>
        <v>0</v>
      </c>
      <c r="J83" s="18"/>
      <c r="K83" s="18"/>
      <c r="L83" s="18"/>
      <c r="M83" s="18"/>
      <c r="N83" s="18"/>
      <c r="O83" s="18"/>
      <c r="P83" s="24"/>
      <c r="Q83" s="18"/>
      <c r="R83" s="18"/>
      <c r="S83" s="18"/>
      <c r="T83" s="18"/>
    </row>
    <row r="84" spans="1:20">
      <c r="A84" s="4">
        <v>80</v>
      </c>
      <c r="B84" s="17"/>
      <c r="C84" s="18"/>
      <c r="D84" s="18"/>
      <c r="E84" s="19"/>
      <c r="F84" s="18"/>
      <c r="G84" s="19"/>
      <c r="H84" s="19"/>
      <c r="I84" s="58">
        <f t="shared" si="1"/>
        <v>0</v>
      </c>
      <c r="J84" s="18"/>
      <c r="K84" s="18"/>
      <c r="L84" s="18"/>
      <c r="M84" s="18"/>
      <c r="N84" s="18"/>
      <c r="O84" s="18"/>
      <c r="P84" s="24"/>
      <c r="Q84" s="18"/>
      <c r="R84" s="18"/>
      <c r="S84" s="18"/>
      <c r="T84" s="18"/>
    </row>
    <row r="85" spans="1:20">
      <c r="A85" s="4">
        <v>81</v>
      </c>
      <c r="B85" s="17"/>
      <c r="C85" s="18"/>
      <c r="D85" s="18"/>
      <c r="E85" s="19"/>
      <c r="F85" s="18"/>
      <c r="G85" s="19"/>
      <c r="H85" s="19"/>
      <c r="I85" s="58">
        <f t="shared" si="1"/>
        <v>0</v>
      </c>
      <c r="J85" s="18"/>
      <c r="K85" s="18"/>
      <c r="L85" s="18"/>
      <c r="M85" s="18"/>
      <c r="N85" s="18"/>
      <c r="O85" s="18"/>
      <c r="P85" s="24"/>
      <c r="Q85" s="18"/>
      <c r="R85" s="18"/>
      <c r="S85" s="18"/>
      <c r="T85" s="18"/>
    </row>
    <row r="86" spans="1:20">
      <c r="A86" s="4">
        <v>82</v>
      </c>
      <c r="B86" s="17"/>
      <c r="C86" s="18"/>
      <c r="D86" s="18"/>
      <c r="E86" s="19"/>
      <c r="F86" s="18"/>
      <c r="G86" s="19"/>
      <c r="H86" s="19"/>
      <c r="I86" s="58">
        <f t="shared" si="1"/>
        <v>0</v>
      </c>
      <c r="J86" s="18"/>
      <c r="K86" s="18"/>
      <c r="L86" s="18"/>
      <c r="M86" s="18"/>
      <c r="N86" s="18"/>
      <c r="O86" s="18"/>
      <c r="P86" s="24"/>
      <c r="Q86" s="18"/>
      <c r="R86" s="18"/>
      <c r="S86" s="18"/>
      <c r="T86" s="18"/>
    </row>
    <row r="87" spans="1:20">
      <c r="A87" s="4">
        <v>83</v>
      </c>
      <c r="B87" s="17"/>
      <c r="C87" s="18"/>
      <c r="D87" s="18"/>
      <c r="E87" s="19"/>
      <c r="F87" s="18"/>
      <c r="G87" s="19"/>
      <c r="H87" s="19"/>
      <c r="I87" s="58">
        <f t="shared" si="1"/>
        <v>0</v>
      </c>
      <c r="J87" s="18"/>
      <c r="K87" s="18"/>
      <c r="L87" s="18"/>
      <c r="M87" s="18"/>
      <c r="N87" s="18"/>
      <c r="O87" s="18"/>
      <c r="P87" s="24"/>
      <c r="Q87" s="18"/>
      <c r="R87" s="18"/>
      <c r="S87" s="18"/>
      <c r="T87" s="18"/>
    </row>
    <row r="88" spans="1:20">
      <c r="A88" s="4">
        <v>84</v>
      </c>
      <c r="B88" s="17"/>
      <c r="C88" s="18"/>
      <c r="D88" s="18"/>
      <c r="E88" s="19"/>
      <c r="F88" s="18"/>
      <c r="G88" s="19"/>
      <c r="H88" s="19"/>
      <c r="I88" s="58">
        <f t="shared" si="1"/>
        <v>0</v>
      </c>
      <c r="J88" s="18"/>
      <c r="K88" s="18"/>
      <c r="L88" s="18"/>
      <c r="M88" s="18"/>
      <c r="N88" s="18"/>
      <c r="O88" s="18"/>
      <c r="P88" s="24"/>
      <c r="Q88" s="18"/>
      <c r="R88" s="18"/>
      <c r="S88" s="18"/>
      <c r="T88" s="18"/>
    </row>
    <row r="89" spans="1:20">
      <c r="A89" s="4">
        <v>85</v>
      </c>
      <c r="B89" s="17"/>
      <c r="C89" s="18"/>
      <c r="D89" s="18"/>
      <c r="E89" s="19"/>
      <c r="F89" s="18"/>
      <c r="G89" s="19"/>
      <c r="H89" s="19"/>
      <c r="I89" s="58">
        <f t="shared" si="1"/>
        <v>0</v>
      </c>
      <c r="J89" s="18"/>
      <c r="K89" s="18"/>
      <c r="L89" s="18"/>
      <c r="M89" s="18"/>
      <c r="N89" s="18"/>
      <c r="O89" s="18"/>
      <c r="P89" s="24"/>
      <c r="Q89" s="18"/>
      <c r="R89" s="18"/>
      <c r="S89" s="18"/>
      <c r="T89" s="18"/>
    </row>
    <row r="90" spans="1:20">
      <c r="A90" s="4">
        <v>86</v>
      </c>
      <c r="B90" s="17"/>
      <c r="C90" s="18"/>
      <c r="D90" s="18"/>
      <c r="E90" s="19"/>
      <c r="F90" s="18"/>
      <c r="G90" s="19"/>
      <c r="H90" s="19"/>
      <c r="I90" s="58">
        <f t="shared" si="1"/>
        <v>0</v>
      </c>
      <c r="J90" s="18"/>
      <c r="K90" s="18"/>
      <c r="L90" s="18"/>
      <c r="M90" s="18"/>
      <c r="N90" s="18"/>
      <c r="O90" s="18"/>
      <c r="P90" s="24"/>
      <c r="Q90" s="18"/>
      <c r="R90" s="18"/>
      <c r="S90" s="18"/>
      <c r="T90" s="18"/>
    </row>
    <row r="91" spans="1:20">
      <c r="A91" s="4">
        <v>87</v>
      </c>
      <c r="B91" s="17"/>
      <c r="C91" s="18"/>
      <c r="D91" s="18"/>
      <c r="E91" s="19"/>
      <c r="F91" s="18"/>
      <c r="G91" s="19"/>
      <c r="H91" s="19"/>
      <c r="I91" s="58">
        <f t="shared" si="1"/>
        <v>0</v>
      </c>
      <c r="J91" s="18"/>
      <c r="K91" s="18"/>
      <c r="L91" s="18"/>
      <c r="M91" s="18"/>
      <c r="N91" s="18"/>
      <c r="O91" s="18"/>
      <c r="P91" s="24"/>
      <c r="Q91" s="18"/>
      <c r="R91" s="18"/>
      <c r="S91" s="18"/>
      <c r="T91" s="18"/>
    </row>
    <row r="92" spans="1:20">
      <c r="A92" s="4">
        <v>88</v>
      </c>
      <c r="B92" s="17"/>
      <c r="C92" s="18"/>
      <c r="D92" s="18"/>
      <c r="E92" s="19"/>
      <c r="F92" s="18"/>
      <c r="G92" s="19"/>
      <c r="H92" s="19"/>
      <c r="I92" s="58">
        <f t="shared" si="1"/>
        <v>0</v>
      </c>
      <c r="J92" s="18"/>
      <c r="K92" s="18"/>
      <c r="L92" s="18"/>
      <c r="M92" s="18"/>
      <c r="N92" s="18"/>
      <c r="O92" s="18"/>
      <c r="P92" s="24"/>
      <c r="Q92" s="18"/>
      <c r="R92" s="18"/>
      <c r="S92" s="18"/>
      <c r="T92" s="18"/>
    </row>
    <row r="93" spans="1:20">
      <c r="A93" s="4">
        <v>89</v>
      </c>
      <c r="B93" s="17"/>
      <c r="C93" s="18"/>
      <c r="D93" s="18"/>
      <c r="E93" s="19"/>
      <c r="F93" s="18"/>
      <c r="G93" s="19"/>
      <c r="H93" s="19"/>
      <c r="I93" s="58">
        <f t="shared" si="1"/>
        <v>0</v>
      </c>
      <c r="J93" s="18"/>
      <c r="K93" s="18"/>
      <c r="L93" s="18"/>
      <c r="M93" s="18"/>
      <c r="N93" s="18"/>
      <c r="O93" s="18"/>
      <c r="P93" s="24"/>
      <c r="Q93" s="18"/>
      <c r="R93" s="18"/>
      <c r="S93" s="18"/>
      <c r="T93" s="18"/>
    </row>
    <row r="94" spans="1:20">
      <c r="A94" s="4">
        <v>90</v>
      </c>
      <c r="B94" s="17"/>
      <c r="C94" s="18"/>
      <c r="D94" s="18"/>
      <c r="E94" s="19"/>
      <c r="F94" s="18"/>
      <c r="G94" s="19"/>
      <c r="H94" s="19"/>
      <c r="I94" s="58">
        <f t="shared" si="1"/>
        <v>0</v>
      </c>
      <c r="J94" s="18"/>
      <c r="K94" s="18"/>
      <c r="L94" s="18"/>
      <c r="M94" s="18"/>
      <c r="N94" s="18"/>
      <c r="O94" s="18"/>
      <c r="P94" s="24"/>
      <c r="Q94" s="18"/>
      <c r="R94" s="18"/>
      <c r="S94" s="18"/>
      <c r="T94" s="18"/>
    </row>
    <row r="95" spans="1:20">
      <c r="A95" s="4">
        <v>91</v>
      </c>
      <c r="B95" s="17"/>
      <c r="C95" s="18"/>
      <c r="D95" s="18"/>
      <c r="E95" s="19"/>
      <c r="F95" s="18"/>
      <c r="G95" s="19"/>
      <c r="H95" s="19"/>
      <c r="I95" s="58">
        <f t="shared" si="1"/>
        <v>0</v>
      </c>
      <c r="J95" s="18"/>
      <c r="K95" s="18"/>
      <c r="L95" s="18"/>
      <c r="M95" s="18"/>
      <c r="N95" s="18"/>
      <c r="O95" s="18"/>
      <c r="P95" s="24"/>
      <c r="Q95" s="18"/>
      <c r="R95" s="18"/>
      <c r="S95" s="18"/>
      <c r="T95" s="18"/>
    </row>
    <row r="96" spans="1:20">
      <c r="A96" s="4">
        <v>92</v>
      </c>
      <c r="B96" s="17"/>
      <c r="C96" s="18"/>
      <c r="D96" s="18"/>
      <c r="E96" s="19"/>
      <c r="F96" s="18"/>
      <c r="G96" s="19"/>
      <c r="H96" s="19"/>
      <c r="I96" s="58">
        <f t="shared" si="1"/>
        <v>0</v>
      </c>
      <c r="J96" s="18"/>
      <c r="K96" s="18"/>
      <c r="L96" s="18"/>
      <c r="M96" s="18"/>
      <c r="N96" s="18"/>
      <c r="O96" s="18"/>
      <c r="P96" s="24"/>
      <c r="Q96" s="18"/>
      <c r="R96" s="18"/>
      <c r="S96" s="18"/>
      <c r="T96" s="18"/>
    </row>
    <row r="97" spans="1:20">
      <c r="A97" s="4">
        <v>93</v>
      </c>
      <c r="B97" s="17"/>
      <c r="C97" s="18"/>
      <c r="D97" s="18"/>
      <c r="E97" s="19"/>
      <c r="F97" s="18"/>
      <c r="G97" s="19"/>
      <c r="H97" s="19"/>
      <c r="I97" s="58">
        <f t="shared" si="1"/>
        <v>0</v>
      </c>
      <c r="J97" s="18"/>
      <c r="K97" s="18"/>
      <c r="L97" s="18"/>
      <c r="M97" s="18"/>
      <c r="N97" s="18"/>
      <c r="O97" s="18"/>
      <c r="P97" s="24"/>
      <c r="Q97" s="18"/>
      <c r="R97" s="18"/>
      <c r="S97" s="18"/>
      <c r="T97" s="18"/>
    </row>
    <row r="98" spans="1:20">
      <c r="A98" s="4">
        <v>94</v>
      </c>
      <c r="B98" s="17"/>
      <c r="C98" s="18"/>
      <c r="D98" s="18"/>
      <c r="E98" s="19"/>
      <c r="F98" s="18"/>
      <c r="G98" s="19"/>
      <c r="H98" s="19"/>
      <c r="I98" s="58">
        <f t="shared" si="1"/>
        <v>0</v>
      </c>
      <c r="J98" s="18"/>
      <c r="K98" s="18"/>
      <c r="L98" s="18"/>
      <c r="M98" s="18"/>
      <c r="N98" s="18"/>
      <c r="O98" s="18"/>
      <c r="P98" s="24"/>
      <c r="Q98" s="18"/>
      <c r="R98" s="18"/>
      <c r="S98" s="18"/>
      <c r="T98" s="18"/>
    </row>
    <row r="99" spans="1:20">
      <c r="A99" s="4">
        <v>95</v>
      </c>
      <c r="B99" s="17"/>
      <c r="C99" s="18"/>
      <c r="D99" s="18"/>
      <c r="E99" s="19"/>
      <c r="F99" s="18"/>
      <c r="G99" s="19"/>
      <c r="H99" s="19"/>
      <c r="I99" s="58">
        <f t="shared" si="1"/>
        <v>0</v>
      </c>
      <c r="J99" s="18"/>
      <c r="K99" s="18"/>
      <c r="L99" s="18"/>
      <c r="M99" s="18"/>
      <c r="N99" s="18"/>
      <c r="O99" s="18"/>
      <c r="P99" s="24"/>
      <c r="Q99" s="18"/>
      <c r="R99" s="18"/>
      <c r="S99" s="18"/>
      <c r="T99" s="18"/>
    </row>
    <row r="100" spans="1:20">
      <c r="A100" s="4">
        <v>96</v>
      </c>
      <c r="B100" s="17"/>
      <c r="C100" s="18"/>
      <c r="D100" s="18"/>
      <c r="E100" s="19"/>
      <c r="F100" s="18"/>
      <c r="G100" s="19"/>
      <c r="H100" s="19"/>
      <c r="I100" s="58">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8">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8">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8">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8">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8">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8">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8">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8">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8">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8">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COUNTIFS(C5:C164,"*")</f>
        <v>76</v>
      </c>
      <c r="D165" s="21"/>
      <c r="E165" s="13"/>
      <c r="F165" s="21"/>
      <c r="G165" s="59">
        <f>SUM(G5:G164)</f>
        <v>3510.48</v>
      </c>
      <c r="H165" s="59">
        <f>SUM(H5:H164)</f>
        <v>3032.5199999999995</v>
      </c>
      <c r="I165" s="59">
        <f>SUM(I5:I164)</f>
        <v>6543</v>
      </c>
      <c r="J165" s="21"/>
      <c r="K165" s="21"/>
      <c r="L165" s="21"/>
      <c r="M165" s="21"/>
      <c r="N165" s="21"/>
      <c r="O165" s="21"/>
      <c r="P165" s="14"/>
      <c r="Q165" s="21"/>
      <c r="R165" s="21"/>
      <c r="S165" s="21"/>
      <c r="T165" s="12"/>
    </row>
    <row r="166" spans="1:20">
      <c r="A166" s="44" t="s">
        <v>62</v>
      </c>
      <c r="B166" s="10">
        <f>COUNTIF(B$5:B$164,"Team 1")</f>
        <v>39</v>
      </c>
      <c r="C166" s="44" t="s">
        <v>25</v>
      </c>
      <c r="D166" s="10">
        <f>COUNTIF(D5:D164,"Anganwadi")</f>
        <v>40</v>
      </c>
    </row>
    <row r="167" spans="1:20">
      <c r="A167" s="44" t="s">
        <v>63</v>
      </c>
      <c r="B167" s="10">
        <f>COUNTIF(B$6:B$164,"Team 2")</f>
        <v>37</v>
      </c>
      <c r="C167" s="44" t="s">
        <v>23</v>
      </c>
      <c r="D167" s="10">
        <f>COUNTIF(D5:D164,"School")</f>
        <v>36</v>
      </c>
    </row>
  </sheetData>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D2" sqref="D2"/>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59" t="s">
        <v>70</v>
      </c>
      <c r="B1" s="159"/>
      <c r="C1" s="159"/>
      <c r="D1" s="54"/>
      <c r="E1" s="54"/>
      <c r="F1" s="54"/>
      <c r="G1" s="54"/>
      <c r="H1" s="54"/>
      <c r="I1" s="54"/>
      <c r="J1" s="54"/>
      <c r="K1" s="54"/>
      <c r="L1" s="54"/>
      <c r="M1" s="161"/>
      <c r="N1" s="161"/>
      <c r="O1" s="161"/>
      <c r="P1" s="161"/>
      <c r="Q1" s="161"/>
      <c r="R1" s="161"/>
      <c r="S1" s="161"/>
      <c r="T1" s="161"/>
    </row>
    <row r="2" spans="1:20">
      <c r="A2" s="155" t="s">
        <v>59</v>
      </c>
      <c r="B2" s="156"/>
      <c r="C2" s="156"/>
      <c r="D2" s="25">
        <v>43647</v>
      </c>
      <c r="E2" s="22"/>
      <c r="F2" s="22"/>
      <c r="G2" s="22"/>
      <c r="H2" s="22"/>
      <c r="I2" s="22"/>
      <c r="J2" s="22"/>
      <c r="K2" s="22"/>
      <c r="L2" s="22"/>
      <c r="M2" s="22"/>
      <c r="N2" s="22"/>
      <c r="O2" s="22"/>
      <c r="P2" s="22"/>
      <c r="Q2" s="22"/>
      <c r="R2" s="22"/>
      <c r="S2" s="22"/>
    </row>
    <row r="3" spans="1:20" ht="24" customHeight="1">
      <c r="A3" s="151" t="s">
        <v>14</v>
      </c>
      <c r="B3" s="153" t="s">
        <v>61</v>
      </c>
      <c r="C3" s="150" t="s">
        <v>7</v>
      </c>
      <c r="D3" s="150" t="s">
        <v>55</v>
      </c>
      <c r="E3" s="150" t="s">
        <v>16</v>
      </c>
      <c r="F3" s="157" t="s">
        <v>17</v>
      </c>
      <c r="G3" s="150" t="s">
        <v>8</v>
      </c>
      <c r="H3" s="150"/>
      <c r="I3" s="150"/>
      <c r="J3" s="150" t="s">
        <v>31</v>
      </c>
      <c r="K3" s="153" t="s">
        <v>33</v>
      </c>
      <c r="L3" s="153" t="s">
        <v>50</v>
      </c>
      <c r="M3" s="153" t="s">
        <v>51</v>
      </c>
      <c r="N3" s="153" t="s">
        <v>34</v>
      </c>
      <c r="O3" s="153" t="s">
        <v>35</v>
      </c>
      <c r="P3" s="151" t="s">
        <v>54</v>
      </c>
      <c r="Q3" s="150" t="s">
        <v>52</v>
      </c>
      <c r="R3" s="150" t="s">
        <v>32</v>
      </c>
      <c r="S3" s="150" t="s">
        <v>53</v>
      </c>
      <c r="T3" s="150" t="s">
        <v>13</v>
      </c>
    </row>
    <row r="4" spans="1:20" ht="25.5" customHeight="1">
      <c r="A4" s="151"/>
      <c r="B4" s="158"/>
      <c r="C4" s="150"/>
      <c r="D4" s="150"/>
      <c r="E4" s="150"/>
      <c r="F4" s="157"/>
      <c r="G4" s="23" t="s">
        <v>9</v>
      </c>
      <c r="H4" s="23" t="s">
        <v>10</v>
      </c>
      <c r="I4" s="23" t="s">
        <v>11</v>
      </c>
      <c r="J4" s="150"/>
      <c r="K4" s="154"/>
      <c r="L4" s="154"/>
      <c r="M4" s="154"/>
      <c r="N4" s="154"/>
      <c r="O4" s="154"/>
      <c r="P4" s="151"/>
      <c r="Q4" s="151"/>
      <c r="R4" s="150"/>
      <c r="S4" s="150"/>
      <c r="T4" s="150"/>
    </row>
    <row r="5" spans="1:20" ht="33">
      <c r="A5" s="4">
        <v>1</v>
      </c>
      <c r="B5" s="17" t="s">
        <v>62</v>
      </c>
      <c r="C5" s="64" t="s">
        <v>327</v>
      </c>
      <c r="D5" s="65" t="s">
        <v>25</v>
      </c>
      <c r="E5" s="68">
        <v>12</v>
      </c>
      <c r="F5" s="65"/>
      <c r="G5" s="68">
        <v>38</v>
      </c>
      <c r="H5" s="68">
        <v>21</v>
      </c>
      <c r="I5" s="58">
        <f>SUM(G5:H5)</f>
        <v>59</v>
      </c>
      <c r="J5" s="64">
        <v>9859691632</v>
      </c>
      <c r="K5" s="65" t="s">
        <v>381</v>
      </c>
      <c r="L5" s="65" t="s">
        <v>382</v>
      </c>
      <c r="M5" s="65">
        <v>9401451176</v>
      </c>
      <c r="N5" s="64" t="s">
        <v>383</v>
      </c>
      <c r="O5" s="64">
        <v>7399448782</v>
      </c>
      <c r="P5" s="69">
        <v>43647</v>
      </c>
      <c r="Q5" s="65" t="s">
        <v>129</v>
      </c>
      <c r="R5" s="68">
        <v>28</v>
      </c>
      <c r="S5" s="18" t="s">
        <v>163</v>
      </c>
      <c r="T5" s="18"/>
    </row>
    <row r="6" spans="1:20">
      <c r="A6" s="4">
        <v>2</v>
      </c>
      <c r="B6" s="17" t="s">
        <v>62</v>
      </c>
      <c r="C6" s="64" t="s">
        <v>328</v>
      </c>
      <c r="D6" s="65" t="s">
        <v>25</v>
      </c>
      <c r="E6" s="68">
        <v>13</v>
      </c>
      <c r="F6" s="65"/>
      <c r="G6" s="68">
        <v>26</v>
      </c>
      <c r="H6" s="68">
        <v>26</v>
      </c>
      <c r="I6" s="58">
        <f t="shared" ref="I6:I69" si="0">SUM(G6:H6)</f>
        <v>52</v>
      </c>
      <c r="J6" s="64">
        <v>9613556150</v>
      </c>
      <c r="K6" s="65" t="s">
        <v>381</v>
      </c>
      <c r="L6" s="65" t="s">
        <v>382</v>
      </c>
      <c r="M6" s="65">
        <v>9401451176</v>
      </c>
      <c r="N6" s="64" t="s">
        <v>384</v>
      </c>
      <c r="O6" s="64">
        <v>7399530542</v>
      </c>
      <c r="P6" s="69">
        <v>43647</v>
      </c>
      <c r="Q6" s="65" t="s">
        <v>129</v>
      </c>
      <c r="R6" s="68">
        <v>64</v>
      </c>
      <c r="S6" s="18" t="s">
        <v>163</v>
      </c>
      <c r="T6" s="18"/>
    </row>
    <row r="7" spans="1:20" ht="33">
      <c r="A7" s="4">
        <v>3</v>
      </c>
      <c r="B7" s="17" t="s">
        <v>62</v>
      </c>
      <c r="C7" s="64" t="s">
        <v>329</v>
      </c>
      <c r="D7" s="65" t="s">
        <v>25</v>
      </c>
      <c r="E7" s="68">
        <v>103</v>
      </c>
      <c r="F7" s="65"/>
      <c r="G7" s="68">
        <v>24</v>
      </c>
      <c r="H7" s="68">
        <v>23</v>
      </c>
      <c r="I7" s="58">
        <f t="shared" si="0"/>
        <v>47</v>
      </c>
      <c r="J7" s="64">
        <v>9957659113</v>
      </c>
      <c r="K7" s="65" t="s">
        <v>152</v>
      </c>
      <c r="L7" s="65" t="s">
        <v>385</v>
      </c>
      <c r="M7" s="65">
        <v>9401451146</v>
      </c>
      <c r="N7" s="64" t="s">
        <v>386</v>
      </c>
      <c r="O7" s="64">
        <v>7399156434</v>
      </c>
      <c r="P7" s="69">
        <v>43648</v>
      </c>
      <c r="Q7" s="65" t="s">
        <v>130</v>
      </c>
      <c r="R7" s="68">
        <v>18</v>
      </c>
      <c r="S7" s="18" t="s">
        <v>163</v>
      </c>
      <c r="T7" s="18"/>
    </row>
    <row r="8" spans="1:20" ht="33">
      <c r="A8" s="4">
        <v>4</v>
      </c>
      <c r="B8" s="17" t="s">
        <v>62</v>
      </c>
      <c r="C8" s="64" t="s">
        <v>330</v>
      </c>
      <c r="D8" s="65" t="s">
        <v>25</v>
      </c>
      <c r="E8" s="68">
        <v>15</v>
      </c>
      <c r="F8" s="65"/>
      <c r="G8" s="68">
        <v>40</v>
      </c>
      <c r="H8" s="68">
        <v>29</v>
      </c>
      <c r="I8" s="58">
        <f t="shared" si="0"/>
        <v>69</v>
      </c>
      <c r="J8" s="64">
        <v>9854908992</v>
      </c>
      <c r="K8" s="65" t="s">
        <v>381</v>
      </c>
      <c r="L8" s="65" t="s">
        <v>382</v>
      </c>
      <c r="M8" s="65">
        <v>9401451176</v>
      </c>
      <c r="N8" s="64" t="s">
        <v>387</v>
      </c>
      <c r="O8" s="64">
        <v>9859566144</v>
      </c>
      <c r="P8" s="69">
        <v>43648</v>
      </c>
      <c r="Q8" s="65" t="s">
        <v>130</v>
      </c>
      <c r="R8" s="68">
        <v>82</v>
      </c>
      <c r="S8" s="18" t="s">
        <v>163</v>
      </c>
      <c r="T8" s="18"/>
    </row>
    <row r="9" spans="1:20" ht="33">
      <c r="A9" s="4">
        <v>5</v>
      </c>
      <c r="B9" s="17" t="s">
        <v>62</v>
      </c>
      <c r="C9" s="64" t="s">
        <v>331</v>
      </c>
      <c r="D9" s="65" t="s">
        <v>25</v>
      </c>
      <c r="E9" s="68">
        <v>16</v>
      </c>
      <c r="F9" s="65"/>
      <c r="G9" s="68">
        <v>30</v>
      </c>
      <c r="H9" s="68">
        <v>27</v>
      </c>
      <c r="I9" s="58">
        <f t="shared" si="0"/>
        <v>57</v>
      </c>
      <c r="J9" s="64">
        <v>9613355592</v>
      </c>
      <c r="K9" s="65" t="s">
        <v>230</v>
      </c>
      <c r="L9" s="65" t="s">
        <v>388</v>
      </c>
      <c r="M9" s="65">
        <v>9401451157</v>
      </c>
      <c r="N9" s="64" t="s">
        <v>389</v>
      </c>
      <c r="O9" s="64">
        <v>9401718991</v>
      </c>
      <c r="P9" s="69">
        <v>43649</v>
      </c>
      <c r="Q9" s="65" t="s">
        <v>134</v>
      </c>
      <c r="R9" s="68">
        <v>45</v>
      </c>
      <c r="S9" s="18" t="s">
        <v>163</v>
      </c>
      <c r="T9" s="18"/>
    </row>
    <row r="10" spans="1:20" ht="33">
      <c r="A10" s="4">
        <v>6</v>
      </c>
      <c r="B10" s="17" t="s">
        <v>62</v>
      </c>
      <c r="C10" s="64" t="s">
        <v>332</v>
      </c>
      <c r="D10" s="65" t="s">
        <v>25</v>
      </c>
      <c r="E10" s="68">
        <v>17</v>
      </c>
      <c r="F10" s="65"/>
      <c r="G10" s="68">
        <v>30</v>
      </c>
      <c r="H10" s="68">
        <v>25</v>
      </c>
      <c r="I10" s="58">
        <f t="shared" si="0"/>
        <v>55</v>
      </c>
      <c r="J10" s="64">
        <v>8723968172</v>
      </c>
      <c r="K10" s="65" t="s">
        <v>230</v>
      </c>
      <c r="L10" s="65" t="s">
        <v>388</v>
      </c>
      <c r="M10" s="65">
        <v>9401451157</v>
      </c>
      <c r="N10" s="64" t="s">
        <v>232</v>
      </c>
      <c r="O10" s="64">
        <v>9859200638</v>
      </c>
      <c r="P10" s="69">
        <v>43649</v>
      </c>
      <c r="Q10" s="65" t="s">
        <v>134</v>
      </c>
      <c r="R10" s="68">
        <v>43</v>
      </c>
      <c r="S10" s="18" t="s">
        <v>163</v>
      </c>
      <c r="T10" s="18"/>
    </row>
    <row r="11" spans="1:20" ht="33">
      <c r="A11" s="4">
        <v>7</v>
      </c>
      <c r="B11" s="17" t="s">
        <v>62</v>
      </c>
      <c r="C11" s="64" t="s">
        <v>333</v>
      </c>
      <c r="D11" s="65" t="s">
        <v>25</v>
      </c>
      <c r="E11" s="68">
        <v>18</v>
      </c>
      <c r="F11" s="65"/>
      <c r="G11" s="68">
        <v>28</v>
      </c>
      <c r="H11" s="68">
        <v>30</v>
      </c>
      <c r="I11" s="58">
        <f t="shared" si="0"/>
        <v>58</v>
      </c>
      <c r="J11" s="64">
        <v>9854856839</v>
      </c>
      <c r="K11" s="65" t="s">
        <v>230</v>
      </c>
      <c r="L11" s="65" t="s">
        <v>388</v>
      </c>
      <c r="M11" s="65">
        <v>9401451157</v>
      </c>
      <c r="N11" s="64" t="s">
        <v>390</v>
      </c>
      <c r="O11" s="64">
        <v>7399948821</v>
      </c>
      <c r="P11" s="69">
        <v>43650</v>
      </c>
      <c r="Q11" s="65" t="s">
        <v>141</v>
      </c>
      <c r="R11" s="68">
        <v>48</v>
      </c>
      <c r="S11" s="18" t="s">
        <v>163</v>
      </c>
      <c r="T11" s="18"/>
    </row>
    <row r="12" spans="1:20" ht="33">
      <c r="A12" s="4">
        <v>8</v>
      </c>
      <c r="B12" s="17" t="s">
        <v>62</v>
      </c>
      <c r="C12" s="64" t="s">
        <v>334</v>
      </c>
      <c r="D12" s="65" t="s">
        <v>25</v>
      </c>
      <c r="E12" s="68">
        <v>133</v>
      </c>
      <c r="F12" s="65"/>
      <c r="G12" s="68">
        <v>20</v>
      </c>
      <c r="H12" s="68">
        <v>22</v>
      </c>
      <c r="I12" s="58">
        <f t="shared" si="0"/>
        <v>42</v>
      </c>
      <c r="J12" s="64">
        <v>9613056818</v>
      </c>
      <c r="K12" s="65" t="s">
        <v>152</v>
      </c>
      <c r="L12" s="65" t="s">
        <v>385</v>
      </c>
      <c r="M12" s="65">
        <v>9401451146</v>
      </c>
      <c r="N12" s="64" t="s">
        <v>391</v>
      </c>
      <c r="O12" s="64">
        <v>9859280286</v>
      </c>
      <c r="P12" s="69">
        <v>43650</v>
      </c>
      <c r="Q12" s="65" t="s">
        <v>141</v>
      </c>
      <c r="R12" s="68">
        <v>19</v>
      </c>
      <c r="S12" s="18" t="s">
        <v>163</v>
      </c>
      <c r="T12" s="18"/>
    </row>
    <row r="13" spans="1:20" ht="33">
      <c r="A13" s="4">
        <v>9</v>
      </c>
      <c r="B13" s="17" t="s">
        <v>62</v>
      </c>
      <c r="C13" s="64" t="s">
        <v>335</v>
      </c>
      <c r="D13" s="65" t="s">
        <v>25</v>
      </c>
      <c r="E13" s="68">
        <v>20</v>
      </c>
      <c r="F13" s="65"/>
      <c r="G13" s="68">
        <v>7</v>
      </c>
      <c r="H13" s="68">
        <v>19</v>
      </c>
      <c r="I13" s="58">
        <f t="shared" si="0"/>
        <v>26</v>
      </c>
      <c r="J13" s="64">
        <v>9859623030</v>
      </c>
      <c r="K13" s="65" t="s">
        <v>298</v>
      </c>
      <c r="L13" s="65" t="s">
        <v>237</v>
      </c>
      <c r="M13" s="65"/>
      <c r="N13" s="64" t="s">
        <v>387</v>
      </c>
      <c r="O13" s="64">
        <v>9859566144</v>
      </c>
      <c r="P13" s="69">
        <v>43651</v>
      </c>
      <c r="Q13" s="65" t="s">
        <v>145</v>
      </c>
      <c r="R13" s="68">
        <v>67</v>
      </c>
      <c r="S13" s="18" t="s">
        <v>163</v>
      </c>
      <c r="T13" s="18"/>
    </row>
    <row r="14" spans="1:20" ht="33">
      <c r="A14" s="4">
        <v>10</v>
      </c>
      <c r="B14" s="17" t="s">
        <v>62</v>
      </c>
      <c r="C14" s="64" t="s">
        <v>336</v>
      </c>
      <c r="D14" s="65" t="s">
        <v>25</v>
      </c>
      <c r="E14" s="68">
        <v>21</v>
      </c>
      <c r="F14" s="65"/>
      <c r="G14" s="68">
        <v>15</v>
      </c>
      <c r="H14" s="68">
        <v>14</v>
      </c>
      <c r="I14" s="58">
        <f t="shared" si="0"/>
        <v>29</v>
      </c>
      <c r="J14" s="64">
        <v>8011947801</v>
      </c>
      <c r="K14" s="65" t="s">
        <v>230</v>
      </c>
      <c r="L14" s="65" t="s">
        <v>388</v>
      </c>
      <c r="M14" s="65">
        <v>9401451157</v>
      </c>
      <c r="N14" s="64" t="s">
        <v>232</v>
      </c>
      <c r="O14" s="64">
        <v>9859200638</v>
      </c>
      <c r="P14" s="69">
        <v>43651</v>
      </c>
      <c r="Q14" s="65" t="s">
        <v>145</v>
      </c>
      <c r="R14" s="68">
        <v>41</v>
      </c>
      <c r="S14" s="18" t="s">
        <v>163</v>
      </c>
      <c r="T14" s="18"/>
    </row>
    <row r="15" spans="1:20" ht="33">
      <c r="A15" s="4">
        <v>11</v>
      </c>
      <c r="B15" s="17" t="s">
        <v>62</v>
      </c>
      <c r="C15" s="64" t="s">
        <v>337</v>
      </c>
      <c r="D15" s="65" t="s">
        <v>25</v>
      </c>
      <c r="E15" s="68">
        <v>138</v>
      </c>
      <c r="F15" s="65"/>
      <c r="G15" s="68">
        <v>20</v>
      </c>
      <c r="H15" s="68">
        <v>21</v>
      </c>
      <c r="I15" s="58">
        <f t="shared" si="0"/>
        <v>41</v>
      </c>
      <c r="J15" s="64">
        <v>7035571509</v>
      </c>
      <c r="K15" s="65" t="s">
        <v>392</v>
      </c>
      <c r="L15" s="65" t="s">
        <v>393</v>
      </c>
      <c r="M15" s="64" t="s">
        <v>394</v>
      </c>
      <c r="N15" s="64" t="s">
        <v>300</v>
      </c>
      <c r="O15" s="64">
        <v>7399243006</v>
      </c>
      <c r="P15" s="69">
        <v>43652</v>
      </c>
      <c r="Q15" s="65" t="s">
        <v>146</v>
      </c>
      <c r="R15" s="68">
        <v>72</v>
      </c>
      <c r="S15" s="18" t="s">
        <v>163</v>
      </c>
      <c r="T15" s="18"/>
    </row>
    <row r="16" spans="1:20" ht="33">
      <c r="A16" s="4">
        <v>12</v>
      </c>
      <c r="B16" s="17" t="s">
        <v>62</v>
      </c>
      <c r="C16" s="64" t="s">
        <v>338</v>
      </c>
      <c r="D16" s="65" t="s">
        <v>25</v>
      </c>
      <c r="E16" s="68">
        <v>139</v>
      </c>
      <c r="F16" s="65"/>
      <c r="G16" s="68">
        <v>12</v>
      </c>
      <c r="H16" s="68">
        <v>15</v>
      </c>
      <c r="I16" s="58">
        <f t="shared" si="0"/>
        <v>27</v>
      </c>
      <c r="J16" s="64">
        <v>9613891475</v>
      </c>
      <c r="K16" s="65" t="s">
        <v>392</v>
      </c>
      <c r="L16" s="65" t="s">
        <v>393</v>
      </c>
      <c r="M16" s="64" t="s">
        <v>394</v>
      </c>
      <c r="N16" s="64" t="s">
        <v>325</v>
      </c>
      <c r="O16" s="64">
        <v>7399615791</v>
      </c>
      <c r="P16" s="69">
        <v>43652</v>
      </c>
      <c r="Q16" s="65" t="s">
        <v>146</v>
      </c>
      <c r="R16" s="68">
        <v>38</v>
      </c>
      <c r="S16" s="18" t="s">
        <v>163</v>
      </c>
      <c r="T16" s="18"/>
    </row>
    <row r="17" spans="1:20">
      <c r="A17" s="4">
        <v>13</v>
      </c>
      <c r="B17" s="17" t="s">
        <v>62</v>
      </c>
      <c r="C17" s="64" t="s">
        <v>339</v>
      </c>
      <c r="D17" s="65" t="s">
        <v>25</v>
      </c>
      <c r="E17" s="68">
        <v>145</v>
      </c>
      <c r="F17" s="65"/>
      <c r="G17" s="68">
        <v>25</v>
      </c>
      <c r="H17" s="68">
        <v>21</v>
      </c>
      <c r="I17" s="58">
        <f t="shared" si="0"/>
        <v>46</v>
      </c>
      <c r="J17" s="64">
        <v>7399968604</v>
      </c>
      <c r="K17" s="65" t="s">
        <v>381</v>
      </c>
      <c r="L17" s="65" t="s">
        <v>382</v>
      </c>
      <c r="M17" s="65">
        <v>9401451176</v>
      </c>
      <c r="N17" s="64" t="s">
        <v>387</v>
      </c>
      <c r="O17" s="64">
        <v>9859566144</v>
      </c>
      <c r="P17" s="69">
        <v>43654</v>
      </c>
      <c r="Q17" s="65" t="s">
        <v>129</v>
      </c>
      <c r="R17" s="68">
        <v>41</v>
      </c>
      <c r="S17" s="18" t="s">
        <v>163</v>
      </c>
      <c r="T17" s="18"/>
    </row>
    <row r="18" spans="1:20" ht="33">
      <c r="A18" s="4">
        <v>14</v>
      </c>
      <c r="B18" s="17" t="s">
        <v>62</v>
      </c>
      <c r="C18" s="64" t="s">
        <v>340</v>
      </c>
      <c r="D18" s="65" t="s">
        <v>25</v>
      </c>
      <c r="E18" s="68">
        <v>154</v>
      </c>
      <c r="F18" s="65"/>
      <c r="G18" s="68">
        <v>14</v>
      </c>
      <c r="H18" s="68">
        <v>14</v>
      </c>
      <c r="I18" s="58">
        <f t="shared" si="0"/>
        <v>28</v>
      </c>
      <c r="J18" s="64">
        <v>9854373539</v>
      </c>
      <c r="K18" s="65" t="s">
        <v>233</v>
      </c>
      <c r="L18" s="65" t="s">
        <v>234</v>
      </c>
      <c r="M18" s="65">
        <v>9401241778</v>
      </c>
      <c r="N18" s="64" t="s">
        <v>235</v>
      </c>
      <c r="O18" s="64">
        <v>9877216608</v>
      </c>
      <c r="P18" s="69">
        <v>43654</v>
      </c>
      <c r="Q18" s="65" t="s">
        <v>129</v>
      </c>
      <c r="R18" s="68">
        <v>58</v>
      </c>
      <c r="S18" s="18" t="s">
        <v>163</v>
      </c>
      <c r="T18" s="18"/>
    </row>
    <row r="19" spans="1:20" ht="33">
      <c r="A19" s="4">
        <v>15</v>
      </c>
      <c r="B19" s="17" t="s">
        <v>62</v>
      </c>
      <c r="C19" s="64" t="s">
        <v>341</v>
      </c>
      <c r="D19" s="65" t="s">
        <v>25</v>
      </c>
      <c r="E19" s="68">
        <v>22</v>
      </c>
      <c r="F19" s="65"/>
      <c r="G19" s="68">
        <v>22</v>
      </c>
      <c r="H19" s="68">
        <v>18</v>
      </c>
      <c r="I19" s="58">
        <f t="shared" si="0"/>
        <v>40</v>
      </c>
      <c r="J19" s="64">
        <v>9401189919</v>
      </c>
      <c r="K19" s="65" t="s">
        <v>213</v>
      </c>
      <c r="L19" s="65" t="s">
        <v>214</v>
      </c>
      <c r="M19" s="65">
        <v>9954237014</v>
      </c>
      <c r="N19" s="64" t="s">
        <v>150</v>
      </c>
      <c r="O19" s="64">
        <v>7896284063</v>
      </c>
      <c r="P19" s="69">
        <v>43655</v>
      </c>
      <c r="Q19" s="65" t="s">
        <v>130</v>
      </c>
      <c r="R19" s="68">
        <v>40</v>
      </c>
      <c r="S19" s="18" t="s">
        <v>163</v>
      </c>
      <c r="T19" s="18"/>
    </row>
    <row r="20" spans="1:20" ht="33">
      <c r="A20" s="4">
        <v>16</v>
      </c>
      <c r="B20" s="17" t="s">
        <v>62</v>
      </c>
      <c r="C20" s="64" t="s">
        <v>342</v>
      </c>
      <c r="D20" s="65" t="s">
        <v>25</v>
      </c>
      <c r="E20" s="68">
        <v>23</v>
      </c>
      <c r="F20" s="65"/>
      <c r="G20" s="68">
        <v>13</v>
      </c>
      <c r="H20" s="68">
        <v>10</v>
      </c>
      <c r="I20" s="58">
        <f t="shared" si="0"/>
        <v>23</v>
      </c>
      <c r="J20" s="64">
        <v>8753048726</v>
      </c>
      <c r="K20" s="65" t="s">
        <v>392</v>
      </c>
      <c r="L20" s="65" t="s">
        <v>393</v>
      </c>
      <c r="M20" s="64" t="s">
        <v>394</v>
      </c>
      <c r="N20" s="64" t="s">
        <v>300</v>
      </c>
      <c r="O20" s="64">
        <v>7399243006</v>
      </c>
      <c r="P20" s="69">
        <v>43655</v>
      </c>
      <c r="Q20" s="65" t="s">
        <v>130</v>
      </c>
      <c r="R20" s="68">
        <v>78</v>
      </c>
      <c r="S20" s="18" t="s">
        <v>163</v>
      </c>
      <c r="T20" s="18"/>
    </row>
    <row r="21" spans="1:20" ht="33">
      <c r="A21" s="4">
        <v>17</v>
      </c>
      <c r="B21" s="17" t="s">
        <v>62</v>
      </c>
      <c r="C21" s="64" t="s">
        <v>343</v>
      </c>
      <c r="D21" s="65" t="s">
        <v>25</v>
      </c>
      <c r="E21" s="68">
        <v>24</v>
      </c>
      <c r="F21" s="65"/>
      <c r="G21" s="68">
        <v>35</v>
      </c>
      <c r="H21" s="68">
        <v>41</v>
      </c>
      <c r="I21" s="58">
        <f t="shared" si="0"/>
        <v>76</v>
      </c>
      <c r="J21" s="64">
        <v>9854909890</v>
      </c>
      <c r="K21" s="65" t="s">
        <v>392</v>
      </c>
      <c r="L21" s="65" t="s">
        <v>393</v>
      </c>
      <c r="M21" s="64" t="s">
        <v>394</v>
      </c>
      <c r="N21" s="64" t="s">
        <v>300</v>
      </c>
      <c r="O21" s="64">
        <v>7399243006</v>
      </c>
      <c r="P21" s="69">
        <v>43656</v>
      </c>
      <c r="Q21" s="65" t="s">
        <v>134</v>
      </c>
      <c r="R21" s="68">
        <v>52</v>
      </c>
      <c r="S21" s="18" t="s">
        <v>163</v>
      </c>
      <c r="T21" s="18"/>
    </row>
    <row r="22" spans="1:20">
      <c r="A22" s="4">
        <v>18</v>
      </c>
      <c r="B22" s="17" t="s">
        <v>62</v>
      </c>
      <c r="C22" s="64" t="s">
        <v>344</v>
      </c>
      <c r="D22" s="65" t="s">
        <v>25</v>
      </c>
      <c r="E22" s="68">
        <v>25</v>
      </c>
      <c r="F22" s="65"/>
      <c r="G22" s="68">
        <v>38</v>
      </c>
      <c r="H22" s="68">
        <v>29</v>
      </c>
      <c r="I22" s="58">
        <f t="shared" si="0"/>
        <v>67</v>
      </c>
      <c r="J22" s="64">
        <v>940186475</v>
      </c>
      <c r="K22" s="65" t="s">
        <v>314</v>
      </c>
      <c r="L22" s="65" t="s">
        <v>315</v>
      </c>
      <c r="M22" s="65">
        <v>9613511461</v>
      </c>
      <c r="N22" s="64" t="s">
        <v>395</v>
      </c>
      <c r="O22" s="64">
        <v>9854130469</v>
      </c>
      <c r="P22" s="69">
        <v>43656</v>
      </c>
      <c r="Q22" s="65" t="s">
        <v>134</v>
      </c>
      <c r="R22" s="68">
        <v>48</v>
      </c>
      <c r="S22" s="18" t="s">
        <v>163</v>
      </c>
      <c r="T22" s="18"/>
    </row>
    <row r="23" spans="1:20">
      <c r="A23" s="4">
        <v>19</v>
      </c>
      <c r="B23" s="17" t="s">
        <v>62</v>
      </c>
      <c r="C23" s="64" t="s">
        <v>345</v>
      </c>
      <c r="D23" s="65" t="s">
        <v>25</v>
      </c>
      <c r="E23" s="68">
        <v>26</v>
      </c>
      <c r="F23" s="65"/>
      <c r="G23" s="68">
        <v>20</v>
      </c>
      <c r="H23" s="68">
        <v>24</v>
      </c>
      <c r="I23" s="58">
        <f t="shared" si="0"/>
        <v>44</v>
      </c>
      <c r="J23" s="64">
        <v>9577216601</v>
      </c>
      <c r="K23" s="65" t="s">
        <v>314</v>
      </c>
      <c r="L23" s="65" t="s">
        <v>315</v>
      </c>
      <c r="M23" s="65">
        <v>9613511461</v>
      </c>
      <c r="N23" s="65" t="s">
        <v>316</v>
      </c>
      <c r="O23" s="65">
        <v>7399741805</v>
      </c>
      <c r="P23" s="69">
        <v>43657</v>
      </c>
      <c r="Q23" s="65" t="s">
        <v>141</v>
      </c>
      <c r="R23" s="68">
        <v>42</v>
      </c>
      <c r="S23" s="18" t="s">
        <v>163</v>
      </c>
      <c r="T23" s="18"/>
    </row>
    <row r="24" spans="1:20">
      <c r="A24" s="4">
        <v>20</v>
      </c>
      <c r="B24" s="17" t="s">
        <v>62</v>
      </c>
      <c r="C24" s="64" t="s">
        <v>346</v>
      </c>
      <c r="D24" s="65" t="s">
        <v>25</v>
      </c>
      <c r="E24" s="68">
        <v>27</v>
      </c>
      <c r="F24" s="65"/>
      <c r="G24" s="68">
        <v>28</v>
      </c>
      <c r="H24" s="68">
        <v>17</v>
      </c>
      <c r="I24" s="58">
        <f t="shared" si="0"/>
        <v>45</v>
      </c>
      <c r="J24" s="64">
        <v>8011776046</v>
      </c>
      <c r="K24" s="65" t="s">
        <v>142</v>
      </c>
      <c r="L24" s="65" t="s">
        <v>396</v>
      </c>
      <c r="M24" s="65">
        <v>9957155867</v>
      </c>
      <c r="N24" s="65" t="s">
        <v>294</v>
      </c>
      <c r="O24" s="65">
        <v>8011776238</v>
      </c>
      <c r="P24" s="69">
        <v>43657</v>
      </c>
      <c r="Q24" s="65" t="s">
        <v>141</v>
      </c>
      <c r="R24" s="68">
        <v>82</v>
      </c>
      <c r="S24" s="18" t="s">
        <v>163</v>
      </c>
      <c r="T24" s="18"/>
    </row>
    <row r="25" spans="1:20" ht="33">
      <c r="A25" s="4">
        <v>21</v>
      </c>
      <c r="B25" s="17" t="s">
        <v>62</v>
      </c>
      <c r="C25" s="64" t="s">
        <v>347</v>
      </c>
      <c r="D25" s="65" t="s">
        <v>25</v>
      </c>
      <c r="E25" s="68">
        <v>28</v>
      </c>
      <c r="F25" s="65"/>
      <c r="G25" s="68">
        <v>29</v>
      </c>
      <c r="H25" s="68">
        <v>31</v>
      </c>
      <c r="I25" s="58">
        <f t="shared" si="0"/>
        <v>60</v>
      </c>
      <c r="J25" s="64">
        <v>8011225050</v>
      </c>
      <c r="K25" s="65" t="s">
        <v>392</v>
      </c>
      <c r="L25" s="65" t="s">
        <v>393</v>
      </c>
      <c r="M25" s="64" t="s">
        <v>394</v>
      </c>
      <c r="N25" s="64" t="s">
        <v>300</v>
      </c>
      <c r="O25" s="64">
        <v>7399243006</v>
      </c>
      <c r="P25" s="69">
        <v>43658</v>
      </c>
      <c r="Q25" s="65" t="s">
        <v>145</v>
      </c>
      <c r="R25" s="68">
        <v>54</v>
      </c>
      <c r="S25" s="18" t="s">
        <v>163</v>
      </c>
      <c r="T25" s="18"/>
    </row>
    <row r="26" spans="1:20">
      <c r="A26" s="4">
        <v>22</v>
      </c>
      <c r="B26" s="17" t="s">
        <v>62</v>
      </c>
      <c r="C26" s="64" t="s">
        <v>348</v>
      </c>
      <c r="D26" s="65" t="s">
        <v>25</v>
      </c>
      <c r="E26" s="68">
        <v>29</v>
      </c>
      <c r="F26" s="65"/>
      <c r="G26" s="68">
        <v>35</v>
      </c>
      <c r="H26" s="68">
        <v>45</v>
      </c>
      <c r="I26" s="58">
        <f t="shared" si="0"/>
        <v>80</v>
      </c>
      <c r="J26" s="64">
        <v>7896984383</v>
      </c>
      <c r="K26" s="65" t="s">
        <v>213</v>
      </c>
      <c r="L26" s="65" t="s">
        <v>214</v>
      </c>
      <c r="M26" s="65">
        <v>9954237014</v>
      </c>
      <c r="N26" s="65" t="s">
        <v>397</v>
      </c>
      <c r="O26" s="65">
        <v>8011324076</v>
      </c>
      <c r="P26" s="69">
        <v>43658</v>
      </c>
      <c r="Q26" s="65" t="s">
        <v>145</v>
      </c>
      <c r="R26" s="68">
        <v>68</v>
      </c>
      <c r="S26" s="18" t="s">
        <v>163</v>
      </c>
      <c r="T26" s="18"/>
    </row>
    <row r="27" spans="1:20">
      <c r="A27" s="4">
        <v>23</v>
      </c>
      <c r="B27" s="17" t="s">
        <v>62</v>
      </c>
      <c r="C27" s="64" t="s">
        <v>349</v>
      </c>
      <c r="D27" s="65" t="s">
        <v>25</v>
      </c>
      <c r="E27" s="68">
        <v>30</v>
      </c>
      <c r="F27" s="65"/>
      <c r="G27" s="68">
        <v>28</v>
      </c>
      <c r="H27" s="68">
        <v>32</v>
      </c>
      <c r="I27" s="58">
        <f t="shared" si="0"/>
        <v>60</v>
      </c>
      <c r="J27" s="64">
        <v>9859147892</v>
      </c>
      <c r="K27" s="65" t="s">
        <v>213</v>
      </c>
      <c r="L27" s="65" t="s">
        <v>214</v>
      </c>
      <c r="M27" s="65">
        <v>9954237014</v>
      </c>
      <c r="N27" s="65" t="s">
        <v>397</v>
      </c>
      <c r="O27" s="65">
        <v>8011324076</v>
      </c>
      <c r="P27" s="69">
        <v>43659</v>
      </c>
      <c r="Q27" s="65" t="s">
        <v>146</v>
      </c>
      <c r="R27" s="68">
        <v>66</v>
      </c>
      <c r="S27" s="18" t="s">
        <v>163</v>
      </c>
      <c r="T27" s="18"/>
    </row>
    <row r="28" spans="1:20">
      <c r="A28" s="4">
        <v>24</v>
      </c>
      <c r="B28" s="17" t="s">
        <v>62</v>
      </c>
      <c r="C28" s="64" t="s">
        <v>350</v>
      </c>
      <c r="D28" s="65" t="s">
        <v>25</v>
      </c>
      <c r="E28" s="68">
        <v>31</v>
      </c>
      <c r="F28" s="65"/>
      <c r="G28" s="68">
        <v>25</v>
      </c>
      <c r="H28" s="68">
        <v>25</v>
      </c>
      <c r="I28" s="58">
        <f t="shared" si="0"/>
        <v>50</v>
      </c>
      <c r="J28" s="64">
        <v>9678717971</v>
      </c>
      <c r="K28" s="65" t="s">
        <v>398</v>
      </c>
      <c r="L28" s="65" t="s">
        <v>399</v>
      </c>
      <c r="M28" s="65">
        <v>9401283627</v>
      </c>
      <c r="N28" s="65" t="s">
        <v>400</v>
      </c>
      <c r="O28" s="65">
        <v>7896984324</v>
      </c>
      <c r="P28" s="69">
        <v>43659</v>
      </c>
      <c r="Q28" s="65" t="s">
        <v>146</v>
      </c>
      <c r="R28" s="68">
        <v>61</v>
      </c>
      <c r="S28" s="18" t="s">
        <v>163</v>
      </c>
      <c r="T28" s="18"/>
    </row>
    <row r="29" spans="1:20">
      <c r="A29" s="4">
        <v>25</v>
      </c>
      <c r="B29" s="17" t="s">
        <v>62</v>
      </c>
      <c r="C29" s="64" t="s">
        <v>351</v>
      </c>
      <c r="D29" s="65" t="s">
        <v>25</v>
      </c>
      <c r="E29" s="68">
        <v>116</v>
      </c>
      <c r="F29" s="65"/>
      <c r="G29" s="68">
        <v>28</v>
      </c>
      <c r="H29" s="68">
        <v>25</v>
      </c>
      <c r="I29" s="58">
        <f t="shared" si="0"/>
        <v>53</v>
      </c>
      <c r="J29" s="64">
        <v>9613554411</v>
      </c>
      <c r="K29" s="65" t="s">
        <v>401</v>
      </c>
      <c r="L29" s="65" t="s">
        <v>399</v>
      </c>
      <c r="M29" s="65">
        <v>9401283627</v>
      </c>
      <c r="N29" s="65" t="s">
        <v>402</v>
      </c>
      <c r="O29" s="65">
        <v>8011661018</v>
      </c>
      <c r="P29" s="69">
        <v>43661</v>
      </c>
      <c r="Q29" s="65" t="s">
        <v>129</v>
      </c>
      <c r="R29" s="68">
        <v>63</v>
      </c>
      <c r="S29" s="18" t="s">
        <v>163</v>
      </c>
      <c r="T29" s="18"/>
    </row>
    <row r="30" spans="1:20">
      <c r="A30" s="4">
        <v>26</v>
      </c>
      <c r="B30" s="17" t="s">
        <v>62</v>
      </c>
      <c r="C30" s="64" t="s">
        <v>352</v>
      </c>
      <c r="D30" s="65" t="s">
        <v>25</v>
      </c>
      <c r="E30" s="68">
        <v>117</v>
      </c>
      <c r="F30" s="65"/>
      <c r="G30" s="68">
        <v>36</v>
      </c>
      <c r="H30" s="68">
        <v>25</v>
      </c>
      <c r="I30" s="58">
        <f t="shared" si="0"/>
        <v>61</v>
      </c>
      <c r="J30" s="64">
        <v>8473910721</v>
      </c>
      <c r="K30" s="65" t="s">
        <v>398</v>
      </c>
      <c r="L30" s="65" t="s">
        <v>399</v>
      </c>
      <c r="M30" s="65">
        <v>9401283627</v>
      </c>
      <c r="N30" s="65" t="s">
        <v>397</v>
      </c>
      <c r="O30" s="65">
        <v>8011324076</v>
      </c>
      <c r="P30" s="69">
        <v>43661</v>
      </c>
      <c r="Q30" s="65" t="s">
        <v>129</v>
      </c>
      <c r="R30" s="68">
        <v>81</v>
      </c>
      <c r="S30" s="18" t="s">
        <v>163</v>
      </c>
      <c r="T30" s="18"/>
    </row>
    <row r="31" spans="1:20" ht="33">
      <c r="A31" s="4">
        <v>27</v>
      </c>
      <c r="B31" s="17" t="s">
        <v>62</v>
      </c>
      <c r="C31" s="64" t="s">
        <v>353</v>
      </c>
      <c r="D31" s="65" t="s">
        <v>25</v>
      </c>
      <c r="E31" s="68">
        <v>118</v>
      </c>
      <c r="F31" s="65"/>
      <c r="G31" s="68">
        <v>30</v>
      </c>
      <c r="H31" s="68">
        <v>30</v>
      </c>
      <c r="I31" s="58">
        <f t="shared" si="0"/>
        <v>60</v>
      </c>
      <c r="J31" s="64">
        <v>9401243218</v>
      </c>
      <c r="K31" s="65" t="s">
        <v>392</v>
      </c>
      <c r="L31" s="65" t="s">
        <v>393</v>
      </c>
      <c r="M31" s="64" t="s">
        <v>394</v>
      </c>
      <c r="N31" s="64" t="s">
        <v>403</v>
      </c>
      <c r="O31" s="65">
        <v>1111111111</v>
      </c>
      <c r="P31" s="69">
        <v>43662</v>
      </c>
      <c r="Q31" s="65" t="s">
        <v>130</v>
      </c>
      <c r="R31" s="68">
        <v>85</v>
      </c>
      <c r="S31" s="18" t="s">
        <v>163</v>
      </c>
      <c r="T31" s="18"/>
    </row>
    <row r="32" spans="1:20" ht="33">
      <c r="A32" s="4">
        <v>28</v>
      </c>
      <c r="B32" s="17" t="s">
        <v>62</v>
      </c>
      <c r="C32" s="64" t="s">
        <v>354</v>
      </c>
      <c r="D32" s="65" t="s">
        <v>25</v>
      </c>
      <c r="E32" s="68">
        <v>119</v>
      </c>
      <c r="F32" s="65"/>
      <c r="G32" s="68">
        <v>21</v>
      </c>
      <c r="H32" s="68">
        <v>24</v>
      </c>
      <c r="I32" s="58">
        <f t="shared" si="0"/>
        <v>45</v>
      </c>
      <c r="J32" s="64">
        <v>9954879527</v>
      </c>
      <c r="K32" s="65" t="s">
        <v>142</v>
      </c>
      <c r="L32" s="65" t="s">
        <v>396</v>
      </c>
      <c r="M32" s="65">
        <v>9957155867</v>
      </c>
      <c r="N32" s="65" t="s">
        <v>144</v>
      </c>
      <c r="O32" s="65">
        <v>8011776271</v>
      </c>
      <c r="P32" s="69">
        <v>43662</v>
      </c>
      <c r="Q32" s="65" t="s">
        <v>130</v>
      </c>
      <c r="R32" s="68">
        <v>90</v>
      </c>
      <c r="S32" s="18" t="s">
        <v>163</v>
      </c>
      <c r="T32" s="18"/>
    </row>
    <row r="33" spans="1:20" ht="33">
      <c r="A33" s="4">
        <v>29</v>
      </c>
      <c r="B33" s="17" t="s">
        <v>62</v>
      </c>
      <c r="C33" s="64" t="s">
        <v>355</v>
      </c>
      <c r="D33" s="65" t="s">
        <v>25</v>
      </c>
      <c r="E33" s="68">
        <v>137</v>
      </c>
      <c r="F33" s="65"/>
      <c r="G33" s="68">
        <v>18</v>
      </c>
      <c r="H33" s="68">
        <v>14</v>
      </c>
      <c r="I33" s="58">
        <f t="shared" si="0"/>
        <v>32</v>
      </c>
      <c r="J33" s="64">
        <v>9613564377</v>
      </c>
      <c r="K33" s="65" t="s">
        <v>148</v>
      </c>
      <c r="L33" s="65" t="s">
        <v>399</v>
      </c>
      <c r="M33" s="65">
        <v>9401283627</v>
      </c>
      <c r="N33" s="65" t="s">
        <v>404</v>
      </c>
      <c r="O33" s="65">
        <v>9954359303</v>
      </c>
      <c r="P33" s="69">
        <v>43663</v>
      </c>
      <c r="Q33" s="65" t="s">
        <v>134</v>
      </c>
      <c r="R33" s="68">
        <v>53</v>
      </c>
      <c r="S33" s="18" t="s">
        <v>163</v>
      </c>
      <c r="T33" s="18"/>
    </row>
    <row r="34" spans="1:20">
      <c r="A34" s="4">
        <v>30</v>
      </c>
      <c r="B34" s="17" t="s">
        <v>62</v>
      </c>
      <c r="C34" s="64" t="s">
        <v>356</v>
      </c>
      <c r="D34" s="65" t="s">
        <v>25</v>
      </c>
      <c r="E34" s="68">
        <v>141</v>
      </c>
      <c r="F34" s="65"/>
      <c r="G34" s="68">
        <v>25</v>
      </c>
      <c r="H34" s="68">
        <v>17</v>
      </c>
      <c r="I34" s="58">
        <f t="shared" si="0"/>
        <v>42</v>
      </c>
      <c r="J34" s="64">
        <v>9957615498</v>
      </c>
      <c r="K34" s="65" t="s">
        <v>142</v>
      </c>
      <c r="L34" s="65" t="s">
        <v>396</v>
      </c>
      <c r="M34" s="65">
        <v>9957155867</v>
      </c>
      <c r="N34" s="65" t="s">
        <v>294</v>
      </c>
      <c r="O34" s="65">
        <v>8011776238</v>
      </c>
      <c r="P34" s="69">
        <v>43663</v>
      </c>
      <c r="Q34" s="65" t="s">
        <v>134</v>
      </c>
      <c r="R34" s="68">
        <v>85</v>
      </c>
      <c r="S34" s="18" t="s">
        <v>163</v>
      </c>
      <c r="T34" s="18"/>
    </row>
    <row r="35" spans="1:20" ht="33">
      <c r="A35" s="4">
        <v>31</v>
      </c>
      <c r="B35" s="17" t="s">
        <v>62</v>
      </c>
      <c r="C35" s="64" t="s">
        <v>357</v>
      </c>
      <c r="D35" s="65" t="s">
        <v>25</v>
      </c>
      <c r="E35" s="68">
        <v>147</v>
      </c>
      <c r="F35" s="65"/>
      <c r="G35" s="68">
        <v>23</v>
      </c>
      <c r="H35" s="68">
        <v>25</v>
      </c>
      <c r="I35" s="58">
        <f t="shared" si="0"/>
        <v>48</v>
      </c>
      <c r="J35" s="64">
        <v>8011378548</v>
      </c>
      <c r="K35" s="65" t="s">
        <v>142</v>
      </c>
      <c r="L35" s="65" t="s">
        <v>396</v>
      </c>
      <c r="M35" s="65">
        <v>9957155867</v>
      </c>
      <c r="N35" s="65" t="s">
        <v>144</v>
      </c>
      <c r="O35" s="65">
        <v>8011776271</v>
      </c>
      <c r="P35" s="69">
        <v>43664</v>
      </c>
      <c r="Q35" s="65" t="s">
        <v>141</v>
      </c>
      <c r="R35" s="68">
        <v>92</v>
      </c>
      <c r="S35" s="18" t="s">
        <v>163</v>
      </c>
      <c r="T35" s="18"/>
    </row>
    <row r="36" spans="1:20">
      <c r="A36" s="4">
        <v>32</v>
      </c>
      <c r="B36" s="17" t="s">
        <v>62</v>
      </c>
      <c r="C36" s="64" t="s">
        <v>358</v>
      </c>
      <c r="D36" s="65" t="s">
        <v>25</v>
      </c>
      <c r="E36" s="68">
        <v>33</v>
      </c>
      <c r="F36" s="65"/>
      <c r="G36" s="68">
        <v>14</v>
      </c>
      <c r="H36" s="68">
        <v>16</v>
      </c>
      <c r="I36" s="58">
        <f t="shared" si="0"/>
        <v>30</v>
      </c>
      <c r="J36" s="64">
        <v>7896073923</v>
      </c>
      <c r="K36" s="65" t="s">
        <v>301</v>
      </c>
      <c r="L36" s="65" t="s">
        <v>405</v>
      </c>
      <c r="M36" s="65" t="s">
        <v>302</v>
      </c>
      <c r="N36" s="65" t="s">
        <v>303</v>
      </c>
      <c r="O36" s="65">
        <v>9859281070</v>
      </c>
      <c r="P36" s="69">
        <v>43664</v>
      </c>
      <c r="Q36" s="65" t="s">
        <v>141</v>
      </c>
      <c r="R36" s="68">
        <v>56</v>
      </c>
      <c r="S36" s="18" t="s">
        <v>163</v>
      </c>
      <c r="T36" s="18"/>
    </row>
    <row r="37" spans="1:20" ht="33">
      <c r="A37" s="4">
        <v>33</v>
      </c>
      <c r="B37" s="17" t="s">
        <v>62</v>
      </c>
      <c r="C37" s="64" t="s">
        <v>359</v>
      </c>
      <c r="D37" s="65" t="s">
        <v>25</v>
      </c>
      <c r="E37" s="68">
        <v>35</v>
      </c>
      <c r="F37" s="65"/>
      <c r="G37" s="68">
        <v>35</v>
      </c>
      <c r="H37" s="68">
        <v>15</v>
      </c>
      <c r="I37" s="58">
        <f t="shared" si="0"/>
        <v>50</v>
      </c>
      <c r="J37" s="64">
        <v>9954136872</v>
      </c>
      <c r="K37" s="65" t="s">
        <v>306</v>
      </c>
      <c r="L37" s="65" t="s">
        <v>309</v>
      </c>
      <c r="M37" s="65">
        <v>8876958177</v>
      </c>
      <c r="N37" s="65" t="s">
        <v>308</v>
      </c>
      <c r="O37" s="65">
        <v>7896242516</v>
      </c>
      <c r="P37" s="69">
        <v>43665</v>
      </c>
      <c r="Q37" s="65" t="s">
        <v>145</v>
      </c>
      <c r="R37" s="68">
        <v>52</v>
      </c>
      <c r="S37" s="18" t="s">
        <v>163</v>
      </c>
      <c r="T37" s="18"/>
    </row>
    <row r="38" spans="1:20" ht="33">
      <c r="A38" s="4">
        <v>34</v>
      </c>
      <c r="B38" s="17" t="s">
        <v>62</v>
      </c>
      <c r="C38" s="64" t="s">
        <v>360</v>
      </c>
      <c r="D38" s="65" t="s">
        <v>25</v>
      </c>
      <c r="E38" s="68">
        <v>36</v>
      </c>
      <c r="F38" s="65"/>
      <c r="G38" s="68">
        <v>33</v>
      </c>
      <c r="H38" s="68">
        <v>27</v>
      </c>
      <c r="I38" s="58">
        <f t="shared" si="0"/>
        <v>60</v>
      </c>
      <c r="J38" s="64">
        <v>9854873571</v>
      </c>
      <c r="K38" s="65" t="s">
        <v>291</v>
      </c>
      <c r="L38" s="65" t="s">
        <v>292</v>
      </c>
      <c r="M38" s="65">
        <v>9401451175</v>
      </c>
      <c r="N38" s="65" t="s">
        <v>406</v>
      </c>
      <c r="O38" s="65">
        <v>9577717220</v>
      </c>
      <c r="P38" s="69">
        <v>43665</v>
      </c>
      <c r="Q38" s="65" t="s">
        <v>145</v>
      </c>
      <c r="R38" s="68">
        <v>61</v>
      </c>
      <c r="S38" s="18" t="s">
        <v>163</v>
      </c>
      <c r="T38" s="18"/>
    </row>
    <row r="39" spans="1:20" ht="33">
      <c r="A39" s="4">
        <v>35</v>
      </c>
      <c r="B39" s="17" t="s">
        <v>62</v>
      </c>
      <c r="C39" s="64" t="s">
        <v>361</v>
      </c>
      <c r="D39" s="65" t="s">
        <v>25</v>
      </c>
      <c r="E39" s="68">
        <v>37</v>
      </c>
      <c r="F39" s="65"/>
      <c r="G39" s="68">
        <v>28</v>
      </c>
      <c r="H39" s="68">
        <v>32</v>
      </c>
      <c r="I39" s="58">
        <f t="shared" si="0"/>
        <v>60</v>
      </c>
      <c r="J39" s="64">
        <v>9854275925</v>
      </c>
      <c r="K39" s="65" t="s">
        <v>306</v>
      </c>
      <c r="L39" s="65" t="s">
        <v>309</v>
      </c>
      <c r="M39" s="65">
        <v>8876958177</v>
      </c>
      <c r="N39" s="65" t="s">
        <v>407</v>
      </c>
      <c r="O39" s="65">
        <v>8011452595</v>
      </c>
      <c r="P39" s="69">
        <v>43666</v>
      </c>
      <c r="Q39" s="65" t="s">
        <v>146</v>
      </c>
      <c r="R39" s="68">
        <v>51</v>
      </c>
      <c r="S39" s="18" t="s">
        <v>163</v>
      </c>
      <c r="T39" s="18"/>
    </row>
    <row r="40" spans="1:20">
      <c r="A40" s="4">
        <v>36</v>
      </c>
      <c r="B40" s="17" t="s">
        <v>62</v>
      </c>
      <c r="C40" s="64" t="s">
        <v>362</v>
      </c>
      <c r="D40" s="65" t="s">
        <v>25</v>
      </c>
      <c r="E40" s="68">
        <v>38</v>
      </c>
      <c r="F40" s="65"/>
      <c r="G40" s="68">
        <v>28</v>
      </c>
      <c r="H40" s="68">
        <v>21</v>
      </c>
      <c r="I40" s="58">
        <f t="shared" si="0"/>
        <v>49</v>
      </c>
      <c r="J40" s="64">
        <v>9954134898</v>
      </c>
      <c r="K40" s="65" t="s">
        <v>291</v>
      </c>
      <c r="L40" s="65" t="s">
        <v>292</v>
      </c>
      <c r="M40" s="65">
        <v>9401451175</v>
      </c>
      <c r="N40" s="65" t="s">
        <v>305</v>
      </c>
      <c r="O40" s="65">
        <v>8753933134</v>
      </c>
      <c r="P40" s="69">
        <v>43666</v>
      </c>
      <c r="Q40" s="65" t="s">
        <v>146</v>
      </c>
      <c r="R40" s="68">
        <v>43</v>
      </c>
      <c r="S40" s="18" t="s">
        <v>163</v>
      </c>
      <c r="T40" s="18"/>
    </row>
    <row r="41" spans="1:20">
      <c r="A41" s="4">
        <v>37</v>
      </c>
      <c r="B41" s="17" t="s">
        <v>62</v>
      </c>
      <c r="C41" s="64" t="s">
        <v>363</v>
      </c>
      <c r="D41" s="65" t="s">
        <v>25</v>
      </c>
      <c r="E41" s="68">
        <v>39</v>
      </c>
      <c r="F41" s="65"/>
      <c r="G41" s="68">
        <v>53</v>
      </c>
      <c r="H41" s="68">
        <v>35</v>
      </c>
      <c r="I41" s="58">
        <f t="shared" si="0"/>
        <v>88</v>
      </c>
      <c r="J41" s="64">
        <v>978205900</v>
      </c>
      <c r="K41" s="65" t="s">
        <v>213</v>
      </c>
      <c r="L41" s="65" t="s">
        <v>214</v>
      </c>
      <c r="M41" s="65">
        <v>9954237014</v>
      </c>
      <c r="N41" s="64" t="s">
        <v>215</v>
      </c>
      <c r="O41" s="64">
        <v>7896074568</v>
      </c>
      <c r="P41" s="69">
        <v>43668</v>
      </c>
      <c r="Q41" s="65" t="s">
        <v>129</v>
      </c>
      <c r="R41" s="68">
        <v>49</v>
      </c>
      <c r="S41" s="18" t="s">
        <v>163</v>
      </c>
      <c r="T41" s="18"/>
    </row>
    <row r="42" spans="1:20" ht="33">
      <c r="A42" s="4">
        <v>38</v>
      </c>
      <c r="B42" s="17" t="s">
        <v>62</v>
      </c>
      <c r="C42" s="64" t="s">
        <v>364</v>
      </c>
      <c r="D42" s="65" t="s">
        <v>25</v>
      </c>
      <c r="E42" s="68">
        <v>40</v>
      </c>
      <c r="F42" s="65"/>
      <c r="G42" s="68">
        <v>20</v>
      </c>
      <c r="H42" s="68">
        <v>25</v>
      </c>
      <c r="I42" s="58">
        <f t="shared" si="0"/>
        <v>45</v>
      </c>
      <c r="J42" s="64">
        <v>9706704332</v>
      </c>
      <c r="K42" s="65" t="s">
        <v>213</v>
      </c>
      <c r="L42" s="65" t="s">
        <v>214</v>
      </c>
      <c r="M42" s="65">
        <v>9954237014</v>
      </c>
      <c r="N42" s="64" t="s">
        <v>408</v>
      </c>
      <c r="O42" s="64">
        <v>9678110310</v>
      </c>
      <c r="P42" s="69">
        <v>43668</v>
      </c>
      <c r="Q42" s="65" t="s">
        <v>129</v>
      </c>
      <c r="R42" s="68">
        <v>35</v>
      </c>
      <c r="S42" s="18" t="s">
        <v>163</v>
      </c>
      <c r="T42" s="18"/>
    </row>
    <row r="43" spans="1:20">
      <c r="A43" s="4">
        <v>39</v>
      </c>
      <c r="B43" s="17" t="s">
        <v>62</v>
      </c>
      <c r="C43" s="64" t="s">
        <v>365</v>
      </c>
      <c r="D43" s="65" t="s">
        <v>25</v>
      </c>
      <c r="E43" s="68">
        <v>120</v>
      </c>
      <c r="F43" s="65"/>
      <c r="G43" s="68">
        <v>37</v>
      </c>
      <c r="H43" s="68">
        <v>57</v>
      </c>
      <c r="I43" s="58">
        <f t="shared" si="0"/>
        <v>94</v>
      </c>
      <c r="J43" s="64">
        <v>7896284078</v>
      </c>
      <c r="K43" s="65" t="s">
        <v>291</v>
      </c>
      <c r="L43" s="65" t="s">
        <v>292</v>
      </c>
      <c r="M43" s="65">
        <v>9401451175</v>
      </c>
      <c r="N43" s="65" t="s">
        <v>305</v>
      </c>
      <c r="O43" s="65">
        <v>8753933134</v>
      </c>
      <c r="P43" s="69">
        <v>43669</v>
      </c>
      <c r="Q43" s="65" t="s">
        <v>130</v>
      </c>
      <c r="R43" s="68">
        <v>53</v>
      </c>
      <c r="S43" s="18" t="s">
        <v>163</v>
      </c>
      <c r="T43" s="18"/>
    </row>
    <row r="44" spans="1:20" ht="33">
      <c r="A44" s="4">
        <v>40</v>
      </c>
      <c r="B44" s="17" t="s">
        <v>62</v>
      </c>
      <c r="C44" s="64" t="s">
        <v>366</v>
      </c>
      <c r="D44" s="65" t="s">
        <v>25</v>
      </c>
      <c r="E44" s="68">
        <v>140</v>
      </c>
      <c r="F44" s="65"/>
      <c r="G44" s="68">
        <v>31</v>
      </c>
      <c r="H44" s="68">
        <v>30</v>
      </c>
      <c r="I44" s="58">
        <f t="shared" si="0"/>
        <v>61</v>
      </c>
      <c r="J44" s="64">
        <v>9954516187</v>
      </c>
      <c r="K44" s="65" t="s">
        <v>306</v>
      </c>
      <c r="L44" s="65" t="s">
        <v>309</v>
      </c>
      <c r="M44" s="65">
        <v>8876958177</v>
      </c>
      <c r="N44" s="65" t="s">
        <v>310</v>
      </c>
      <c r="O44" s="65">
        <v>9859564202</v>
      </c>
      <c r="P44" s="69">
        <v>43669</v>
      </c>
      <c r="Q44" s="65" t="s">
        <v>130</v>
      </c>
      <c r="R44" s="68">
        <v>45</v>
      </c>
      <c r="S44" s="18" t="s">
        <v>163</v>
      </c>
      <c r="T44" s="18"/>
    </row>
    <row r="45" spans="1:20">
      <c r="A45" s="4">
        <v>41</v>
      </c>
      <c r="B45" s="17" t="s">
        <v>62</v>
      </c>
      <c r="C45" s="64" t="s">
        <v>367</v>
      </c>
      <c r="D45" s="65" t="s">
        <v>25</v>
      </c>
      <c r="E45" s="68">
        <v>156</v>
      </c>
      <c r="F45" s="65"/>
      <c r="G45" s="68">
        <v>17</v>
      </c>
      <c r="H45" s="68">
        <v>25</v>
      </c>
      <c r="I45" s="58">
        <f t="shared" si="0"/>
        <v>42</v>
      </c>
      <c r="J45" s="64">
        <v>9854760938</v>
      </c>
      <c r="K45" s="65" t="s">
        <v>291</v>
      </c>
      <c r="L45" s="65" t="s">
        <v>292</v>
      </c>
      <c r="M45" s="65">
        <v>9401451175</v>
      </c>
      <c r="N45" s="65" t="s">
        <v>406</v>
      </c>
      <c r="O45" s="65">
        <v>9577717220</v>
      </c>
      <c r="P45" s="69">
        <v>43670</v>
      </c>
      <c r="Q45" s="65" t="s">
        <v>134</v>
      </c>
      <c r="R45" s="68">
        <v>51</v>
      </c>
      <c r="S45" s="18" t="s">
        <v>163</v>
      </c>
      <c r="T45" s="18"/>
    </row>
    <row r="46" spans="1:20" ht="33">
      <c r="A46" s="4">
        <v>42</v>
      </c>
      <c r="B46" s="17" t="s">
        <v>62</v>
      </c>
      <c r="C46" s="64" t="s">
        <v>368</v>
      </c>
      <c r="D46" s="65" t="s">
        <v>25</v>
      </c>
      <c r="E46" s="68">
        <v>42</v>
      </c>
      <c r="F46" s="65"/>
      <c r="G46" s="68">
        <v>24</v>
      </c>
      <c r="H46" s="68">
        <v>16</v>
      </c>
      <c r="I46" s="58">
        <f t="shared" si="0"/>
        <v>40</v>
      </c>
      <c r="J46" s="64">
        <v>8752935296</v>
      </c>
      <c r="K46" s="65" t="s">
        <v>218</v>
      </c>
      <c r="L46" s="65" t="s">
        <v>409</v>
      </c>
      <c r="M46" s="65">
        <v>9613709889</v>
      </c>
      <c r="N46" s="65" t="s">
        <v>220</v>
      </c>
      <c r="O46" s="65" t="s">
        <v>221</v>
      </c>
      <c r="P46" s="69">
        <v>43670</v>
      </c>
      <c r="Q46" s="65" t="s">
        <v>134</v>
      </c>
      <c r="R46" s="68">
        <v>21</v>
      </c>
      <c r="S46" s="18" t="s">
        <v>163</v>
      </c>
      <c r="T46" s="18"/>
    </row>
    <row r="47" spans="1:20">
      <c r="A47" s="4">
        <v>43</v>
      </c>
      <c r="B47" s="17" t="s">
        <v>62</v>
      </c>
      <c r="C47" s="64" t="s">
        <v>369</v>
      </c>
      <c r="D47" s="65" t="s">
        <v>25</v>
      </c>
      <c r="E47" s="68">
        <v>44</v>
      </c>
      <c r="F47" s="65"/>
      <c r="G47" s="68">
        <v>15</v>
      </c>
      <c r="H47" s="68">
        <v>17</v>
      </c>
      <c r="I47" s="58">
        <f t="shared" si="0"/>
        <v>32</v>
      </c>
      <c r="J47" s="64">
        <v>9678180488</v>
      </c>
      <c r="K47" s="65" t="s">
        <v>410</v>
      </c>
      <c r="L47" s="65" t="s">
        <v>411</v>
      </c>
      <c r="M47" s="65">
        <v>9401451163</v>
      </c>
      <c r="N47" s="65" t="s">
        <v>147</v>
      </c>
      <c r="O47" s="65">
        <v>9957426388</v>
      </c>
      <c r="P47" s="69">
        <v>43671</v>
      </c>
      <c r="Q47" s="65" t="s">
        <v>141</v>
      </c>
      <c r="R47" s="68">
        <v>14</v>
      </c>
      <c r="S47" s="18" t="s">
        <v>163</v>
      </c>
      <c r="T47" s="18"/>
    </row>
    <row r="48" spans="1:20">
      <c r="A48" s="4">
        <v>44</v>
      </c>
      <c r="B48" s="17" t="s">
        <v>62</v>
      </c>
      <c r="C48" s="64" t="s">
        <v>370</v>
      </c>
      <c r="D48" s="65" t="s">
        <v>25</v>
      </c>
      <c r="E48" s="68">
        <v>45</v>
      </c>
      <c r="F48" s="65"/>
      <c r="G48" s="68">
        <v>23</v>
      </c>
      <c r="H48" s="68">
        <v>25</v>
      </c>
      <c r="I48" s="58">
        <f t="shared" si="0"/>
        <v>48</v>
      </c>
      <c r="J48" s="64">
        <v>9438809706</v>
      </c>
      <c r="K48" s="65" t="s">
        <v>410</v>
      </c>
      <c r="L48" s="65" t="s">
        <v>411</v>
      </c>
      <c r="M48" s="65">
        <v>9401451163</v>
      </c>
      <c r="N48" s="65" t="s">
        <v>208</v>
      </c>
      <c r="O48" s="65">
        <v>9401130250</v>
      </c>
      <c r="P48" s="69">
        <v>43671</v>
      </c>
      <c r="Q48" s="65" t="s">
        <v>141</v>
      </c>
      <c r="R48" s="68">
        <v>30</v>
      </c>
      <c r="S48" s="18" t="s">
        <v>163</v>
      </c>
      <c r="T48" s="18"/>
    </row>
    <row r="49" spans="1:20" ht="33">
      <c r="A49" s="4">
        <v>45</v>
      </c>
      <c r="B49" s="17" t="s">
        <v>62</v>
      </c>
      <c r="C49" s="64" t="s">
        <v>371</v>
      </c>
      <c r="D49" s="65" t="s">
        <v>25</v>
      </c>
      <c r="E49" s="68">
        <v>46</v>
      </c>
      <c r="F49" s="65"/>
      <c r="G49" s="68">
        <v>20</v>
      </c>
      <c r="H49" s="68">
        <v>21</v>
      </c>
      <c r="I49" s="58">
        <f t="shared" si="0"/>
        <v>41</v>
      </c>
      <c r="J49" s="64">
        <v>9854783273</v>
      </c>
      <c r="K49" s="65" t="s">
        <v>412</v>
      </c>
      <c r="L49" s="65" t="s">
        <v>413</v>
      </c>
      <c r="M49" s="65">
        <v>9401451182</v>
      </c>
      <c r="N49" s="65" t="s">
        <v>414</v>
      </c>
      <c r="O49" s="65">
        <v>9859148406</v>
      </c>
      <c r="P49" s="69">
        <v>43672</v>
      </c>
      <c r="Q49" s="65" t="s">
        <v>145</v>
      </c>
      <c r="R49" s="68">
        <v>8</v>
      </c>
      <c r="S49" s="18" t="s">
        <v>163</v>
      </c>
      <c r="T49" s="18"/>
    </row>
    <row r="50" spans="1:20" ht="33">
      <c r="A50" s="4">
        <v>46</v>
      </c>
      <c r="B50" s="17" t="s">
        <v>62</v>
      </c>
      <c r="C50" s="64" t="s">
        <v>372</v>
      </c>
      <c r="D50" s="65" t="s">
        <v>25</v>
      </c>
      <c r="E50" s="68">
        <v>47</v>
      </c>
      <c r="F50" s="65"/>
      <c r="G50" s="68">
        <v>18</v>
      </c>
      <c r="H50" s="68">
        <v>14</v>
      </c>
      <c r="I50" s="58">
        <f t="shared" si="0"/>
        <v>32</v>
      </c>
      <c r="J50" s="64">
        <v>9401799709</v>
      </c>
      <c r="K50" s="65" t="s">
        <v>301</v>
      </c>
      <c r="L50" s="65" t="s">
        <v>405</v>
      </c>
      <c r="M50" s="65" t="s">
        <v>302</v>
      </c>
      <c r="N50" s="65" t="s">
        <v>303</v>
      </c>
      <c r="O50" s="65">
        <v>9859281070</v>
      </c>
      <c r="P50" s="69">
        <v>43672</v>
      </c>
      <c r="Q50" s="65" t="s">
        <v>145</v>
      </c>
      <c r="R50" s="68">
        <v>32</v>
      </c>
      <c r="S50" s="18" t="s">
        <v>163</v>
      </c>
      <c r="T50" s="18"/>
    </row>
    <row r="51" spans="1:20">
      <c r="A51" s="4">
        <v>47</v>
      </c>
      <c r="B51" s="17" t="s">
        <v>62</v>
      </c>
      <c r="C51" s="64" t="s">
        <v>373</v>
      </c>
      <c r="D51" s="65" t="s">
        <v>25</v>
      </c>
      <c r="E51" s="68">
        <v>48</v>
      </c>
      <c r="F51" s="65"/>
      <c r="G51" s="68">
        <v>39</v>
      </c>
      <c r="H51" s="68">
        <v>32</v>
      </c>
      <c r="I51" s="58">
        <f t="shared" si="0"/>
        <v>71</v>
      </c>
      <c r="J51" s="64">
        <v>9401220632</v>
      </c>
      <c r="K51" s="65" t="s">
        <v>410</v>
      </c>
      <c r="L51" s="65" t="s">
        <v>411</v>
      </c>
      <c r="M51" s="65">
        <v>9401451163</v>
      </c>
      <c r="N51" s="65" t="s">
        <v>415</v>
      </c>
      <c r="O51" s="65">
        <v>7577842508</v>
      </c>
      <c r="P51" s="69">
        <v>43673</v>
      </c>
      <c r="Q51" s="65" t="s">
        <v>146</v>
      </c>
      <c r="R51" s="68">
        <v>10</v>
      </c>
      <c r="S51" s="18" t="s">
        <v>163</v>
      </c>
      <c r="T51" s="18"/>
    </row>
    <row r="52" spans="1:20">
      <c r="A52" s="4">
        <v>48</v>
      </c>
      <c r="B52" s="17" t="s">
        <v>62</v>
      </c>
      <c r="C52" s="64" t="s">
        <v>374</v>
      </c>
      <c r="D52" s="65" t="s">
        <v>25</v>
      </c>
      <c r="E52" s="68">
        <v>49</v>
      </c>
      <c r="F52" s="65"/>
      <c r="G52" s="68">
        <v>19</v>
      </c>
      <c r="H52" s="68">
        <v>24</v>
      </c>
      <c r="I52" s="58">
        <f t="shared" si="0"/>
        <v>43</v>
      </c>
      <c r="J52" s="64">
        <v>8136083960</v>
      </c>
      <c r="K52" s="65" t="s">
        <v>410</v>
      </c>
      <c r="L52" s="65" t="s">
        <v>411</v>
      </c>
      <c r="M52" s="65">
        <v>9401451163</v>
      </c>
      <c r="N52" s="65" t="s">
        <v>415</v>
      </c>
      <c r="O52" s="65">
        <v>7577842508</v>
      </c>
      <c r="P52" s="69">
        <v>43673</v>
      </c>
      <c r="Q52" s="65" t="s">
        <v>146</v>
      </c>
      <c r="R52" s="68">
        <v>13</v>
      </c>
      <c r="S52" s="18" t="s">
        <v>163</v>
      </c>
      <c r="T52" s="18"/>
    </row>
    <row r="53" spans="1:20" ht="33">
      <c r="A53" s="4">
        <v>49</v>
      </c>
      <c r="B53" s="17" t="s">
        <v>62</v>
      </c>
      <c r="C53" s="64" t="s">
        <v>375</v>
      </c>
      <c r="D53" s="65" t="s">
        <v>25</v>
      </c>
      <c r="E53" s="68">
        <v>121</v>
      </c>
      <c r="F53" s="65"/>
      <c r="G53" s="68">
        <v>21</v>
      </c>
      <c r="H53" s="68">
        <v>19</v>
      </c>
      <c r="I53" s="58">
        <f t="shared" si="0"/>
        <v>40</v>
      </c>
      <c r="J53" s="64">
        <v>9859623932</v>
      </c>
      <c r="K53" s="65" t="s">
        <v>222</v>
      </c>
      <c r="L53" s="65" t="s">
        <v>223</v>
      </c>
      <c r="M53" s="65">
        <v>9401451168</v>
      </c>
      <c r="N53" s="65" t="s">
        <v>416</v>
      </c>
      <c r="O53" s="65">
        <v>9859368430</v>
      </c>
      <c r="P53" s="69">
        <v>43675</v>
      </c>
      <c r="Q53" s="65" t="s">
        <v>129</v>
      </c>
      <c r="R53" s="68">
        <v>6</v>
      </c>
      <c r="S53" s="18" t="s">
        <v>163</v>
      </c>
      <c r="T53" s="18"/>
    </row>
    <row r="54" spans="1:20" ht="33">
      <c r="A54" s="4">
        <v>50</v>
      </c>
      <c r="B54" s="17" t="s">
        <v>62</v>
      </c>
      <c r="C54" s="64" t="s">
        <v>376</v>
      </c>
      <c r="D54" s="65" t="s">
        <v>25</v>
      </c>
      <c r="E54" s="68">
        <v>122</v>
      </c>
      <c r="F54" s="65"/>
      <c r="G54" s="68">
        <v>17</v>
      </c>
      <c r="H54" s="68">
        <v>23</v>
      </c>
      <c r="I54" s="58">
        <f t="shared" si="0"/>
        <v>40</v>
      </c>
      <c r="J54" s="64">
        <v>9859369277</v>
      </c>
      <c r="K54" s="65" t="s">
        <v>410</v>
      </c>
      <c r="L54" s="65" t="s">
        <v>411</v>
      </c>
      <c r="M54" s="65">
        <v>9401451163</v>
      </c>
      <c r="N54" s="70" t="s">
        <v>787</v>
      </c>
      <c r="O54" s="65">
        <v>9954599778</v>
      </c>
      <c r="P54" s="69">
        <v>43675</v>
      </c>
      <c r="Q54" s="65" t="s">
        <v>129</v>
      </c>
      <c r="R54" s="68">
        <v>30</v>
      </c>
      <c r="S54" s="18" t="s">
        <v>163</v>
      </c>
      <c r="T54" s="18"/>
    </row>
    <row r="55" spans="1:20">
      <c r="A55" s="4">
        <v>51</v>
      </c>
      <c r="B55" s="17" t="s">
        <v>62</v>
      </c>
      <c r="C55" s="64" t="s">
        <v>377</v>
      </c>
      <c r="D55" s="65" t="s">
        <v>25</v>
      </c>
      <c r="E55" s="68">
        <v>123</v>
      </c>
      <c r="F55" s="65"/>
      <c r="G55" s="68">
        <v>24</v>
      </c>
      <c r="H55" s="68">
        <v>16</v>
      </c>
      <c r="I55" s="58">
        <f t="shared" si="0"/>
        <v>40</v>
      </c>
      <c r="J55" s="64">
        <v>9859561528</v>
      </c>
      <c r="K55" s="65" t="s">
        <v>312</v>
      </c>
      <c r="L55" s="65" t="s">
        <v>417</v>
      </c>
      <c r="M55" s="65">
        <v>9859367183</v>
      </c>
      <c r="N55" s="65" t="s">
        <v>418</v>
      </c>
      <c r="O55" s="65">
        <v>7399990486</v>
      </c>
      <c r="P55" s="69">
        <v>43676</v>
      </c>
      <c r="Q55" s="65" t="s">
        <v>130</v>
      </c>
      <c r="R55" s="68">
        <v>49</v>
      </c>
      <c r="S55" s="18" t="s">
        <v>163</v>
      </c>
      <c r="T55" s="18"/>
    </row>
    <row r="56" spans="1:20" ht="33">
      <c r="A56" s="4">
        <v>52</v>
      </c>
      <c r="B56" s="17" t="s">
        <v>62</v>
      </c>
      <c r="C56" s="64" t="s">
        <v>378</v>
      </c>
      <c r="D56" s="65" t="s">
        <v>25</v>
      </c>
      <c r="E56" s="68">
        <v>143</v>
      </c>
      <c r="F56" s="65"/>
      <c r="G56" s="68">
        <v>18</v>
      </c>
      <c r="H56" s="68">
        <v>15</v>
      </c>
      <c r="I56" s="58">
        <f t="shared" si="0"/>
        <v>33</v>
      </c>
      <c r="J56" s="64">
        <v>9613958411</v>
      </c>
      <c r="K56" s="65" t="s">
        <v>410</v>
      </c>
      <c r="L56" s="65" t="s">
        <v>411</v>
      </c>
      <c r="M56" s="65">
        <v>9401451163</v>
      </c>
      <c r="N56" s="84" t="s">
        <v>786</v>
      </c>
      <c r="O56" s="65">
        <v>7896196038</v>
      </c>
      <c r="P56" s="69">
        <v>43676</v>
      </c>
      <c r="Q56" s="65" t="s">
        <v>130</v>
      </c>
      <c r="R56" s="68">
        <v>28</v>
      </c>
      <c r="S56" s="18" t="s">
        <v>163</v>
      </c>
      <c r="T56" s="18"/>
    </row>
    <row r="57" spans="1:20">
      <c r="A57" s="4">
        <v>53</v>
      </c>
      <c r="B57" s="17" t="s">
        <v>62</v>
      </c>
      <c r="C57" s="64" t="s">
        <v>379</v>
      </c>
      <c r="D57" s="65" t="s">
        <v>25</v>
      </c>
      <c r="E57" s="68">
        <v>162</v>
      </c>
      <c r="F57" s="65"/>
      <c r="G57" s="68">
        <v>21</v>
      </c>
      <c r="H57" s="68">
        <v>19</v>
      </c>
      <c r="I57" s="58">
        <f t="shared" si="0"/>
        <v>40</v>
      </c>
      <c r="J57" s="64">
        <v>9859003334</v>
      </c>
      <c r="K57" s="65" t="s">
        <v>216</v>
      </c>
      <c r="L57" s="65" t="s">
        <v>217</v>
      </c>
      <c r="M57" s="65">
        <v>9954737086</v>
      </c>
      <c r="N57" s="65" t="s">
        <v>208</v>
      </c>
      <c r="O57" s="65">
        <v>9401130250</v>
      </c>
      <c r="P57" s="69">
        <v>43677</v>
      </c>
      <c r="Q57" s="65" t="s">
        <v>134</v>
      </c>
      <c r="R57" s="68">
        <v>32</v>
      </c>
      <c r="S57" s="18" t="s">
        <v>163</v>
      </c>
      <c r="T57" s="18"/>
    </row>
    <row r="58" spans="1:20" ht="33">
      <c r="A58" s="4">
        <v>54</v>
      </c>
      <c r="B58" s="17" t="s">
        <v>62</v>
      </c>
      <c r="C58" s="64" t="s">
        <v>380</v>
      </c>
      <c r="D58" s="65" t="s">
        <v>25</v>
      </c>
      <c r="E58" s="68">
        <v>50</v>
      </c>
      <c r="F58" s="65"/>
      <c r="G58" s="68">
        <v>15</v>
      </c>
      <c r="H58" s="68">
        <v>20</v>
      </c>
      <c r="I58" s="58">
        <f t="shared" si="0"/>
        <v>35</v>
      </c>
      <c r="J58" s="64">
        <v>9854746656</v>
      </c>
      <c r="K58" s="65" t="s">
        <v>131</v>
      </c>
      <c r="L58" s="65" t="s">
        <v>132</v>
      </c>
      <c r="M58" s="65">
        <v>9401451173</v>
      </c>
      <c r="N58" s="65" t="s">
        <v>419</v>
      </c>
      <c r="O58" s="65">
        <v>8133051638</v>
      </c>
      <c r="P58" s="69">
        <v>43677</v>
      </c>
      <c r="Q58" s="65" t="s">
        <v>134</v>
      </c>
      <c r="R58" s="68">
        <v>22</v>
      </c>
      <c r="S58" s="18" t="s">
        <v>163</v>
      </c>
      <c r="T58" s="18"/>
    </row>
    <row r="59" spans="1:20">
      <c r="A59" s="4">
        <v>55</v>
      </c>
      <c r="B59" s="17" t="s">
        <v>63</v>
      </c>
      <c r="C59" s="90" t="s">
        <v>590</v>
      </c>
      <c r="D59" s="91" t="s">
        <v>25</v>
      </c>
      <c r="E59" s="95" t="s">
        <v>591</v>
      </c>
      <c r="F59" s="91"/>
      <c r="G59" s="94">
        <v>24</v>
      </c>
      <c r="H59" s="94">
        <v>16</v>
      </c>
      <c r="I59" s="58">
        <f t="shared" si="0"/>
        <v>40</v>
      </c>
      <c r="J59" s="91">
        <v>9954143433</v>
      </c>
      <c r="K59" s="91" t="s">
        <v>644</v>
      </c>
      <c r="L59" s="91" t="s">
        <v>645</v>
      </c>
      <c r="M59" s="91">
        <v>7399230093</v>
      </c>
      <c r="N59" s="91" t="s">
        <v>469</v>
      </c>
      <c r="O59" s="91">
        <v>9577403939</v>
      </c>
      <c r="P59" s="98">
        <v>43647</v>
      </c>
      <c r="Q59" s="91" t="s">
        <v>129</v>
      </c>
      <c r="R59" s="94">
        <v>32</v>
      </c>
      <c r="S59" s="18" t="s">
        <v>163</v>
      </c>
      <c r="T59" s="18"/>
    </row>
    <row r="60" spans="1:20">
      <c r="A60" s="4">
        <v>56</v>
      </c>
      <c r="B60" s="17" t="s">
        <v>63</v>
      </c>
      <c r="C60" s="90" t="s">
        <v>592</v>
      </c>
      <c r="D60" s="91" t="s">
        <v>25</v>
      </c>
      <c r="E60" s="95">
        <v>75</v>
      </c>
      <c r="F60" s="91"/>
      <c r="G60" s="94">
        <v>24</v>
      </c>
      <c r="H60" s="94">
        <v>16</v>
      </c>
      <c r="I60" s="58">
        <f t="shared" si="0"/>
        <v>40</v>
      </c>
      <c r="J60" s="91">
        <v>8876070364</v>
      </c>
      <c r="K60" s="91" t="s">
        <v>301</v>
      </c>
      <c r="L60" s="91" t="s">
        <v>405</v>
      </c>
      <c r="M60" s="91" t="s">
        <v>646</v>
      </c>
      <c r="N60" s="91" t="s">
        <v>471</v>
      </c>
      <c r="O60" s="91" t="s">
        <v>472</v>
      </c>
      <c r="P60" s="98">
        <v>43647</v>
      </c>
      <c r="Q60" s="91" t="s">
        <v>129</v>
      </c>
      <c r="R60" s="94">
        <v>30</v>
      </c>
      <c r="S60" s="18" t="s">
        <v>163</v>
      </c>
      <c r="T60" s="18"/>
    </row>
    <row r="61" spans="1:20" ht="33">
      <c r="A61" s="4">
        <v>57</v>
      </c>
      <c r="B61" s="17" t="s">
        <v>63</v>
      </c>
      <c r="C61" s="90" t="s">
        <v>593</v>
      </c>
      <c r="D61" s="91" t="s">
        <v>25</v>
      </c>
      <c r="E61" s="95">
        <v>130</v>
      </c>
      <c r="F61" s="91"/>
      <c r="G61" s="94">
        <v>17</v>
      </c>
      <c r="H61" s="94">
        <v>14</v>
      </c>
      <c r="I61" s="58">
        <f t="shared" si="0"/>
        <v>31</v>
      </c>
      <c r="J61" s="91">
        <v>7399962529</v>
      </c>
      <c r="K61" s="91" t="s">
        <v>236</v>
      </c>
      <c r="L61" s="91" t="s">
        <v>785</v>
      </c>
      <c r="M61" s="91">
        <v>9859693585</v>
      </c>
      <c r="N61" s="91" t="s">
        <v>587</v>
      </c>
      <c r="O61" s="91">
        <v>8751868353</v>
      </c>
      <c r="P61" s="98">
        <v>43648</v>
      </c>
      <c r="Q61" s="91" t="s">
        <v>130</v>
      </c>
      <c r="R61" s="94">
        <v>32</v>
      </c>
      <c r="S61" s="18" t="s">
        <v>163</v>
      </c>
      <c r="T61" s="18"/>
    </row>
    <row r="62" spans="1:20">
      <c r="A62" s="4">
        <v>58</v>
      </c>
      <c r="B62" s="17" t="s">
        <v>63</v>
      </c>
      <c r="C62" s="90" t="s">
        <v>594</v>
      </c>
      <c r="D62" s="91" t="s">
        <v>25</v>
      </c>
      <c r="E62" s="95">
        <v>129</v>
      </c>
      <c r="F62" s="91"/>
      <c r="G62" s="94">
        <v>24</v>
      </c>
      <c r="H62" s="94">
        <v>19</v>
      </c>
      <c r="I62" s="58">
        <f t="shared" si="0"/>
        <v>43</v>
      </c>
      <c r="J62" s="91">
        <v>9401720649</v>
      </c>
      <c r="K62" s="91" t="s">
        <v>392</v>
      </c>
      <c r="L62" s="91" t="s">
        <v>393</v>
      </c>
      <c r="M62" s="91" t="s">
        <v>394</v>
      </c>
      <c r="N62" s="91" t="s">
        <v>647</v>
      </c>
      <c r="O62" s="91">
        <v>7896487151</v>
      </c>
      <c r="P62" s="98">
        <v>43648</v>
      </c>
      <c r="Q62" s="91" t="s">
        <v>130</v>
      </c>
      <c r="R62" s="94">
        <v>24</v>
      </c>
      <c r="S62" s="18" t="s">
        <v>163</v>
      </c>
      <c r="T62" s="18"/>
    </row>
    <row r="63" spans="1:20" ht="33">
      <c r="A63" s="4">
        <v>59</v>
      </c>
      <c r="B63" s="17" t="s">
        <v>63</v>
      </c>
      <c r="C63" s="90" t="s">
        <v>595</v>
      </c>
      <c r="D63" s="91" t="s">
        <v>25</v>
      </c>
      <c r="E63" s="95">
        <v>144</v>
      </c>
      <c r="F63" s="91"/>
      <c r="G63" s="94">
        <v>27</v>
      </c>
      <c r="H63" s="94">
        <v>19</v>
      </c>
      <c r="I63" s="58">
        <f t="shared" si="0"/>
        <v>46</v>
      </c>
      <c r="J63" s="91">
        <v>9864974763</v>
      </c>
      <c r="K63" s="91" t="s">
        <v>155</v>
      </c>
      <c r="L63" s="91" t="s">
        <v>648</v>
      </c>
      <c r="M63" s="91">
        <v>9401451171</v>
      </c>
      <c r="N63" s="91" t="s">
        <v>404</v>
      </c>
      <c r="O63" s="91">
        <v>9954359303</v>
      </c>
      <c r="P63" s="98">
        <v>43649</v>
      </c>
      <c r="Q63" s="91" t="s">
        <v>134</v>
      </c>
      <c r="R63" s="94">
        <v>52</v>
      </c>
      <c r="S63" s="18" t="s">
        <v>163</v>
      </c>
      <c r="T63" s="18"/>
    </row>
    <row r="64" spans="1:20" ht="33">
      <c r="A64" s="4">
        <v>60</v>
      </c>
      <c r="B64" s="17" t="s">
        <v>63</v>
      </c>
      <c r="C64" s="90" t="s">
        <v>596</v>
      </c>
      <c r="D64" s="91" t="s">
        <v>25</v>
      </c>
      <c r="E64" s="95">
        <v>159</v>
      </c>
      <c r="F64" s="91"/>
      <c r="G64" s="94">
        <v>23</v>
      </c>
      <c r="H64" s="94">
        <v>20</v>
      </c>
      <c r="I64" s="58">
        <f t="shared" si="0"/>
        <v>43</v>
      </c>
      <c r="J64" s="91">
        <v>9678354216</v>
      </c>
      <c r="K64" s="91" t="s">
        <v>295</v>
      </c>
      <c r="L64" s="91" t="s">
        <v>588</v>
      </c>
      <c r="M64" s="91">
        <v>9954208720</v>
      </c>
      <c r="N64" s="91" t="s">
        <v>589</v>
      </c>
      <c r="O64" s="91">
        <v>9957268688</v>
      </c>
      <c r="P64" s="98">
        <v>43649</v>
      </c>
      <c r="Q64" s="91" t="s">
        <v>134</v>
      </c>
      <c r="R64" s="94">
        <v>29</v>
      </c>
      <c r="S64" s="18" t="s">
        <v>163</v>
      </c>
      <c r="T64" s="18"/>
    </row>
    <row r="65" spans="1:20">
      <c r="A65" s="4">
        <v>61</v>
      </c>
      <c r="B65" s="17" t="s">
        <v>63</v>
      </c>
      <c r="C65" s="90" t="s">
        <v>597</v>
      </c>
      <c r="D65" s="91" t="s">
        <v>25</v>
      </c>
      <c r="E65" s="95">
        <v>76</v>
      </c>
      <c r="F65" s="91"/>
      <c r="G65" s="94">
        <v>14</v>
      </c>
      <c r="H65" s="94">
        <v>16</v>
      </c>
      <c r="I65" s="58">
        <f t="shared" si="0"/>
        <v>30</v>
      </c>
      <c r="J65" s="91">
        <v>8751919296</v>
      </c>
      <c r="K65" s="91" t="s">
        <v>410</v>
      </c>
      <c r="L65" s="91" t="s">
        <v>411</v>
      </c>
      <c r="M65" s="91">
        <v>9401451163</v>
      </c>
      <c r="N65" s="91" t="s">
        <v>517</v>
      </c>
      <c r="O65" s="91">
        <v>7399109040</v>
      </c>
      <c r="P65" s="98">
        <v>43650</v>
      </c>
      <c r="Q65" s="91" t="s">
        <v>141</v>
      </c>
      <c r="R65" s="94">
        <v>51</v>
      </c>
      <c r="S65" s="18" t="s">
        <v>163</v>
      </c>
      <c r="T65" s="18"/>
    </row>
    <row r="66" spans="1:20" ht="33">
      <c r="A66" s="4">
        <v>62</v>
      </c>
      <c r="B66" s="17" t="s">
        <v>63</v>
      </c>
      <c r="C66" s="90" t="s">
        <v>598</v>
      </c>
      <c r="D66" s="91" t="s">
        <v>25</v>
      </c>
      <c r="E66" s="95">
        <v>77</v>
      </c>
      <c r="F66" s="91"/>
      <c r="G66" s="94">
        <v>20</v>
      </c>
      <c r="H66" s="94">
        <v>20</v>
      </c>
      <c r="I66" s="58">
        <f t="shared" si="0"/>
        <v>40</v>
      </c>
      <c r="J66" s="91">
        <v>9853335231</v>
      </c>
      <c r="K66" s="91" t="s">
        <v>410</v>
      </c>
      <c r="L66" s="91" t="s">
        <v>411</v>
      </c>
      <c r="M66" s="91">
        <v>9401451163</v>
      </c>
      <c r="N66" s="91" t="s">
        <v>649</v>
      </c>
      <c r="O66" s="91">
        <v>9613480465</v>
      </c>
      <c r="P66" s="98">
        <v>43650</v>
      </c>
      <c r="Q66" s="91" t="s">
        <v>141</v>
      </c>
      <c r="R66" s="94">
        <v>28</v>
      </c>
      <c r="S66" s="18" t="s">
        <v>163</v>
      </c>
      <c r="T66" s="18"/>
    </row>
    <row r="67" spans="1:20">
      <c r="A67" s="4">
        <v>63</v>
      </c>
      <c r="B67" s="17" t="s">
        <v>63</v>
      </c>
      <c r="C67" s="90" t="s">
        <v>599</v>
      </c>
      <c r="D67" s="91" t="s">
        <v>25</v>
      </c>
      <c r="E67" s="95">
        <v>78</v>
      </c>
      <c r="F67" s="91"/>
      <c r="G67" s="94">
        <v>22</v>
      </c>
      <c r="H67" s="94">
        <v>18</v>
      </c>
      <c r="I67" s="58">
        <f t="shared" si="0"/>
        <v>40</v>
      </c>
      <c r="J67" s="91">
        <v>9859233155</v>
      </c>
      <c r="K67" s="91" t="s">
        <v>213</v>
      </c>
      <c r="L67" s="91" t="s">
        <v>214</v>
      </c>
      <c r="M67" s="91">
        <v>9954237014</v>
      </c>
      <c r="N67" s="91" t="s">
        <v>212</v>
      </c>
      <c r="O67" s="91">
        <v>9854498590</v>
      </c>
      <c r="P67" s="98">
        <v>43651</v>
      </c>
      <c r="Q67" s="91" t="s">
        <v>145</v>
      </c>
      <c r="R67" s="94">
        <v>61</v>
      </c>
      <c r="S67" s="18" t="s">
        <v>163</v>
      </c>
      <c r="T67" s="18"/>
    </row>
    <row r="68" spans="1:20" ht="33">
      <c r="A68" s="4">
        <v>64</v>
      </c>
      <c r="B68" s="17" t="s">
        <v>63</v>
      </c>
      <c r="C68" s="90" t="s">
        <v>600</v>
      </c>
      <c r="D68" s="91" t="s">
        <v>25</v>
      </c>
      <c r="E68" s="95">
        <v>79</v>
      </c>
      <c r="F68" s="91"/>
      <c r="G68" s="94">
        <v>17</v>
      </c>
      <c r="H68" s="94">
        <v>19</v>
      </c>
      <c r="I68" s="58">
        <f t="shared" si="0"/>
        <v>36</v>
      </c>
      <c r="J68" s="91">
        <v>9613130702</v>
      </c>
      <c r="K68" s="91" t="s">
        <v>213</v>
      </c>
      <c r="L68" s="91" t="s">
        <v>214</v>
      </c>
      <c r="M68" s="91">
        <v>9954237014</v>
      </c>
      <c r="N68" s="91" t="s">
        <v>650</v>
      </c>
      <c r="O68" s="91">
        <v>9401444575</v>
      </c>
      <c r="P68" s="98">
        <v>43651</v>
      </c>
      <c r="Q68" s="91" t="s">
        <v>145</v>
      </c>
      <c r="R68" s="94">
        <v>33</v>
      </c>
      <c r="S68" s="18" t="s">
        <v>163</v>
      </c>
      <c r="T68" s="18"/>
    </row>
    <row r="69" spans="1:20">
      <c r="A69" s="4">
        <v>65</v>
      </c>
      <c r="B69" s="17" t="s">
        <v>63</v>
      </c>
      <c r="C69" s="90" t="s">
        <v>601</v>
      </c>
      <c r="D69" s="91" t="s">
        <v>25</v>
      </c>
      <c r="E69" s="95">
        <v>80</v>
      </c>
      <c r="F69" s="91"/>
      <c r="G69" s="94">
        <v>11</v>
      </c>
      <c r="H69" s="94">
        <v>14</v>
      </c>
      <c r="I69" s="58">
        <f t="shared" si="0"/>
        <v>25</v>
      </c>
      <c r="J69" s="91">
        <v>9854429936</v>
      </c>
      <c r="K69" s="91" t="s">
        <v>213</v>
      </c>
      <c r="L69" s="91" t="s">
        <v>214</v>
      </c>
      <c r="M69" s="91">
        <v>9954237014</v>
      </c>
      <c r="N69" s="91" t="s">
        <v>210</v>
      </c>
      <c r="O69" s="91">
        <v>7662842590</v>
      </c>
      <c r="P69" s="98">
        <v>43652</v>
      </c>
      <c r="Q69" s="91" t="s">
        <v>146</v>
      </c>
      <c r="R69" s="94">
        <v>87</v>
      </c>
      <c r="S69" s="18" t="s">
        <v>163</v>
      </c>
      <c r="T69" s="18"/>
    </row>
    <row r="70" spans="1:20" ht="33">
      <c r="A70" s="4">
        <v>66</v>
      </c>
      <c r="B70" s="17" t="s">
        <v>63</v>
      </c>
      <c r="C70" s="90" t="s">
        <v>602</v>
      </c>
      <c r="D70" s="91" t="s">
        <v>25</v>
      </c>
      <c r="E70" s="95">
        <v>81</v>
      </c>
      <c r="F70" s="91"/>
      <c r="G70" s="94">
        <v>14</v>
      </c>
      <c r="H70" s="94">
        <v>13</v>
      </c>
      <c r="I70" s="58">
        <f t="shared" ref="I70:I133" si="1">SUM(G70:H70)</f>
        <v>27</v>
      </c>
      <c r="J70" s="91">
        <v>9132072877</v>
      </c>
      <c r="K70" s="91" t="s">
        <v>213</v>
      </c>
      <c r="L70" s="91" t="s">
        <v>214</v>
      </c>
      <c r="M70" s="91">
        <v>9954237014</v>
      </c>
      <c r="N70" s="91" t="s">
        <v>651</v>
      </c>
      <c r="O70" s="91">
        <v>9854317892</v>
      </c>
      <c r="P70" s="98">
        <v>43652</v>
      </c>
      <c r="Q70" s="91" t="s">
        <v>146</v>
      </c>
      <c r="R70" s="94">
        <v>26</v>
      </c>
      <c r="S70" s="18" t="s">
        <v>163</v>
      </c>
      <c r="T70" s="18"/>
    </row>
    <row r="71" spans="1:20">
      <c r="A71" s="4">
        <v>67</v>
      </c>
      <c r="B71" s="17" t="s">
        <v>63</v>
      </c>
      <c r="C71" s="90" t="s">
        <v>603</v>
      </c>
      <c r="D71" s="91" t="s">
        <v>25</v>
      </c>
      <c r="E71" s="95">
        <v>82</v>
      </c>
      <c r="F71" s="91"/>
      <c r="G71" s="94">
        <v>12</v>
      </c>
      <c r="H71" s="94">
        <v>10</v>
      </c>
      <c r="I71" s="58">
        <f t="shared" si="1"/>
        <v>22</v>
      </c>
      <c r="J71" s="91">
        <v>9613319797</v>
      </c>
      <c r="K71" s="91" t="s">
        <v>213</v>
      </c>
      <c r="L71" s="91" t="s">
        <v>214</v>
      </c>
      <c r="M71" s="91">
        <v>9954237014</v>
      </c>
      <c r="N71" s="91" t="s">
        <v>652</v>
      </c>
      <c r="O71" s="91">
        <v>7399791303</v>
      </c>
      <c r="P71" s="98">
        <v>43654</v>
      </c>
      <c r="Q71" s="91" t="s">
        <v>129</v>
      </c>
      <c r="R71" s="94">
        <v>30</v>
      </c>
      <c r="S71" s="18" t="s">
        <v>163</v>
      </c>
      <c r="T71" s="18"/>
    </row>
    <row r="72" spans="1:20">
      <c r="A72" s="4">
        <v>68</v>
      </c>
      <c r="B72" s="17" t="s">
        <v>63</v>
      </c>
      <c r="C72" s="90" t="s">
        <v>604</v>
      </c>
      <c r="D72" s="91" t="s">
        <v>25</v>
      </c>
      <c r="E72" s="95">
        <v>83</v>
      </c>
      <c r="F72" s="91"/>
      <c r="G72" s="94">
        <v>12</v>
      </c>
      <c r="H72" s="94">
        <v>16</v>
      </c>
      <c r="I72" s="58">
        <f t="shared" si="1"/>
        <v>28</v>
      </c>
      <c r="J72" s="91">
        <v>7399107894</v>
      </c>
      <c r="K72" s="91" t="s">
        <v>213</v>
      </c>
      <c r="L72" s="91" t="s">
        <v>214</v>
      </c>
      <c r="M72" s="91">
        <v>9954237014</v>
      </c>
      <c r="N72" s="91" t="s">
        <v>210</v>
      </c>
      <c r="O72" s="91">
        <v>7662842590</v>
      </c>
      <c r="P72" s="98">
        <v>43654</v>
      </c>
      <c r="Q72" s="91" t="s">
        <v>129</v>
      </c>
      <c r="R72" s="94">
        <v>24</v>
      </c>
      <c r="S72" s="18" t="s">
        <v>163</v>
      </c>
      <c r="T72" s="18"/>
    </row>
    <row r="73" spans="1:20">
      <c r="A73" s="4">
        <v>69</v>
      </c>
      <c r="B73" s="17" t="s">
        <v>63</v>
      </c>
      <c r="C73" s="90" t="s">
        <v>605</v>
      </c>
      <c r="D73" s="91" t="s">
        <v>25</v>
      </c>
      <c r="E73" s="95">
        <v>131</v>
      </c>
      <c r="F73" s="91"/>
      <c r="G73" s="94">
        <v>15</v>
      </c>
      <c r="H73" s="94">
        <v>14</v>
      </c>
      <c r="I73" s="58">
        <f t="shared" si="1"/>
        <v>29</v>
      </c>
      <c r="J73" s="91">
        <v>7662096312</v>
      </c>
      <c r="K73" s="91" t="s">
        <v>410</v>
      </c>
      <c r="L73" s="91" t="s">
        <v>411</v>
      </c>
      <c r="M73" s="91">
        <v>9401451163</v>
      </c>
      <c r="N73" s="91" t="s">
        <v>653</v>
      </c>
      <c r="O73" s="91">
        <v>9957999728</v>
      </c>
      <c r="P73" s="98">
        <v>43655</v>
      </c>
      <c r="Q73" s="91" t="s">
        <v>130</v>
      </c>
      <c r="R73" s="94">
        <v>42</v>
      </c>
      <c r="S73" s="18" t="s">
        <v>163</v>
      </c>
      <c r="T73" s="18"/>
    </row>
    <row r="74" spans="1:20">
      <c r="A74" s="4">
        <v>70</v>
      </c>
      <c r="B74" s="17" t="s">
        <v>63</v>
      </c>
      <c r="C74" s="90" t="s">
        <v>606</v>
      </c>
      <c r="D74" s="91" t="s">
        <v>25</v>
      </c>
      <c r="E74" s="95">
        <v>132</v>
      </c>
      <c r="F74" s="91"/>
      <c r="G74" s="94">
        <v>20</v>
      </c>
      <c r="H74" s="94">
        <v>23</v>
      </c>
      <c r="I74" s="58">
        <f t="shared" si="1"/>
        <v>43</v>
      </c>
      <c r="J74" s="91">
        <v>9577694237</v>
      </c>
      <c r="K74" s="91" t="s">
        <v>213</v>
      </c>
      <c r="L74" s="91" t="s">
        <v>214</v>
      </c>
      <c r="M74" s="91">
        <v>9954237014</v>
      </c>
      <c r="N74" s="91" t="s">
        <v>654</v>
      </c>
      <c r="O74" s="91">
        <v>9854848832</v>
      </c>
      <c r="P74" s="98">
        <v>43655</v>
      </c>
      <c r="Q74" s="91" t="s">
        <v>130</v>
      </c>
      <c r="R74" s="94">
        <v>29</v>
      </c>
      <c r="S74" s="18" t="s">
        <v>163</v>
      </c>
      <c r="T74" s="18"/>
    </row>
    <row r="75" spans="1:20">
      <c r="A75" s="4">
        <v>71</v>
      </c>
      <c r="B75" s="17" t="s">
        <v>63</v>
      </c>
      <c r="C75" s="90" t="s">
        <v>607</v>
      </c>
      <c r="D75" s="91" t="s">
        <v>25</v>
      </c>
      <c r="E75" s="95">
        <v>84</v>
      </c>
      <c r="F75" s="91"/>
      <c r="G75" s="94">
        <v>25</v>
      </c>
      <c r="H75" s="94">
        <v>30</v>
      </c>
      <c r="I75" s="58">
        <f t="shared" si="1"/>
        <v>55</v>
      </c>
      <c r="J75" s="91">
        <v>9613151241</v>
      </c>
      <c r="K75" s="91" t="s">
        <v>152</v>
      </c>
      <c r="L75" s="91" t="s">
        <v>385</v>
      </c>
      <c r="M75" s="91">
        <v>9401451146</v>
      </c>
      <c r="N75" s="91" t="s">
        <v>386</v>
      </c>
      <c r="O75" s="91">
        <v>7399156434</v>
      </c>
      <c r="P75" s="98">
        <v>43656</v>
      </c>
      <c r="Q75" s="91" t="s">
        <v>134</v>
      </c>
      <c r="R75" s="94">
        <v>35</v>
      </c>
      <c r="S75" s="18" t="s">
        <v>163</v>
      </c>
      <c r="T75" s="18"/>
    </row>
    <row r="76" spans="1:20">
      <c r="A76" s="4">
        <v>72</v>
      </c>
      <c r="B76" s="17" t="s">
        <v>63</v>
      </c>
      <c r="C76" s="90" t="s">
        <v>608</v>
      </c>
      <c r="D76" s="91" t="s">
        <v>25</v>
      </c>
      <c r="E76" s="95">
        <v>85</v>
      </c>
      <c r="F76" s="91"/>
      <c r="G76" s="94">
        <v>35</v>
      </c>
      <c r="H76" s="94">
        <v>35</v>
      </c>
      <c r="I76" s="58">
        <f t="shared" si="1"/>
        <v>70</v>
      </c>
      <c r="J76" s="91">
        <v>9859695021</v>
      </c>
      <c r="K76" s="91" t="s">
        <v>152</v>
      </c>
      <c r="L76" s="91" t="s">
        <v>385</v>
      </c>
      <c r="M76" s="91">
        <v>9401451146</v>
      </c>
      <c r="N76" s="91" t="s">
        <v>154</v>
      </c>
      <c r="O76" s="91">
        <v>9859239536</v>
      </c>
      <c r="P76" s="98">
        <v>43656</v>
      </c>
      <c r="Q76" s="91" t="s">
        <v>134</v>
      </c>
      <c r="R76" s="94">
        <v>28</v>
      </c>
      <c r="S76" s="18" t="s">
        <v>163</v>
      </c>
      <c r="T76" s="18"/>
    </row>
    <row r="77" spans="1:20">
      <c r="A77" s="4">
        <v>73</v>
      </c>
      <c r="B77" s="17" t="s">
        <v>63</v>
      </c>
      <c r="C77" s="90" t="s">
        <v>609</v>
      </c>
      <c r="D77" s="91" t="s">
        <v>25</v>
      </c>
      <c r="E77" s="95">
        <v>86</v>
      </c>
      <c r="F77" s="91"/>
      <c r="G77" s="94">
        <v>30</v>
      </c>
      <c r="H77" s="94">
        <v>25</v>
      </c>
      <c r="I77" s="58">
        <f t="shared" si="1"/>
        <v>55</v>
      </c>
      <c r="J77" s="91">
        <v>9613056744</v>
      </c>
      <c r="K77" s="91" t="s">
        <v>148</v>
      </c>
      <c r="L77" s="91" t="s">
        <v>399</v>
      </c>
      <c r="M77" s="91">
        <v>9401283627</v>
      </c>
      <c r="N77" s="91" t="s">
        <v>151</v>
      </c>
      <c r="O77" s="91">
        <v>9401425129</v>
      </c>
      <c r="P77" s="98">
        <v>43657</v>
      </c>
      <c r="Q77" s="91" t="s">
        <v>141</v>
      </c>
      <c r="R77" s="94">
        <v>14</v>
      </c>
      <c r="S77" s="18" t="s">
        <v>163</v>
      </c>
      <c r="T77" s="18"/>
    </row>
    <row r="78" spans="1:20" ht="33">
      <c r="A78" s="4">
        <v>74</v>
      </c>
      <c r="B78" s="17" t="s">
        <v>63</v>
      </c>
      <c r="C78" s="90" t="s">
        <v>610</v>
      </c>
      <c r="D78" s="91" t="s">
        <v>25</v>
      </c>
      <c r="E78" s="95">
        <v>87</v>
      </c>
      <c r="F78" s="91"/>
      <c r="G78" s="94">
        <v>32</v>
      </c>
      <c r="H78" s="94">
        <v>40</v>
      </c>
      <c r="I78" s="58">
        <f t="shared" si="1"/>
        <v>72</v>
      </c>
      <c r="J78" s="91">
        <v>9854304921</v>
      </c>
      <c r="K78" s="91" t="s">
        <v>152</v>
      </c>
      <c r="L78" s="91" t="s">
        <v>385</v>
      </c>
      <c r="M78" s="91">
        <v>9401451146</v>
      </c>
      <c r="N78" s="91" t="s">
        <v>386</v>
      </c>
      <c r="O78" s="91">
        <v>7399156434</v>
      </c>
      <c r="P78" s="98">
        <v>43657</v>
      </c>
      <c r="Q78" s="91" t="s">
        <v>141</v>
      </c>
      <c r="R78" s="94">
        <v>20</v>
      </c>
      <c r="S78" s="18" t="s">
        <v>163</v>
      </c>
      <c r="T78" s="18"/>
    </row>
    <row r="79" spans="1:20">
      <c r="A79" s="4">
        <v>75</v>
      </c>
      <c r="B79" s="17" t="s">
        <v>63</v>
      </c>
      <c r="C79" s="90" t="s">
        <v>611</v>
      </c>
      <c r="D79" s="91" t="s">
        <v>25</v>
      </c>
      <c r="E79" s="95">
        <v>88</v>
      </c>
      <c r="F79" s="91"/>
      <c r="G79" s="94">
        <v>28</v>
      </c>
      <c r="H79" s="94">
        <v>32</v>
      </c>
      <c r="I79" s="58">
        <f t="shared" si="1"/>
        <v>60</v>
      </c>
      <c r="J79" s="91">
        <v>9577553118</v>
      </c>
      <c r="K79" s="91" t="s">
        <v>148</v>
      </c>
      <c r="L79" s="91" t="s">
        <v>399</v>
      </c>
      <c r="M79" s="91">
        <v>9401283627</v>
      </c>
      <c r="N79" s="91" t="s">
        <v>655</v>
      </c>
      <c r="O79" s="91">
        <v>9859366960</v>
      </c>
      <c r="P79" s="98">
        <v>43658</v>
      </c>
      <c r="Q79" s="91" t="s">
        <v>145</v>
      </c>
      <c r="R79" s="94">
        <v>43</v>
      </c>
      <c r="S79" s="18" t="s">
        <v>163</v>
      </c>
      <c r="T79" s="18"/>
    </row>
    <row r="80" spans="1:20">
      <c r="A80" s="4">
        <v>76</v>
      </c>
      <c r="B80" s="17" t="s">
        <v>63</v>
      </c>
      <c r="C80" s="90" t="s">
        <v>612</v>
      </c>
      <c r="D80" s="91" t="s">
        <v>25</v>
      </c>
      <c r="E80" s="95">
        <v>89</v>
      </c>
      <c r="F80" s="91"/>
      <c r="G80" s="94">
        <v>50</v>
      </c>
      <c r="H80" s="94">
        <v>51</v>
      </c>
      <c r="I80" s="58">
        <f t="shared" si="1"/>
        <v>101</v>
      </c>
      <c r="J80" s="91">
        <v>9954716163</v>
      </c>
      <c r="K80" s="91" t="s">
        <v>148</v>
      </c>
      <c r="L80" s="91" t="s">
        <v>399</v>
      </c>
      <c r="M80" s="91">
        <v>9401283627</v>
      </c>
      <c r="N80" s="91" t="s">
        <v>656</v>
      </c>
      <c r="O80" s="91">
        <v>8471943423</v>
      </c>
      <c r="P80" s="98">
        <v>43658</v>
      </c>
      <c r="Q80" s="91" t="s">
        <v>145</v>
      </c>
      <c r="R80" s="94">
        <v>26</v>
      </c>
      <c r="S80" s="18" t="s">
        <v>163</v>
      </c>
      <c r="T80" s="18"/>
    </row>
    <row r="81" spans="1:20">
      <c r="A81" s="4">
        <v>77</v>
      </c>
      <c r="B81" s="17" t="s">
        <v>63</v>
      </c>
      <c r="C81" s="90" t="s">
        <v>613</v>
      </c>
      <c r="D81" s="91" t="s">
        <v>25</v>
      </c>
      <c r="E81" s="95">
        <v>90</v>
      </c>
      <c r="F81" s="91"/>
      <c r="G81" s="94">
        <v>22</v>
      </c>
      <c r="H81" s="94">
        <v>37</v>
      </c>
      <c r="I81" s="58">
        <f t="shared" si="1"/>
        <v>59</v>
      </c>
      <c r="J81" s="91">
        <v>9577920017</v>
      </c>
      <c r="K81" s="91" t="s">
        <v>148</v>
      </c>
      <c r="L81" s="91" t="s">
        <v>399</v>
      </c>
      <c r="M81" s="91">
        <v>9401283627</v>
      </c>
      <c r="N81" s="91" t="s">
        <v>220</v>
      </c>
      <c r="O81" s="91">
        <v>7399836342</v>
      </c>
      <c r="P81" s="98">
        <v>43659</v>
      </c>
      <c r="Q81" s="91" t="s">
        <v>146</v>
      </c>
      <c r="R81" s="94">
        <v>22</v>
      </c>
      <c r="S81" s="18" t="s">
        <v>163</v>
      </c>
      <c r="T81" s="18"/>
    </row>
    <row r="82" spans="1:20" ht="33">
      <c r="A82" s="4">
        <v>78</v>
      </c>
      <c r="B82" s="17" t="s">
        <v>63</v>
      </c>
      <c r="C82" s="90" t="s">
        <v>614</v>
      </c>
      <c r="D82" s="91" t="s">
        <v>25</v>
      </c>
      <c r="E82" s="95" t="s">
        <v>615</v>
      </c>
      <c r="F82" s="91"/>
      <c r="G82" s="94">
        <v>40</v>
      </c>
      <c r="H82" s="94">
        <v>40</v>
      </c>
      <c r="I82" s="58">
        <f t="shared" si="1"/>
        <v>80</v>
      </c>
      <c r="J82" s="91">
        <v>8876365762</v>
      </c>
      <c r="K82" s="91" t="s">
        <v>148</v>
      </c>
      <c r="L82" s="91" t="s">
        <v>399</v>
      </c>
      <c r="M82" s="91">
        <v>9401283627</v>
      </c>
      <c r="N82" s="91" t="s">
        <v>402</v>
      </c>
      <c r="O82" s="91">
        <v>9577986274</v>
      </c>
      <c r="P82" s="98">
        <v>43659</v>
      </c>
      <c r="Q82" s="91" t="s">
        <v>146</v>
      </c>
      <c r="R82" s="94">
        <v>49</v>
      </c>
      <c r="S82" s="18" t="s">
        <v>163</v>
      </c>
      <c r="T82" s="18"/>
    </row>
    <row r="83" spans="1:20">
      <c r="A83" s="4">
        <v>79</v>
      </c>
      <c r="B83" s="17" t="s">
        <v>63</v>
      </c>
      <c r="C83" s="90" t="s">
        <v>616</v>
      </c>
      <c r="D83" s="91" t="s">
        <v>25</v>
      </c>
      <c r="E83" s="95">
        <v>93</v>
      </c>
      <c r="F83" s="91"/>
      <c r="G83" s="94">
        <v>27</v>
      </c>
      <c r="H83" s="94">
        <v>26</v>
      </c>
      <c r="I83" s="58">
        <f t="shared" si="1"/>
        <v>53</v>
      </c>
      <c r="J83" s="91">
        <v>9854466633</v>
      </c>
      <c r="K83" s="91" t="s">
        <v>148</v>
      </c>
      <c r="L83" s="91" t="s">
        <v>399</v>
      </c>
      <c r="M83" s="91">
        <v>9401283627</v>
      </c>
      <c r="N83" s="91" t="s">
        <v>402</v>
      </c>
      <c r="O83" s="91">
        <v>9577986274</v>
      </c>
      <c r="P83" s="98">
        <v>43661</v>
      </c>
      <c r="Q83" s="91" t="s">
        <v>129</v>
      </c>
      <c r="R83" s="94">
        <v>31</v>
      </c>
      <c r="S83" s="18" t="s">
        <v>163</v>
      </c>
      <c r="T83" s="18"/>
    </row>
    <row r="84" spans="1:20">
      <c r="A84" s="4">
        <v>80</v>
      </c>
      <c r="B84" s="17" t="s">
        <v>63</v>
      </c>
      <c r="C84" s="90" t="s">
        <v>617</v>
      </c>
      <c r="D84" s="91" t="s">
        <v>25</v>
      </c>
      <c r="E84" s="95">
        <v>161</v>
      </c>
      <c r="F84" s="91"/>
      <c r="G84" s="94">
        <v>25</v>
      </c>
      <c r="H84" s="94">
        <v>33</v>
      </c>
      <c r="I84" s="58">
        <f t="shared" si="1"/>
        <v>58</v>
      </c>
      <c r="J84" s="91">
        <v>9854978770</v>
      </c>
      <c r="K84" s="91" t="s">
        <v>148</v>
      </c>
      <c r="L84" s="91" t="s">
        <v>399</v>
      </c>
      <c r="M84" s="91">
        <v>9401283627</v>
      </c>
      <c r="N84" s="91" t="s">
        <v>402</v>
      </c>
      <c r="O84" s="91">
        <v>9577986274</v>
      </c>
      <c r="P84" s="98">
        <v>43661</v>
      </c>
      <c r="Q84" s="91" t="s">
        <v>129</v>
      </c>
      <c r="R84" s="94">
        <v>39</v>
      </c>
      <c r="S84" s="18" t="s">
        <v>163</v>
      </c>
      <c r="T84" s="18"/>
    </row>
    <row r="85" spans="1:20">
      <c r="A85" s="4">
        <v>81</v>
      </c>
      <c r="B85" s="17" t="s">
        <v>63</v>
      </c>
      <c r="C85" s="90" t="s">
        <v>618</v>
      </c>
      <c r="D85" s="91" t="s">
        <v>25</v>
      </c>
      <c r="E85" s="95">
        <v>160</v>
      </c>
      <c r="F85" s="91"/>
      <c r="G85" s="94">
        <v>19</v>
      </c>
      <c r="H85" s="94">
        <v>18</v>
      </c>
      <c r="I85" s="58">
        <f t="shared" si="1"/>
        <v>37</v>
      </c>
      <c r="J85" s="91">
        <v>7399047857</v>
      </c>
      <c r="K85" s="91" t="s">
        <v>148</v>
      </c>
      <c r="L85" s="91" t="s">
        <v>399</v>
      </c>
      <c r="M85" s="91">
        <v>9401283627</v>
      </c>
      <c r="N85" s="91" t="s">
        <v>657</v>
      </c>
      <c r="O85" s="91">
        <v>9859088588</v>
      </c>
      <c r="P85" s="98">
        <v>43662</v>
      </c>
      <c r="Q85" s="91" t="s">
        <v>130</v>
      </c>
      <c r="R85" s="94">
        <v>45</v>
      </c>
      <c r="S85" s="18" t="s">
        <v>163</v>
      </c>
      <c r="T85" s="18"/>
    </row>
    <row r="86" spans="1:20">
      <c r="A86" s="4">
        <v>82</v>
      </c>
      <c r="B86" s="17" t="s">
        <v>63</v>
      </c>
      <c r="C86" s="90" t="s">
        <v>619</v>
      </c>
      <c r="D86" s="91" t="s">
        <v>25</v>
      </c>
      <c r="E86" s="95">
        <v>94</v>
      </c>
      <c r="F86" s="91"/>
      <c r="G86" s="94">
        <v>18</v>
      </c>
      <c r="H86" s="94">
        <v>22</v>
      </c>
      <c r="I86" s="58">
        <f t="shared" si="1"/>
        <v>40</v>
      </c>
      <c r="J86" s="91">
        <v>9859080394</v>
      </c>
      <c r="K86" s="91" t="s">
        <v>152</v>
      </c>
      <c r="L86" s="91" t="s">
        <v>385</v>
      </c>
      <c r="M86" s="91">
        <v>9401451146</v>
      </c>
      <c r="N86" s="91" t="s">
        <v>658</v>
      </c>
      <c r="O86" s="91">
        <v>9854748531</v>
      </c>
      <c r="P86" s="98">
        <v>43662</v>
      </c>
      <c r="Q86" s="91" t="s">
        <v>130</v>
      </c>
      <c r="R86" s="94">
        <v>52</v>
      </c>
      <c r="S86" s="18" t="s">
        <v>163</v>
      </c>
      <c r="T86" s="18"/>
    </row>
    <row r="87" spans="1:20">
      <c r="A87" s="4">
        <v>83</v>
      </c>
      <c r="B87" s="17" t="s">
        <v>63</v>
      </c>
      <c r="C87" s="90" t="s">
        <v>620</v>
      </c>
      <c r="D87" s="91" t="s">
        <v>25</v>
      </c>
      <c r="E87" s="95">
        <v>95</v>
      </c>
      <c r="F87" s="91"/>
      <c r="G87" s="94">
        <v>22</v>
      </c>
      <c r="H87" s="94">
        <v>18</v>
      </c>
      <c r="I87" s="58">
        <f t="shared" si="1"/>
        <v>40</v>
      </c>
      <c r="J87" s="91">
        <v>7399414957</v>
      </c>
      <c r="K87" s="91" t="s">
        <v>152</v>
      </c>
      <c r="L87" s="91" t="s">
        <v>385</v>
      </c>
      <c r="M87" s="91">
        <v>9401451146</v>
      </c>
      <c r="N87" s="91" t="s">
        <v>658</v>
      </c>
      <c r="O87" s="91">
        <v>9854748531</v>
      </c>
      <c r="P87" s="98">
        <v>43663</v>
      </c>
      <c r="Q87" s="91" t="s">
        <v>134</v>
      </c>
      <c r="R87" s="94">
        <v>21</v>
      </c>
      <c r="S87" s="18" t="s">
        <v>163</v>
      </c>
      <c r="T87" s="18"/>
    </row>
    <row r="88" spans="1:20">
      <c r="A88" s="4">
        <v>84</v>
      </c>
      <c r="B88" s="17" t="s">
        <v>63</v>
      </c>
      <c r="C88" s="90" t="s">
        <v>621</v>
      </c>
      <c r="D88" s="91" t="s">
        <v>25</v>
      </c>
      <c r="E88" s="95">
        <v>96</v>
      </c>
      <c r="F88" s="91"/>
      <c r="G88" s="94">
        <v>24</v>
      </c>
      <c r="H88" s="94">
        <v>26</v>
      </c>
      <c r="I88" s="58">
        <f t="shared" si="1"/>
        <v>50</v>
      </c>
      <c r="J88" s="91">
        <v>9854530739</v>
      </c>
      <c r="K88" s="91" t="s">
        <v>158</v>
      </c>
      <c r="L88" s="91" t="s">
        <v>159</v>
      </c>
      <c r="M88" s="91">
        <v>9401311504</v>
      </c>
      <c r="N88" s="91" t="s">
        <v>541</v>
      </c>
      <c r="O88" s="91">
        <v>995716979</v>
      </c>
      <c r="P88" s="98">
        <v>43663</v>
      </c>
      <c r="Q88" s="91" t="s">
        <v>134</v>
      </c>
      <c r="R88" s="94">
        <v>32</v>
      </c>
      <c r="S88" s="18" t="s">
        <v>163</v>
      </c>
      <c r="T88" s="18"/>
    </row>
    <row r="89" spans="1:20">
      <c r="A89" s="4">
        <v>85</v>
      </c>
      <c r="B89" s="17" t="s">
        <v>63</v>
      </c>
      <c r="C89" s="90" t="s">
        <v>622</v>
      </c>
      <c r="D89" s="91" t="s">
        <v>25</v>
      </c>
      <c r="E89" s="95">
        <v>97</v>
      </c>
      <c r="F89" s="91"/>
      <c r="G89" s="94">
        <v>25</v>
      </c>
      <c r="H89" s="94">
        <v>20</v>
      </c>
      <c r="I89" s="58">
        <f t="shared" si="1"/>
        <v>45</v>
      </c>
      <c r="J89" s="91">
        <v>9401035536</v>
      </c>
      <c r="K89" s="91" t="s">
        <v>158</v>
      </c>
      <c r="L89" s="91" t="s">
        <v>159</v>
      </c>
      <c r="M89" s="91">
        <v>9401311504</v>
      </c>
      <c r="N89" s="91" t="s">
        <v>160</v>
      </c>
      <c r="O89" s="91">
        <v>9859063135</v>
      </c>
      <c r="P89" s="98">
        <v>43664</v>
      </c>
      <c r="Q89" s="91" t="s">
        <v>141</v>
      </c>
      <c r="R89" s="94">
        <v>46</v>
      </c>
      <c r="S89" s="18" t="s">
        <v>163</v>
      </c>
      <c r="T89" s="18"/>
    </row>
    <row r="90" spans="1:20">
      <c r="A90" s="4">
        <v>86</v>
      </c>
      <c r="B90" s="17" t="s">
        <v>63</v>
      </c>
      <c r="C90" s="90" t="s">
        <v>623</v>
      </c>
      <c r="D90" s="91" t="s">
        <v>25</v>
      </c>
      <c r="E90" s="95">
        <v>98</v>
      </c>
      <c r="F90" s="91"/>
      <c r="G90" s="94">
        <v>23</v>
      </c>
      <c r="H90" s="94">
        <v>34</v>
      </c>
      <c r="I90" s="58">
        <f t="shared" si="1"/>
        <v>57</v>
      </c>
      <c r="J90" s="91">
        <v>9401854093</v>
      </c>
      <c r="K90" s="91" t="s">
        <v>659</v>
      </c>
      <c r="L90" s="91" t="s">
        <v>660</v>
      </c>
      <c r="M90" s="91">
        <v>9954065267</v>
      </c>
      <c r="N90" s="91" t="s">
        <v>661</v>
      </c>
      <c r="O90" s="91">
        <v>9613900936</v>
      </c>
      <c r="P90" s="98">
        <v>43664</v>
      </c>
      <c r="Q90" s="91" t="s">
        <v>141</v>
      </c>
      <c r="R90" s="94">
        <v>29</v>
      </c>
      <c r="S90" s="18" t="s">
        <v>163</v>
      </c>
      <c r="T90" s="18"/>
    </row>
    <row r="91" spans="1:20">
      <c r="A91" s="4">
        <v>87</v>
      </c>
      <c r="B91" s="17" t="s">
        <v>63</v>
      </c>
      <c r="C91" s="90" t="s">
        <v>624</v>
      </c>
      <c r="D91" s="91" t="s">
        <v>25</v>
      </c>
      <c r="E91" s="95">
        <v>99</v>
      </c>
      <c r="F91" s="91"/>
      <c r="G91" s="94">
        <v>18</v>
      </c>
      <c r="H91" s="94">
        <v>15</v>
      </c>
      <c r="I91" s="58">
        <f t="shared" si="1"/>
        <v>33</v>
      </c>
      <c r="J91" s="91">
        <v>9531060616</v>
      </c>
      <c r="K91" s="91" t="s">
        <v>662</v>
      </c>
      <c r="L91" s="91" t="s">
        <v>663</v>
      </c>
      <c r="M91" s="91">
        <v>9401451162</v>
      </c>
      <c r="N91" s="91" t="s">
        <v>664</v>
      </c>
      <c r="O91" s="91">
        <v>9854931243</v>
      </c>
      <c r="P91" s="98">
        <v>43665</v>
      </c>
      <c r="Q91" s="91" t="s">
        <v>145</v>
      </c>
      <c r="R91" s="94">
        <v>25</v>
      </c>
      <c r="S91" s="18" t="s">
        <v>163</v>
      </c>
      <c r="T91" s="18"/>
    </row>
    <row r="92" spans="1:20" ht="33">
      <c r="A92" s="4">
        <v>88</v>
      </c>
      <c r="B92" s="17" t="s">
        <v>63</v>
      </c>
      <c r="C92" s="90" t="s">
        <v>625</v>
      </c>
      <c r="D92" s="91" t="s">
        <v>25</v>
      </c>
      <c r="E92" s="95">
        <v>100</v>
      </c>
      <c r="F92" s="91"/>
      <c r="G92" s="94">
        <v>14</v>
      </c>
      <c r="H92" s="94">
        <v>21</v>
      </c>
      <c r="I92" s="58">
        <f t="shared" si="1"/>
        <v>35</v>
      </c>
      <c r="J92" s="91">
        <v>9954265328</v>
      </c>
      <c r="K92" s="91" t="s">
        <v>659</v>
      </c>
      <c r="L92" s="91" t="s">
        <v>660</v>
      </c>
      <c r="M92" s="91">
        <v>9954065267</v>
      </c>
      <c r="N92" s="91" t="s">
        <v>661</v>
      </c>
      <c r="O92" s="91">
        <v>9613900936</v>
      </c>
      <c r="P92" s="98">
        <v>43665</v>
      </c>
      <c r="Q92" s="91" t="s">
        <v>145</v>
      </c>
      <c r="R92" s="94">
        <v>23</v>
      </c>
      <c r="S92" s="18" t="s">
        <v>163</v>
      </c>
      <c r="T92" s="18"/>
    </row>
    <row r="93" spans="1:20">
      <c r="A93" s="4">
        <v>89</v>
      </c>
      <c r="B93" s="17" t="s">
        <v>63</v>
      </c>
      <c r="C93" s="90" t="s">
        <v>626</v>
      </c>
      <c r="D93" s="91" t="s">
        <v>25</v>
      </c>
      <c r="E93" s="95">
        <v>101</v>
      </c>
      <c r="F93" s="91"/>
      <c r="G93" s="94">
        <v>26</v>
      </c>
      <c r="H93" s="94">
        <v>22</v>
      </c>
      <c r="I93" s="58">
        <f t="shared" si="1"/>
        <v>48</v>
      </c>
      <c r="J93" s="91">
        <v>8472031088</v>
      </c>
      <c r="K93" s="91" t="s">
        <v>222</v>
      </c>
      <c r="L93" s="91" t="s">
        <v>223</v>
      </c>
      <c r="M93" s="91">
        <v>9401451168</v>
      </c>
      <c r="N93" s="91" t="s">
        <v>293</v>
      </c>
      <c r="O93" s="91">
        <v>9954440932</v>
      </c>
      <c r="P93" s="98">
        <v>43666</v>
      </c>
      <c r="Q93" s="91" t="s">
        <v>146</v>
      </c>
      <c r="R93" s="94">
        <v>18</v>
      </c>
      <c r="S93" s="18" t="s">
        <v>163</v>
      </c>
      <c r="T93" s="18"/>
    </row>
    <row r="94" spans="1:20" ht="33">
      <c r="A94" s="4">
        <v>90</v>
      </c>
      <c r="B94" s="17" t="s">
        <v>63</v>
      </c>
      <c r="C94" s="90" t="s">
        <v>627</v>
      </c>
      <c r="D94" s="91" t="s">
        <v>25</v>
      </c>
      <c r="E94" s="95">
        <v>102</v>
      </c>
      <c r="F94" s="91"/>
      <c r="G94" s="94">
        <v>23</v>
      </c>
      <c r="H94" s="94">
        <v>19</v>
      </c>
      <c r="I94" s="58">
        <f t="shared" si="1"/>
        <v>42</v>
      </c>
      <c r="J94" s="91">
        <v>9854496883</v>
      </c>
      <c r="K94" s="91" t="s">
        <v>211</v>
      </c>
      <c r="L94" s="91" t="s">
        <v>159</v>
      </c>
      <c r="M94" s="91">
        <v>9401311504</v>
      </c>
      <c r="N94" s="91" t="s">
        <v>665</v>
      </c>
      <c r="O94" s="91">
        <v>9435264443</v>
      </c>
      <c r="P94" s="98">
        <v>43666</v>
      </c>
      <c r="Q94" s="91" t="s">
        <v>146</v>
      </c>
      <c r="R94" s="94">
        <v>24</v>
      </c>
      <c r="S94" s="18" t="s">
        <v>163</v>
      </c>
      <c r="T94" s="18"/>
    </row>
    <row r="95" spans="1:20">
      <c r="A95" s="4">
        <v>91</v>
      </c>
      <c r="B95" s="17" t="s">
        <v>63</v>
      </c>
      <c r="C95" s="90" t="s">
        <v>628</v>
      </c>
      <c r="D95" s="91" t="s">
        <v>25</v>
      </c>
      <c r="E95" s="95">
        <v>134</v>
      </c>
      <c r="F95" s="91"/>
      <c r="G95" s="94">
        <v>24</v>
      </c>
      <c r="H95" s="94">
        <v>18</v>
      </c>
      <c r="I95" s="58">
        <f t="shared" si="1"/>
        <v>42</v>
      </c>
      <c r="J95" s="91">
        <v>9859283042</v>
      </c>
      <c r="K95" s="91" t="s">
        <v>158</v>
      </c>
      <c r="L95" s="91" t="s">
        <v>159</v>
      </c>
      <c r="M95" s="91">
        <v>9401311504</v>
      </c>
      <c r="N95" s="91" t="s">
        <v>666</v>
      </c>
      <c r="O95" s="91">
        <v>8752922873</v>
      </c>
      <c r="P95" s="98">
        <v>43668</v>
      </c>
      <c r="Q95" s="91" t="s">
        <v>129</v>
      </c>
      <c r="R95" s="94">
        <v>22</v>
      </c>
      <c r="S95" s="18" t="s">
        <v>163</v>
      </c>
      <c r="T95" s="18"/>
    </row>
    <row r="96" spans="1:20">
      <c r="A96" s="4">
        <v>92</v>
      </c>
      <c r="B96" s="17" t="s">
        <v>63</v>
      </c>
      <c r="C96" s="90" t="s">
        <v>629</v>
      </c>
      <c r="D96" s="91" t="s">
        <v>25</v>
      </c>
      <c r="E96" s="95">
        <v>150</v>
      </c>
      <c r="F96" s="91"/>
      <c r="G96" s="94">
        <v>18</v>
      </c>
      <c r="H96" s="94">
        <v>15</v>
      </c>
      <c r="I96" s="58">
        <f t="shared" si="1"/>
        <v>33</v>
      </c>
      <c r="J96" s="91">
        <v>9859054680</v>
      </c>
      <c r="K96" s="91" t="s">
        <v>158</v>
      </c>
      <c r="L96" s="91" t="s">
        <v>159</v>
      </c>
      <c r="M96" s="91">
        <v>9401311504</v>
      </c>
      <c r="N96" s="91" t="s">
        <v>666</v>
      </c>
      <c r="O96" s="91">
        <v>8752922873</v>
      </c>
      <c r="P96" s="98">
        <v>43668</v>
      </c>
      <c r="Q96" s="91" t="s">
        <v>129</v>
      </c>
      <c r="R96" s="94">
        <v>28</v>
      </c>
      <c r="S96" s="18" t="s">
        <v>163</v>
      </c>
      <c r="T96" s="18"/>
    </row>
    <row r="97" spans="1:20" ht="33">
      <c r="A97" s="4">
        <v>93</v>
      </c>
      <c r="B97" s="17" t="s">
        <v>63</v>
      </c>
      <c r="C97" s="90" t="s">
        <v>630</v>
      </c>
      <c r="D97" s="91" t="s">
        <v>25</v>
      </c>
      <c r="E97" s="95">
        <v>151</v>
      </c>
      <c r="F97" s="91"/>
      <c r="G97" s="94">
        <v>20</v>
      </c>
      <c r="H97" s="94">
        <v>20</v>
      </c>
      <c r="I97" s="58">
        <f t="shared" si="1"/>
        <v>40</v>
      </c>
      <c r="J97" s="91">
        <v>8011380416</v>
      </c>
      <c r="K97" s="91" t="s">
        <v>662</v>
      </c>
      <c r="L97" s="91" t="s">
        <v>663</v>
      </c>
      <c r="M97" s="91">
        <v>9401451162</v>
      </c>
      <c r="N97" s="91" t="s">
        <v>541</v>
      </c>
      <c r="O97" s="91">
        <v>995716979</v>
      </c>
      <c r="P97" s="98">
        <v>43669</v>
      </c>
      <c r="Q97" s="91" t="s">
        <v>130</v>
      </c>
      <c r="R97" s="94">
        <v>31</v>
      </c>
      <c r="S97" s="18" t="s">
        <v>163</v>
      </c>
      <c r="T97" s="18"/>
    </row>
    <row r="98" spans="1:20">
      <c r="A98" s="4">
        <v>94</v>
      </c>
      <c r="B98" s="17" t="s">
        <v>63</v>
      </c>
      <c r="C98" s="90" t="s">
        <v>631</v>
      </c>
      <c r="D98" s="91" t="s">
        <v>25</v>
      </c>
      <c r="E98" s="95">
        <v>104</v>
      </c>
      <c r="F98" s="91"/>
      <c r="G98" s="94">
        <v>17</v>
      </c>
      <c r="H98" s="94">
        <v>13</v>
      </c>
      <c r="I98" s="58">
        <f t="shared" si="1"/>
        <v>30</v>
      </c>
      <c r="J98" s="91">
        <v>9859753324</v>
      </c>
      <c r="K98" s="91" t="s">
        <v>155</v>
      </c>
      <c r="L98" s="91" t="s">
        <v>648</v>
      </c>
      <c r="M98" s="91">
        <v>9401451171</v>
      </c>
      <c r="N98" s="91" t="s">
        <v>157</v>
      </c>
      <c r="O98" s="91">
        <v>9859905768</v>
      </c>
      <c r="P98" s="98">
        <v>43669</v>
      </c>
      <c r="Q98" s="91" t="s">
        <v>130</v>
      </c>
      <c r="R98" s="94">
        <v>15</v>
      </c>
      <c r="S98" s="18" t="s">
        <v>163</v>
      </c>
      <c r="T98" s="18"/>
    </row>
    <row r="99" spans="1:20">
      <c r="A99" s="4">
        <v>95</v>
      </c>
      <c r="B99" s="17" t="s">
        <v>63</v>
      </c>
      <c r="C99" s="90" t="s">
        <v>632</v>
      </c>
      <c r="D99" s="91" t="s">
        <v>25</v>
      </c>
      <c r="E99" s="95">
        <v>105</v>
      </c>
      <c r="F99" s="91"/>
      <c r="G99" s="94">
        <v>14</v>
      </c>
      <c r="H99" s="94">
        <v>16</v>
      </c>
      <c r="I99" s="58">
        <f t="shared" si="1"/>
        <v>30</v>
      </c>
      <c r="J99" s="91">
        <v>9613554396</v>
      </c>
      <c r="K99" s="91" t="s">
        <v>155</v>
      </c>
      <c r="L99" s="91" t="s">
        <v>648</v>
      </c>
      <c r="M99" s="91">
        <v>9401451171</v>
      </c>
      <c r="N99" s="91" t="s">
        <v>667</v>
      </c>
      <c r="O99" s="91">
        <v>9859810611</v>
      </c>
      <c r="P99" s="98">
        <v>43670</v>
      </c>
      <c r="Q99" s="91" t="s">
        <v>134</v>
      </c>
      <c r="R99" s="94">
        <v>20</v>
      </c>
      <c r="S99" s="18" t="s">
        <v>163</v>
      </c>
      <c r="T99" s="18"/>
    </row>
    <row r="100" spans="1:20" ht="33">
      <c r="A100" s="4">
        <v>96</v>
      </c>
      <c r="B100" s="17" t="s">
        <v>63</v>
      </c>
      <c r="C100" s="90" t="s">
        <v>633</v>
      </c>
      <c r="D100" s="91" t="s">
        <v>25</v>
      </c>
      <c r="E100" s="95">
        <v>106</v>
      </c>
      <c r="F100" s="91"/>
      <c r="G100" s="94">
        <v>13</v>
      </c>
      <c r="H100" s="94">
        <v>12</v>
      </c>
      <c r="I100" s="58">
        <f t="shared" si="1"/>
        <v>25</v>
      </c>
      <c r="J100" s="91">
        <v>9859733312</v>
      </c>
      <c r="K100" s="91" t="s">
        <v>155</v>
      </c>
      <c r="L100" s="91" t="s">
        <v>648</v>
      </c>
      <c r="M100" s="91">
        <v>9401451171</v>
      </c>
      <c r="N100" s="91" t="s">
        <v>668</v>
      </c>
      <c r="O100" s="91">
        <v>9401855647</v>
      </c>
      <c r="P100" s="98">
        <v>43670</v>
      </c>
      <c r="Q100" s="91" t="s">
        <v>134</v>
      </c>
      <c r="R100" s="94">
        <v>18</v>
      </c>
      <c r="S100" s="18" t="s">
        <v>163</v>
      </c>
      <c r="T100" s="18"/>
    </row>
    <row r="101" spans="1:20">
      <c r="A101" s="4">
        <v>97</v>
      </c>
      <c r="B101" s="17" t="s">
        <v>63</v>
      </c>
      <c r="C101" s="90" t="s">
        <v>634</v>
      </c>
      <c r="D101" s="91" t="s">
        <v>25</v>
      </c>
      <c r="E101" s="95">
        <v>107</v>
      </c>
      <c r="F101" s="91"/>
      <c r="G101" s="94">
        <v>16</v>
      </c>
      <c r="H101" s="94">
        <v>16</v>
      </c>
      <c r="I101" s="58">
        <f t="shared" si="1"/>
        <v>32</v>
      </c>
      <c r="J101" s="91">
        <v>7399348437</v>
      </c>
      <c r="K101" s="91" t="s">
        <v>155</v>
      </c>
      <c r="L101" s="91" t="s">
        <v>648</v>
      </c>
      <c r="M101" s="91">
        <v>9401451171</v>
      </c>
      <c r="N101" s="91" t="s">
        <v>669</v>
      </c>
      <c r="O101" s="91">
        <v>9401189897</v>
      </c>
      <c r="P101" s="98">
        <v>43671</v>
      </c>
      <c r="Q101" s="91" t="s">
        <v>141</v>
      </c>
      <c r="R101" s="94">
        <v>19</v>
      </c>
      <c r="S101" s="18" t="s">
        <v>163</v>
      </c>
      <c r="T101" s="18"/>
    </row>
    <row r="102" spans="1:20" ht="33">
      <c r="A102" s="4">
        <v>98</v>
      </c>
      <c r="B102" s="17" t="s">
        <v>63</v>
      </c>
      <c r="C102" s="90" t="s">
        <v>635</v>
      </c>
      <c r="D102" s="91" t="s">
        <v>25</v>
      </c>
      <c r="E102" s="95">
        <v>107</v>
      </c>
      <c r="F102" s="91"/>
      <c r="G102" s="94">
        <v>23</v>
      </c>
      <c r="H102" s="94">
        <v>27</v>
      </c>
      <c r="I102" s="58">
        <f t="shared" si="1"/>
        <v>50</v>
      </c>
      <c r="J102" s="91">
        <v>9401252456</v>
      </c>
      <c r="K102" s="91" t="s">
        <v>670</v>
      </c>
      <c r="L102" s="91" t="s">
        <v>671</v>
      </c>
      <c r="M102" s="91">
        <v>9435888587</v>
      </c>
      <c r="N102" s="91" t="s">
        <v>672</v>
      </c>
      <c r="O102" s="91">
        <v>9613554347</v>
      </c>
      <c r="P102" s="98">
        <v>43671</v>
      </c>
      <c r="Q102" s="91" t="s">
        <v>141</v>
      </c>
      <c r="R102" s="94">
        <v>35</v>
      </c>
      <c r="S102" s="18" t="s">
        <v>163</v>
      </c>
      <c r="T102" s="18"/>
    </row>
    <row r="103" spans="1:20" ht="33">
      <c r="A103" s="4">
        <v>99</v>
      </c>
      <c r="B103" s="17" t="s">
        <v>63</v>
      </c>
      <c r="C103" s="90" t="s">
        <v>636</v>
      </c>
      <c r="D103" s="91" t="s">
        <v>25</v>
      </c>
      <c r="E103" s="95">
        <v>107</v>
      </c>
      <c r="F103" s="91"/>
      <c r="G103" s="94">
        <v>14</v>
      </c>
      <c r="H103" s="94">
        <v>16</v>
      </c>
      <c r="I103" s="58">
        <f t="shared" si="1"/>
        <v>30</v>
      </c>
      <c r="J103" s="91">
        <v>9435290018</v>
      </c>
      <c r="K103" s="91" t="s">
        <v>515</v>
      </c>
      <c r="L103" s="91" t="s">
        <v>673</v>
      </c>
      <c r="M103" s="91">
        <v>9435372433</v>
      </c>
      <c r="N103" s="91" t="s">
        <v>500</v>
      </c>
      <c r="O103" s="91">
        <v>8472808767</v>
      </c>
      <c r="P103" s="98">
        <v>43672</v>
      </c>
      <c r="Q103" s="91" t="s">
        <v>145</v>
      </c>
      <c r="R103" s="94">
        <v>39</v>
      </c>
      <c r="S103" s="18" t="s">
        <v>163</v>
      </c>
      <c r="T103" s="18"/>
    </row>
    <row r="104" spans="1:20">
      <c r="A104" s="4">
        <v>100</v>
      </c>
      <c r="B104" s="17" t="s">
        <v>63</v>
      </c>
      <c r="C104" s="90" t="s">
        <v>637</v>
      </c>
      <c r="D104" s="91" t="s">
        <v>25</v>
      </c>
      <c r="E104" s="95">
        <v>107</v>
      </c>
      <c r="F104" s="91"/>
      <c r="G104" s="94">
        <v>15</v>
      </c>
      <c r="H104" s="94">
        <v>17</v>
      </c>
      <c r="I104" s="58">
        <f t="shared" si="1"/>
        <v>32</v>
      </c>
      <c r="J104" s="91">
        <v>9613925261</v>
      </c>
      <c r="K104" s="91" t="s">
        <v>515</v>
      </c>
      <c r="L104" s="91" t="s">
        <v>673</v>
      </c>
      <c r="M104" s="91">
        <v>9435372433</v>
      </c>
      <c r="N104" s="91" t="s">
        <v>674</v>
      </c>
      <c r="O104" s="91">
        <v>9577498016</v>
      </c>
      <c r="P104" s="98">
        <v>43672</v>
      </c>
      <c r="Q104" s="91" t="s">
        <v>145</v>
      </c>
      <c r="R104" s="94">
        <v>44</v>
      </c>
      <c r="S104" s="18" t="s">
        <v>163</v>
      </c>
      <c r="T104" s="18"/>
    </row>
    <row r="105" spans="1:20">
      <c r="A105" s="4">
        <v>101</v>
      </c>
      <c r="B105" s="17" t="s">
        <v>63</v>
      </c>
      <c r="C105" s="90" t="s">
        <v>638</v>
      </c>
      <c r="D105" s="91" t="s">
        <v>25</v>
      </c>
      <c r="E105" s="95">
        <v>107</v>
      </c>
      <c r="F105" s="91"/>
      <c r="G105" s="94">
        <v>14</v>
      </c>
      <c r="H105" s="94">
        <v>11</v>
      </c>
      <c r="I105" s="58">
        <f t="shared" si="1"/>
        <v>25</v>
      </c>
      <c r="J105" s="91">
        <v>9401201997</v>
      </c>
      <c r="K105" s="91" t="s">
        <v>206</v>
      </c>
      <c r="L105" s="91" t="s">
        <v>207</v>
      </c>
      <c r="M105" s="91">
        <v>9401451144</v>
      </c>
      <c r="N105" s="91" t="s">
        <v>675</v>
      </c>
      <c r="O105" s="91">
        <v>7399612458</v>
      </c>
      <c r="P105" s="98">
        <v>43673</v>
      </c>
      <c r="Q105" s="91" t="s">
        <v>146</v>
      </c>
      <c r="R105" s="94">
        <v>52</v>
      </c>
      <c r="S105" s="18" t="s">
        <v>163</v>
      </c>
      <c r="T105" s="18"/>
    </row>
    <row r="106" spans="1:20">
      <c r="A106" s="4">
        <v>102</v>
      </c>
      <c r="B106" s="17" t="s">
        <v>63</v>
      </c>
      <c r="C106" s="90" t="s">
        <v>639</v>
      </c>
      <c r="D106" s="91" t="s">
        <v>25</v>
      </c>
      <c r="E106" s="95">
        <v>107</v>
      </c>
      <c r="F106" s="91"/>
      <c r="G106" s="94">
        <v>20</v>
      </c>
      <c r="H106" s="94">
        <v>22</v>
      </c>
      <c r="I106" s="58">
        <f t="shared" si="1"/>
        <v>42</v>
      </c>
      <c r="J106" s="91">
        <v>9854710029</v>
      </c>
      <c r="K106" s="91" t="s">
        <v>206</v>
      </c>
      <c r="L106" s="91" t="s">
        <v>207</v>
      </c>
      <c r="M106" s="91">
        <v>9401451144</v>
      </c>
      <c r="N106" s="91" t="s">
        <v>676</v>
      </c>
      <c r="O106" s="91">
        <v>9435809366</v>
      </c>
      <c r="P106" s="98">
        <v>43673</v>
      </c>
      <c r="Q106" s="91" t="s">
        <v>146</v>
      </c>
      <c r="R106" s="94">
        <v>71</v>
      </c>
      <c r="S106" s="18" t="s">
        <v>163</v>
      </c>
      <c r="T106" s="18"/>
    </row>
    <row r="107" spans="1:20" ht="49.5">
      <c r="A107" s="4">
        <v>103</v>
      </c>
      <c r="B107" s="17" t="s">
        <v>63</v>
      </c>
      <c r="C107" s="90" t="s">
        <v>640</v>
      </c>
      <c r="D107" s="91" t="s">
        <v>25</v>
      </c>
      <c r="E107" s="95">
        <v>107</v>
      </c>
      <c r="F107" s="91"/>
      <c r="G107" s="94">
        <v>21</v>
      </c>
      <c r="H107" s="94">
        <v>29</v>
      </c>
      <c r="I107" s="58">
        <f t="shared" si="1"/>
        <v>50</v>
      </c>
      <c r="J107" s="91">
        <v>8472939380</v>
      </c>
      <c r="K107" s="91" t="s">
        <v>670</v>
      </c>
      <c r="L107" s="91" t="s">
        <v>671</v>
      </c>
      <c r="M107" s="91">
        <v>9435888587</v>
      </c>
      <c r="N107" s="91" t="s">
        <v>677</v>
      </c>
      <c r="O107" s="91">
        <v>8811878859</v>
      </c>
      <c r="P107" s="98">
        <v>43675</v>
      </c>
      <c r="Q107" s="91" t="s">
        <v>129</v>
      </c>
      <c r="R107" s="94">
        <v>36</v>
      </c>
      <c r="S107" s="18" t="s">
        <v>163</v>
      </c>
      <c r="T107" s="18"/>
    </row>
    <row r="108" spans="1:20">
      <c r="A108" s="4">
        <v>104</v>
      </c>
      <c r="B108" s="17" t="s">
        <v>63</v>
      </c>
      <c r="C108" s="90" t="s">
        <v>641</v>
      </c>
      <c r="D108" s="91" t="s">
        <v>25</v>
      </c>
      <c r="E108" s="95">
        <v>149</v>
      </c>
      <c r="F108" s="91"/>
      <c r="G108" s="94">
        <v>11</v>
      </c>
      <c r="H108" s="94">
        <v>9</v>
      </c>
      <c r="I108" s="58">
        <f t="shared" si="1"/>
        <v>20</v>
      </c>
      <c r="J108" s="91">
        <v>9401424860</v>
      </c>
      <c r="K108" s="91" t="s">
        <v>515</v>
      </c>
      <c r="L108" s="91" t="s">
        <v>673</v>
      </c>
      <c r="M108" s="91">
        <v>9435372433</v>
      </c>
      <c r="N108" s="91" t="s">
        <v>678</v>
      </c>
      <c r="O108" s="91">
        <v>9401111822</v>
      </c>
      <c r="P108" s="98">
        <v>43675</v>
      </c>
      <c r="Q108" s="91" t="s">
        <v>129</v>
      </c>
      <c r="R108" s="94">
        <v>28</v>
      </c>
      <c r="S108" s="18" t="s">
        <v>163</v>
      </c>
      <c r="T108" s="18"/>
    </row>
    <row r="109" spans="1:20" ht="33">
      <c r="A109" s="4">
        <v>105</v>
      </c>
      <c r="B109" s="17" t="s">
        <v>63</v>
      </c>
      <c r="C109" s="90" t="s">
        <v>642</v>
      </c>
      <c r="D109" s="91" t="s">
        <v>25</v>
      </c>
      <c r="E109" s="95">
        <v>135</v>
      </c>
      <c r="F109" s="91"/>
      <c r="G109" s="94">
        <v>10</v>
      </c>
      <c r="H109" s="94">
        <v>15</v>
      </c>
      <c r="I109" s="58">
        <f t="shared" si="1"/>
        <v>25</v>
      </c>
      <c r="J109" s="91">
        <v>9859867836</v>
      </c>
      <c r="K109" s="91" t="s">
        <v>155</v>
      </c>
      <c r="L109" s="91" t="s">
        <v>648</v>
      </c>
      <c r="M109" s="91">
        <v>9401451171</v>
      </c>
      <c r="N109" s="91" t="s">
        <v>324</v>
      </c>
      <c r="O109" s="91">
        <v>9577218972</v>
      </c>
      <c r="P109" s="98">
        <v>43676</v>
      </c>
      <c r="Q109" s="91" t="s">
        <v>130</v>
      </c>
      <c r="R109" s="94">
        <v>60</v>
      </c>
      <c r="S109" s="18" t="s">
        <v>163</v>
      </c>
      <c r="T109" s="18"/>
    </row>
    <row r="110" spans="1:20">
      <c r="A110" s="4">
        <v>106</v>
      </c>
      <c r="B110" s="17" t="s">
        <v>63</v>
      </c>
      <c r="C110" s="90" t="s">
        <v>643</v>
      </c>
      <c r="D110" s="91" t="s">
        <v>25</v>
      </c>
      <c r="E110" s="95">
        <v>155</v>
      </c>
      <c r="F110" s="91"/>
      <c r="G110" s="94">
        <v>7</v>
      </c>
      <c r="H110" s="94">
        <v>5</v>
      </c>
      <c r="I110" s="58">
        <f t="shared" si="1"/>
        <v>12</v>
      </c>
      <c r="J110" s="91">
        <v>9401188587</v>
      </c>
      <c r="K110" s="91" t="s">
        <v>515</v>
      </c>
      <c r="L110" s="91" t="s">
        <v>673</v>
      </c>
      <c r="M110" s="91">
        <v>9435372433</v>
      </c>
      <c r="N110" s="91" t="s">
        <v>500</v>
      </c>
      <c r="O110" s="91">
        <v>8472808767</v>
      </c>
      <c r="P110" s="98">
        <v>43676</v>
      </c>
      <c r="Q110" s="91" t="s">
        <v>130</v>
      </c>
      <c r="R110" s="94">
        <v>29</v>
      </c>
      <c r="S110" s="18" t="s">
        <v>163</v>
      </c>
      <c r="T110" s="18"/>
    </row>
    <row r="111" spans="1:20">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COUNTIFS(C5:C164,"*")</f>
        <v>106</v>
      </c>
      <c r="D165" s="21"/>
      <c r="E165" s="13"/>
      <c r="F165" s="21"/>
      <c r="G165" s="59">
        <f>SUM(G5:G164)</f>
        <v>2432</v>
      </c>
      <c r="H165" s="59">
        <f>SUM(H5:H164)</f>
        <v>2375</v>
      </c>
      <c r="I165" s="59">
        <f>SUM(I5:I164)</f>
        <v>4807</v>
      </c>
      <c r="J165" s="21"/>
      <c r="K165" s="21"/>
      <c r="L165" s="21"/>
      <c r="M165" s="21"/>
      <c r="N165" s="21"/>
      <c r="O165" s="21"/>
      <c r="P165" s="14"/>
      <c r="Q165" s="21"/>
      <c r="R165" s="21"/>
      <c r="S165" s="21"/>
      <c r="T165" s="12"/>
    </row>
    <row r="166" spans="1:20">
      <c r="A166" s="44" t="s">
        <v>62</v>
      </c>
      <c r="B166" s="10">
        <f>COUNTIF(B$5:B$164,"Team 1")</f>
        <v>54</v>
      </c>
      <c r="C166" s="44" t="s">
        <v>25</v>
      </c>
      <c r="D166" s="10">
        <f>COUNTIF(D5:D164,"Anganwadi")</f>
        <v>106</v>
      </c>
    </row>
    <row r="167" spans="1:20">
      <c r="A167" s="44" t="s">
        <v>63</v>
      </c>
      <c r="B167" s="10">
        <f>COUNTIF(B$6:B$164,"Team 2")</f>
        <v>52</v>
      </c>
      <c r="C167" s="44" t="s">
        <v>23</v>
      </c>
      <c r="D167" s="10">
        <f>COUNTIF(D5:D164,"School")</f>
        <v>0</v>
      </c>
    </row>
  </sheetData>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D2" sqref="D2"/>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59" t="s">
        <v>70</v>
      </c>
      <c r="B1" s="159"/>
      <c r="C1" s="159"/>
      <c r="D1" s="54"/>
      <c r="E1" s="54"/>
      <c r="F1" s="54"/>
      <c r="G1" s="54"/>
      <c r="H1" s="54"/>
      <c r="I1" s="54"/>
      <c r="J1" s="54"/>
      <c r="K1" s="54"/>
      <c r="L1" s="54"/>
      <c r="M1" s="54"/>
      <c r="N1" s="54"/>
      <c r="O1" s="54"/>
      <c r="P1" s="54"/>
      <c r="Q1" s="54"/>
      <c r="R1" s="54"/>
      <c r="S1" s="54"/>
    </row>
    <row r="2" spans="1:20">
      <c r="A2" s="155" t="s">
        <v>59</v>
      </c>
      <c r="B2" s="156"/>
      <c r="C2" s="156"/>
      <c r="D2" s="25">
        <v>43678</v>
      </c>
      <c r="E2" s="22"/>
      <c r="F2" s="22"/>
      <c r="G2" s="22"/>
      <c r="H2" s="22"/>
      <c r="I2" s="22"/>
      <c r="J2" s="22"/>
      <c r="K2" s="22"/>
      <c r="L2" s="22"/>
      <c r="M2" s="22"/>
      <c r="N2" s="22"/>
      <c r="O2" s="22"/>
      <c r="P2" s="22"/>
      <c r="Q2" s="22"/>
      <c r="R2" s="22"/>
      <c r="S2" s="22"/>
    </row>
    <row r="3" spans="1:20" ht="24" customHeight="1">
      <c r="A3" s="151" t="s">
        <v>14</v>
      </c>
      <c r="B3" s="153" t="s">
        <v>61</v>
      </c>
      <c r="C3" s="150" t="s">
        <v>7</v>
      </c>
      <c r="D3" s="150" t="s">
        <v>55</v>
      </c>
      <c r="E3" s="150" t="s">
        <v>16</v>
      </c>
      <c r="F3" s="157" t="s">
        <v>17</v>
      </c>
      <c r="G3" s="150" t="s">
        <v>8</v>
      </c>
      <c r="H3" s="150"/>
      <c r="I3" s="150"/>
      <c r="J3" s="150" t="s">
        <v>31</v>
      </c>
      <c r="K3" s="153" t="s">
        <v>33</v>
      </c>
      <c r="L3" s="153" t="s">
        <v>50</v>
      </c>
      <c r="M3" s="153" t="s">
        <v>51</v>
      </c>
      <c r="N3" s="153" t="s">
        <v>34</v>
      </c>
      <c r="O3" s="153" t="s">
        <v>35</v>
      </c>
      <c r="P3" s="151" t="s">
        <v>54</v>
      </c>
      <c r="Q3" s="150" t="s">
        <v>52</v>
      </c>
      <c r="R3" s="150" t="s">
        <v>32</v>
      </c>
      <c r="S3" s="150" t="s">
        <v>53</v>
      </c>
      <c r="T3" s="150" t="s">
        <v>13</v>
      </c>
    </row>
    <row r="4" spans="1:20" ht="25.5" customHeight="1">
      <c r="A4" s="151"/>
      <c r="B4" s="158"/>
      <c r="C4" s="150"/>
      <c r="D4" s="150"/>
      <c r="E4" s="150"/>
      <c r="F4" s="157"/>
      <c r="G4" s="23" t="s">
        <v>9</v>
      </c>
      <c r="H4" s="23" t="s">
        <v>10</v>
      </c>
      <c r="I4" s="23" t="s">
        <v>11</v>
      </c>
      <c r="J4" s="150"/>
      <c r="K4" s="154"/>
      <c r="L4" s="154"/>
      <c r="M4" s="154"/>
      <c r="N4" s="154"/>
      <c r="O4" s="154"/>
      <c r="P4" s="151"/>
      <c r="Q4" s="151"/>
      <c r="R4" s="150"/>
      <c r="S4" s="150"/>
      <c r="T4" s="150"/>
    </row>
    <row r="5" spans="1:20" ht="33">
      <c r="A5" s="4">
        <v>1</v>
      </c>
      <c r="B5" s="17" t="s">
        <v>62</v>
      </c>
      <c r="C5" s="64" t="s">
        <v>420</v>
      </c>
      <c r="D5" s="65" t="s">
        <v>25</v>
      </c>
      <c r="E5" s="68">
        <v>51</v>
      </c>
      <c r="F5" s="65"/>
      <c r="G5" s="68">
        <v>26</v>
      </c>
      <c r="H5" s="68">
        <v>24</v>
      </c>
      <c r="I5" s="58">
        <f>SUM(G5:H5)</f>
        <v>50</v>
      </c>
      <c r="J5" s="64" t="s">
        <v>459</v>
      </c>
      <c r="K5" s="65" t="s">
        <v>148</v>
      </c>
      <c r="L5" s="65" t="s">
        <v>399</v>
      </c>
      <c r="M5" s="65">
        <v>9401283627</v>
      </c>
      <c r="N5" s="65" t="s">
        <v>460</v>
      </c>
      <c r="O5" s="65">
        <v>7399796506</v>
      </c>
      <c r="P5" s="69">
        <v>43678</v>
      </c>
      <c r="Q5" s="65" t="s">
        <v>141</v>
      </c>
      <c r="R5" s="68">
        <v>15</v>
      </c>
      <c r="S5" s="18" t="s">
        <v>163</v>
      </c>
      <c r="T5" s="18"/>
    </row>
    <row r="6" spans="1:20" ht="33">
      <c r="A6" s="4">
        <v>2</v>
      </c>
      <c r="B6" s="17" t="s">
        <v>62</v>
      </c>
      <c r="C6" s="64" t="s">
        <v>421</v>
      </c>
      <c r="D6" s="65" t="s">
        <v>25</v>
      </c>
      <c r="E6" s="68">
        <v>52</v>
      </c>
      <c r="F6" s="65"/>
      <c r="G6" s="68">
        <v>23</v>
      </c>
      <c r="H6" s="68">
        <v>34</v>
      </c>
      <c r="I6" s="58">
        <f t="shared" ref="I6:I69" si="0">SUM(G6:H6)</f>
        <v>57</v>
      </c>
      <c r="J6" s="64">
        <v>7399155019</v>
      </c>
      <c r="K6" s="65" t="s">
        <v>131</v>
      </c>
      <c r="L6" s="65" t="s">
        <v>132</v>
      </c>
      <c r="M6" s="65">
        <v>9401451173</v>
      </c>
      <c r="N6" s="65" t="s">
        <v>461</v>
      </c>
      <c r="O6" s="65">
        <v>9859204952</v>
      </c>
      <c r="P6" s="69">
        <v>43678</v>
      </c>
      <c r="Q6" s="65" t="s">
        <v>141</v>
      </c>
      <c r="R6" s="68">
        <v>13</v>
      </c>
      <c r="S6" s="18" t="s">
        <v>163</v>
      </c>
      <c r="T6" s="18"/>
    </row>
    <row r="7" spans="1:20" ht="33">
      <c r="A7" s="4">
        <v>3</v>
      </c>
      <c r="B7" s="17" t="s">
        <v>62</v>
      </c>
      <c r="C7" s="64" t="s">
        <v>422</v>
      </c>
      <c r="D7" s="65" t="s">
        <v>25</v>
      </c>
      <c r="E7" s="68">
        <v>53</v>
      </c>
      <c r="F7" s="65"/>
      <c r="G7" s="68">
        <v>13</v>
      </c>
      <c r="H7" s="68">
        <v>14</v>
      </c>
      <c r="I7" s="58">
        <f t="shared" si="0"/>
        <v>27</v>
      </c>
      <c r="J7" s="64">
        <v>9401220576</v>
      </c>
      <c r="K7" s="65" t="s">
        <v>131</v>
      </c>
      <c r="L7" s="65" t="s">
        <v>132</v>
      </c>
      <c r="M7" s="65">
        <v>9401451173</v>
      </c>
      <c r="N7" s="65" t="s">
        <v>133</v>
      </c>
      <c r="O7" s="65">
        <v>9613304770</v>
      </c>
      <c r="P7" s="69">
        <v>43679</v>
      </c>
      <c r="Q7" s="65" t="s">
        <v>145</v>
      </c>
      <c r="R7" s="68">
        <v>18</v>
      </c>
      <c r="S7" s="18" t="s">
        <v>163</v>
      </c>
      <c r="T7" s="18"/>
    </row>
    <row r="8" spans="1:20" ht="33">
      <c r="A8" s="4">
        <v>4</v>
      </c>
      <c r="B8" s="17" t="s">
        <v>62</v>
      </c>
      <c r="C8" s="64" t="s">
        <v>423</v>
      </c>
      <c r="D8" s="65" t="s">
        <v>25</v>
      </c>
      <c r="E8" s="68">
        <v>55</v>
      </c>
      <c r="F8" s="65"/>
      <c r="G8" s="68">
        <v>20</v>
      </c>
      <c r="H8" s="68">
        <v>25</v>
      </c>
      <c r="I8" s="58">
        <f t="shared" si="0"/>
        <v>45</v>
      </c>
      <c r="J8" s="64">
        <v>9613297800</v>
      </c>
      <c r="K8" s="65" t="s">
        <v>222</v>
      </c>
      <c r="L8" s="65" t="s">
        <v>223</v>
      </c>
      <c r="M8" s="65">
        <v>9401451168</v>
      </c>
      <c r="N8" s="64" t="s">
        <v>224</v>
      </c>
      <c r="O8" s="65">
        <v>9613430087</v>
      </c>
      <c r="P8" s="69">
        <v>43679</v>
      </c>
      <c r="Q8" s="65" t="s">
        <v>145</v>
      </c>
      <c r="R8" s="68">
        <v>8</v>
      </c>
      <c r="S8" s="18" t="s">
        <v>163</v>
      </c>
      <c r="T8" s="18"/>
    </row>
    <row r="9" spans="1:20">
      <c r="A9" s="4">
        <v>5</v>
      </c>
      <c r="B9" s="17" t="s">
        <v>62</v>
      </c>
      <c r="C9" s="64" t="s">
        <v>424</v>
      </c>
      <c r="D9" s="65" t="s">
        <v>25</v>
      </c>
      <c r="E9" s="68">
        <v>56</v>
      </c>
      <c r="F9" s="65"/>
      <c r="G9" s="68">
        <v>22</v>
      </c>
      <c r="H9" s="68">
        <v>24</v>
      </c>
      <c r="I9" s="58">
        <f t="shared" si="0"/>
        <v>46</v>
      </c>
      <c r="J9" s="64">
        <v>8752802978</v>
      </c>
      <c r="K9" s="65" t="s">
        <v>227</v>
      </c>
      <c r="L9" s="65" t="s">
        <v>462</v>
      </c>
      <c r="M9" s="65">
        <v>9401451148</v>
      </c>
      <c r="N9" s="65" t="s">
        <v>463</v>
      </c>
      <c r="O9" s="65">
        <v>7399500043</v>
      </c>
      <c r="P9" s="69">
        <v>43680</v>
      </c>
      <c r="Q9" s="65" t="s">
        <v>146</v>
      </c>
      <c r="R9" s="68">
        <v>10</v>
      </c>
      <c r="S9" s="18" t="s">
        <v>163</v>
      </c>
      <c r="T9" s="18"/>
    </row>
    <row r="10" spans="1:20" ht="33">
      <c r="A10" s="4">
        <v>6</v>
      </c>
      <c r="B10" s="17" t="s">
        <v>62</v>
      </c>
      <c r="C10" s="64" t="s">
        <v>425</v>
      </c>
      <c r="D10" s="65" t="s">
        <v>25</v>
      </c>
      <c r="E10" s="68">
        <v>57</v>
      </c>
      <c r="F10" s="65"/>
      <c r="G10" s="68">
        <v>23</v>
      </c>
      <c r="H10" s="68">
        <v>17</v>
      </c>
      <c r="I10" s="58">
        <f t="shared" si="0"/>
        <v>40</v>
      </c>
      <c r="J10" s="64">
        <v>9957155545</v>
      </c>
      <c r="K10" s="65" t="s">
        <v>227</v>
      </c>
      <c r="L10" s="65" t="s">
        <v>462</v>
      </c>
      <c r="M10" s="65">
        <v>9401451148</v>
      </c>
      <c r="N10" s="65" t="s">
        <v>464</v>
      </c>
      <c r="O10" s="65">
        <v>9613117114</v>
      </c>
      <c r="P10" s="69">
        <v>43680</v>
      </c>
      <c r="Q10" s="65" t="s">
        <v>146</v>
      </c>
      <c r="R10" s="68">
        <v>12</v>
      </c>
      <c r="S10" s="18" t="s">
        <v>163</v>
      </c>
      <c r="T10" s="18"/>
    </row>
    <row r="11" spans="1:20">
      <c r="A11" s="4">
        <v>7</v>
      </c>
      <c r="B11" s="17" t="s">
        <v>62</v>
      </c>
      <c r="C11" s="64" t="s">
        <v>426</v>
      </c>
      <c r="D11" s="65" t="s">
        <v>107</v>
      </c>
      <c r="E11" s="68" t="s">
        <v>427</v>
      </c>
      <c r="F11" s="65" t="s">
        <v>126</v>
      </c>
      <c r="G11" s="67">
        <v>49.56</v>
      </c>
      <c r="H11" s="67">
        <v>34.44</v>
      </c>
      <c r="I11" s="58">
        <f t="shared" si="0"/>
        <v>84</v>
      </c>
      <c r="J11" s="64">
        <v>9577988037</v>
      </c>
      <c r="K11" s="65" t="s">
        <v>398</v>
      </c>
      <c r="L11" s="65" t="s">
        <v>465</v>
      </c>
      <c r="M11" s="65">
        <v>9401130247</v>
      </c>
      <c r="N11" s="65" t="s">
        <v>466</v>
      </c>
      <c r="O11" s="65">
        <v>7896984335</v>
      </c>
      <c r="P11" s="69">
        <v>43682</v>
      </c>
      <c r="Q11" s="65" t="s">
        <v>129</v>
      </c>
      <c r="R11" s="68">
        <v>32</v>
      </c>
      <c r="S11" s="18" t="s">
        <v>163</v>
      </c>
      <c r="T11" s="18"/>
    </row>
    <row r="12" spans="1:20">
      <c r="A12" s="4">
        <v>8</v>
      </c>
      <c r="B12" s="17" t="s">
        <v>62</v>
      </c>
      <c r="C12" s="64" t="s">
        <v>428</v>
      </c>
      <c r="D12" s="65" t="s">
        <v>107</v>
      </c>
      <c r="E12" s="68" t="s">
        <v>429</v>
      </c>
      <c r="F12" s="65" t="s">
        <v>126</v>
      </c>
      <c r="G12" s="67">
        <v>38.35</v>
      </c>
      <c r="H12" s="67">
        <v>26.65</v>
      </c>
      <c r="I12" s="58">
        <f t="shared" si="0"/>
        <v>65</v>
      </c>
      <c r="J12" s="64">
        <v>9577820943</v>
      </c>
      <c r="K12" s="64" t="s">
        <v>306</v>
      </c>
      <c r="L12" s="65" t="s">
        <v>307</v>
      </c>
      <c r="M12" s="65">
        <v>9401451174</v>
      </c>
      <c r="N12" s="64" t="s">
        <v>310</v>
      </c>
      <c r="O12" s="64">
        <v>9859564202</v>
      </c>
      <c r="P12" s="69">
        <v>43682</v>
      </c>
      <c r="Q12" s="65" t="s">
        <v>129</v>
      </c>
      <c r="R12" s="68">
        <v>22</v>
      </c>
      <c r="S12" s="18" t="s">
        <v>163</v>
      </c>
      <c r="T12" s="18"/>
    </row>
    <row r="13" spans="1:20" ht="33">
      <c r="A13" s="4">
        <v>9</v>
      </c>
      <c r="B13" s="17" t="s">
        <v>62</v>
      </c>
      <c r="C13" s="64" t="s">
        <v>430</v>
      </c>
      <c r="D13" s="65" t="s">
        <v>107</v>
      </c>
      <c r="E13" s="68" t="s">
        <v>431</v>
      </c>
      <c r="F13" s="65" t="s">
        <v>126</v>
      </c>
      <c r="G13" s="67">
        <v>38.35</v>
      </c>
      <c r="H13" s="67">
        <v>26.65</v>
      </c>
      <c r="I13" s="58">
        <f t="shared" si="0"/>
        <v>65</v>
      </c>
      <c r="J13" s="64">
        <v>9435091092</v>
      </c>
      <c r="K13" s="65" t="s">
        <v>778</v>
      </c>
      <c r="L13" s="64" t="s">
        <v>801</v>
      </c>
      <c r="M13" s="64">
        <v>9854978522</v>
      </c>
      <c r="N13" s="64" t="s">
        <v>300</v>
      </c>
      <c r="O13" s="64">
        <v>7399243006</v>
      </c>
      <c r="P13" s="69">
        <v>43683</v>
      </c>
      <c r="Q13" s="65" t="s">
        <v>130</v>
      </c>
      <c r="R13" s="68">
        <v>32</v>
      </c>
      <c r="S13" s="18" t="s">
        <v>163</v>
      </c>
      <c r="T13" s="18"/>
    </row>
    <row r="14" spans="1:20" ht="33">
      <c r="A14" s="4">
        <v>10</v>
      </c>
      <c r="B14" s="17" t="s">
        <v>62</v>
      </c>
      <c r="C14" s="64" t="s">
        <v>432</v>
      </c>
      <c r="D14" s="65" t="s">
        <v>107</v>
      </c>
      <c r="E14" s="68" t="s">
        <v>433</v>
      </c>
      <c r="F14" s="65" t="s">
        <v>171</v>
      </c>
      <c r="G14" s="67">
        <v>34.81</v>
      </c>
      <c r="H14" s="67">
        <v>24.189999999999998</v>
      </c>
      <c r="I14" s="58">
        <f t="shared" si="0"/>
        <v>59</v>
      </c>
      <c r="J14" s="64">
        <v>9954143492</v>
      </c>
      <c r="K14" s="64" t="s">
        <v>236</v>
      </c>
      <c r="L14" s="64" t="s">
        <v>773</v>
      </c>
      <c r="M14" s="64">
        <v>9859367183</v>
      </c>
      <c r="N14" s="64" t="s">
        <v>220</v>
      </c>
      <c r="O14" s="64" t="s">
        <v>221</v>
      </c>
      <c r="P14" s="69">
        <v>43683</v>
      </c>
      <c r="Q14" s="65" t="s">
        <v>130</v>
      </c>
      <c r="R14" s="68">
        <v>28</v>
      </c>
      <c r="S14" s="18" t="s">
        <v>163</v>
      </c>
      <c r="T14" s="18"/>
    </row>
    <row r="15" spans="1:20">
      <c r="A15" s="4">
        <v>11</v>
      </c>
      <c r="B15" s="17" t="s">
        <v>62</v>
      </c>
      <c r="C15" s="64" t="s">
        <v>434</v>
      </c>
      <c r="D15" s="65" t="s">
        <v>107</v>
      </c>
      <c r="E15" s="68">
        <v>18220600403</v>
      </c>
      <c r="F15" s="64" t="s">
        <v>185</v>
      </c>
      <c r="G15" s="85">
        <v>51</v>
      </c>
      <c r="H15" s="85">
        <v>57</v>
      </c>
      <c r="I15" s="58">
        <f t="shared" si="0"/>
        <v>108</v>
      </c>
      <c r="J15" s="64">
        <v>9531046986</v>
      </c>
      <c r="K15" s="64" t="s">
        <v>467</v>
      </c>
      <c r="L15" s="65" t="s">
        <v>468</v>
      </c>
      <c r="M15" s="65">
        <v>9401238243</v>
      </c>
      <c r="N15" s="64" t="s">
        <v>469</v>
      </c>
      <c r="O15" s="64">
        <v>9577403939</v>
      </c>
      <c r="P15" s="69">
        <v>43684</v>
      </c>
      <c r="Q15" s="65" t="s">
        <v>134</v>
      </c>
      <c r="R15" s="85">
        <v>40</v>
      </c>
      <c r="S15" s="18" t="s">
        <v>163</v>
      </c>
      <c r="T15" s="18"/>
    </row>
    <row r="16" spans="1:20">
      <c r="A16" s="4">
        <v>12</v>
      </c>
      <c r="B16" s="17" t="s">
        <v>62</v>
      </c>
      <c r="C16" s="86" t="s">
        <v>435</v>
      </c>
      <c r="D16" s="65" t="s">
        <v>107</v>
      </c>
      <c r="E16" s="87">
        <v>18220113803</v>
      </c>
      <c r="F16" s="64" t="s">
        <v>185</v>
      </c>
      <c r="G16" s="85">
        <v>55</v>
      </c>
      <c r="H16" s="85">
        <v>137</v>
      </c>
      <c r="I16" s="58">
        <f t="shared" si="0"/>
        <v>192</v>
      </c>
      <c r="J16" s="64">
        <v>9859624262</v>
      </c>
      <c r="K16" s="64" t="s">
        <v>790</v>
      </c>
      <c r="L16" s="65" t="s">
        <v>802</v>
      </c>
      <c r="M16" s="65">
        <v>9954164199</v>
      </c>
      <c r="N16" s="64" t="s">
        <v>789</v>
      </c>
      <c r="O16" s="64">
        <v>8011325740</v>
      </c>
      <c r="P16" s="69">
        <v>43685</v>
      </c>
      <c r="Q16" s="65" t="s">
        <v>141</v>
      </c>
      <c r="R16" s="74">
        <v>32</v>
      </c>
      <c r="S16" s="18" t="s">
        <v>163</v>
      </c>
      <c r="T16" s="18"/>
    </row>
    <row r="17" spans="1:20" ht="33">
      <c r="A17" s="4">
        <v>13</v>
      </c>
      <c r="B17" s="17" t="s">
        <v>62</v>
      </c>
      <c r="C17" s="64" t="s">
        <v>436</v>
      </c>
      <c r="D17" s="65" t="s">
        <v>107</v>
      </c>
      <c r="E17" s="87">
        <v>18220110908</v>
      </c>
      <c r="F17" s="64" t="s">
        <v>185</v>
      </c>
      <c r="G17" s="85">
        <v>245</v>
      </c>
      <c r="H17" s="85">
        <v>305</v>
      </c>
      <c r="I17" s="58">
        <f t="shared" si="0"/>
        <v>550</v>
      </c>
      <c r="J17" s="64">
        <v>9435752280</v>
      </c>
      <c r="K17" s="64" t="s">
        <v>240</v>
      </c>
      <c r="L17" s="64" t="s">
        <v>766</v>
      </c>
      <c r="M17" s="64">
        <v>9401543571</v>
      </c>
      <c r="N17" s="64" t="s">
        <v>470</v>
      </c>
      <c r="O17" s="64">
        <v>9401635217</v>
      </c>
      <c r="P17" s="69">
        <v>43686</v>
      </c>
      <c r="Q17" s="65" t="s">
        <v>145</v>
      </c>
      <c r="R17" s="85">
        <v>76</v>
      </c>
      <c r="S17" s="18" t="s">
        <v>163</v>
      </c>
      <c r="T17" s="18"/>
    </row>
    <row r="18" spans="1:20" ht="33">
      <c r="A18" s="4">
        <v>14</v>
      </c>
      <c r="B18" s="17" t="s">
        <v>62</v>
      </c>
      <c r="C18" s="64" t="s">
        <v>437</v>
      </c>
      <c r="D18" s="65" t="s">
        <v>107</v>
      </c>
      <c r="E18" s="68">
        <v>18220100306</v>
      </c>
      <c r="F18" s="64" t="s">
        <v>185</v>
      </c>
      <c r="G18" s="85">
        <v>201</v>
      </c>
      <c r="H18" s="85">
        <v>99</v>
      </c>
      <c r="I18" s="58">
        <f t="shared" si="0"/>
        <v>300</v>
      </c>
      <c r="J18" s="64">
        <v>9613542596</v>
      </c>
      <c r="K18" s="64" t="s">
        <v>306</v>
      </c>
      <c r="L18" s="65" t="s">
        <v>307</v>
      </c>
      <c r="M18" s="65">
        <v>9401451174</v>
      </c>
      <c r="N18" s="64" t="s">
        <v>407</v>
      </c>
      <c r="O18" s="64">
        <v>8011452595</v>
      </c>
      <c r="P18" s="69">
        <v>43687</v>
      </c>
      <c r="Q18" s="65" t="s">
        <v>146</v>
      </c>
      <c r="R18" s="85">
        <v>58</v>
      </c>
      <c r="S18" s="18" t="s">
        <v>163</v>
      </c>
      <c r="T18" s="18"/>
    </row>
    <row r="19" spans="1:20">
      <c r="A19" s="4">
        <v>15</v>
      </c>
      <c r="B19" s="17" t="s">
        <v>62</v>
      </c>
      <c r="C19" s="64" t="s">
        <v>438</v>
      </c>
      <c r="D19" s="65" t="s">
        <v>107</v>
      </c>
      <c r="E19" s="68">
        <v>18220101807</v>
      </c>
      <c r="F19" s="64" t="s">
        <v>185</v>
      </c>
      <c r="G19" s="85">
        <v>123</v>
      </c>
      <c r="H19" s="85">
        <v>77</v>
      </c>
      <c r="I19" s="58">
        <f t="shared" si="0"/>
        <v>200</v>
      </c>
      <c r="J19" s="64">
        <v>9435371941</v>
      </c>
      <c r="K19" s="64" t="s">
        <v>135</v>
      </c>
      <c r="L19" s="65" t="s">
        <v>136</v>
      </c>
      <c r="M19" s="65">
        <v>9435790672</v>
      </c>
      <c r="N19" s="64" t="s">
        <v>210</v>
      </c>
      <c r="O19" s="64">
        <v>7399143863</v>
      </c>
      <c r="P19" s="69">
        <v>43690</v>
      </c>
      <c r="Q19" s="65" t="s">
        <v>130</v>
      </c>
      <c r="R19" s="85">
        <v>44</v>
      </c>
      <c r="S19" s="18" t="s">
        <v>163</v>
      </c>
      <c r="T19" s="18"/>
    </row>
    <row r="20" spans="1:20" ht="33">
      <c r="A20" s="4">
        <v>16</v>
      </c>
      <c r="B20" s="17" t="s">
        <v>62</v>
      </c>
      <c r="C20" s="64" t="s">
        <v>439</v>
      </c>
      <c r="D20" s="65" t="s">
        <v>107</v>
      </c>
      <c r="E20" s="68"/>
      <c r="F20" s="64" t="s">
        <v>185</v>
      </c>
      <c r="G20" s="85"/>
      <c r="H20" s="85">
        <v>124</v>
      </c>
      <c r="I20" s="58">
        <f t="shared" si="0"/>
        <v>124</v>
      </c>
      <c r="J20" s="64">
        <v>9854262758</v>
      </c>
      <c r="K20" s="64" t="s">
        <v>236</v>
      </c>
      <c r="L20" s="64" t="s">
        <v>773</v>
      </c>
      <c r="M20" s="64">
        <v>9859367183</v>
      </c>
      <c r="N20" s="64" t="s">
        <v>785</v>
      </c>
      <c r="O20" s="64">
        <v>9859693585</v>
      </c>
      <c r="P20" s="69">
        <v>43691</v>
      </c>
      <c r="Q20" s="65" t="s">
        <v>134</v>
      </c>
      <c r="R20" s="85">
        <v>21</v>
      </c>
      <c r="S20" s="18" t="s">
        <v>163</v>
      </c>
      <c r="T20" s="18"/>
    </row>
    <row r="21" spans="1:20" ht="33">
      <c r="A21" s="4">
        <v>17</v>
      </c>
      <c r="B21" s="17" t="s">
        <v>62</v>
      </c>
      <c r="C21" s="64" t="s">
        <v>440</v>
      </c>
      <c r="D21" s="65" t="s">
        <v>107</v>
      </c>
      <c r="E21" s="87">
        <v>18220100101</v>
      </c>
      <c r="F21" s="64" t="s">
        <v>126</v>
      </c>
      <c r="G21" s="85">
        <v>32</v>
      </c>
      <c r="H21" s="85">
        <v>29</v>
      </c>
      <c r="I21" s="58">
        <f t="shared" si="0"/>
        <v>61</v>
      </c>
      <c r="J21" s="64">
        <v>9085245485</v>
      </c>
      <c r="K21" s="64" t="s">
        <v>405</v>
      </c>
      <c r="L21" s="64" t="s">
        <v>405</v>
      </c>
      <c r="M21" s="64">
        <v>9401451149</v>
      </c>
      <c r="N21" s="64" t="s">
        <v>303</v>
      </c>
      <c r="O21" s="64">
        <v>7896090413</v>
      </c>
      <c r="P21" s="69">
        <v>43693</v>
      </c>
      <c r="Q21" s="65" t="s">
        <v>145</v>
      </c>
      <c r="R21" s="85">
        <v>32</v>
      </c>
      <c r="S21" s="18" t="s">
        <v>163</v>
      </c>
      <c r="T21" s="18"/>
    </row>
    <row r="22" spans="1:20" ht="33">
      <c r="A22" s="4">
        <v>18</v>
      </c>
      <c r="B22" s="17" t="s">
        <v>62</v>
      </c>
      <c r="C22" s="64" t="s">
        <v>441</v>
      </c>
      <c r="D22" s="65" t="s">
        <v>107</v>
      </c>
      <c r="E22" s="87">
        <v>18220101001</v>
      </c>
      <c r="F22" s="64" t="s">
        <v>126</v>
      </c>
      <c r="G22" s="85">
        <v>23</v>
      </c>
      <c r="H22" s="85">
        <v>20</v>
      </c>
      <c r="I22" s="58">
        <f t="shared" si="0"/>
        <v>43</v>
      </c>
      <c r="J22" s="64">
        <v>9954113004</v>
      </c>
      <c r="K22" s="64" t="s">
        <v>752</v>
      </c>
      <c r="L22" s="64" t="s">
        <v>773</v>
      </c>
      <c r="M22" s="64">
        <v>9859367183</v>
      </c>
      <c r="N22" s="64" t="s">
        <v>587</v>
      </c>
      <c r="O22" s="64">
        <v>9954502623</v>
      </c>
      <c r="P22" s="69">
        <v>43693</v>
      </c>
      <c r="Q22" s="65" t="s">
        <v>145</v>
      </c>
      <c r="R22" s="85">
        <v>33</v>
      </c>
      <c r="S22" s="18" t="s">
        <v>163</v>
      </c>
      <c r="T22" s="18"/>
    </row>
    <row r="23" spans="1:20" ht="33">
      <c r="A23" s="4">
        <v>19</v>
      </c>
      <c r="B23" s="17" t="s">
        <v>62</v>
      </c>
      <c r="C23" s="86" t="s">
        <v>442</v>
      </c>
      <c r="D23" s="65" t="s">
        <v>107</v>
      </c>
      <c r="E23" s="87">
        <v>18220100504</v>
      </c>
      <c r="F23" s="64" t="s">
        <v>126</v>
      </c>
      <c r="G23" s="85">
        <v>79</v>
      </c>
      <c r="H23" s="85">
        <v>45</v>
      </c>
      <c r="I23" s="58">
        <f t="shared" si="0"/>
        <v>124</v>
      </c>
      <c r="J23" s="64">
        <v>9401286625</v>
      </c>
      <c r="K23" s="64" t="s">
        <v>791</v>
      </c>
      <c r="L23" s="65" t="s">
        <v>307</v>
      </c>
      <c r="M23" s="65">
        <v>9401451174</v>
      </c>
      <c r="N23" s="64" t="s">
        <v>407</v>
      </c>
      <c r="O23" s="64">
        <v>8011452595</v>
      </c>
      <c r="P23" s="69">
        <v>43694</v>
      </c>
      <c r="Q23" s="65" t="s">
        <v>146</v>
      </c>
      <c r="R23" s="85">
        <v>33</v>
      </c>
      <c r="S23" s="18" t="s">
        <v>163</v>
      </c>
      <c r="T23" s="18"/>
    </row>
    <row r="24" spans="1:20" ht="33">
      <c r="A24" s="4">
        <v>20</v>
      </c>
      <c r="B24" s="17" t="s">
        <v>62</v>
      </c>
      <c r="C24" s="64" t="s">
        <v>443</v>
      </c>
      <c r="D24" s="65" t="s">
        <v>107</v>
      </c>
      <c r="E24" s="87">
        <v>18220101101</v>
      </c>
      <c r="F24" s="64" t="s">
        <v>126</v>
      </c>
      <c r="G24" s="85">
        <v>79</v>
      </c>
      <c r="H24" s="85">
        <v>35</v>
      </c>
      <c r="I24" s="58">
        <f t="shared" si="0"/>
        <v>114</v>
      </c>
      <c r="J24" s="64">
        <v>9435740911</v>
      </c>
      <c r="K24" s="65" t="s">
        <v>792</v>
      </c>
      <c r="L24" s="64" t="s">
        <v>792</v>
      </c>
      <c r="M24" s="64" t="s">
        <v>792</v>
      </c>
      <c r="N24" s="64" t="s">
        <v>305</v>
      </c>
      <c r="O24" s="64">
        <v>8753933134</v>
      </c>
      <c r="P24" s="69">
        <v>43696</v>
      </c>
      <c r="Q24" s="65" t="s">
        <v>129</v>
      </c>
      <c r="R24" s="85">
        <v>56</v>
      </c>
      <c r="S24" s="18" t="s">
        <v>163</v>
      </c>
      <c r="T24" s="18"/>
    </row>
    <row r="25" spans="1:20" ht="33">
      <c r="A25" s="4">
        <v>21</v>
      </c>
      <c r="B25" s="17" t="s">
        <v>62</v>
      </c>
      <c r="C25" s="64" t="s">
        <v>444</v>
      </c>
      <c r="D25" s="65" t="s">
        <v>107</v>
      </c>
      <c r="E25" s="87">
        <v>18220101102</v>
      </c>
      <c r="F25" s="64" t="s">
        <v>126</v>
      </c>
      <c r="G25" s="85">
        <v>147</v>
      </c>
      <c r="H25" s="85">
        <v>100</v>
      </c>
      <c r="I25" s="58">
        <f t="shared" si="0"/>
        <v>247</v>
      </c>
      <c r="J25" s="64">
        <v>9859568344</v>
      </c>
      <c r="K25" s="65" t="s">
        <v>405</v>
      </c>
      <c r="L25" s="64" t="s">
        <v>803</v>
      </c>
      <c r="M25" s="64">
        <v>9401451149</v>
      </c>
      <c r="N25" s="64" t="s">
        <v>793</v>
      </c>
      <c r="O25" s="64">
        <v>8812905286</v>
      </c>
      <c r="P25" s="69">
        <v>43698</v>
      </c>
      <c r="Q25" s="65" t="s">
        <v>134</v>
      </c>
      <c r="R25" s="85">
        <v>34</v>
      </c>
      <c r="S25" s="18" t="s">
        <v>163</v>
      </c>
      <c r="T25" s="18"/>
    </row>
    <row r="26" spans="1:20" ht="33">
      <c r="A26" s="4">
        <v>22</v>
      </c>
      <c r="B26" s="17" t="s">
        <v>62</v>
      </c>
      <c r="C26" s="64" t="s">
        <v>444</v>
      </c>
      <c r="D26" s="65" t="s">
        <v>107</v>
      </c>
      <c r="E26" s="87">
        <v>18220101102</v>
      </c>
      <c r="F26" s="64" t="s">
        <v>126</v>
      </c>
      <c r="G26" s="85">
        <v>147</v>
      </c>
      <c r="H26" s="85">
        <v>100</v>
      </c>
      <c r="I26" s="58">
        <f t="shared" si="0"/>
        <v>247</v>
      </c>
      <c r="J26" s="64">
        <v>9435219020</v>
      </c>
      <c r="K26" s="64" t="s">
        <v>405</v>
      </c>
      <c r="L26" s="64" t="s">
        <v>803</v>
      </c>
      <c r="M26" s="64">
        <v>9401451149</v>
      </c>
      <c r="N26" s="64" t="s">
        <v>793</v>
      </c>
      <c r="O26" s="64">
        <v>8812905286</v>
      </c>
      <c r="P26" s="69">
        <v>43699</v>
      </c>
      <c r="Q26" s="65" t="s">
        <v>141</v>
      </c>
      <c r="R26" s="85">
        <v>44</v>
      </c>
      <c r="S26" s="18" t="s">
        <v>163</v>
      </c>
      <c r="T26" s="18"/>
    </row>
    <row r="27" spans="1:20" ht="33">
      <c r="A27" s="4">
        <v>23</v>
      </c>
      <c r="B27" s="17" t="s">
        <v>62</v>
      </c>
      <c r="C27" s="64" t="s">
        <v>445</v>
      </c>
      <c r="D27" s="65" t="s">
        <v>107</v>
      </c>
      <c r="E27" s="88" t="s">
        <v>446</v>
      </c>
      <c r="F27" s="64" t="s">
        <v>126</v>
      </c>
      <c r="G27" s="85">
        <v>27</v>
      </c>
      <c r="H27" s="85">
        <v>28</v>
      </c>
      <c r="I27" s="58">
        <f t="shared" si="0"/>
        <v>55</v>
      </c>
      <c r="J27" s="64">
        <v>9859034161</v>
      </c>
      <c r="K27" s="64" t="s">
        <v>301</v>
      </c>
      <c r="L27" s="65" t="s">
        <v>302</v>
      </c>
      <c r="M27" s="65">
        <v>9957146627</v>
      </c>
      <c r="N27" s="64" t="s">
        <v>303</v>
      </c>
      <c r="O27" s="64">
        <v>9859281070</v>
      </c>
      <c r="P27" s="69">
        <v>43700</v>
      </c>
      <c r="Q27" s="65" t="s">
        <v>145</v>
      </c>
      <c r="R27" s="85">
        <v>62</v>
      </c>
      <c r="S27" s="18" t="s">
        <v>163</v>
      </c>
      <c r="T27" s="18"/>
    </row>
    <row r="28" spans="1:20" ht="33">
      <c r="A28" s="4">
        <v>24</v>
      </c>
      <c r="B28" s="17" t="s">
        <v>62</v>
      </c>
      <c r="C28" s="86" t="s">
        <v>447</v>
      </c>
      <c r="D28" s="65" t="s">
        <v>107</v>
      </c>
      <c r="E28" s="87">
        <v>18220101802</v>
      </c>
      <c r="F28" s="64" t="s">
        <v>126</v>
      </c>
      <c r="G28" s="85">
        <v>46</v>
      </c>
      <c r="H28" s="85">
        <v>34</v>
      </c>
      <c r="I28" s="58">
        <f t="shared" si="0"/>
        <v>80</v>
      </c>
      <c r="J28" s="64">
        <v>9859846144</v>
      </c>
      <c r="K28" s="64" t="s">
        <v>794</v>
      </c>
      <c r="L28" s="65" t="s">
        <v>805</v>
      </c>
      <c r="M28" s="65">
        <v>9401201719</v>
      </c>
      <c r="N28" s="64" t="s">
        <v>323</v>
      </c>
      <c r="O28" s="64">
        <v>8133063163</v>
      </c>
      <c r="P28" s="69">
        <v>43700</v>
      </c>
      <c r="Q28" s="65" t="s">
        <v>145</v>
      </c>
      <c r="R28" s="85">
        <v>56</v>
      </c>
      <c r="S28" s="18" t="s">
        <v>163</v>
      </c>
      <c r="T28" s="18"/>
    </row>
    <row r="29" spans="1:20" ht="33">
      <c r="A29" s="4">
        <v>25</v>
      </c>
      <c r="B29" s="17" t="s">
        <v>62</v>
      </c>
      <c r="C29" s="86" t="s">
        <v>448</v>
      </c>
      <c r="D29" s="65" t="s">
        <v>107</v>
      </c>
      <c r="E29" s="87">
        <v>18220101701</v>
      </c>
      <c r="F29" s="64" t="s">
        <v>126</v>
      </c>
      <c r="G29" s="85">
        <v>24</v>
      </c>
      <c r="H29" s="85">
        <v>23</v>
      </c>
      <c r="I29" s="58">
        <f t="shared" si="0"/>
        <v>47</v>
      </c>
      <c r="J29" s="64">
        <v>9859147708</v>
      </c>
      <c r="K29" s="64" t="s">
        <v>306</v>
      </c>
      <c r="L29" s="65" t="s">
        <v>307</v>
      </c>
      <c r="M29" s="65">
        <v>9401451174</v>
      </c>
      <c r="N29" s="64" t="s">
        <v>308</v>
      </c>
      <c r="O29" s="64">
        <v>7896242516</v>
      </c>
      <c r="P29" s="69">
        <v>43703</v>
      </c>
      <c r="Q29" s="65" t="s">
        <v>129</v>
      </c>
      <c r="R29" s="74">
        <v>39</v>
      </c>
      <c r="S29" s="18" t="s">
        <v>163</v>
      </c>
      <c r="T29" s="18"/>
    </row>
    <row r="30" spans="1:20" ht="49.5">
      <c r="A30" s="4">
        <v>26</v>
      </c>
      <c r="B30" s="17" t="s">
        <v>62</v>
      </c>
      <c r="C30" s="64" t="s">
        <v>449</v>
      </c>
      <c r="D30" s="65" t="s">
        <v>107</v>
      </c>
      <c r="E30" s="89">
        <v>18220101702</v>
      </c>
      <c r="F30" s="64" t="s">
        <v>126</v>
      </c>
      <c r="G30" s="85">
        <v>45</v>
      </c>
      <c r="H30" s="85">
        <v>45</v>
      </c>
      <c r="I30" s="58">
        <f t="shared" si="0"/>
        <v>90</v>
      </c>
      <c r="J30" s="64">
        <v>9954113004</v>
      </c>
      <c r="K30" s="64" t="s">
        <v>236</v>
      </c>
      <c r="L30" s="64" t="s">
        <v>773</v>
      </c>
      <c r="M30" s="64">
        <v>9859367183</v>
      </c>
      <c r="N30" s="64" t="s">
        <v>471</v>
      </c>
      <c r="O30" s="64" t="s">
        <v>472</v>
      </c>
      <c r="P30" s="69">
        <v>43703</v>
      </c>
      <c r="Q30" s="65" t="s">
        <v>129</v>
      </c>
      <c r="R30" s="85">
        <v>28</v>
      </c>
      <c r="S30" s="18" t="s">
        <v>163</v>
      </c>
      <c r="T30" s="18"/>
    </row>
    <row r="31" spans="1:20" ht="49.5">
      <c r="A31" s="4">
        <v>27</v>
      </c>
      <c r="B31" s="17" t="s">
        <v>62</v>
      </c>
      <c r="C31" s="86" t="s">
        <v>450</v>
      </c>
      <c r="D31" s="65" t="s">
        <v>107</v>
      </c>
      <c r="E31" s="87">
        <v>18220102102</v>
      </c>
      <c r="F31" s="64" t="s">
        <v>126</v>
      </c>
      <c r="G31" s="85">
        <v>36</v>
      </c>
      <c r="H31" s="85">
        <v>27</v>
      </c>
      <c r="I31" s="58">
        <f t="shared" si="0"/>
        <v>63</v>
      </c>
      <c r="J31" s="64">
        <v>9401133672</v>
      </c>
      <c r="K31" s="64" t="s">
        <v>301</v>
      </c>
      <c r="L31" s="65" t="s">
        <v>302</v>
      </c>
      <c r="M31" s="65">
        <v>9957146627</v>
      </c>
      <c r="N31" s="64" t="s">
        <v>471</v>
      </c>
      <c r="O31" s="64" t="s">
        <v>472</v>
      </c>
      <c r="P31" s="69">
        <v>43704</v>
      </c>
      <c r="Q31" s="65" t="s">
        <v>130</v>
      </c>
      <c r="R31" s="85">
        <v>47</v>
      </c>
      <c r="S31" s="18" t="s">
        <v>163</v>
      </c>
      <c r="T31" s="18"/>
    </row>
    <row r="32" spans="1:20" ht="49.5">
      <c r="A32" s="4">
        <v>28</v>
      </c>
      <c r="B32" s="17" t="s">
        <v>62</v>
      </c>
      <c r="C32" s="64" t="s">
        <v>451</v>
      </c>
      <c r="D32" s="65" t="s">
        <v>107</v>
      </c>
      <c r="E32" s="89">
        <v>18220102101</v>
      </c>
      <c r="F32" s="64" t="s">
        <v>126</v>
      </c>
      <c r="G32" s="85">
        <v>23</v>
      </c>
      <c r="H32" s="85">
        <v>19</v>
      </c>
      <c r="I32" s="58">
        <f t="shared" si="0"/>
        <v>42</v>
      </c>
      <c r="J32" s="64">
        <v>9435096706</v>
      </c>
      <c r="K32" s="64" t="s">
        <v>301</v>
      </c>
      <c r="L32" s="65" t="s">
        <v>302</v>
      </c>
      <c r="M32" s="65">
        <v>9957146627</v>
      </c>
      <c r="N32" s="64" t="s">
        <v>471</v>
      </c>
      <c r="O32" s="64" t="s">
        <v>472</v>
      </c>
      <c r="P32" s="69">
        <v>43704</v>
      </c>
      <c r="Q32" s="65" t="s">
        <v>130</v>
      </c>
      <c r="R32" s="85">
        <v>58</v>
      </c>
      <c r="S32" s="18" t="s">
        <v>163</v>
      </c>
      <c r="T32" s="18"/>
    </row>
    <row r="33" spans="1:20" ht="33">
      <c r="A33" s="4">
        <v>29</v>
      </c>
      <c r="B33" s="17" t="s">
        <v>62</v>
      </c>
      <c r="C33" s="86" t="s">
        <v>452</v>
      </c>
      <c r="D33" s="65" t="s">
        <v>107</v>
      </c>
      <c r="E33" s="87">
        <v>18220102301</v>
      </c>
      <c r="F33" s="64" t="s">
        <v>126</v>
      </c>
      <c r="G33" s="85">
        <v>38</v>
      </c>
      <c r="H33" s="85">
        <v>29</v>
      </c>
      <c r="I33" s="58">
        <f t="shared" si="0"/>
        <v>67</v>
      </c>
      <c r="J33" s="64">
        <v>9401133063</v>
      </c>
      <c r="K33" s="64" t="s">
        <v>317</v>
      </c>
      <c r="L33" s="65" t="s">
        <v>318</v>
      </c>
      <c r="M33" s="65">
        <v>9401543571</v>
      </c>
      <c r="N33" s="64" t="s">
        <v>319</v>
      </c>
      <c r="O33" s="64">
        <v>9957410793</v>
      </c>
      <c r="P33" s="69">
        <v>43705</v>
      </c>
      <c r="Q33" s="65" t="s">
        <v>134</v>
      </c>
      <c r="R33" s="85">
        <v>36</v>
      </c>
      <c r="S33" s="18" t="s">
        <v>163</v>
      </c>
      <c r="T33" s="18"/>
    </row>
    <row r="34" spans="1:20" ht="33">
      <c r="A34" s="4">
        <v>30</v>
      </c>
      <c r="B34" s="17" t="s">
        <v>62</v>
      </c>
      <c r="C34" s="86" t="s">
        <v>453</v>
      </c>
      <c r="D34" s="65" t="s">
        <v>107</v>
      </c>
      <c r="E34" s="87">
        <v>18220102302</v>
      </c>
      <c r="F34" s="64" t="s">
        <v>126</v>
      </c>
      <c r="G34" s="85">
        <v>22</v>
      </c>
      <c r="H34" s="85">
        <v>19</v>
      </c>
      <c r="I34" s="58">
        <f t="shared" si="0"/>
        <v>41</v>
      </c>
      <c r="J34" s="64">
        <v>7399969824</v>
      </c>
      <c r="K34" s="64" t="s">
        <v>401</v>
      </c>
      <c r="L34" s="65" t="s">
        <v>755</v>
      </c>
      <c r="M34" s="65">
        <v>9577654676</v>
      </c>
      <c r="N34" s="64" t="s">
        <v>397</v>
      </c>
      <c r="O34" s="64">
        <v>8011324076</v>
      </c>
      <c r="P34" s="69">
        <v>43705</v>
      </c>
      <c r="Q34" s="65" t="s">
        <v>134</v>
      </c>
      <c r="R34" s="74">
        <v>47</v>
      </c>
      <c r="S34" s="18" t="s">
        <v>163</v>
      </c>
      <c r="T34" s="18"/>
    </row>
    <row r="35" spans="1:20" ht="33">
      <c r="A35" s="4">
        <v>31</v>
      </c>
      <c r="B35" s="17" t="s">
        <v>62</v>
      </c>
      <c r="C35" s="86" t="s">
        <v>454</v>
      </c>
      <c r="D35" s="65" t="s">
        <v>107</v>
      </c>
      <c r="E35" s="87">
        <v>18220102502</v>
      </c>
      <c r="F35" s="64" t="s">
        <v>126</v>
      </c>
      <c r="G35" s="85">
        <v>21</v>
      </c>
      <c r="H35" s="85">
        <v>10</v>
      </c>
      <c r="I35" s="58">
        <f t="shared" si="0"/>
        <v>31</v>
      </c>
      <c r="J35" s="64">
        <v>9854167237</v>
      </c>
      <c r="K35" s="64" t="s">
        <v>138</v>
      </c>
      <c r="L35" s="65" t="s">
        <v>139</v>
      </c>
      <c r="M35" s="65">
        <v>9435812770</v>
      </c>
      <c r="N35" s="64" t="s">
        <v>324</v>
      </c>
      <c r="O35" s="64">
        <v>9577218972</v>
      </c>
      <c r="P35" s="69">
        <v>43706</v>
      </c>
      <c r="Q35" s="65" t="s">
        <v>141</v>
      </c>
      <c r="R35" s="85">
        <v>52</v>
      </c>
      <c r="S35" s="18" t="s">
        <v>163</v>
      </c>
      <c r="T35" s="18"/>
    </row>
    <row r="36" spans="1:20" ht="33">
      <c r="A36" s="4">
        <v>32</v>
      </c>
      <c r="B36" s="17" t="s">
        <v>62</v>
      </c>
      <c r="C36" s="64" t="s">
        <v>455</v>
      </c>
      <c r="D36" s="65" t="s">
        <v>107</v>
      </c>
      <c r="E36" s="89">
        <v>18220102602</v>
      </c>
      <c r="F36" s="64" t="s">
        <v>126</v>
      </c>
      <c r="G36" s="85">
        <v>72</v>
      </c>
      <c r="H36" s="85">
        <v>36</v>
      </c>
      <c r="I36" s="58">
        <f t="shared" si="0"/>
        <v>108</v>
      </c>
      <c r="J36" s="64">
        <v>9401132949</v>
      </c>
      <c r="K36" s="64" t="s">
        <v>138</v>
      </c>
      <c r="L36" s="65" t="s">
        <v>139</v>
      </c>
      <c r="M36" s="65">
        <v>9435812770</v>
      </c>
      <c r="N36" s="64" t="s">
        <v>324</v>
      </c>
      <c r="O36" s="64">
        <v>9577218972</v>
      </c>
      <c r="P36" s="69">
        <v>43706</v>
      </c>
      <c r="Q36" s="65" t="s">
        <v>141</v>
      </c>
      <c r="R36" s="74">
        <v>52</v>
      </c>
      <c r="S36" s="18" t="s">
        <v>163</v>
      </c>
      <c r="T36" s="18"/>
    </row>
    <row r="37" spans="1:20" ht="33">
      <c r="A37" s="4">
        <v>33</v>
      </c>
      <c r="B37" s="17" t="s">
        <v>62</v>
      </c>
      <c r="C37" s="64" t="s">
        <v>456</v>
      </c>
      <c r="D37" s="65" t="s">
        <v>107</v>
      </c>
      <c r="E37" s="89">
        <v>18220102701</v>
      </c>
      <c r="F37" s="64" t="s">
        <v>126</v>
      </c>
      <c r="G37" s="85">
        <v>30</v>
      </c>
      <c r="H37" s="85">
        <v>31</v>
      </c>
      <c r="I37" s="58">
        <f t="shared" si="0"/>
        <v>61</v>
      </c>
      <c r="J37" s="64">
        <v>9859205358</v>
      </c>
      <c r="K37" s="64" t="s">
        <v>135</v>
      </c>
      <c r="L37" s="65" t="s">
        <v>136</v>
      </c>
      <c r="M37" s="65">
        <v>9435790672</v>
      </c>
      <c r="N37" s="64" t="s">
        <v>137</v>
      </c>
      <c r="O37" s="64">
        <v>9577913451</v>
      </c>
      <c r="P37" s="69">
        <v>43707</v>
      </c>
      <c r="Q37" s="65" t="s">
        <v>145</v>
      </c>
      <c r="R37" s="85">
        <v>46</v>
      </c>
      <c r="S37" s="18" t="s">
        <v>163</v>
      </c>
      <c r="T37" s="18"/>
    </row>
    <row r="38" spans="1:20" ht="33">
      <c r="A38" s="4">
        <v>34</v>
      </c>
      <c r="B38" s="17" t="s">
        <v>62</v>
      </c>
      <c r="C38" s="64" t="s">
        <v>457</v>
      </c>
      <c r="D38" s="65" t="s">
        <v>107</v>
      </c>
      <c r="E38" s="89">
        <v>18220103101</v>
      </c>
      <c r="F38" s="64" t="s">
        <v>126</v>
      </c>
      <c r="G38" s="85">
        <v>41</v>
      </c>
      <c r="H38" s="85">
        <v>29</v>
      </c>
      <c r="I38" s="58">
        <f t="shared" si="0"/>
        <v>70</v>
      </c>
      <c r="J38" s="64">
        <v>9859205358</v>
      </c>
      <c r="K38" s="64" t="s">
        <v>135</v>
      </c>
      <c r="L38" s="65" t="s">
        <v>136</v>
      </c>
      <c r="M38" s="65">
        <v>9435790672</v>
      </c>
      <c r="N38" s="64" t="s">
        <v>137</v>
      </c>
      <c r="O38" s="64">
        <v>9577913451</v>
      </c>
      <c r="P38" s="69">
        <v>43707</v>
      </c>
      <c r="Q38" s="65" t="s">
        <v>145</v>
      </c>
      <c r="R38" s="74">
        <v>77</v>
      </c>
      <c r="S38" s="18" t="s">
        <v>163</v>
      </c>
      <c r="T38" s="18"/>
    </row>
    <row r="39" spans="1:20" ht="33">
      <c r="A39" s="4">
        <v>35</v>
      </c>
      <c r="B39" s="17" t="s">
        <v>62</v>
      </c>
      <c r="C39" s="86" t="s">
        <v>458</v>
      </c>
      <c r="D39" s="65" t="s">
        <v>107</v>
      </c>
      <c r="E39" s="87">
        <v>18220103001</v>
      </c>
      <c r="F39" s="64" t="s">
        <v>126</v>
      </c>
      <c r="G39" s="85">
        <v>117</v>
      </c>
      <c r="H39" s="85">
        <v>112</v>
      </c>
      <c r="I39" s="58">
        <f t="shared" si="0"/>
        <v>229</v>
      </c>
      <c r="J39" s="64">
        <v>9613147916</v>
      </c>
      <c r="K39" s="64" t="s">
        <v>138</v>
      </c>
      <c r="L39" s="65" t="s">
        <v>139</v>
      </c>
      <c r="M39" s="65">
        <v>9435812770</v>
      </c>
      <c r="N39" s="64" t="s">
        <v>140</v>
      </c>
      <c r="O39" s="64">
        <v>9706183535</v>
      </c>
      <c r="P39" s="69">
        <v>43708</v>
      </c>
      <c r="Q39" s="65" t="s">
        <v>146</v>
      </c>
      <c r="R39" s="74">
        <v>66</v>
      </c>
      <c r="S39" s="18" t="s">
        <v>163</v>
      </c>
      <c r="T39" s="18"/>
    </row>
    <row r="40" spans="1:20" ht="33">
      <c r="A40" s="4">
        <v>36</v>
      </c>
      <c r="B40" s="17" t="s">
        <v>63</v>
      </c>
      <c r="C40" s="90" t="s">
        <v>679</v>
      </c>
      <c r="D40" s="91" t="s">
        <v>107</v>
      </c>
      <c r="E40" s="92">
        <v>18220113701</v>
      </c>
      <c r="F40" s="90" t="s">
        <v>126</v>
      </c>
      <c r="G40" s="93">
        <v>34</v>
      </c>
      <c r="H40" s="93">
        <v>33</v>
      </c>
      <c r="I40" s="58">
        <f t="shared" si="0"/>
        <v>67</v>
      </c>
      <c r="J40" s="91">
        <v>9613901233</v>
      </c>
      <c r="K40" s="91" t="s">
        <v>240</v>
      </c>
      <c r="L40" s="91" t="s">
        <v>243</v>
      </c>
      <c r="M40" s="91">
        <v>9401133550</v>
      </c>
      <c r="N40" s="91" t="s">
        <v>242</v>
      </c>
      <c r="O40" s="91">
        <v>8876387055</v>
      </c>
      <c r="P40" s="98">
        <v>43678</v>
      </c>
      <c r="Q40" s="91" t="s">
        <v>141</v>
      </c>
      <c r="R40" s="94">
        <v>41</v>
      </c>
      <c r="S40" s="18" t="s">
        <v>163</v>
      </c>
      <c r="T40" s="18"/>
    </row>
    <row r="41" spans="1:20" ht="33">
      <c r="A41" s="4">
        <v>37</v>
      </c>
      <c r="B41" s="17" t="s">
        <v>63</v>
      </c>
      <c r="C41" s="90" t="s">
        <v>680</v>
      </c>
      <c r="D41" s="91" t="s">
        <v>107</v>
      </c>
      <c r="E41" s="92">
        <v>18220113702</v>
      </c>
      <c r="F41" s="90" t="s">
        <v>126</v>
      </c>
      <c r="G41" s="93">
        <v>36</v>
      </c>
      <c r="H41" s="93">
        <v>18</v>
      </c>
      <c r="I41" s="58">
        <f t="shared" si="0"/>
        <v>54</v>
      </c>
      <c r="J41" s="91">
        <v>9401046822</v>
      </c>
      <c r="K41" s="91" t="s">
        <v>796</v>
      </c>
      <c r="L41" s="91" t="s">
        <v>783</v>
      </c>
      <c r="M41" s="91" t="s">
        <v>783</v>
      </c>
      <c r="N41" s="91" t="s">
        <v>795</v>
      </c>
      <c r="O41" s="91">
        <v>9954960241</v>
      </c>
      <c r="P41" s="98">
        <v>43678</v>
      </c>
      <c r="Q41" s="91" t="s">
        <v>141</v>
      </c>
      <c r="R41" s="94">
        <v>35</v>
      </c>
      <c r="S41" s="18" t="s">
        <v>163</v>
      </c>
      <c r="T41" s="18"/>
    </row>
    <row r="42" spans="1:20" ht="33">
      <c r="A42" s="4">
        <v>38</v>
      </c>
      <c r="B42" s="17" t="s">
        <v>63</v>
      </c>
      <c r="C42" s="90" t="s">
        <v>681</v>
      </c>
      <c r="D42" s="91" t="s">
        <v>107</v>
      </c>
      <c r="E42" s="92">
        <v>18220113802</v>
      </c>
      <c r="F42" s="90" t="s">
        <v>126</v>
      </c>
      <c r="G42" s="93">
        <v>79</v>
      </c>
      <c r="H42" s="93">
        <v>54</v>
      </c>
      <c r="I42" s="58">
        <f t="shared" si="0"/>
        <v>133</v>
      </c>
      <c r="J42" s="91">
        <v>9954073328</v>
      </c>
      <c r="K42" s="91" t="s">
        <v>295</v>
      </c>
      <c r="L42" s="91" t="s">
        <v>296</v>
      </c>
      <c r="M42" s="91">
        <v>7896242154</v>
      </c>
      <c r="N42" s="91" t="s">
        <v>589</v>
      </c>
      <c r="O42" s="91">
        <v>9957268688</v>
      </c>
      <c r="P42" s="98">
        <v>43679</v>
      </c>
      <c r="Q42" s="91" t="s">
        <v>145</v>
      </c>
      <c r="R42" s="94">
        <v>62</v>
      </c>
      <c r="S42" s="18" t="s">
        <v>163</v>
      </c>
      <c r="T42" s="18"/>
    </row>
    <row r="43" spans="1:20" ht="33">
      <c r="A43" s="4">
        <v>39</v>
      </c>
      <c r="B43" s="17" t="s">
        <v>63</v>
      </c>
      <c r="C43" s="96" t="s">
        <v>682</v>
      </c>
      <c r="D43" s="91" t="s">
        <v>107</v>
      </c>
      <c r="E43" s="97">
        <v>18220114001</v>
      </c>
      <c r="F43" s="90" t="s">
        <v>126</v>
      </c>
      <c r="G43" s="93">
        <v>74</v>
      </c>
      <c r="H43" s="93">
        <v>52</v>
      </c>
      <c r="I43" s="58">
        <f t="shared" si="0"/>
        <v>126</v>
      </c>
      <c r="J43" s="91">
        <v>9859148012</v>
      </c>
      <c r="K43" s="91" t="s">
        <v>790</v>
      </c>
      <c r="L43" s="91" t="s">
        <v>802</v>
      </c>
      <c r="M43" s="91" t="s">
        <v>808</v>
      </c>
      <c r="N43" s="91" t="s">
        <v>797</v>
      </c>
      <c r="O43" s="91">
        <v>9435283694</v>
      </c>
      <c r="P43" s="98">
        <v>43680</v>
      </c>
      <c r="Q43" s="91" t="s">
        <v>146</v>
      </c>
      <c r="R43" s="94">
        <v>45</v>
      </c>
      <c r="S43" s="18" t="s">
        <v>163</v>
      </c>
      <c r="T43" s="18"/>
    </row>
    <row r="44" spans="1:20" ht="33">
      <c r="A44" s="4">
        <v>40</v>
      </c>
      <c r="B44" s="17" t="s">
        <v>63</v>
      </c>
      <c r="C44" s="96" t="s">
        <v>683</v>
      </c>
      <c r="D44" s="91" t="s">
        <v>107</v>
      </c>
      <c r="E44" s="97">
        <v>18220114101</v>
      </c>
      <c r="F44" s="90" t="s">
        <v>126</v>
      </c>
      <c r="G44" s="93">
        <v>76</v>
      </c>
      <c r="H44" s="93">
        <v>46</v>
      </c>
      <c r="I44" s="58">
        <f t="shared" si="0"/>
        <v>122</v>
      </c>
      <c r="J44" s="91">
        <v>9435910666</v>
      </c>
      <c r="K44" s="91" t="s">
        <v>209</v>
      </c>
      <c r="L44" s="91" t="s">
        <v>767</v>
      </c>
      <c r="M44" s="91">
        <v>9435178312</v>
      </c>
      <c r="N44" s="91" t="s">
        <v>239</v>
      </c>
      <c r="O44" s="91">
        <v>9954417903</v>
      </c>
      <c r="P44" s="98">
        <v>43682</v>
      </c>
      <c r="Q44" s="91" t="s">
        <v>129</v>
      </c>
      <c r="R44" s="94">
        <v>78</v>
      </c>
      <c r="S44" s="18" t="s">
        <v>163</v>
      </c>
      <c r="T44" s="18"/>
    </row>
    <row r="45" spans="1:20" ht="33">
      <c r="A45" s="4">
        <v>41</v>
      </c>
      <c r="B45" s="17" t="s">
        <v>63</v>
      </c>
      <c r="C45" s="90" t="s">
        <v>684</v>
      </c>
      <c r="D45" s="91" t="s">
        <v>107</v>
      </c>
      <c r="E45" s="92">
        <v>18220114401</v>
      </c>
      <c r="F45" s="90" t="s">
        <v>126</v>
      </c>
      <c r="G45" s="93">
        <v>46</v>
      </c>
      <c r="H45" s="93">
        <v>19</v>
      </c>
      <c r="I45" s="58">
        <f t="shared" si="0"/>
        <v>65</v>
      </c>
      <c r="J45" s="91">
        <v>9859271863</v>
      </c>
      <c r="K45" s="91" t="s">
        <v>135</v>
      </c>
      <c r="L45" s="91" t="s">
        <v>136</v>
      </c>
      <c r="M45" s="91">
        <v>9435790672</v>
      </c>
      <c r="N45" s="91" t="s">
        <v>701</v>
      </c>
      <c r="O45" s="91">
        <v>7399700055</v>
      </c>
      <c r="P45" s="98">
        <v>43683</v>
      </c>
      <c r="Q45" s="91" t="s">
        <v>130</v>
      </c>
      <c r="R45" s="94">
        <v>72</v>
      </c>
      <c r="S45" s="18" t="s">
        <v>163</v>
      </c>
      <c r="T45" s="18"/>
    </row>
    <row r="46" spans="1:20" ht="33">
      <c r="A46" s="4">
        <v>42</v>
      </c>
      <c r="B46" s="17" t="s">
        <v>63</v>
      </c>
      <c r="C46" s="90" t="s">
        <v>685</v>
      </c>
      <c r="D46" s="91" t="s">
        <v>107</v>
      </c>
      <c r="E46" s="92">
        <v>18220114402</v>
      </c>
      <c r="F46" s="90" t="s">
        <v>126</v>
      </c>
      <c r="G46" s="93">
        <v>48</v>
      </c>
      <c r="H46" s="93">
        <v>23</v>
      </c>
      <c r="I46" s="58">
        <f t="shared" si="0"/>
        <v>71</v>
      </c>
      <c r="J46" s="91">
        <v>9401047247</v>
      </c>
      <c r="K46" s="91" t="s">
        <v>135</v>
      </c>
      <c r="L46" s="91" t="s">
        <v>136</v>
      </c>
      <c r="M46" s="91">
        <v>9435790672</v>
      </c>
      <c r="N46" s="91" t="s">
        <v>702</v>
      </c>
      <c r="O46" s="91">
        <v>7399217638</v>
      </c>
      <c r="P46" s="98">
        <v>43683</v>
      </c>
      <c r="Q46" s="91" t="s">
        <v>130</v>
      </c>
      <c r="R46" s="94">
        <v>55</v>
      </c>
      <c r="S46" s="18" t="s">
        <v>163</v>
      </c>
      <c r="T46" s="18"/>
    </row>
    <row r="47" spans="1:20" ht="33">
      <c r="A47" s="4">
        <v>43</v>
      </c>
      <c r="B47" s="17" t="s">
        <v>63</v>
      </c>
      <c r="C47" s="90" t="s">
        <v>686</v>
      </c>
      <c r="D47" s="91" t="s">
        <v>107</v>
      </c>
      <c r="E47" s="92">
        <v>18220115601</v>
      </c>
      <c r="F47" s="90" t="s">
        <v>126</v>
      </c>
      <c r="G47" s="93">
        <v>69</v>
      </c>
      <c r="H47" s="93">
        <v>93</v>
      </c>
      <c r="I47" s="58">
        <f t="shared" si="0"/>
        <v>162</v>
      </c>
      <c r="J47" s="91">
        <v>9401094881</v>
      </c>
      <c r="K47" s="91" t="s">
        <v>155</v>
      </c>
      <c r="L47" s="91" t="s">
        <v>156</v>
      </c>
      <c r="M47" s="91">
        <v>9854978778</v>
      </c>
      <c r="N47" s="91" t="s">
        <v>667</v>
      </c>
      <c r="O47" s="91">
        <v>9859810611</v>
      </c>
      <c r="P47" s="98">
        <v>43684</v>
      </c>
      <c r="Q47" s="91" t="s">
        <v>134</v>
      </c>
      <c r="R47" s="94">
        <v>61</v>
      </c>
      <c r="S47" s="18" t="s">
        <v>163</v>
      </c>
      <c r="T47" s="18"/>
    </row>
    <row r="48" spans="1:20" ht="33">
      <c r="A48" s="4">
        <v>44</v>
      </c>
      <c r="B48" s="17" t="s">
        <v>63</v>
      </c>
      <c r="C48" s="96" t="s">
        <v>687</v>
      </c>
      <c r="D48" s="91" t="s">
        <v>107</v>
      </c>
      <c r="E48" s="97">
        <v>18220115801</v>
      </c>
      <c r="F48" s="90" t="s">
        <v>126</v>
      </c>
      <c r="G48" s="93">
        <v>39</v>
      </c>
      <c r="H48" s="93">
        <v>21</v>
      </c>
      <c r="I48" s="58">
        <f t="shared" si="0"/>
        <v>60</v>
      </c>
      <c r="J48" s="91">
        <v>9854179785</v>
      </c>
      <c r="K48" s="91" t="s">
        <v>155</v>
      </c>
      <c r="L48" s="91" t="s">
        <v>156</v>
      </c>
      <c r="M48" s="91">
        <v>9854978778</v>
      </c>
      <c r="N48" s="91" t="s">
        <v>667</v>
      </c>
      <c r="O48" s="91">
        <v>9859810611</v>
      </c>
      <c r="P48" s="98">
        <v>43685</v>
      </c>
      <c r="Q48" s="91" t="s">
        <v>141</v>
      </c>
      <c r="R48" s="94">
        <v>34</v>
      </c>
      <c r="S48" s="18" t="s">
        <v>163</v>
      </c>
      <c r="T48" s="18"/>
    </row>
    <row r="49" spans="1:20" ht="33">
      <c r="A49" s="4">
        <v>45</v>
      </c>
      <c r="B49" s="17" t="s">
        <v>63</v>
      </c>
      <c r="C49" s="90" t="s">
        <v>688</v>
      </c>
      <c r="D49" s="91" t="s">
        <v>107</v>
      </c>
      <c r="E49" s="94">
        <v>18220118901</v>
      </c>
      <c r="F49" s="90" t="s">
        <v>126</v>
      </c>
      <c r="G49" s="93">
        <v>51</v>
      </c>
      <c r="H49" s="93">
        <v>46</v>
      </c>
      <c r="I49" s="58">
        <f t="shared" si="0"/>
        <v>97</v>
      </c>
      <c r="J49" s="91">
        <v>9401631733</v>
      </c>
      <c r="K49" s="91" t="s">
        <v>799</v>
      </c>
      <c r="L49" s="91" t="s">
        <v>804</v>
      </c>
      <c r="M49" s="91">
        <v>9401755329</v>
      </c>
      <c r="N49" s="91" t="s">
        <v>798</v>
      </c>
      <c r="O49" s="91">
        <v>6001465866</v>
      </c>
      <c r="P49" s="98">
        <v>43685</v>
      </c>
      <c r="Q49" s="91" t="s">
        <v>141</v>
      </c>
      <c r="R49" s="94">
        <v>26</v>
      </c>
      <c r="S49" s="18" t="s">
        <v>163</v>
      </c>
      <c r="T49" s="18"/>
    </row>
    <row r="50" spans="1:20" ht="33">
      <c r="A50" s="4">
        <v>46</v>
      </c>
      <c r="B50" s="17" t="s">
        <v>63</v>
      </c>
      <c r="C50" s="96" t="s">
        <v>689</v>
      </c>
      <c r="D50" s="91" t="s">
        <v>107</v>
      </c>
      <c r="E50" s="97">
        <v>18220115901</v>
      </c>
      <c r="F50" s="90" t="s">
        <v>126</v>
      </c>
      <c r="G50" s="93">
        <v>78</v>
      </c>
      <c r="H50" s="93">
        <v>36</v>
      </c>
      <c r="I50" s="58">
        <f t="shared" si="0"/>
        <v>114</v>
      </c>
      <c r="J50" s="91">
        <v>9859044716</v>
      </c>
      <c r="K50" s="91" t="s">
        <v>209</v>
      </c>
      <c r="L50" s="91" t="s">
        <v>767</v>
      </c>
      <c r="M50" s="91">
        <v>9435178312</v>
      </c>
      <c r="N50" s="91" t="s">
        <v>650</v>
      </c>
      <c r="O50" s="91">
        <v>9401444575</v>
      </c>
      <c r="P50" s="98">
        <v>43686</v>
      </c>
      <c r="Q50" s="91" t="s">
        <v>145</v>
      </c>
      <c r="R50" s="97">
        <v>49</v>
      </c>
      <c r="S50" s="18" t="s">
        <v>163</v>
      </c>
      <c r="T50" s="18"/>
    </row>
    <row r="51" spans="1:20" ht="33">
      <c r="A51" s="4">
        <v>47</v>
      </c>
      <c r="B51" s="17" t="s">
        <v>63</v>
      </c>
      <c r="C51" s="90" t="s">
        <v>690</v>
      </c>
      <c r="D51" s="91" t="s">
        <v>107</v>
      </c>
      <c r="E51" s="92">
        <v>18220116001</v>
      </c>
      <c r="F51" s="90" t="s">
        <v>126</v>
      </c>
      <c r="G51" s="93">
        <v>136</v>
      </c>
      <c r="H51" s="93">
        <v>90</v>
      </c>
      <c r="I51" s="58">
        <f t="shared" si="0"/>
        <v>226</v>
      </c>
      <c r="J51" s="91">
        <v>9854313779</v>
      </c>
      <c r="K51" s="91" t="s">
        <v>800</v>
      </c>
      <c r="L51" s="91" t="s">
        <v>807</v>
      </c>
      <c r="M51" s="91">
        <v>9957770217</v>
      </c>
      <c r="N51" s="91" t="s">
        <v>661</v>
      </c>
      <c r="O51" s="91">
        <v>9613900936</v>
      </c>
      <c r="P51" s="98">
        <v>43687</v>
      </c>
      <c r="Q51" s="91" t="s">
        <v>146</v>
      </c>
      <c r="R51" s="97">
        <v>40</v>
      </c>
      <c r="S51" s="18" t="s">
        <v>163</v>
      </c>
      <c r="T51" s="18"/>
    </row>
    <row r="52" spans="1:20" ht="33">
      <c r="A52" s="4">
        <v>48</v>
      </c>
      <c r="B52" s="17" t="s">
        <v>63</v>
      </c>
      <c r="C52" s="90" t="s">
        <v>690</v>
      </c>
      <c r="D52" s="91" t="s">
        <v>107</v>
      </c>
      <c r="E52" s="92">
        <v>18220116001</v>
      </c>
      <c r="F52" s="90" t="s">
        <v>126</v>
      </c>
      <c r="G52" s="93">
        <v>136</v>
      </c>
      <c r="H52" s="93">
        <v>90</v>
      </c>
      <c r="I52" s="58">
        <f t="shared" si="0"/>
        <v>226</v>
      </c>
      <c r="J52" s="91">
        <v>9854313779</v>
      </c>
      <c r="K52" s="91" t="s">
        <v>800</v>
      </c>
      <c r="L52" s="91" t="s">
        <v>807</v>
      </c>
      <c r="M52" s="91">
        <v>9957770217</v>
      </c>
      <c r="N52" s="91" t="s">
        <v>661</v>
      </c>
      <c r="O52" s="91">
        <v>9613900936</v>
      </c>
      <c r="P52" s="98">
        <v>43690</v>
      </c>
      <c r="Q52" s="91" t="s">
        <v>130</v>
      </c>
      <c r="R52" s="97">
        <v>40</v>
      </c>
      <c r="S52" s="18" t="s">
        <v>163</v>
      </c>
      <c r="T52" s="18"/>
    </row>
    <row r="53" spans="1:20" ht="33">
      <c r="A53" s="4">
        <v>49</v>
      </c>
      <c r="B53" s="17" t="s">
        <v>63</v>
      </c>
      <c r="C53" s="90" t="s">
        <v>691</v>
      </c>
      <c r="D53" s="91" t="s">
        <v>107</v>
      </c>
      <c r="E53" s="92">
        <v>18220116002</v>
      </c>
      <c r="F53" s="90" t="s">
        <v>126</v>
      </c>
      <c r="G53" s="93">
        <v>62</v>
      </c>
      <c r="H53" s="93">
        <v>42</v>
      </c>
      <c r="I53" s="58">
        <f t="shared" si="0"/>
        <v>104</v>
      </c>
      <c r="J53" s="91">
        <v>9577137712</v>
      </c>
      <c r="K53" s="91" t="s">
        <v>748</v>
      </c>
      <c r="L53" s="91" t="s">
        <v>806</v>
      </c>
      <c r="M53" s="91">
        <v>7896484585</v>
      </c>
      <c r="N53" s="91" t="s">
        <v>775</v>
      </c>
      <c r="O53" s="91">
        <v>9954492660</v>
      </c>
      <c r="P53" s="98">
        <v>43691</v>
      </c>
      <c r="Q53" s="91" t="s">
        <v>134</v>
      </c>
      <c r="R53" s="94">
        <v>59</v>
      </c>
      <c r="S53" s="18" t="s">
        <v>163</v>
      </c>
      <c r="T53" s="18"/>
    </row>
    <row r="54" spans="1:20" ht="33">
      <c r="A54" s="4">
        <v>50</v>
      </c>
      <c r="B54" s="17" t="s">
        <v>63</v>
      </c>
      <c r="C54" s="96" t="s">
        <v>692</v>
      </c>
      <c r="D54" s="91" t="s">
        <v>107</v>
      </c>
      <c r="E54" s="97">
        <v>18220116101</v>
      </c>
      <c r="F54" s="90" t="s">
        <v>126</v>
      </c>
      <c r="G54" s="93">
        <v>147</v>
      </c>
      <c r="H54" s="93">
        <v>83</v>
      </c>
      <c r="I54" s="58">
        <f t="shared" si="0"/>
        <v>230</v>
      </c>
      <c r="J54" s="91">
        <v>9854783273</v>
      </c>
      <c r="K54" s="91" t="s">
        <v>222</v>
      </c>
      <c r="L54" s="91" t="s">
        <v>703</v>
      </c>
      <c r="M54" s="91">
        <v>9707682157</v>
      </c>
      <c r="N54" s="91" t="s">
        <v>316</v>
      </c>
      <c r="O54" s="91">
        <v>7399741805</v>
      </c>
      <c r="P54" s="98">
        <v>43693</v>
      </c>
      <c r="Q54" s="91" t="s">
        <v>145</v>
      </c>
      <c r="R54" s="94">
        <v>63</v>
      </c>
      <c r="S54" s="18" t="s">
        <v>163</v>
      </c>
      <c r="T54" s="18"/>
    </row>
    <row r="55" spans="1:20" ht="33">
      <c r="A55" s="4">
        <v>51</v>
      </c>
      <c r="B55" s="17" t="s">
        <v>63</v>
      </c>
      <c r="C55" s="96" t="s">
        <v>692</v>
      </c>
      <c r="D55" s="91" t="s">
        <v>107</v>
      </c>
      <c r="E55" s="97">
        <v>18220116101</v>
      </c>
      <c r="F55" s="90" t="s">
        <v>126</v>
      </c>
      <c r="G55" s="93">
        <v>147</v>
      </c>
      <c r="H55" s="93">
        <v>83</v>
      </c>
      <c r="I55" s="58">
        <f t="shared" si="0"/>
        <v>230</v>
      </c>
      <c r="J55" s="91">
        <v>9854783273</v>
      </c>
      <c r="K55" s="91" t="s">
        <v>222</v>
      </c>
      <c r="L55" s="91" t="s">
        <v>703</v>
      </c>
      <c r="M55" s="91">
        <v>9707682157</v>
      </c>
      <c r="N55" s="91" t="s">
        <v>316</v>
      </c>
      <c r="O55" s="91">
        <v>7399741805</v>
      </c>
      <c r="P55" s="98">
        <v>43694</v>
      </c>
      <c r="Q55" s="91" t="s">
        <v>146</v>
      </c>
      <c r="R55" s="94">
        <v>63</v>
      </c>
      <c r="S55" s="18" t="s">
        <v>163</v>
      </c>
      <c r="T55" s="18"/>
    </row>
    <row r="56" spans="1:20" ht="33">
      <c r="A56" s="4">
        <v>52</v>
      </c>
      <c r="B56" s="17" t="s">
        <v>63</v>
      </c>
      <c r="C56" s="96" t="s">
        <v>693</v>
      </c>
      <c r="D56" s="91" t="s">
        <v>107</v>
      </c>
      <c r="E56" s="97">
        <v>18220116301</v>
      </c>
      <c r="F56" s="90" t="s">
        <v>126</v>
      </c>
      <c r="G56" s="93">
        <v>89</v>
      </c>
      <c r="H56" s="93">
        <v>76</v>
      </c>
      <c r="I56" s="58">
        <f t="shared" si="0"/>
        <v>165</v>
      </c>
      <c r="J56" s="91">
        <v>9859147617</v>
      </c>
      <c r="K56" s="91" t="s">
        <v>317</v>
      </c>
      <c r="L56" s="91" t="s">
        <v>318</v>
      </c>
      <c r="M56" s="91">
        <v>9401543571</v>
      </c>
      <c r="N56" s="91" t="s">
        <v>208</v>
      </c>
      <c r="O56" s="91">
        <v>9401130250</v>
      </c>
      <c r="P56" s="98">
        <v>43696</v>
      </c>
      <c r="Q56" s="91" t="s">
        <v>129</v>
      </c>
      <c r="R56" s="94">
        <v>14</v>
      </c>
      <c r="S56" s="18" t="s">
        <v>163</v>
      </c>
      <c r="T56" s="18"/>
    </row>
    <row r="57" spans="1:20" ht="33">
      <c r="A57" s="4">
        <v>53</v>
      </c>
      <c r="B57" s="17" t="s">
        <v>63</v>
      </c>
      <c r="C57" s="96" t="s">
        <v>694</v>
      </c>
      <c r="D57" s="91" t="s">
        <v>107</v>
      </c>
      <c r="E57" s="97">
        <v>18220116401</v>
      </c>
      <c r="F57" s="90" t="s">
        <v>126</v>
      </c>
      <c r="G57" s="93">
        <v>172</v>
      </c>
      <c r="H57" s="93">
        <v>119</v>
      </c>
      <c r="I57" s="58">
        <f t="shared" si="0"/>
        <v>291</v>
      </c>
      <c r="J57" s="91">
        <v>9613685324</v>
      </c>
      <c r="K57" s="91" t="s">
        <v>317</v>
      </c>
      <c r="L57" s="91" t="s">
        <v>318</v>
      </c>
      <c r="M57" s="91">
        <v>9401543571</v>
      </c>
      <c r="N57" s="91" t="s">
        <v>704</v>
      </c>
      <c r="O57" s="91">
        <v>9613304756</v>
      </c>
      <c r="P57" s="98">
        <v>43698</v>
      </c>
      <c r="Q57" s="91" t="s">
        <v>134</v>
      </c>
      <c r="R57" s="97">
        <v>44</v>
      </c>
      <c r="S57" s="18" t="s">
        <v>163</v>
      </c>
      <c r="T57" s="18"/>
    </row>
    <row r="58" spans="1:20" ht="33">
      <c r="A58" s="4">
        <v>54</v>
      </c>
      <c r="B58" s="17" t="s">
        <v>63</v>
      </c>
      <c r="C58" s="96" t="s">
        <v>694</v>
      </c>
      <c r="D58" s="91" t="s">
        <v>107</v>
      </c>
      <c r="E58" s="97">
        <v>18220116401</v>
      </c>
      <c r="F58" s="90" t="s">
        <v>126</v>
      </c>
      <c r="G58" s="93">
        <v>172</v>
      </c>
      <c r="H58" s="93">
        <v>119</v>
      </c>
      <c r="I58" s="58">
        <f t="shared" si="0"/>
        <v>291</v>
      </c>
      <c r="J58" s="91">
        <v>9613685324</v>
      </c>
      <c r="K58" s="91" t="s">
        <v>317</v>
      </c>
      <c r="L58" s="91" t="s">
        <v>318</v>
      </c>
      <c r="M58" s="91">
        <v>9401543571</v>
      </c>
      <c r="N58" s="91" t="s">
        <v>704</v>
      </c>
      <c r="O58" s="91">
        <v>9613304756</v>
      </c>
      <c r="P58" s="98">
        <v>43699</v>
      </c>
      <c r="Q58" s="91" t="s">
        <v>141</v>
      </c>
      <c r="R58" s="97">
        <v>44</v>
      </c>
      <c r="S58" s="18" t="s">
        <v>163</v>
      </c>
      <c r="T58" s="18"/>
    </row>
    <row r="59" spans="1:20" ht="33">
      <c r="A59" s="4">
        <v>55</v>
      </c>
      <c r="B59" s="17" t="s">
        <v>63</v>
      </c>
      <c r="C59" s="96" t="s">
        <v>695</v>
      </c>
      <c r="D59" s="91" t="s">
        <v>107</v>
      </c>
      <c r="E59" s="97">
        <v>18220116501</v>
      </c>
      <c r="F59" s="90" t="s">
        <v>126</v>
      </c>
      <c r="G59" s="93">
        <v>146</v>
      </c>
      <c r="H59" s="93">
        <v>110</v>
      </c>
      <c r="I59" s="58">
        <f t="shared" si="0"/>
        <v>256</v>
      </c>
      <c r="J59" s="91">
        <v>7399414599</v>
      </c>
      <c r="K59" s="91" t="s">
        <v>659</v>
      </c>
      <c r="L59" s="91" t="s">
        <v>705</v>
      </c>
      <c r="M59" s="91">
        <v>9957770217</v>
      </c>
      <c r="N59" s="91" t="s">
        <v>661</v>
      </c>
      <c r="O59" s="91">
        <v>9613900936</v>
      </c>
      <c r="P59" s="98">
        <v>43700</v>
      </c>
      <c r="Q59" s="91" t="s">
        <v>145</v>
      </c>
      <c r="R59" s="97">
        <v>75</v>
      </c>
      <c r="S59" s="18" t="s">
        <v>163</v>
      </c>
      <c r="T59" s="18"/>
    </row>
    <row r="60" spans="1:20" ht="33">
      <c r="A60" s="4">
        <v>56</v>
      </c>
      <c r="B60" s="17" t="s">
        <v>63</v>
      </c>
      <c r="C60" s="96" t="s">
        <v>695</v>
      </c>
      <c r="D60" s="91" t="s">
        <v>107</v>
      </c>
      <c r="E60" s="97">
        <v>18220116501</v>
      </c>
      <c r="F60" s="90" t="s">
        <v>126</v>
      </c>
      <c r="G60" s="93">
        <v>146</v>
      </c>
      <c r="H60" s="93">
        <v>110</v>
      </c>
      <c r="I60" s="58">
        <f t="shared" si="0"/>
        <v>256</v>
      </c>
      <c r="J60" s="91">
        <v>7399414599</v>
      </c>
      <c r="K60" s="91" t="s">
        <v>659</v>
      </c>
      <c r="L60" s="91" t="s">
        <v>705</v>
      </c>
      <c r="M60" s="91">
        <v>9957770217</v>
      </c>
      <c r="N60" s="91" t="s">
        <v>661</v>
      </c>
      <c r="O60" s="91">
        <v>9613900936</v>
      </c>
      <c r="P60" s="98">
        <v>43703</v>
      </c>
      <c r="Q60" s="91" t="s">
        <v>129</v>
      </c>
      <c r="R60" s="97">
        <v>75</v>
      </c>
      <c r="S60" s="18" t="s">
        <v>163</v>
      </c>
      <c r="T60" s="18"/>
    </row>
    <row r="61" spans="1:20" ht="33">
      <c r="A61" s="4">
        <v>57</v>
      </c>
      <c r="B61" s="17" t="s">
        <v>63</v>
      </c>
      <c r="C61" s="96" t="s">
        <v>696</v>
      </c>
      <c r="D61" s="91" t="s">
        <v>107</v>
      </c>
      <c r="E61" s="97">
        <v>18220116601</v>
      </c>
      <c r="F61" s="90" t="s">
        <v>126</v>
      </c>
      <c r="G61" s="93">
        <v>126</v>
      </c>
      <c r="H61" s="93">
        <v>95</v>
      </c>
      <c r="I61" s="58">
        <f t="shared" si="0"/>
        <v>221</v>
      </c>
      <c r="J61" s="91">
        <v>9854847298</v>
      </c>
      <c r="K61" s="91" t="s">
        <v>659</v>
      </c>
      <c r="L61" s="91" t="s">
        <v>705</v>
      </c>
      <c r="M61" s="91">
        <v>9957770217</v>
      </c>
      <c r="N61" s="91" t="s">
        <v>661</v>
      </c>
      <c r="O61" s="91">
        <v>9613900936</v>
      </c>
      <c r="P61" s="98">
        <v>43704</v>
      </c>
      <c r="Q61" s="91" t="s">
        <v>130</v>
      </c>
      <c r="R61" s="94">
        <v>23</v>
      </c>
      <c r="S61" s="18" t="s">
        <v>163</v>
      </c>
      <c r="T61" s="18"/>
    </row>
    <row r="62" spans="1:20" ht="33">
      <c r="A62" s="4">
        <v>58</v>
      </c>
      <c r="B62" s="17" t="s">
        <v>63</v>
      </c>
      <c r="C62" s="96" t="s">
        <v>696</v>
      </c>
      <c r="D62" s="91" t="s">
        <v>107</v>
      </c>
      <c r="E62" s="97">
        <v>18220116601</v>
      </c>
      <c r="F62" s="90" t="s">
        <v>126</v>
      </c>
      <c r="G62" s="93">
        <v>126</v>
      </c>
      <c r="H62" s="93">
        <v>95</v>
      </c>
      <c r="I62" s="58">
        <f t="shared" si="0"/>
        <v>221</v>
      </c>
      <c r="J62" s="91">
        <v>9854847298</v>
      </c>
      <c r="K62" s="91" t="s">
        <v>659</v>
      </c>
      <c r="L62" s="91" t="s">
        <v>705</v>
      </c>
      <c r="M62" s="91">
        <v>9957770217</v>
      </c>
      <c r="N62" s="91" t="s">
        <v>661</v>
      </c>
      <c r="O62" s="91">
        <v>9613900936</v>
      </c>
      <c r="P62" s="98">
        <v>43705</v>
      </c>
      <c r="Q62" s="91" t="s">
        <v>706</v>
      </c>
      <c r="R62" s="94">
        <v>23</v>
      </c>
      <c r="S62" s="18" t="s">
        <v>163</v>
      </c>
      <c r="T62" s="18"/>
    </row>
    <row r="63" spans="1:20" ht="33">
      <c r="A63" s="4">
        <v>59</v>
      </c>
      <c r="B63" s="17" t="s">
        <v>63</v>
      </c>
      <c r="C63" s="90" t="s">
        <v>697</v>
      </c>
      <c r="D63" s="91" t="s">
        <v>107</v>
      </c>
      <c r="E63" s="92">
        <v>18220116602</v>
      </c>
      <c r="F63" s="90" t="s">
        <v>126</v>
      </c>
      <c r="G63" s="93">
        <v>79</v>
      </c>
      <c r="H63" s="93">
        <v>36</v>
      </c>
      <c r="I63" s="58">
        <f t="shared" si="0"/>
        <v>115</v>
      </c>
      <c r="J63" s="91">
        <v>8812824862</v>
      </c>
      <c r="K63" s="91" t="s">
        <v>213</v>
      </c>
      <c r="L63" s="91" t="s">
        <v>214</v>
      </c>
      <c r="M63" s="91">
        <v>9954237014</v>
      </c>
      <c r="N63" s="91" t="s">
        <v>215</v>
      </c>
      <c r="O63" s="91">
        <v>7896074568</v>
      </c>
      <c r="P63" s="98">
        <v>43706</v>
      </c>
      <c r="Q63" s="91" t="s">
        <v>141</v>
      </c>
      <c r="R63" s="94">
        <v>35</v>
      </c>
      <c r="S63" s="18" t="s">
        <v>163</v>
      </c>
      <c r="T63" s="18"/>
    </row>
    <row r="64" spans="1:20" ht="33">
      <c r="A64" s="4">
        <v>60</v>
      </c>
      <c r="B64" s="17" t="s">
        <v>63</v>
      </c>
      <c r="C64" s="96" t="s">
        <v>698</v>
      </c>
      <c r="D64" s="91" t="s">
        <v>107</v>
      </c>
      <c r="E64" s="97">
        <v>18220116701</v>
      </c>
      <c r="F64" s="90" t="s">
        <v>126</v>
      </c>
      <c r="G64" s="93">
        <v>81</v>
      </c>
      <c r="H64" s="93">
        <v>46</v>
      </c>
      <c r="I64" s="58">
        <f t="shared" si="0"/>
        <v>127</v>
      </c>
      <c r="J64" s="91">
        <v>9435912812</v>
      </c>
      <c r="K64" s="91" t="s">
        <v>659</v>
      </c>
      <c r="L64" s="91" t="s">
        <v>705</v>
      </c>
      <c r="M64" s="91">
        <v>9957770217</v>
      </c>
      <c r="N64" s="91" t="s">
        <v>707</v>
      </c>
      <c r="O64" s="91">
        <v>9859042845</v>
      </c>
      <c r="P64" s="98">
        <v>43707</v>
      </c>
      <c r="Q64" s="91" t="s">
        <v>145</v>
      </c>
      <c r="R64" s="97">
        <v>49</v>
      </c>
      <c r="S64" s="18" t="s">
        <v>163</v>
      </c>
      <c r="T64" s="18"/>
    </row>
    <row r="65" spans="1:20" ht="33">
      <c r="A65" s="4">
        <v>61</v>
      </c>
      <c r="B65" s="17" t="s">
        <v>63</v>
      </c>
      <c r="C65" s="90" t="s">
        <v>699</v>
      </c>
      <c r="D65" s="91" t="s">
        <v>107</v>
      </c>
      <c r="E65" s="87">
        <v>18220116901</v>
      </c>
      <c r="F65" s="90" t="s">
        <v>126</v>
      </c>
      <c r="G65" s="93">
        <v>80</v>
      </c>
      <c r="H65" s="93">
        <v>34</v>
      </c>
      <c r="I65" s="58">
        <f t="shared" si="0"/>
        <v>114</v>
      </c>
      <c r="J65" s="91">
        <v>9085175184</v>
      </c>
      <c r="K65" s="91" t="s">
        <v>148</v>
      </c>
      <c r="L65" s="91" t="s">
        <v>149</v>
      </c>
      <c r="M65" s="91">
        <v>9401394679</v>
      </c>
      <c r="N65" s="91" t="s">
        <v>656</v>
      </c>
      <c r="O65" s="91">
        <v>8471943423</v>
      </c>
      <c r="P65" s="98">
        <v>43708</v>
      </c>
      <c r="Q65" s="91" t="s">
        <v>146</v>
      </c>
      <c r="R65" s="97">
        <v>72</v>
      </c>
      <c r="S65" s="18" t="s">
        <v>163</v>
      </c>
      <c r="T65" s="18"/>
    </row>
    <row r="66" spans="1:20">
      <c r="A66" s="4">
        <v>62</v>
      </c>
      <c r="B66" s="17"/>
      <c r="C66" s="18"/>
      <c r="D66" s="18"/>
      <c r="E66" s="19"/>
      <c r="F66" s="18"/>
      <c r="G66" s="19"/>
      <c r="H66" s="19"/>
      <c r="I66" s="58">
        <f t="shared" si="0"/>
        <v>0</v>
      </c>
      <c r="J66" s="18"/>
      <c r="K66" s="18"/>
      <c r="L66" s="18"/>
      <c r="M66" s="18"/>
      <c r="N66" s="18"/>
      <c r="O66" s="18"/>
      <c r="P66" s="24"/>
      <c r="Q66" s="18"/>
      <c r="R66" s="18"/>
      <c r="S66" s="18"/>
      <c r="T66" s="18"/>
    </row>
    <row r="67" spans="1:20">
      <c r="A67" s="4">
        <v>63</v>
      </c>
      <c r="B67" s="17"/>
      <c r="C67" s="18"/>
      <c r="D67" s="18"/>
      <c r="E67" s="19"/>
      <c r="F67" s="18"/>
      <c r="G67" s="19"/>
      <c r="H67" s="19"/>
      <c r="I67" s="58">
        <f t="shared" si="0"/>
        <v>0</v>
      </c>
      <c r="J67" s="18"/>
      <c r="K67" s="18"/>
      <c r="L67" s="18"/>
      <c r="M67" s="18"/>
      <c r="N67" s="18"/>
      <c r="O67" s="18"/>
      <c r="P67" s="24"/>
      <c r="Q67" s="18"/>
      <c r="R67" s="18"/>
      <c r="S67" s="18"/>
      <c r="T67" s="18"/>
    </row>
    <row r="68" spans="1:20">
      <c r="A68" s="4">
        <v>64</v>
      </c>
      <c r="B68" s="17"/>
      <c r="C68" s="18"/>
      <c r="D68" s="18"/>
      <c r="E68" s="19"/>
      <c r="F68" s="18"/>
      <c r="G68" s="19"/>
      <c r="H68" s="19"/>
      <c r="I68" s="58">
        <f t="shared" si="0"/>
        <v>0</v>
      </c>
      <c r="J68" s="18"/>
      <c r="K68" s="18"/>
      <c r="L68" s="18"/>
      <c r="M68" s="18"/>
      <c r="N68" s="18"/>
      <c r="O68" s="18"/>
      <c r="P68" s="24"/>
      <c r="Q68" s="18"/>
      <c r="R68" s="18"/>
      <c r="S68" s="18"/>
      <c r="T68" s="18"/>
    </row>
    <row r="69" spans="1:20">
      <c r="A69" s="4">
        <v>65</v>
      </c>
      <c r="B69" s="17"/>
      <c r="C69" s="18"/>
      <c r="D69" s="18"/>
      <c r="E69" s="19"/>
      <c r="F69" s="18"/>
      <c r="G69" s="19"/>
      <c r="H69" s="19"/>
      <c r="I69" s="58">
        <f t="shared" si="0"/>
        <v>0</v>
      </c>
      <c r="J69" s="18"/>
      <c r="K69" s="18"/>
      <c r="L69" s="18"/>
      <c r="M69" s="18"/>
      <c r="N69" s="18"/>
      <c r="O69" s="18"/>
      <c r="P69" s="24"/>
      <c r="Q69" s="18"/>
      <c r="R69" s="18"/>
      <c r="S69" s="18"/>
      <c r="T69" s="18"/>
    </row>
    <row r="70" spans="1:20">
      <c r="A70" s="4">
        <v>66</v>
      </c>
      <c r="B70" s="17"/>
      <c r="C70" s="18"/>
      <c r="D70" s="18"/>
      <c r="E70" s="19"/>
      <c r="F70" s="18"/>
      <c r="G70" s="19"/>
      <c r="H70" s="19"/>
      <c r="I70" s="58">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8">
        <f t="shared" si="1"/>
        <v>0</v>
      </c>
      <c r="J71" s="18"/>
      <c r="K71" s="18"/>
      <c r="L71" s="18"/>
      <c r="M71" s="18"/>
      <c r="N71" s="18"/>
      <c r="O71" s="18"/>
      <c r="P71" s="24"/>
      <c r="Q71" s="18"/>
      <c r="R71" s="18"/>
      <c r="S71" s="18"/>
      <c r="T71" s="18"/>
    </row>
    <row r="72" spans="1:20">
      <c r="A72" s="4">
        <v>68</v>
      </c>
      <c r="B72" s="17"/>
      <c r="C72" s="18"/>
      <c r="D72" s="18"/>
      <c r="E72" s="19"/>
      <c r="F72" s="18"/>
      <c r="G72" s="19"/>
      <c r="H72" s="19"/>
      <c r="I72" s="58">
        <f t="shared" si="1"/>
        <v>0</v>
      </c>
      <c r="J72" s="18"/>
      <c r="K72" s="18"/>
      <c r="L72" s="18"/>
      <c r="M72" s="18"/>
      <c r="N72" s="18"/>
      <c r="O72" s="18"/>
      <c r="P72" s="24"/>
      <c r="Q72" s="18"/>
      <c r="R72" s="18"/>
      <c r="S72" s="18"/>
      <c r="T72" s="18"/>
    </row>
    <row r="73" spans="1:20">
      <c r="A73" s="4">
        <v>69</v>
      </c>
      <c r="B73" s="17"/>
      <c r="C73" s="18"/>
      <c r="D73" s="18"/>
      <c r="E73" s="19"/>
      <c r="F73" s="18"/>
      <c r="G73" s="19"/>
      <c r="H73" s="19"/>
      <c r="I73" s="58">
        <f t="shared" si="1"/>
        <v>0</v>
      </c>
      <c r="J73" s="18"/>
      <c r="K73" s="18"/>
      <c r="L73" s="18"/>
      <c r="M73" s="18"/>
      <c r="N73" s="18"/>
      <c r="O73" s="18"/>
      <c r="P73" s="24"/>
      <c r="Q73" s="18"/>
      <c r="R73" s="18"/>
      <c r="S73" s="18"/>
      <c r="T73" s="18"/>
    </row>
    <row r="74" spans="1:20">
      <c r="A74" s="4">
        <v>70</v>
      </c>
      <c r="B74" s="17"/>
      <c r="C74" s="18"/>
      <c r="D74" s="18"/>
      <c r="E74" s="19"/>
      <c r="F74" s="18"/>
      <c r="G74" s="19"/>
      <c r="H74" s="19"/>
      <c r="I74" s="58">
        <f t="shared" si="1"/>
        <v>0</v>
      </c>
      <c r="J74" s="18"/>
      <c r="K74" s="18"/>
      <c r="L74" s="18"/>
      <c r="M74" s="18"/>
      <c r="N74" s="18"/>
      <c r="O74" s="18"/>
      <c r="P74" s="24"/>
      <c r="Q74" s="18"/>
      <c r="R74" s="18"/>
      <c r="S74" s="18"/>
      <c r="T74" s="18"/>
    </row>
    <row r="75" spans="1:20">
      <c r="A75" s="4">
        <v>71</v>
      </c>
      <c r="B75" s="17"/>
      <c r="C75" s="18"/>
      <c r="D75" s="18"/>
      <c r="E75" s="19"/>
      <c r="F75" s="18"/>
      <c r="G75" s="19"/>
      <c r="H75" s="19"/>
      <c r="I75" s="58">
        <f t="shared" si="1"/>
        <v>0</v>
      </c>
      <c r="J75" s="18"/>
      <c r="K75" s="18"/>
      <c r="L75" s="18"/>
      <c r="M75" s="18"/>
      <c r="N75" s="18"/>
      <c r="O75" s="18"/>
      <c r="P75" s="24"/>
      <c r="Q75" s="18"/>
      <c r="R75" s="18"/>
      <c r="S75" s="18"/>
      <c r="T75" s="18"/>
    </row>
    <row r="76" spans="1:20">
      <c r="A76" s="4">
        <v>72</v>
      </c>
      <c r="B76" s="17"/>
      <c r="C76" s="18"/>
      <c r="D76" s="18"/>
      <c r="E76" s="19"/>
      <c r="F76" s="18"/>
      <c r="G76" s="19"/>
      <c r="H76" s="19"/>
      <c r="I76" s="58">
        <f t="shared" si="1"/>
        <v>0</v>
      </c>
      <c r="J76" s="18"/>
      <c r="K76" s="18"/>
      <c r="L76" s="18"/>
      <c r="M76" s="18"/>
      <c r="N76" s="18"/>
      <c r="O76" s="18"/>
      <c r="P76" s="24"/>
      <c r="Q76" s="18"/>
      <c r="R76" s="18"/>
      <c r="S76" s="18"/>
      <c r="T76" s="18"/>
    </row>
    <row r="77" spans="1:20">
      <c r="A77" s="4">
        <v>73</v>
      </c>
      <c r="B77" s="17"/>
      <c r="C77" s="18"/>
      <c r="D77" s="18"/>
      <c r="E77" s="19"/>
      <c r="F77" s="18"/>
      <c r="G77" s="19"/>
      <c r="H77" s="19"/>
      <c r="I77" s="58">
        <f t="shared" si="1"/>
        <v>0</v>
      </c>
      <c r="J77" s="18"/>
      <c r="K77" s="18"/>
      <c r="L77" s="18"/>
      <c r="M77" s="18"/>
      <c r="N77" s="18"/>
      <c r="O77" s="18"/>
      <c r="P77" s="24"/>
      <c r="Q77" s="18"/>
      <c r="R77" s="18"/>
      <c r="S77" s="18"/>
      <c r="T77" s="18"/>
    </row>
    <row r="78" spans="1:20">
      <c r="A78" s="4">
        <v>74</v>
      </c>
      <c r="B78" s="17"/>
      <c r="C78" s="48"/>
      <c r="D78" s="48"/>
      <c r="E78" s="19"/>
      <c r="F78" s="48"/>
      <c r="G78" s="19"/>
      <c r="H78" s="19"/>
      <c r="I78" s="58">
        <f t="shared" si="1"/>
        <v>0</v>
      </c>
      <c r="J78" s="48"/>
      <c r="K78" s="48"/>
      <c r="L78" s="48"/>
      <c r="M78" s="48"/>
      <c r="N78" s="48"/>
      <c r="O78" s="48"/>
      <c r="P78" s="24"/>
      <c r="Q78" s="18"/>
      <c r="R78" s="18"/>
      <c r="S78" s="18"/>
      <c r="T78" s="18"/>
    </row>
    <row r="79" spans="1:20">
      <c r="A79" s="4">
        <v>75</v>
      </c>
      <c r="B79" s="17"/>
      <c r="C79" s="18"/>
      <c r="D79" s="18"/>
      <c r="E79" s="19"/>
      <c r="F79" s="18"/>
      <c r="G79" s="19"/>
      <c r="H79" s="19"/>
      <c r="I79" s="58">
        <f t="shared" si="1"/>
        <v>0</v>
      </c>
      <c r="J79" s="18"/>
      <c r="K79" s="18"/>
      <c r="L79" s="18"/>
      <c r="M79" s="18"/>
      <c r="N79" s="18"/>
      <c r="O79" s="18"/>
      <c r="P79" s="24"/>
      <c r="Q79" s="18"/>
      <c r="R79" s="18"/>
      <c r="S79" s="18"/>
      <c r="T79" s="18"/>
    </row>
    <row r="80" spans="1:20">
      <c r="A80" s="4">
        <v>76</v>
      </c>
      <c r="B80" s="17"/>
      <c r="C80" s="18"/>
      <c r="D80" s="18"/>
      <c r="E80" s="19"/>
      <c r="F80" s="18"/>
      <c r="G80" s="19"/>
      <c r="H80" s="19"/>
      <c r="I80" s="58">
        <f t="shared" si="1"/>
        <v>0</v>
      </c>
      <c r="J80" s="18"/>
      <c r="K80" s="18"/>
      <c r="L80" s="18"/>
      <c r="M80" s="18"/>
      <c r="N80" s="18"/>
      <c r="O80" s="18"/>
      <c r="P80" s="24"/>
      <c r="Q80" s="18"/>
      <c r="R80" s="18"/>
      <c r="S80" s="18"/>
      <c r="T80" s="18"/>
    </row>
    <row r="81" spans="1:20">
      <c r="A81" s="4">
        <v>77</v>
      </c>
      <c r="B81" s="17"/>
      <c r="C81" s="18"/>
      <c r="D81" s="18"/>
      <c r="E81" s="19"/>
      <c r="F81" s="18"/>
      <c r="G81" s="19"/>
      <c r="H81" s="19"/>
      <c r="I81" s="58">
        <f t="shared" si="1"/>
        <v>0</v>
      </c>
      <c r="J81" s="18"/>
      <c r="K81" s="18"/>
      <c r="L81" s="18"/>
      <c r="M81" s="18"/>
      <c r="N81" s="18"/>
      <c r="O81" s="18"/>
      <c r="P81" s="24"/>
      <c r="Q81" s="18"/>
      <c r="R81" s="18"/>
      <c r="S81" s="18"/>
      <c r="T81" s="18"/>
    </row>
    <row r="82" spans="1:20">
      <c r="A82" s="4">
        <v>78</v>
      </c>
      <c r="B82" s="17"/>
      <c r="C82" s="18"/>
      <c r="D82" s="18"/>
      <c r="E82" s="19"/>
      <c r="F82" s="18"/>
      <c r="G82" s="19"/>
      <c r="H82" s="19"/>
      <c r="I82" s="58">
        <f t="shared" si="1"/>
        <v>0</v>
      </c>
      <c r="J82" s="18"/>
      <c r="K82" s="18"/>
      <c r="L82" s="18"/>
      <c r="M82" s="18"/>
      <c r="N82" s="18"/>
      <c r="O82" s="18"/>
      <c r="P82" s="24"/>
      <c r="Q82" s="18"/>
      <c r="R82" s="18"/>
      <c r="S82" s="18"/>
      <c r="T82" s="18"/>
    </row>
    <row r="83" spans="1:20">
      <c r="A83" s="4">
        <v>79</v>
      </c>
      <c r="B83" s="17"/>
      <c r="C83" s="18"/>
      <c r="D83" s="18"/>
      <c r="E83" s="19"/>
      <c r="F83" s="18"/>
      <c r="G83" s="19"/>
      <c r="H83" s="19"/>
      <c r="I83" s="58">
        <f t="shared" si="1"/>
        <v>0</v>
      </c>
      <c r="J83" s="18"/>
      <c r="K83" s="18"/>
      <c r="L83" s="18"/>
      <c r="M83" s="18"/>
      <c r="N83" s="18"/>
      <c r="O83" s="18"/>
      <c r="P83" s="24"/>
      <c r="Q83" s="18"/>
      <c r="R83" s="18"/>
      <c r="S83" s="18"/>
      <c r="T83" s="18"/>
    </row>
    <row r="84" spans="1:20">
      <c r="A84" s="4">
        <v>80</v>
      </c>
      <c r="B84" s="17"/>
      <c r="C84" s="18"/>
      <c r="D84" s="18"/>
      <c r="E84" s="19"/>
      <c r="F84" s="18"/>
      <c r="G84" s="19"/>
      <c r="H84" s="19"/>
      <c r="I84" s="58">
        <f t="shared" si="1"/>
        <v>0</v>
      </c>
      <c r="J84" s="18"/>
      <c r="K84" s="18"/>
      <c r="L84" s="18"/>
      <c r="M84" s="18"/>
      <c r="N84" s="18"/>
      <c r="O84" s="18"/>
      <c r="P84" s="24"/>
      <c r="Q84" s="18"/>
      <c r="R84" s="18"/>
      <c r="S84" s="18"/>
      <c r="T84" s="18"/>
    </row>
    <row r="85" spans="1:20">
      <c r="A85" s="4">
        <v>81</v>
      </c>
      <c r="B85" s="17"/>
      <c r="C85" s="18"/>
      <c r="D85" s="18"/>
      <c r="E85" s="19"/>
      <c r="F85" s="18"/>
      <c r="G85" s="19"/>
      <c r="H85" s="19"/>
      <c r="I85" s="58">
        <f t="shared" si="1"/>
        <v>0</v>
      </c>
      <c r="J85" s="18"/>
      <c r="K85" s="18"/>
      <c r="L85" s="18"/>
      <c r="M85" s="18"/>
      <c r="N85" s="18"/>
      <c r="O85" s="18"/>
      <c r="P85" s="24"/>
      <c r="Q85" s="18"/>
      <c r="R85" s="18"/>
      <c r="S85" s="18"/>
      <c r="T85" s="18"/>
    </row>
    <row r="86" spans="1:20">
      <c r="A86" s="4">
        <v>82</v>
      </c>
      <c r="B86" s="17"/>
      <c r="C86" s="18"/>
      <c r="D86" s="18"/>
      <c r="E86" s="19"/>
      <c r="F86" s="18"/>
      <c r="G86" s="19"/>
      <c r="H86" s="19"/>
      <c r="I86" s="58">
        <f t="shared" si="1"/>
        <v>0</v>
      </c>
      <c r="J86" s="18"/>
      <c r="K86" s="18"/>
      <c r="L86" s="18"/>
      <c r="M86" s="18"/>
      <c r="N86" s="18"/>
      <c r="O86" s="18"/>
      <c r="P86" s="24"/>
      <c r="Q86" s="18"/>
      <c r="R86" s="18"/>
      <c r="S86" s="18"/>
      <c r="T86" s="18"/>
    </row>
    <row r="87" spans="1:20">
      <c r="A87" s="4">
        <v>83</v>
      </c>
      <c r="B87" s="17"/>
      <c r="C87" s="18"/>
      <c r="D87" s="18"/>
      <c r="E87" s="19"/>
      <c r="F87" s="18"/>
      <c r="G87" s="19"/>
      <c r="H87" s="19"/>
      <c r="I87" s="58">
        <f t="shared" si="1"/>
        <v>0</v>
      </c>
      <c r="J87" s="18"/>
      <c r="K87" s="18"/>
      <c r="L87" s="18"/>
      <c r="M87" s="18"/>
      <c r="N87" s="18"/>
      <c r="O87" s="18"/>
      <c r="P87" s="24"/>
      <c r="Q87" s="18"/>
      <c r="R87" s="18"/>
      <c r="S87" s="18"/>
      <c r="T87" s="18"/>
    </row>
    <row r="88" spans="1:20">
      <c r="A88" s="4">
        <v>84</v>
      </c>
      <c r="B88" s="17"/>
      <c r="C88" s="18"/>
      <c r="D88" s="18"/>
      <c r="E88" s="19"/>
      <c r="F88" s="18"/>
      <c r="G88" s="19"/>
      <c r="H88" s="19"/>
      <c r="I88" s="58">
        <f t="shared" si="1"/>
        <v>0</v>
      </c>
      <c r="J88" s="18"/>
      <c r="K88" s="18"/>
      <c r="L88" s="18"/>
      <c r="M88" s="18"/>
      <c r="N88" s="18"/>
      <c r="O88" s="18"/>
      <c r="P88" s="24"/>
      <c r="Q88" s="18"/>
      <c r="R88" s="18"/>
      <c r="S88" s="18"/>
      <c r="T88" s="18"/>
    </row>
    <row r="89" spans="1:20">
      <c r="A89" s="4">
        <v>85</v>
      </c>
      <c r="B89" s="17"/>
      <c r="C89" s="18"/>
      <c r="D89" s="18"/>
      <c r="E89" s="19"/>
      <c r="F89" s="18"/>
      <c r="G89" s="19"/>
      <c r="H89" s="19"/>
      <c r="I89" s="58">
        <f t="shared" si="1"/>
        <v>0</v>
      </c>
      <c r="J89" s="18"/>
      <c r="K89" s="18"/>
      <c r="L89" s="18"/>
      <c r="M89" s="18"/>
      <c r="N89" s="18"/>
      <c r="O89" s="18"/>
      <c r="P89" s="24"/>
      <c r="Q89" s="18"/>
      <c r="R89" s="18"/>
      <c r="S89" s="18"/>
      <c r="T89" s="18"/>
    </row>
    <row r="90" spans="1:20">
      <c r="A90" s="4">
        <v>86</v>
      </c>
      <c r="B90" s="17"/>
      <c r="C90" s="18"/>
      <c r="D90" s="18"/>
      <c r="E90" s="19"/>
      <c r="F90" s="18"/>
      <c r="G90" s="19"/>
      <c r="H90" s="19"/>
      <c r="I90" s="58">
        <f t="shared" si="1"/>
        <v>0</v>
      </c>
      <c r="J90" s="18"/>
      <c r="K90" s="18"/>
      <c r="L90" s="18"/>
      <c r="M90" s="18"/>
      <c r="N90" s="18"/>
      <c r="O90" s="18"/>
      <c r="P90" s="24"/>
      <c r="Q90" s="18"/>
      <c r="R90" s="18"/>
      <c r="S90" s="18"/>
      <c r="T90" s="18"/>
    </row>
    <row r="91" spans="1:20">
      <c r="A91" s="4">
        <v>87</v>
      </c>
      <c r="B91" s="17"/>
      <c r="C91" s="18"/>
      <c r="D91" s="18"/>
      <c r="E91" s="19"/>
      <c r="F91" s="18"/>
      <c r="G91" s="19"/>
      <c r="H91" s="19"/>
      <c r="I91" s="58">
        <f t="shared" si="1"/>
        <v>0</v>
      </c>
      <c r="J91" s="18"/>
      <c r="K91" s="18"/>
      <c r="L91" s="18"/>
      <c r="M91" s="18"/>
      <c r="N91" s="18"/>
      <c r="O91" s="18"/>
      <c r="P91" s="24"/>
      <c r="Q91" s="18"/>
      <c r="R91" s="18"/>
      <c r="S91" s="18"/>
      <c r="T91" s="18"/>
    </row>
    <row r="92" spans="1:20">
      <c r="A92" s="4">
        <v>88</v>
      </c>
      <c r="B92" s="17"/>
      <c r="C92" s="18"/>
      <c r="D92" s="18"/>
      <c r="E92" s="19"/>
      <c r="F92" s="18"/>
      <c r="G92" s="19"/>
      <c r="H92" s="19"/>
      <c r="I92" s="58">
        <f t="shared" si="1"/>
        <v>0</v>
      </c>
      <c r="J92" s="18"/>
      <c r="K92" s="18"/>
      <c r="L92" s="18"/>
      <c r="M92" s="18"/>
      <c r="N92" s="18"/>
      <c r="O92" s="18"/>
      <c r="P92" s="24"/>
      <c r="Q92" s="18"/>
      <c r="R92" s="18"/>
      <c r="S92" s="18"/>
      <c r="T92" s="18"/>
    </row>
    <row r="93" spans="1:20">
      <c r="A93" s="4">
        <v>89</v>
      </c>
      <c r="B93" s="17"/>
      <c r="C93" s="18"/>
      <c r="D93" s="18"/>
      <c r="E93" s="19"/>
      <c r="F93" s="18"/>
      <c r="G93" s="19"/>
      <c r="H93" s="19"/>
      <c r="I93" s="58">
        <f t="shared" si="1"/>
        <v>0</v>
      </c>
      <c r="J93" s="18"/>
      <c r="K93" s="18"/>
      <c r="L93" s="18"/>
      <c r="M93" s="18"/>
      <c r="N93" s="18"/>
      <c r="O93" s="18"/>
      <c r="P93" s="24"/>
      <c r="Q93" s="18"/>
      <c r="R93" s="18"/>
      <c r="S93" s="18"/>
      <c r="T93" s="18"/>
    </row>
    <row r="94" spans="1:20">
      <c r="A94" s="4">
        <v>90</v>
      </c>
      <c r="B94" s="17"/>
      <c r="C94" s="18"/>
      <c r="D94" s="18"/>
      <c r="E94" s="19"/>
      <c r="F94" s="18"/>
      <c r="G94" s="19"/>
      <c r="H94" s="19"/>
      <c r="I94" s="58">
        <f t="shared" si="1"/>
        <v>0</v>
      </c>
      <c r="J94" s="18"/>
      <c r="K94" s="18"/>
      <c r="L94" s="18"/>
      <c r="M94" s="18"/>
      <c r="N94" s="18"/>
      <c r="O94" s="18"/>
      <c r="P94" s="24"/>
      <c r="Q94" s="18"/>
      <c r="R94" s="18"/>
      <c r="S94" s="18"/>
      <c r="T94" s="18"/>
    </row>
    <row r="95" spans="1:20">
      <c r="A95" s="4">
        <v>91</v>
      </c>
      <c r="B95" s="17"/>
      <c r="C95" s="18"/>
      <c r="D95" s="18"/>
      <c r="E95" s="19"/>
      <c r="F95" s="18"/>
      <c r="G95" s="19"/>
      <c r="H95" s="19"/>
      <c r="I95" s="58">
        <f t="shared" si="1"/>
        <v>0</v>
      </c>
      <c r="J95" s="18"/>
      <c r="K95" s="18"/>
      <c r="L95" s="18"/>
      <c r="M95" s="18"/>
      <c r="N95" s="18"/>
      <c r="O95" s="18"/>
      <c r="P95" s="24"/>
      <c r="Q95" s="18"/>
      <c r="R95" s="18"/>
      <c r="S95" s="18"/>
      <c r="T95" s="18"/>
    </row>
    <row r="96" spans="1:20">
      <c r="A96" s="4">
        <v>92</v>
      </c>
      <c r="B96" s="17"/>
      <c r="C96" s="18"/>
      <c r="D96" s="18"/>
      <c r="E96" s="19"/>
      <c r="F96" s="18"/>
      <c r="G96" s="19"/>
      <c r="H96" s="19"/>
      <c r="I96" s="58">
        <f t="shared" si="1"/>
        <v>0</v>
      </c>
      <c r="J96" s="18"/>
      <c r="K96" s="18"/>
      <c r="L96" s="18"/>
      <c r="M96" s="18"/>
      <c r="N96" s="18"/>
      <c r="O96" s="18"/>
      <c r="P96" s="24"/>
      <c r="Q96" s="18"/>
      <c r="R96" s="18"/>
      <c r="S96" s="18"/>
      <c r="T96" s="18"/>
    </row>
    <row r="97" spans="1:20">
      <c r="A97" s="4">
        <v>93</v>
      </c>
      <c r="B97" s="17"/>
      <c r="C97" s="18"/>
      <c r="D97" s="18"/>
      <c r="E97" s="19"/>
      <c r="F97" s="18"/>
      <c r="G97" s="19"/>
      <c r="H97" s="19"/>
      <c r="I97" s="58">
        <f t="shared" si="1"/>
        <v>0</v>
      </c>
      <c r="J97" s="18"/>
      <c r="K97" s="18"/>
      <c r="L97" s="18"/>
      <c r="M97" s="18"/>
      <c r="N97" s="18"/>
      <c r="O97" s="18"/>
      <c r="P97" s="24"/>
      <c r="Q97" s="18"/>
      <c r="R97" s="18"/>
      <c r="S97" s="18"/>
      <c r="T97" s="18"/>
    </row>
    <row r="98" spans="1:20">
      <c r="A98" s="4">
        <v>94</v>
      </c>
      <c r="B98" s="17"/>
      <c r="C98" s="18"/>
      <c r="D98" s="18"/>
      <c r="E98" s="19"/>
      <c r="F98" s="18"/>
      <c r="G98" s="19"/>
      <c r="H98" s="19"/>
      <c r="I98" s="58">
        <f t="shared" si="1"/>
        <v>0</v>
      </c>
      <c r="J98" s="18"/>
      <c r="K98" s="18"/>
      <c r="L98" s="18"/>
      <c r="M98" s="18"/>
      <c r="N98" s="18"/>
      <c r="O98" s="18"/>
      <c r="P98" s="24"/>
      <c r="Q98" s="18"/>
      <c r="R98" s="18"/>
      <c r="S98" s="18"/>
      <c r="T98" s="18"/>
    </row>
    <row r="99" spans="1:20">
      <c r="A99" s="4">
        <v>95</v>
      </c>
      <c r="B99" s="17"/>
      <c r="C99" s="18"/>
      <c r="D99" s="18"/>
      <c r="E99" s="19"/>
      <c r="F99" s="18"/>
      <c r="G99" s="19"/>
      <c r="H99" s="19"/>
      <c r="I99" s="58">
        <f t="shared" si="1"/>
        <v>0</v>
      </c>
      <c r="J99" s="18"/>
      <c r="K99" s="18"/>
      <c r="L99" s="18"/>
      <c r="M99" s="18"/>
      <c r="N99" s="18"/>
      <c r="O99" s="18"/>
      <c r="P99" s="24"/>
      <c r="Q99" s="18"/>
      <c r="R99" s="18"/>
      <c r="S99" s="18"/>
      <c r="T99" s="18"/>
    </row>
    <row r="100" spans="1:20">
      <c r="A100" s="4">
        <v>96</v>
      </c>
      <c r="B100" s="17"/>
      <c r="C100" s="18"/>
      <c r="D100" s="18"/>
      <c r="E100" s="19"/>
      <c r="F100" s="18"/>
      <c r="G100" s="19"/>
      <c r="H100" s="19"/>
      <c r="I100" s="58">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8">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8">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8">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8">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8">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8">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8">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8">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8">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8">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COUNTIFS(C5:C164,"*")</f>
        <v>61</v>
      </c>
      <c r="D165" s="21"/>
      <c r="E165" s="13"/>
      <c r="F165" s="21"/>
      <c r="G165" s="59">
        <f>SUM(G5:G164)</f>
        <v>4487.07</v>
      </c>
      <c r="H165" s="59">
        <f>SUM(H5:H164)</f>
        <v>3488.9300000000003</v>
      </c>
      <c r="I165" s="59">
        <f>SUM(I5:I164)</f>
        <v>7976</v>
      </c>
      <c r="J165" s="21"/>
      <c r="K165" s="21"/>
      <c r="L165" s="21"/>
      <c r="M165" s="21"/>
      <c r="N165" s="21"/>
      <c r="O165" s="21"/>
      <c r="P165" s="14"/>
      <c r="Q165" s="21"/>
      <c r="R165" s="21"/>
      <c r="S165" s="21"/>
      <c r="T165" s="12"/>
    </row>
    <row r="166" spans="1:20">
      <c r="A166" s="44" t="s">
        <v>62</v>
      </c>
      <c r="B166" s="10">
        <f>COUNTIF(B$5:B$164,"Team 1")</f>
        <v>35</v>
      </c>
      <c r="C166" s="44" t="s">
        <v>25</v>
      </c>
      <c r="D166" s="10">
        <f>COUNTIF(D5:D164,"Anganwadi")</f>
        <v>6</v>
      </c>
    </row>
    <row r="167" spans="1:20">
      <c r="A167" s="44" t="s">
        <v>63</v>
      </c>
      <c r="B167" s="10">
        <f>COUNTIF(B$6:B$164,"Team 2")</f>
        <v>26</v>
      </c>
      <c r="C167" s="44" t="s">
        <v>23</v>
      </c>
      <c r="D167" s="10">
        <f>COUNTIF(D5:D164,"School")</f>
        <v>55</v>
      </c>
    </row>
  </sheetData>
  <mergeCells count="20">
    <mergeCell ref="F3:F4"/>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D2" sqref="D2"/>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59" t="s">
        <v>70</v>
      </c>
      <c r="B1" s="159"/>
      <c r="C1" s="159"/>
      <c r="D1" s="54"/>
      <c r="E1" s="54"/>
      <c r="F1" s="54"/>
      <c r="G1" s="54"/>
      <c r="H1" s="54"/>
      <c r="I1" s="54"/>
      <c r="J1" s="54"/>
      <c r="K1" s="54"/>
      <c r="L1" s="54"/>
      <c r="M1" s="161"/>
      <c r="N1" s="161"/>
      <c r="O1" s="161"/>
      <c r="P1" s="161"/>
      <c r="Q1" s="161"/>
      <c r="R1" s="161"/>
      <c r="S1" s="161"/>
      <c r="T1" s="161"/>
    </row>
    <row r="2" spans="1:20">
      <c r="A2" s="155" t="s">
        <v>59</v>
      </c>
      <c r="B2" s="156"/>
      <c r="C2" s="156"/>
      <c r="D2" s="25">
        <v>43709</v>
      </c>
      <c r="E2" s="22"/>
      <c r="F2" s="22"/>
      <c r="G2" s="22"/>
      <c r="H2" s="22"/>
      <c r="I2" s="22"/>
      <c r="J2" s="22"/>
      <c r="K2" s="22"/>
      <c r="L2" s="22"/>
      <c r="M2" s="22"/>
      <c r="N2" s="22"/>
      <c r="O2" s="22"/>
      <c r="P2" s="22"/>
      <c r="Q2" s="22"/>
      <c r="R2" s="22"/>
      <c r="S2" s="22"/>
    </row>
    <row r="3" spans="1:20" ht="24" customHeight="1">
      <c r="A3" s="151" t="s">
        <v>14</v>
      </c>
      <c r="B3" s="153" t="s">
        <v>61</v>
      </c>
      <c r="C3" s="150" t="s">
        <v>7</v>
      </c>
      <c r="D3" s="150" t="s">
        <v>55</v>
      </c>
      <c r="E3" s="150" t="s">
        <v>16</v>
      </c>
      <c r="F3" s="157" t="s">
        <v>17</v>
      </c>
      <c r="G3" s="150" t="s">
        <v>8</v>
      </c>
      <c r="H3" s="150"/>
      <c r="I3" s="150"/>
      <c r="J3" s="150" t="s">
        <v>31</v>
      </c>
      <c r="K3" s="153" t="s">
        <v>33</v>
      </c>
      <c r="L3" s="153" t="s">
        <v>50</v>
      </c>
      <c r="M3" s="153" t="s">
        <v>51</v>
      </c>
      <c r="N3" s="153" t="s">
        <v>34</v>
      </c>
      <c r="O3" s="153" t="s">
        <v>35</v>
      </c>
      <c r="P3" s="151" t="s">
        <v>54</v>
      </c>
      <c r="Q3" s="150" t="s">
        <v>52</v>
      </c>
      <c r="R3" s="150" t="s">
        <v>32</v>
      </c>
      <c r="S3" s="150" t="s">
        <v>53</v>
      </c>
      <c r="T3" s="150" t="s">
        <v>13</v>
      </c>
    </row>
    <row r="4" spans="1:20" ht="25.5" customHeight="1">
      <c r="A4" s="151"/>
      <c r="B4" s="158"/>
      <c r="C4" s="150"/>
      <c r="D4" s="150"/>
      <c r="E4" s="150"/>
      <c r="F4" s="157"/>
      <c r="G4" s="23" t="s">
        <v>9</v>
      </c>
      <c r="H4" s="23" t="s">
        <v>10</v>
      </c>
      <c r="I4" s="23" t="s">
        <v>11</v>
      </c>
      <c r="J4" s="150"/>
      <c r="K4" s="154"/>
      <c r="L4" s="154"/>
      <c r="M4" s="154"/>
      <c r="N4" s="154"/>
      <c r="O4" s="154"/>
      <c r="P4" s="151"/>
      <c r="Q4" s="151"/>
      <c r="R4" s="150"/>
      <c r="S4" s="150"/>
      <c r="T4" s="150"/>
    </row>
    <row r="5" spans="1:20" ht="33">
      <c r="A5" s="4">
        <v>1</v>
      </c>
      <c r="B5" s="17" t="s">
        <v>62</v>
      </c>
      <c r="C5" s="86" t="s">
        <v>458</v>
      </c>
      <c r="D5" s="65" t="s">
        <v>107</v>
      </c>
      <c r="E5" s="87">
        <v>18220103001</v>
      </c>
      <c r="F5" s="64" t="s">
        <v>126</v>
      </c>
      <c r="G5" s="85">
        <v>117</v>
      </c>
      <c r="H5" s="85">
        <v>112</v>
      </c>
      <c r="I5" s="60">
        <f>SUM(G5:H5)</f>
        <v>229</v>
      </c>
      <c r="J5" s="64">
        <v>9435375241</v>
      </c>
      <c r="K5" s="64" t="s">
        <v>138</v>
      </c>
      <c r="L5" s="65" t="s">
        <v>139</v>
      </c>
      <c r="M5" s="65">
        <v>9435812770</v>
      </c>
      <c r="N5" s="64" t="s">
        <v>140</v>
      </c>
      <c r="O5" s="64">
        <v>9706183535</v>
      </c>
      <c r="P5" s="69">
        <v>43710</v>
      </c>
      <c r="Q5" s="65" t="s">
        <v>129</v>
      </c>
      <c r="R5" s="74">
        <v>66</v>
      </c>
      <c r="S5" s="18" t="s">
        <v>163</v>
      </c>
      <c r="T5" s="18"/>
    </row>
    <row r="6" spans="1:20" ht="33">
      <c r="A6" s="4">
        <v>2</v>
      </c>
      <c r="B6" s="17" t="s">
        <v>62</v>
      </c>
      <c r="C6" s="64" t="s">
        <v>473</v>
      </c>
      <c r="D6" s="65" t="s">
        <v>107</v>
      </c>
      <c r="E6" s="89">
        <v>18220102102</v>
      </c>
      <c r="F6" s="64" t="s">
        <v>126</v>
      </c>
      <c r="G6" s="85">
        <v>70</v>
      </c>
      <c r="H6" s="85">
        <v>33</v>
      </c>
      <c r="I6" s="60">
        <f t="shared" ref="I6:I69" si="0">SUM(G6:H6)</f>
        <v>103</v>
      </c>
      <c r="J6" s="64">
        <v>9854783322</v>
      </c>
      <c r="K6" s="64" t="s">
        <v>398</v>
      </c>
      <c r="L6" s="65" t="s">
        <v>465</v>
      </c>
      <c r="M6" s="65">
        <v>9401130247</v>
      </c>
      <c r="N6" s="64" t="s">
        <v>397</v>
      </c>
      <c r="O6" s="64">
        <v>8011324076</v>
      </c>
      <c r="P6" s="69">
        <v>43711</v>
      </c>
      <c r="Q6" s="65" t="s">
        <v>130</v>
      </c>
      <c r="R6" s="74">
        <v>42</v>
      </c>
      <c r="S6" s="18" t="s">
        <v>163</v>
      </c>
      <c r="T6" s="18"/>
    </row>
    <row r="7" spans="1:20" ht="33">
      <c r="A7" s="4">
        <v>3</v>
      </c>
      <c r="B7" s="17" t="s">
        <v>62</v>
      </c>
      <c r="C7" s="86" t="s">
        <v>474</v>
      </c>
      <c r="D7" s="65" t="s">
        <v>107</v>
      </c>
      <c r="E7" s="87">
        <v>18220103501</v>
      </c>
      <c r="F7" s="64" t="s">
        <v>126</v>
      </c>
      <c r="G7" s="85">
        <v>26</v>
      </c>
      <c r="H7" s="85">
        <v>21</v>
      </c>
      <c r="I7" s="60">
        <f t="shared" si="0"/>
        <v>47</v>
      </c>
      <c r="J7" s="64">
        <v>8471832301</v>
      </c>
      <c r="K7" s="64" t="s">
        <v>213</v>
      </c>
      <c r="L7" s="65" t="s">
        <v>825</v>
      </c>
      <c r="M7" s="65">
        <v>7399227523</v>
      </c>
      <c r="N7" s="64" t="s">
        <v>809</v>
      </c>
      <c r="O7" s="64">
        <v>7896486539</v>
      </c>
      <c r="P7" s="69">
        <v>43711</v>
      </c>
      <c r="Q7" s="65" t="s">
        <v>130</v>
      </c>
      <c r="R7" s="74">
        <v>84</v>
      </c>
      <c r="S7" s="18" t="s">
        <v>163</v>
      </c>
      <c r="T7" s="18"/>
    </row>
    <row r="8" spans="1:20" ht="33">
      <c r="A8" s="4">
        <v>4</v>
      </c>
      <c r="B8" s="17" t="s">
        <v>62</v>
      </c>
      <c r="C8" s="86" t="s">
        <v>475</v>
      </c>
      <c r="D8" s="65" t="s">
        <v>107</v>
      </c>
      <c r="E8" s="87">
        <v>18220103502</v>
      </c>
      <c r="F8" s="64" t="s">
        <v>126</v>
      </c>
      <c r="G8" s="85">
        <v>89</v>
      </c>
      <c r="H8" s="85">
        <v>68</v>
      </c>
      <c r="I8" s="60">
        <f t="shared" si="0"/>
        <v>157</v>
      </c>
      <c r="J8" s="64">
        <v>9954071062</v>
      </c>
      <c r="K8" s="64" t="s">
        <v>398</v>
      </c>
      <c r="L8" s="65" t="s">
        <v>465</v>
      </c>
      <c r="M8" s="65">
        <v>9401130247</v>
      </c>
      <c r="N8" s="64" t="s">
        <v>397</v>
      </c>
      <c r="O8" s="64">
        <v>8011324076</v>
      </c>
      <c r="P8" s="69">
        <v>43712</v>
      </c>
      <c r="Q8" s="65" t="s">
        <v>134</v>
      </c>
      <c r="R8" s="85">
        <v>81</v>
      </c>
      <c r="S8" s="18" t="s">
        <v>163</v>
      </c>
      <c r="T8" s="18"/>
    </row>
    <row r="9" spans="1:20" ht="33">
      <c r="A9" s="4">
        <v>5</v>
      </c>
      <c r="B9" s="17" t="s">
        <v>62</v>
      </c>
      <c r="C9" s="86" t="s">
        <v>476</v>
      </c>
      <c r="D9" s="65" t="s">
        <v>107</v>
      </c>
      <c r="E9" s="87">
        <v>18220103703</v>
      </c>
      <c r="F9" s="64" t="s">
        <v>126</v>
      </c>
      <c r="G9" s="85">
        <v>81</v>
      </c>
      <c r="H9" s="85">
        <v>46</v>
      </c>
      <c r="I9" s="60">
        <f t="shared" si="0"/>
        <v>127</v>
      </c>
      <c r="J9" s="64">
        <v>7399747795</v>
      </c>
      <c r="K9" s="64" t="s">
        <v>142</v>
      </c>
      <c r="L9" s="65" t="s">
        <v>143</v>
      </c>
      <c r="M9" s="65">
        <v>9957825275</v>
      </c>
      <c r="N9" s="64" t="s">
        <v>144</v>
      </c>
      <c r="O9" s="64">
        <v>8011776271</v>
      </c>
      <c r="P9" s="69">
        <v>43713</v>
      </c>
      <c r="Q9" s="65" t="s">
        <v>141</v>
      </c>
      <c r="R9" s="74">
        <v>62</v>
      </c>
      <c r="S9" s="18" t="s">
        <v>163</v>
      </c>
      <c r="T9" s="18"/>
    </row>
    <row r="10" spans="1:20" ht="33">
      <c r="A10" s="4">
        <v>6</v>
      </c>
      <c r="B10" s="17" t="s">
        <v>62</v>
      </c>
      <c r="C10" s="64" t="s">
        <v>477</v>
      </c>
      <c r="D10" s="65" t="s">
        <v>107</v>
      </c>
      <c r="E10" s="89">
        <v>18220103701</v>
      </c>
      <c r="F10" s="64" t="s">
        <v>126</v>
      </c>
      <c r="G10" s="85">
        <v>37</v>
      </c>
      <c r="H10" s="85">
        <v>29</v>
      </c>
      <c r="I10" s="60">
        <f t="shared" si="0"/>
        <v>66</v>
      </c>
      <c r="J10" s="64">
        <v>9854324098</v>
      </c>
      <c r="K10" s="64" t="s">
        <v>142</v>
      </c>
      <c r="L10" s="65" t="s">
        <v>143</v>
      </c>
      <c r="M10" s="65">
        <v>9957825275</v>
      </c>
      <c r="N10" s="64" t="s">
        <v>397</v>
      </c>
      <c r="O10" s="64">
        <v>8011324076</v>
      </c>
      <c r="P10" s="69">
        <v>43714</v>
      </c>
      <c r="Q10" s="65" t="s">
        <v>145</v>
      </c>
      <c r="R10" s="74">
        <v>62</v>
      </c>
      <c r="S10" s="18" t="s">
        <v>163</v>
      </c>
      <c r="T10" s="18"/>
    </row>
    <row r="11" spans="1:20" ht="33">
      <c r="A11" s="4">
        <v>7</v>
      </c>
      <c r="B11" s="17" t="s">
        <v>62</v>
      </c>
      <c r="C11" s="64" t="s">
        <v>478</v>
      </c>
      <c r="D11" s="65" t="s">
        <v>107</v>
      </c>
      <c r="E11" s="89">
        <v>18220103704</v>
      </c>
      <c r="F11" s="64" t="s">
        <v>126</v>
      </c>
      <c r="G11" s="85">
        <v>46</v>
      </c>
      <c r="H11" s="85">
        <v>25</v>
      </c>
      <c r="I11" s="60">
        <f t="shared" si="0"/>
        <v>71</v>
      </c>
      <c r="J11" s="64">
        <v>9859428831</v>
      </c>
      <c r="K11" s="64" t="s">
        <v>778</v>
      </c>
      <c r="L11" s="65" t="s">
        <v>780</v>
      </c>
      <c r="M11" s="65">
        <v>9435887822</v>
      </c>
      <c r="N11" s="64" t="s">
        <v>498</v>
      </c>
      <c r="O11" s="64">
        <v>9365619649</v>
      </c>
      <c r="P11" s="69">
        <v>43714</v>
      </c>
      <c r="Q11" s="65" t="s">
        <v>145</v>
      </c>
      <c r="R11" s="74">
        <v>67</v>
      </c>
      <c r="S11" s="18" t="s">
        <v>163</v>
      </c>
      <c r="T11" s="18"/>
    </row>
    <row r="12" spans="1:20" ht="33">
      <c r="A12" s="4">
        <v>8</v>
      </c>
      <c r="B12" s="17" t="s">
        <v>62</v>
      </c>
      <c r="C12" s="64" t="s">
        <v>479</v>
      </c>
      <c r="D12" s="65" t="s">
        <v>107</v>
      </c>
      <c r="E12" s="89">
        <v>18220104201</v>
      </c>
      <c r="F12" s="64" t="s">
        <v>126</v>
      </c>
      <c r="G12" s="85">
        <v>19</v>
      </c>
      <c r="H12" s="85">
        <v>18</v>
      </c>
      <c r="I12" s="60">
        <f t="shared" si="0"/>
        <v>37</v>
      </c>
      <c r="J12" s="64">
        <v>8723986605</v>
      </c>
      <c r="K12" s="64" t="s">
        <v>810</v>
      </c>
      <c r="L12" s="65" t="s">
        <v>826</v>
      </c>
      <c r="M12" s="65">
        <v>8135085131</v>
      </c>
      <c r="N12" s="64" t="s">
        <v>653</v>
      </c>
      <c r="O12" s="64">
        <v>8753911790</v>
      </c>
      <c r="P12" s="69">
        <v>43715</v>
      </c>
      <c r="Q12" s="65" t="s">
        <v>146</v>
      </c>
      <c r="R12" s="74">
        <v>47</v>
      </c>
      <c r="S12" s="18" t="s">
        <v>163</v>
      </c>
      <c r="T12" s="18"/>
    </row>
    <row r="13" spans="1:20" ht="33">
      <c r="A13" s="4">
        <v>9</v>
      </c>
      <c r="B13" s="17" t="s">
        <v>62</v>
      </c>
      <c r="C13" s="64" t="s">
        <v>480</v>
      </c>
      <c r="D13" s="65" t="s">
        <v>107</v>
      </c>
      <c r="E13" s="89">
        <v>18220104202</v>
      </c>
      <c r="F13" s="64" t="s">
        <v>126</v>
      </c>
      <c r="G13" s="85">
        <v>45</v>
      </c>
      <c r="H13" s="85">
        <v>29</v>
      </c>
      <c r="I13" s="60">
        <f t="shared" si="0"/>
        <v>74</v>
      </c>
      <c r="J13" s="64">
        <v>9859272867</v>
      </c>
      <c r="K13" s="64" t="s">
        <v>142</v>
      </c>
      <c r="L13" s="65" t="s">
        <v>143</v>
      </c>
      <c r="M13" s="65">
        <v>9957825275</v>
      </c>
      <c r="N13" s="64" t="s">
        <v>294</v>
      </c>
      <c r="O13" s="64">
        <v>8011776238</v>
      </c>
      <c r="P13" s="69">
        <v>43715</v>
      </c>
      <c r="Q13" s="65" t="s">
        <v>146</v>
      </c>
      <c r="R13" s="74">
        <v>34</v>
      </c>
      <c r="S13" s="18" t="s">
        <v>163</v>
      </c>
      <c r="T13" s="18"/>
    </row>
    <row r="14" spans="1:20" ht="33">
      <c r="A14" s="4">
        <v>10</v>
      </c>
      <c r="B14" s="17" t="s">
        <v>62</v>
      </c>
      <c r="C14" s="64" t="s">
        <v>481</v>
      </c>
      <c r="D14" s="65" t="s">
        <v>107</v>
      </c>
      <c r="E14" s="89">
        <v>18220103901</v>
      </c>
      <c r="F14" s="64" t="s">
        <v>126</v>
      </c>
      <c r="G14" s="85">
        <v>134</v>
      </c>
      <c r="H14" s="85">
        <v>88</v>
      </c>
      <c r="I14" s="60">
        <f t="shared" si="0"/>
        <v>222</v>
      </c>
      <c r="J14" s="64">
        <v>9859147708</v>
      </c>
      <c r="K14" s="64" t="s">
        <v>398</v>
      </c>
      <c r="L14" s="65" t="s">
        <v>465</v>
      </c>
      <c r="M14" s="65">
        <v>9401130247</v>
      </c>
      <c r="N14" s="64" t="s">
        <v>397</v>
      </c>
      <c r="O14" s="64">
        <v>8011324076</v>
      </c>
      <c r="P14" s="69">
        <v>43717</v>
      </c>
      <c r="Q14" s="65" t="s">
        <v>129</v>
      </c>
      <c r="R14" s="85">
        <v>54</v>
      </c>
      <c r="S14" s="18" t="s">
        <v>163</v>
      </c>
      <c r="T14" s="18"/>
    </row>
    <row r="15" spans="1:20" ht="33">
      <c r="A15" s="4">
        <v>11</v>
      </c>
      <c r="B15" s="17" t="s">
        <v>62</v>
      </c>
      <c r="C15" s="64" t="s">
        <v>481</v>
      </c>
      <c r="D15" s="65" t="s">
        <v>107</v>
      </c>
      <c r="E15" s="89">
        <v>18220103901</v>
      </c>
      <c r="F15" s="64" t="s">
        <v>126</v>
      </c>
      <c r="G15" s="85">
        <v>134</v>
      </c>
      <c r="H15" s="85">
        <v>88</v>
      </c>
      <c r="I15" s="60">
        <f t="shared" si="0"/>
        <v>222</v>
      </c>
      <c r="J15" s="64">
        <v>9859147625</v>
      </c>
      <c r="K15" s="64" t="s">
        <v>398</v>
      </c>
      <c r="L15" s="65" t="s">
        <v>465</v>
      </c>
      <c r="M15" s="65">
        <v>9401130247</v>
      </c>
      <c r="N15" s="64" t="s">
        <v>397</v>
      </c>
      <c r="O15" s="64">
        <v>8011324076</v>
      </c>
      <c r="P15" s="69">
        <v>43719</v>
      </c>
      <c r="Q15" s="65" t="s">
        <v>134</v>
      </c>
      <c r="R15" s="74">
        <v>54</v>
      </c>
      <c r="S15" s="18" t="s">
        <v>163</v>
      </c>
      <c r="T15" s="18"/>
    </row>
    <row r="16" spans="1:20" ht="33">
      <c r="A16" s="4">
        <v>12</v>
      </c>
      <c r="B16" s="17" t="s">
        <v>62</v>
      </c>
      <c r="C16" s="86" t="s">
        <v>482</v>
      </c>
      <c r="D16" s="65" t="s">
        <v>107</v>
      </c>
      <c r="E16" s="87">
        <v>18220104204</v>
      </c>
      <c r="F16" s="64" t="s">
        <v>126</v>
      </c>
      <c r="G16" s="85">
        <v>175</v>
      </c>
      <c r="H16" s="85">
        <v>125</v>
      </c>
      <c r="I16" s="60">
        <f t="shared" si="0"/>
        <v>300</v>
      </c>
      <c r="J16" s="64">
        <v>8011323917</v>
      </c>
      <c r="K16" s="64" t="s">
        <v>398</v>
      </c>
      <c r="L16" s="65" t="s">
        <v>465</v>
      </c>
      <c r="M16" s="65">
        <v>9401130247</v>
      </c>
      <c r="N16" s="64" t="s">
        <v>397</v>
      </c>
      <c r="O16" s="64">
        <v>8011324076</v>
      </c>
      <c r="P16" s="69">
        <v>43720</v>
      </c>
      <c r="Q16" s="65" t="s">
        <v>141</v>
      </c>
      <c r="R16" s="85">
        <v>67</v>
      </c>
      <c r="S16" s="18" t="s">
        <v>163</v>
      </c>
      <c r="T16" s="18"/>
    </row>
    <row r="17" spans="1:20" ht="33">
      <c r="A17" s="4">
        <v>13</v>
      </c>
      <c r="B17" s="17" t="s">
        <v>62</v>
      </c>
      <c r="C17" s="86" t="s">
        <v>482</v>
      </c>
      <c r="D17" s="65" t="s">
        <v>107</v>
      </c>
      <c r="E17" s="87">
        <v>18220104204</v>
      </c>
      <c r="F17" s="64" t="s">
        <v>126</v>
      </c>
      <c r="G17" s="85">
        <v>175</v>
      </c>
      <c r="H17" s="85">
        <v>125</v>
      </c>
      <c r="I17" s="60">
        <f t="shared" si="0"/>
        <v>300</v>
      </c>
      <c r="J17" s="64">
        <v>9678331197</v>
      </c>
      <c r="K17" s="64" t="s">
        <v>401</v>
      </c>
      <c r="L17" s="64" t="s">
        <v>824</v>
      </c>
      <c r="M17" s="64">
        <v>9859567460</v>
      </c>
      <c r="N17" s="64" t="s">
        <v>397</v>
      </c>
      <c r="O17" s="64">
        <v>8011324076</v>
      </c>
      <c r="P17" s="69">
        <v>43721</v>
      </c>
      <c r="Q17" s="65" t="s">
        <v>145</v>
      </c>
      <c r="R17" s="85">
        <v>67</v>
      </c>
      <c r="S17" s="18" t="s">
        <v>163</v>
      </c>
      <c r="T17" s="18"/>
    </row>
    <row r="18" spans="1:20">
      <c r="A18" s="4">
        <v>14</v>
      </c>
      <c r="B18" s="17" t="s">
        <v>62</v>
      </c>
      <c r="C18" s="64" t="s">
        <v>483</v>
      </c>
      <c r="D18" s="65" t="s">
        <v>107</v>
      </c>
      <c r="E18" s="89">
        <v>18220104902</v>
      </c>
      <c r="F18" s="64" t="s">
        <v>126</v>
      </c>
      <c r="G18" s="85">
        <v>89</v>
      </c>
      <c r="H18" s="85">
        <v>68</v>
      </c>
      <c r="I18" s="60">
        <f t="shared" si="0"/>
        <v>157</v>
      </c>
      <c r="J18" s="64">
        <v>9859187151</v>
      </c>
      <c r="K18" s="64" t="s">
        <v>811</v>
      </c>
      <c r="L18" s="64" t="s">
        <v>823</v>
      </c>
      <c r="M18" s="64">
        <v>7399316670</v>
      </c>
      <c r="N18" s="64" t="s">
        <v>812</v>
      </c>
      <c r="O18" s="64">
        <v>9401082797</v>
      </c>
      <c r="P18" s="69">
        <v>43722</v>
      </c>
      <c r="Q18" s="65" t="s">
        <v>146</v>
      </c>
      <c r="R18" s="85">
        <v>65</v>
      </c>
      <c r="S18" s="18" t="s">
        <v>163</v>
      </c>
      <c r="T18" s="18"/>
    </row>
    <row r="19" spans="1:20" ht="33">
      <c r="A19" s="4">
        <v>15</v>
      </c>
      <c r="B19" s="17" t="s">
        <v>62</v>
      </c>
      <c r="C19" s="64" t="s">
        <v>484</v>
      </c>
      <c r="D19" s="65" t="s">
        <v>107</v>
      </c>
      <c r="E19" s="89">
        <v>18220104905</v>
      </c>
      <c r="F19" s="64" t="s">
        <v>126</v>
      </c>
      <c r="G19" s="85">
        <v>55</v>
      </c>
      <c r="H19" s="85">
        <v>48</v>
      </c>
      <c r="I19" s="60">
        <f t="shared" si="0"/>
        <v>103</v>
      </c>
      <c r="J19" s="64">
        <v>9859262711</v>
      </c>
      <c r="K19" s="64" t="s">
        <v>813</v>
      </c>
      <c r="L19" s="64" t="s">
        <v>831</v>
      </c>
      <c r="M19" s="64">
        <v>9613709889</v>
      </c>
      <c r="N19" s="64" t="s">
        <v>220</v>
      </c>
      <c r="O19" s="64">
        <v>8761963138</v>
      </c>
      <c r="P19" s="69">
        <v>43724</v>
      </c>
      <c r="Q19" s="65" t="s">
        <v>129</v>
      </c>
      <c r="R19" s="74">
        <v>21</v>
      </c>
      <c r="S19" s="18" t="s">
        <v>163</v>
      </c>
      <c r="T19" s="18"/>
    </row>
    <row r="20" spans="1:20" ht="33">
      <c r="A20" s="4">
        <v>16</v>
      </c>
      <c r="B20" s="17" t="s">
        <v>62</v>
      </c>
      <c r="C20" s="64" t="s">
        <v>485</v>
      </c>
      <c r="D20" s="65" t="s">
        <v>107</v>
      </c>
      <c r="E20" s="89">
        <v>18220104907</v>
      </c>
      <c r="F20" s="64" t="s">
        <v>126</v>
      </c>
      <c r="G20" s="85">
        <v>13</v>
      </c>
      <c r="H20" s="85">
        <v>9</v>
      </c>
      <c r="I20" s="60">
        <f t="shared" si="0"/>
        <v>22</v>
      </c>
      <c r="J20" s="64">
        <v>9859262711</v>
      </c>
      <c r="K20" s="64" t="s">
        <v>814</v>
      </c>
      <c r="L20" s="64" t="s">
        <v>761</v>
      </c>
      <c r="M20" s="64">
        <v>8135081041</v>
      </c>
      <c r="N20" s="64" t="s">
        <v>762</v>
      </c>
      <c r="O20" s="64">
        <v>9957714207</v>
      </c>
      <c r="P20" s="69">
        <v>43724</v>
      </c>
      <c r="Q20" s="65" t="s">
        <v>129</v>
      </c>
      <c r="R20" s="74">
        <v>16</v>
      </c>
      <c r="S20" s="18" t="s">
        <v>163</v>
      </c>
      <c r="T20" s="18"/>
    </row>
    <row r="21" spans="1:20" ht="33">
      <c r="A21" s="4">
        <v>17</v>
      </c>
      <c r="B21" s="17" t="s">
        <v>62</v>
      </c>
      <c r="C21" s="86" t="s">
        <v>486</v>
      </c>
      <c r="D21" s="65" t="s">
        <v>107</v>
      </c>
      <c r="E21" s="87">
        <v>18220104203</v>
      </c>
      <c r="F21" s="64" t="s">
        <v>126</v>
      </c>
      <c r="G21" s="85">
        <v>17</v>
      </c>
      <c r="H21" s="85">
        <v>9</v>
      </c>
      <c r="I21" s="60">
        <f t="shared" si="0"/>
        <v>26</v>
      </c>
      <c r="J21" s="64">
        <v>9859148451</v>
      </c>
      <c r="K21" s="64" t="s">
        <v>810</v>
      </c>
      <c r="L21" s="64" t="s">
        <v>826</v>
      </c>
      <c r="M21" s="64">
        <v>8135085131</v>
      </c>
      <c r="N21" s="64" t="s">
        <v>653</v>
      </c>
      <c r="O21" s="64">
        <v>8753911790</v>
      </c>
      <c r="P21" s="69">
        <v>43725</v>
      </c>
      <c r="Q21" s="65" t="s">
        <v>130</v>
      </c>
      <c r="R21" s="85">
        <v>51</v>
      </c>
      <c r="S21" s="18" t="s">
        <v>163</v>
      </c>
      <c r="T21" s="18"/>
    </row>
    <row r="22" spans="1:20" ht="33">
      <c r="A22" s="4">
        <v>18</v>
      </c>
      <c r="B22" s="17" t="s">
        <v>62</v>
      </c>
      <c r="C22" s="64" t="s">
        <v>487</v>
      </c>
      <c r="D22" s="65" t="s">
        <v>107</v>
      </c>
      <c r="E22" s="89">
        <v>18220107902</v>
      </c>
      <c r="F22" s="64" t="s">
        <v>126</v>
      </c>
      <c r="G22" s="85">
        <v>79</v>
      </c>
      <c r="H22" s="85">
        <v>60</v>
      </c>
      <c r="I22" s="60">
        <f t="shared" si="0"/>
        <v>139</v>
      </c>
      <c r="J22" s="64">
        <v>9854564509</v>
      </c>
      <c r="K22" s="64" t="s">
        <v>815</v>
      </c>
      <c r="L22" s="64" t="s">
        <v>832</v>
      </c>
      <c r="M22" s="64">
        <v>9401133550</v>
      </c>
      <c r="N22" s="64" t="s">
        <v>402</v>
      </c>
      <c r="O22" s="64">
        <v>6000763092</v>
      </c>
      <c r="P22" s="69">
        <v>43726</v>
      </c>
      <c r="Q22" s="65" t="s">
        <v>134</v>
      </c>
      <c r="R22" s="74">
        <v>2</v>
      </c>
      <c r="S22" s="18" t="s">
        <v>163</v>
      </c>
      <c r="T22" s="18"/>
    </row>
    <row r="23" spans="1:20" ht="33">
      <c r="A23" s="4">
        <v>19</v>
      </c>
      <c r="B23" s="17" t="s">
        <v>62</v>
      </c>
      <c r="C23" s="86" t="s">
        <v>488</v>
      </c>
      <c r="D23" s="65" t="s">
        <v>107</v>
      </c>
      <c r="E23" s="87">
        <v>18220104601</v>
      </c>
      <c r="F23" s="64" t="s">
        <v>126</v>
      </c>
      <c r="G23" s="85">
        <v>40</v>
      </c>
      <c r="H23" s="85">
        <v>25</v>
      </c>
      <c r="I23" s="60">
        <f t="shared" si="0"/>
        <v>65</v>
      </c>
      <c r="J23" s="64">
        <v>7399155047</v>
      </c>
      <c r="K23" s="64" t="s">
        <v>314</v>
      </c>
      <c r="L23" s="65" t="s">
        <v>315</v>
      </c>
      <c r="M23" s="65">
        <v>9613511461</v>
      </c>
      <c r="N23" s="64" t="s">
        <v>395</v>
      </c>
      <c r="O23" s="64">
        <v>9854130469</v>
      </c>
      <c r="P23" s="69">
        <v>43727</v>
      </c>
      <c r="Q23" s="65" t="s">
        <v>141</v>
      </c>
      <c r="R23" s="85">
        <v>72</v>
      </c>
      <c r="S23" s="18" t="s">
        <v>163</v>
      </c>
      <c r="T23" s="18"/>
    </row>
    <row r="24" spans="1:20" ht="33">
      <c r="A24" s="4">
        <v>20</v>
      </c>
      <c r="B24" s="17" t="s">
        <v>62</v>
      </c>
      <c r="C24" s="64" t="s">
        <v>489</v>
      </c>
      <c r="D24" s="65" t="s">
        <v>107</v>
      </c>
      <c r="E24" s="89">
        <v>18220105001</v>
      </c>
      <c r="F24" s="64" t="s">
        <v>126</v>
      </c>
      <c r="G24" s="85">
        <v>92</v>
      </c>
      <c r="H24" s="85">
        <v>76</v>
      </c>
      <c r="I24" s="60">
        <f t="shared" si="0"/>
        <v>168</v>
      </c>
      <c r="J24" s="64">
        <v>9435724295</v>
      </c>
      <c r="K24" s="64" t="s">
        <v>410</v>
      </c>
      <c r="L24" s="65" t="s">
        <v>499</v>
      </c>
      <c r="M24" s="65">
        <v>9859407806</v>
      </c>
      <c r="N24" s="64" t="s">
        <v>415</v>
      </c>
      <c r="O24" s="64">
        <v>7577842508</v>
      </c>
      <c r="P24" s="69">
        <v>43728</v>
      </c>
      <c r="Q24" s="65" t="s">
        <v>145</v>
      </c>
      <c r="R24" s="85">
        <v>57</v>
      </c>
      <c r="S24" s="18" t="s">
        <v>163</v>
      </c>
      <c r="T24" s="18"/>
    </row>
    <row r="25" spans="1:20" ht="33">
      <c r="A25" s="4">
        <v>21</v>
      </c>
      <c r="B25" s="17" t="s">
        <v>62</v>
      </c>
      <c r="C25" s="64" t="s">
        <v>489</v>
      </c>
      <c r="D25" s="65" t="s">
        <v>107</v>
      </c>
      <c r="E25" s="89">
        <v>18220105001</v>
      </c>
      <c r="F25" s="64" t="s">
        <v>126</v>
      </c>
      <c r="G25" s="85">
        <v>92</v>
      </c>
      <c r="H25" s="85">
        <v>76</v>
      </c>
      <c r="I25" s="60">
        <f t="shared" si="0"/>
        <v>168</v>
      </c>
      <c r="J25" s="64">
        <v>9854526411</v>
      </c>
      <c r="K25" s="64" t="s">
        <v>410</v>
      </c>
      <c r="L25" s="65" t="s">
        <v>499</v>
      </c>
      <c r="M25" s="65">
        <v>9859407806</v>
      </c>
      <c r="N25" s="64" t="s">
        <v>415</v>
      </c>
      <c r="O25" s="64">
        <v>7577842508</v>
      </c>
      <c r="P25" s="69">
        <v>43729</v>
      </c>
      <c r="Q25" s="65" t="s">
        <v>146</v>
      </c>
      <c r="R25" s="85">
        <v>57</v>
      </c>
      <c r="S25" s="18" t="s">
        <v>163</v>
      </c>
      <c r="T25" s="18"/>
    </row>
    <row r="26" spans="1:20" ht="33">
      <c r="A26" s="4">
        <v>22</v>
      </c>
      <c r="B26" s="17" t="s">
        <v>62</v>
      </c>
      <c r="C26" s="64" t="s">
        <v>490</v>
      </c>
      <c r="D26" s="65" t="s">
        <v>107</v>
      </c>
      <c r="E26" s="89">
        <v>18220104904</v>
      </c>
      <c r="F26" s="64" t="s">
        <v>126</v>
      </c>
      <c r="G26" s="85">
        <v>24</v>
      </c>
      <c r="H26" s="85">
        <v>10</v>
      </c>
      <c r="I26" s="60">
        <f t="shared" si="0"/>
        <v>34</v>
      </c>
      <c r="J26" s="64">
        <v>9678427807</v>
      </c>
      <c r="K26" s="64" t="s">
        <v>817</v>
      </c>
      <c r="L26" s="65" t="s">
        <v>828</v>
      </c>
      <c r="M26" s="65" t="s">
        <v>829</v>
      </c>
      <c r="N26" s="64" t="s">
        <v>816</v>
      </c>
      <c r="O26" s="64">
        <v>9954934384</v>
      </c>
      <c r="P26" s="69">
        <v>43729</v>
      </c>
      <c r="Q26" s="65" t="s">
        <v>146</v>
      </c>
      <c r="R26" s="85">
        <v>24</v>
      </c>
      <c r="S26" s="18" t="s">
        <v>163</v>
      </c>
      <c r="T26" s="18"/>
    </row>
    <row r="27" spans="1:20" ht="33">
      <c r="A27" s="4">
        <v>23</v>
      </c>
      <c r="B27" s="17" t="s">
        <v>62</v>
      </c>
      <c r="C27" s="86" t="s">
        <v>491</v>
      </c>
      <c r="D27" s="65" t="s">
        <v>107</v>
      </c>
      <c r="E27" s="87">
        <v>18220105303</v>
      </c>
      <c r="F27" s="64" t="s">
        <v>126</v>
      </c>
      <c r="G27" s="85">
        <v>101</v>
      </c>
      <c r="H27" s="85">
        <v>69</v>
      </c>
      <c r="I27" s="60">
        <f t="shared" si="0"/>
        <v>170</v>
      </c>
      <c r="J27" s="64">
        <v>7399688411</v>
      </c>
      <c r="K27" s="64" t="s">
        <v>410</v>
      </c>
      <c r="L27" s="65" t="s">
        <v>499</v>
      </c>
      <c r="M27" s="65">
        <v>9859407806</v>
      </c>
      <c r="N27" s="64" t="s">
        <v>415</v>
      </c>
      <c r="O27" s="64">
        <v>7577842508</v>
      </c>
      <c r="P27" s="69">
        <v>43731</v>
      </c>
      <c r="Q27" s="65" t="s">
        <v>129</v>
      </c>
      <c r="R27" s="85">
        <v>57</v>
      </c>
      <c r="S27" s="18" t="s">
        <v>163</v>
      </c>
      <c r="T27" s="18"/>
    </row>
    <row r="28" spans="1:20" ht="33">
      <c r="A28" s="4">
        <v>24</v>
      </c>
      <c r="B28" s="17" t="s">
        <v>62</v>
      </c>
      <c r="C28" s="86" t="s">
        <v>492</v>
      </c>
      <c r="D28" s="65" t="s">
        <v>107</v>
      </c>
      <c r="E28" s="87">
        <v>18220106005</v>
      </c>
      <c r="F28" s="64" t="s">
        <v>126</v>
      </c>
      <c r="G28" s="85">
        <v>49</v>
      </c>
      <c r="H28" s="85">
        <v>47</v>
      </c>
      <c r="I28" s="60">
        <f t="shared" si="0"/>
        <v>96</v>
      </c>
      <c r="J28" s="64">
        <v>9577411025</v>
      </c>
      <c r="K28" s="64" t="s">
        <v>410</v>
      </c>
      <c r="L28" s="65" t="s">
        <v>499</v>
      </c>
      <c r="M28" s="65">
        <v>9859407806</v>
      </c>
      <c r="N28" s="64" t="s">
        <v>415</v>
      </c>
      <c r="O28" s="64">
        <v>7577842508</v>
      </c>
      <c r="P28" s="69">
        <v>43732</v>
      </c>
      <c r="Q28" s="65" t="s">
        <v>130</v>
      </c>
      <c r="R28" s="85">
        <v>38</v>
      </c>
      <c r="S28" s="18" t="s">
        <v>163</v>
      </c>
      <c r="T28" s="18"/>
    </row>
    <row r="29" spans="1:20" ht="33">
      <c r="A29" s="4">
        <v>25</v>
      </c>
      <c r="B29" s="17" t="s">
        <v>62</v>
      </c>
      <c r="C29" s="86" t="s">
        <v>493</v>
      </c>
      <c r="D29" s="65" t="s">
        <v>107</v>
      </c>
      <c r="E29" s="87">
        <v>18220106102</v>
      </c>
      <c r="F29" s="64" t="s">
        <v>126</v>
      </c>
      <c r="G29" s="85">
        <v>98</v>
      </c>
      <c r="H29" s="85">
        <v>80</v>
      </c>
      <c r="I29" s="60">
        <f t="shared" si="0"/>
        <v>178</v>
      </c>
      <c r="J29" s="64">
        <v>9401863418</v>
      </c>
      <c r="K29" s="64" t="s">
        <v>155</v>
      </c>
      <c r="L29" s="65" t="s">
        <v>156</v>
      </c>
      <c r="M29" s="65">
        <v>9854978778</v>
      </c>
      <c r="N29" s="64" t="s">
        <v>500</v>
      </c>
      <c r="O29" s="64">
        <v>8472808767</v>
      </c>
      <c r="P29" s="69">
        <v>43733</v>
      </c>
      <c r="Q29" s="65" t="s">
        <v>134</v>
      </c>
      <c r="R29" s="85">
        <v>55</v>
      </c>
      <c r="S29" s="18" t="s">
        <v>163</v>
      </c>
      <c r="T29" s="18"/>
    </row>
    <row r="30" spans="1:20" ht="33">
      <c r="A30" s="4">
        <v>26</v>
      </c>
      <c r="B30" s="17" t="s">
        <v>62</v>
      </c>
      <c r="C30" s="86" t="s">
        <v>493</v>
      </c>
      <c r="D30" s="65" t="s">
        <v>107</v>
      </c>
      <c r="E30" s="87">
        <v>18220106102</v>
      </c>
      <c r="F30" s="64" t="s">
        <v>126</v>
      </c>
      <c r="G30" s="85">
        <v>98</v>
      </c>
      <c r="H30" s="85">
        <v>80</v>
      </c>
      <c r="I30" s="60">
        <f t="shared" si="0"/>
        <v>178</v>
      </c>
      <c r="J30" s="64">
        <v>9401863418</v>
      </c>
      <c r="K30" s="64" t="s">
        <v>155</v>
      </c>
      <c r="L30" s="65" t="s">
        <v>156</v>
      </c>
      <c r="M30" s="65">
        <v>9854978778</v>
      </c>
      <c r="N30" s="64" t="s">
        <v>500</v>
      </c>
      <c r="O30" s="64">
        <v>8472808767</v>
      </c>
      <c r="P30" s="69">
        <v>43733</v>
      </c>
      <c r="Q30" s="65" t="s">
        <v>134</v>
      </c>
      <c r="R30" s="85">
        <v>55</v>
      </c>
      <c r="S30" s="18" t="s">
        <v>163</v>
      </c>
      <c r="T30" s="18"/>
    </row>
    <row r="31" spans="1:20" ht="33">
      <c r="A31" s="4">
        <v>27</v>
      </c>
      <c r="B31" s="17" t="s">
        <v>62</v>
      </c>
      <c r="C31" s="86" t="s">
        <v>494</v>
      </c>
      <c r="D31" s="65" t="s">
        <v>107</v>
      </c>
      <c r="E31" s="87">
        <v>18220106103</v>
      </c>
      <c r="F31" s="64" t="s">
        <v>126</v>
      </c>
      <c r="G31" s="85">
        <v>38</v>
      </c>
      <c r="H31" s="85">
        <v>21</v>
      </c>
      <c r="I31" s="60">
        <f t="shared" si="0"/>
        <v>59</v>
      </c>
      <c r="J31" s="64">
        <v>9435751538</v>
      </c>
      <c r="K31" s="64" t="s">
        <v>218</v>
      </c>
      <c r="L31" s="65" t="s">
        <v>409</v>
      </c>
      <c r="M31" s="65">
        <v>9613709889</v>
      </c>
      <c r="N31" s="64" t="s">
        <v>220</v>
      </c>
      <c r="O31" s="64" t="s">
        <v>221</v>
      </c>
      <c r="P31" s="69">
        <v>43734</v>
      </c>
      <c r="Q31" s="65" t="s">
        <v>141</v>
      </c>
      <c r="R31" s="85">
        <v>40</v>
      </c>
      <c r="S31" s="18" t="s">
        <v>163</v>
      </c>
      <c r="T31" s="18"/>
    </row>
    <row r="32" spans="1:20" ht="33">
      <c r="A32" s="4">
        <v>28</v>
      </c>
      <c r="B32" s="17" t="s">
        <v>62</v>
      </c>
      <c r="C32" s="64" t="s">
        <v>495</v>
      </c>
      <c r="D32" s="65" t="s">
        <v>107</v>
      </c>
      <c r="E32" s="89">
        <v>18220106301</v>
      </c>
      <c r="F32" s="64" t="s">
        <v>126</v>
      </c>
      <c r="G32" s="85">
        <v>87</v>
      </c>
      <c r="H32" s="85">
        <v>19</v>
      </c>
      <c r="I32" s="60">
        <f t="shared" si="0"/>
        <v>106</v>
      </c>
      <c r="J32" s="64">
        <v>8011661856</v>
      </c>
      <c r="K32" s="64" t="s">
        <v>810</v>
      </c>
      <c r="L32" s="65" t="s">
        <v>826</v>
      </c>
      <c r="M32" s="65">
        <v>8135085131</v>
      </c>
      <c r="N32" s="64" t="s">
        <v>517</v>
      </c>
      <c r="O32" s="64">
        <v>7086498477</v>
      </c>
      <c r="P32" s="69">
        <v>43735</v>
      </c>
      <c r="Q32" s="65" t="s">
        <v>145</v>
      </c>
      <c r="R32" s="74">
        <v>41</v>
      </c>
      <c r="S32" s="18" t="s">
        <v>163</v>
      </c>
      <c r="T32" s="18"/>
    </row>
    <row r="33" spans="1:20" ht="33">
      <c r="A33" s="4">
        <v>29</v>
      </c>
      <c r="B33" s="17" t="s">
        <v>62</v>
      </c>
      <c r="C33" s="64" t="s">
        <v>496</v>
      </c>
      <c r="D33" s="65" t="s">
        <v>107</v>
      </c>
      <c r="E33" s="89">
        <v>18220105402</v>
      </c>
      <c r="F33" s="64" t="s">
        <v>126</v>
      </c>
      <c r="G33" s="85">
        <v>92</v>
      </c>
      <c r="H33" s="85">
        <v>57</v>
      </c>
      <c r="I33" s="60">
        <f t="shared" si="0"/>
        <v>149</v>
      </c>
      <c r="J33" s="64">
        <v>9678427807</v>
      </c>
      <c r="K33" s="64" t="s">
        <v>218</v>
      </c>
      <c r="L33" s="65" t="s">
        <v>409</v>
      </c>
      <c r="M33" s="65">
        <v>9613709889</v>
      </c>
      <c r="N33" s="64" t="s">
        <v>220</v>
      </c>
      <c r="O33" s="64" t="s">
        <v>221</v>
      </c>
      <c r="P33" s="69">
        <v>43736</v>
      </c>
      <c r="Q33" s="65" t="s">
        <v>146</v>
      </c>
      <c r="R33" s="85">
        <v>56</v>
      </c>
      <c r="S33" s="18" t="s">
        <v>163</v>
      </c>
      <c r="T33" s="18"/>
    </row>
    <row r="34" spans="1:20" ht="33">
      <c r="A34" s="4">
        <v>30</v>
      </c>
      <c r="B34" s="17" t="s">
        <v>62</v>
      </c>
      <c r="C34" s="86" t="s">
        <v>497</v>
      </c>
      <c r="D34" s="65" t="s">
        <v>107</v>
      </c>
      <c r="E34" s="87">
        <v>18220106002</v>
      </c>
      <c r="F34" s="64" t="s">
        <v>126</v>
      </c>
      <c r="G34" s="85">
        <v>91</v>
      </c>
      <c r="H34" s="85">
        <v>43</v>
      </c>
      <c r="I34" s="60">
        <f t="shared" si="0"/>
        <v>134</v>
      </c>
      <c r="J34" s="64">
        <v>9954914229</v>
      </c>
      <c r="K34" s="64" t="s">
        <v>218</v>
      </c>
      <c r="L34" s="65" t="s">
        <v>219</v>
      </c>
      <c r="M34" s="65">
        <v>9957257106</v>
      </c>
      <c r="N34" s="64" t="s">
        <v>220</v>
      </c>
      <c r="O34" s="64" t="s">
        <v>221</v>
      </c>
      <c r="P34" s="69">
        <v>43738</v>
      </c>
      <c r="Q34" s="65" t="s">
        <v>129</v>
      </c>
      <c r="R34" s="85">
        <v>44</v>
      </c>
      <c r="S34" s="18" t="s">
        <v>163</v>
      </c>
      <c r="T34" s="18"/>
    </row>
    <row r="35" spans="1:20" ht="33">
      <c r="A35" s="4">
        <v>31</v>
      </c>
      <c r="B35" s="17" t="s">
        <v>63</v>
      </c>
      <c r="C35" s="64" t="s">
        <v>708</v>
      </c>
      <c r="D35" s="65" t="s">
        <v>107</v>
      </c>
      <c r="E35" s="89">
        <v>18220117001</v>
      </c>
      <c r="F35" s="64" t="s">
        <v>126</v>
      </c>
      <c r="G35" s="85">
        <v>96</v>
      </c>
      <c r="H35" s="85">
        <v>61</v>
      </c>
      <c r="I35" s="60">
        <f t="shared" si="0"/>
        <v>157</v>
      </c>
      <c r="J35" s="65">
        <v>9435469109</v>
      </c>
      <c r="K35" s="65" t="s">
        <v>148</v>
      </c>
      <c r="L35" s="65" t="s">
        <v>149</v>
      </c>
      <c r="M35" s="65">
        <v>9401394679</v>
      </c>
      <c r="N35" s="65" t="s">
        <v>655</v>
      </c>
      <c r="O35" s="65">
        <v>9859366960</v>
      </c>
      <c r="P35" s="69">
        <v>43710</v>
      </c>
      <c r="Q35" s="65" t="s">
        <v>129</v>
      </c>
      <c r="R35" s="87">
        <v>45</v>
      </c>
      <c r="S35" s="18" t="s">
        <v>163</v>
      </c>
      <c r="T35" s="18"/>
    </row>
    <row r="36" spans="1:20" ht="33">
      <c r="A36" s="4">
        <v>32</v>
      </c>
      <c r="B36" s="17" t="s">
        <v>63</v>
      </c>
      <c r="C36" s="64" t="s">
        <v>709</v>
      </c>
      <c r="D36" s="65" t="s">
        <v>107</v>
      </c>
      <c r="E36" s="87">
        <v>18220117201</v>
      </c>
      <c r="F36" s="64" t="s">
        <v>126</v>
      </c>
      <c r="G36" s="85">
        <v>37</v>
      </c>
      <c r="H36" s="85">
        <v>32</v>
      </c>
      <c r="I36" s="60">
        <f t="shared" si="0"/>
        <v>69</v>
      </c>
      <c r="J36" s="65">
        <v>9859119969</v>
      </c>
      <c r="K36" s="65" t="s">
        <v>739</v>
      </c>
      <c r="L36" s="65" t="s">
        <v>740</v>
      </c>
      <c r="M36" s="65">
        <v>9435376093</v>
      </c>
      <c r="N36" s="65" t="s">
        <v>293</v>
      </c>
      <c r="O36" s="65">
        <v>9954440932</v>
      </c>
      <c r="P36" s="69">
        <v>43711</v>
      </c>
      <c r="Q36" s="65" t="s">
        <v>130</v>
      </c>
      <c r="R36" s="87">
        <v>56</v>
      </c>
      <c r="S36" s="18" t="s">
        <v>163</v>
      </c>
      <c r="T36" s="18"/>
    </row>
    <row r="37" spans="1:20" ht="33">
      <c r="A37" s="4">
        <v>33</v>
      </c>
      <c r="B37" s="17" t="s">
        <v>63</v>
      </c>
      <c r="C37" s="64" t="s">
        <v>710</v>
      </c>
      <c r="D37" s="65" t="s">
        <v>107</v>
      </c>
      <c r="E37" s="89">
        <v>18220117301</v>
      </c>
      <c r="F37" s="64" t="s">
        <v>126</v>
      </c>
      <c r="G37" s="85">
        <v>78</v>
      </c>
      <c r="H37" s="85">
        <v>38</v>
      </c>
      <c r="I37" s="60">
        <f t="shared" si="0"/>
        <v>116</v>
      </c>
      <c r="J37" s="65">
        <v>8486610664</v>
      </c>
      <c r="K37" s="65" t="s">
        <v>739</v>
      </c>
      <c r="L37" s="65" t="s">
        <v>740</v>
      </c>
      <c r="M37" s="65">
        <v>9435376093</v>
      </c>
      <c r="N37" s="65" t="s">
        <v>293</v>
      </c>
      <c r="O37" s="65">
        <v>9954440932</v>
      </c>
      <c r="P37" s="69">
        <v>43712</v>
      </c>
      <c r="Q37" s="65" t="s">
        <v>134</v>
      </c>
      <c r="R37" s="87">
        <v>49</v>
      </c>
      <c r="S37" s="18" t="s">
        <v>163</v>
      </c>
      <c r="T37" s="18"/>
    </row>
    <row r="38" spans="1:20" ht="33">
      <c r="A38" s="4">
        <v>34</v>
      </c>
      <c r="B38" s="17" t="s">
        <v>63</v>
      </c>
      <c r="C38" s="64" t="s">
        <v>711</v>
      </c>
      <c r="D38" s="65" t="s">
        <v>107</v>
      </c>
      <c r="E38" s="89">
        <v>18220117401</v>
      </c>
      <c r="F38" s="64" t="s">
        <v>126</v>
      </c>
      <c r="G38" s="85">
        <v>59</v>
      </c>
      <c r="H38" s="85">
        <v>40</v>
      </c>
      <c r="I38" s="60">
        <f t="shared" si="0"/>
        <v>99</v>
      </c>
      <c r="J38" s="65">
        <v>9401131883</v>
      </c>
      <c r="K38" s="65" t="s">
        <v>206</v>
      </c>
      <c r="L38" s="65" t="s">
        <v>207</v>
      </c>
      <c r="M38" s="65">
        <v>9401451144</v>
      </c>
      <c r="N38" s="65" t="s">
        <v>675</v>
      </c>
      <c r="O38" s="65">
        <v>7399612458</v>
      </c>
      <c r="P38" s="69">
        <v>43713</v>
      </c>
      <c r="Q38" s="65" t="s">
        <v>141</v>
      </c>
      <c r="R38" s="68">
        <v>58</v>
      </c>
      <c r="S38" s="18" t="s">
        <v>163</v>
      </c>
      <c r="T38" s="18"/>
    </row>
    <row r="39" spans="1:20" ht="33">
      <c r="A39" s="4">
        <v>35</v>
      </c>
      <c r="B39" s="17" t="s">
        <v>63</v>
      </c>
      <c r="C39" s="64" t="s">
        <v>712</v>
      </c>
      <c r="D39" s="65" t="s">
        <v>107</v>
      </c>
      <c r="E39" s="87">
        <v>18220117601</v>
      </c>
      <c r="F39" s="64" t="s">
        <v>126</v>
      </c>
      <c r="G39" s="85">
        <v>36</v>
      </c>
      <c r="H39" s="85">
        <v>25</v>
      </c>
      <c r="I39" s="60">
        <f t="shared" si="0"/>
        <v>61</v>
      </c>
      <c r="J39" s="65">
        <v>9859756374</v>
      </c>
      <c r="K39" s="65" t="s">
        <v>155</v>
      </c>
      <c r="L39" s="65" t="s">
        <v>156</v>
      </c>
      <c r="M39" s="65">
        <v>9854978778</v>
      </c>
      <c r="N39" s="65" t="s">
        <v>741</v>
      </c>
      <c r="O39" s="65">
        <v>9854307849</v>
      </c>
      <c r="P39" s="69">
        <v>43714</v>
      </c>
      <c r="Q39" s="65" t="s">
        <v>145</v>
      </c>
      <c r="R39" s="87">
        <v>28</v>
      </c>
      <c r="S39" s="18" t="s">
        <v>163</v>
      </c>
      <c r="T39" s="18"/>
    </row>
    <row r="40" spans="1:20" ht="33">
      <c r="A40" s="4">
        <v>36</v>
      </c>
      <c r="B40" s="17" t="s">
        <v>63</v>
      </c>
      <c r="C40" s="64" t="s">
        <v>713</v>
      </c>
      <c r="D40" s="65" t="s">
        <v>107</v>
      </c>
      <c r="E40" s="89">
        <v>18220117701</v>
      </c>
      <c r="F40" s="64" t="s">
        <v>126</v>
      </c>
      <c r="G40" s="85">
        <v>25</v>
      </c>
      <c r="H40" s="85">
        <v>14</v>
      </c>
      <c r="I40" s="60">
        <f t="shared" si="0"/>
        <v>39</v>
      </c>
      <c r="J40" s="65">
        <v>9435885796</v>
      </c>
      <c r="K40" s="65" t="s">
        <v>515</v>
      </c>
      <c r="L40" s="65" t="s">
        <v>516</v>
      </c>
      <c r="M40" s="65">
        <v>9954914519</v>
      </c>
      <c r="N40" s="65" t="s">
        <v>678</v>
      </c>
      <c r="O40" s="65">
        <v>9401111822</v>
      </c>
      <c r="P40" s="69">
        <v>43714</v>
      </c>
      <c r="Q40" s="65" t="s">
        <v>145</v>
      </c>
      <c r="R40" s="68">
        <v>42</v>
      </c>
      <c r="S40" s="18" t="s">
        <v>163</v>
      </c>
      <c r="T40" s="18"/>
    </row>
    <row r="41" spans="1:20" ht="33">
      <c r="A41" s="4">
        <v>37</v>
      </c>
      <c r="B41" s="17" t="s">
        <v>63</v>
      </c>
      <c r="C41" s="64" t="s">
        <v>714</v>
      </c>
      <c r="D41" s="65" t="s">
        <v>107</v>
      </c>
      <c r="E41" s="87">
        <v>18220117801</v>
      </c>
      <c r="F41" s="64" t="s">
        <v>126</v>
      </c>
      <c r="G41" s="85">
        <v>48</v>
      </c>
      <c r="H41" s="85">
        <v>47</v>
      </c>
      <c r="I41" s="60">
        <f t="shared" si="0"/>
        <v>95</v>
      </c>
      <c r="J41" s="65">
        <v>9577942563</v>
      </c>
      <c r="K41" s="65" t="s">
        <v>392</v>
      </c>
      <c r="L41" s="65" t="s">
        <v>393</v>
      </c>
      <c r="M41" s="65" t="s">
        <v>394</v>
      </c>
      <c r="N41" s="65" t="s">
        <v>300</v>
      </c>
      <c r="O41" s="65">
        <v>7399243006</v>
      </c>
      <c r="P41" s="69">
        <v>43715</v>
      </c>
      <c r="Q41" s="65" t="s">
        <v>146</v>
      </c>
      <c r="R41" s="68">
        <v>34</v>
      </c>
      <c r="S41" s="18" t="s">
        <v>163</v>
      </c>
      <c r="T41" s="18"/>
    </row>
    <row r="42" spans="1:20" ht="33">
      <c r="A42" s="4">
        <v>38</v>
      </c>
      <c r="B42" s="17" t="s">
        <v>63</v>
      </c>
      <c r="C42" s="64" t="s">
        <v>715</v>
      </c>
      <c r="D42" s="65" t="s">
        <v>107</v>
      </c>
      <c r="E42" s="89">
        <v>18220118101</v>
      </c>
      <c r="F42" s="64" t="s">
        <v>126</v>
      </c>
      <c r="G42" s="85">
        <v>48</v>
      </c>
      <c r="H42" s="85">
        <v>43</v>
      </c>
      <c r="I42" s="60">
        <f t="shared" si="0"/>
        <v>91</v>
      </c>
      <c r="J42" s="65">
        <v>9401718993</v>
      </c>
      <c r="K42" s="65" t="s">
        <v>230</v>
      </c>
      <c r="L42" s="65" t="s">
        <v>231</v>
      </c>
      <c r="M42" s="65">
        <v>9854978522</v>
      </c>
      <c r="N42" s="65" t="s">
        <v>389</v>
      </c>
      <c r="O42" s="65">
        <v>9401718991</v>
      </c>
      <c r="P42" s="69">
        <v>43717</v>
      </c>
      <c r="Q42" s="65" t="s">
        <v>129</v>
      </c>
      <c r="R42" s="68">
        <v>55</v>
      </c>
      <c r="S42" s="18" t="s">
        <v>163</v>
      </c>
      <c r="T42" s="18"/>
    </row>
    <row r="43" spans="1:20" ht="33">
      <c r="A43" s="4">
        <v>39</v>
      </c>
      <c r="B43" s="17" t="s">
        <v>63</v>
      </c>
      <c r="C43" s="64" t="s">
        <v>716</v>
      </c>
      <c r="D43" s="65" t="s">
        <v>107</v>
      </c>
      <c r="E43" s="68">
        <v>18220106701</v>
      </c>
      <c r="F43" s="64" t="s">
        <v>126</v>
      </c>
      <c r="G43" s="85">
        <v>20</v>
      </c>
      <c r="H43" s="85">
        <v>16</v>
      </c>
      <c r="I43" s="60">
        <f t="shared" si="0"/>
        <v>36</v>
      </c>
      <c r="J43" s="65">
        <v>9401050050</v>
      </c>
      <c r="K43" s="65" t="s">
        <v>233</v>
      </c>
      <c r="L43" s="65" t="s">
        <v>234</v>
      </c>
      <c r="M43" s="65">
        <v>9401241778</v>
      </c>
      <c r="N43" s="65" t="s">
        <v>326</v>
      </c>
      <c r="O43" s="65">
        <v>7399449463</v>
      </c>
      <c r="P43" s="69">
        <v>43717</v>
      </c>
      <c r="Q43" s="65" t="s">
        <v>129</v>
      </c>
      <c r="R43" s="68">
        <v>41</v>
      </c>
      <c r="S43" s="18" t="s">
        <v>163</v>
      </c>
      <c r="T43" s="18"/>
    </row>
    <row r="44" spans="1:20">
      <c r="A44" s="4">
        <v>40</v>
      </c>
      <c r="B44" s="17" t="s">
        <v>63</v>
      </c>
      <c r="C44" s="64" t="s">
        <v>717</v>
      </c>
      <c r="D44" s="65" t="s">
        <v>107</v>
      </c>
      <c r="E44" s="68">
        <v>18220114901</v>
      </c>
      <c r="F44" s="64" t="s">
        <v>126</v>
      </c>
      <c r="G44" s="85">
        <v>39</v>
      </c>
      <c r="H44" s="85">
        <v>37</v>
      </c>
      <c r="I44" s="60">
        <f t="shared" si="0"/>
        <v>76</v>
      </c>
      <c r="J44" s="65">
        <v>9859044697</v>
      </c>
      <c r="K44" s="65" t="s">
        <v>291</v>
      </c>
      <c r="L44" s="65" t="s">
        <v>304</v>
      </c>
      <c r="M44" s="65">
        <v>9401135915</v>
      </c>
      <c r="N44" s="65" t="s">
        <v>305</v>
      </c>
      <c r="O44" s="65">
        <v>8753933134</v>
      </c>
      <c r="P44" s="69">
        <v>43718</v>
      </c>
      <c r="Q44" s="65" t="s">
        <v>130</v>
      </c>
      <c r="R44" s="68">
        <v>55</v>
      </c>
      <c r="S44" s="18" t="s">
        <v>163</v>
      </c>
      <c r="T44" s="18"/>
    </row>
    <row r="45" spans="1:20" ht="33">
      <c r="A45" s="4">
        <v>41</v>
      </c>
      <c r="B45" s="17" t="s">
        <v>63</v>
      </c>
      <c r="C45" s="64" t="s">
        <v>718</v>
      </c>
      <c r="D45" s="65" t="s">
        <v>107</v>
      </c>
      <c r="E45" s="68">
        <v>18220109504</v>
      </c>
      <c r="F45" s="64" t="s">
        <v>126</v>
      </c>
      <c r="G45" s="85">
        <v>43</v>
      </c>
      <c r="H45" s="85">
        <v>0</v>
      </c>
      <c r="I45" s="60">
        <f t="shared" si="0"/>
        <v>43</v>
      </c>
      <c r="J45" s="65">
        <v>9954160681</v>
      </c>
      <c r="K45" s="65" t="s">
        <v>760</v>
      </c>
      <c r="L45" s="65" t="s">
        <v>830</v>
      </c>
      <c r="M45" s="65">
        <v>9531017086</v>
      </c>
      <c r="N45" s="65" t="s">
        <v>818</v>
      </c>
      <c r="O45" s="65">
        <v>9954746004</v>
      </c>
      <c r="P45" s="69">
        <v>43719</v>
      </c>
      <c r="Q45" s="65" t="s">
        <v>134</v>
      </c>
      <c r="R45" s="68">
        <v>43</v>
      </c>
      <c r="S45" s="18" t="s">
        <v>163</v>
      </c>
      <c r="T45" s="18"/>
    </row>
    <row r="46" spans="1:20">
      <c r="A46" s="4">
        <v>42</v>
      </c>
      <c r="B46" s="17" t="s">
        <v>63</v>
      </c>
      <c r="C46" s="64" t="s">
        <v>719</v>
      </c>
      <c r="D46" s="65" t="s">
        <v>107</v>
      </c>
      <c r="E46" s="68">
        <v>18220113103</v>
      </c>
      <c r="F46" s="64" t="s">
        <v>126</v>
      </c>
      <c r="G46" s="85">
        <v>49</v>
      </c>
      <c r="H46" s="85">
        <v>40</v>
      </c>
      <c r="I46" s="60">
        <f t="shared" si="0"/>
        <v>89</v>
      </c>
      <c r="J46" s="65">
        <v>9859992755</v>
      </c>
      <c r="K46" s="65" t="s">
        <v>405</v>
      </c>
      <c r="L46" s="65" t="s">
        <v>803</v>
      </c>
      <c r="M46" s="65">
        <v>9401451149</v>
      </c>
      <c r="N46" s="65" t="s">
        <v>819</v>
      </c>
      <c r="O46" s="65">
        <v>7635936913</v>
      </c>
      <c r="P46" s="69">
        <v>43719</v>
      </c>
      <c r="Q46" s="65" t="s">
        <v>134</v>
      </c>
      <c r="R46" s="68">
        <v>62</v>
      </c>
      <c r="S46" s="18" t="s">
        <v>163</v>
      </c>
      <c r="T46" s="18"/>
    </row>
    <row r="47" spans="1:20">
      <c r="A47" s="4">
        <v>43</v>
      </c>
      <c r="B47" s="17" t="s">
        <v>63</v>
      </c>
      <c r="C47" s="64" t="s">
        <v>720</v>
      </c>
      <c r="D47" s="65" t="s">
        <v>107</v>
      </c>
      <c r="E47" s="68">
        <v>18220114901</v>
      </c>
      <c r="F47" s="64" t="s">
        <v>126</v>
      </c>
      <c r="G47" s="85">
        <v>55</v>
      </c>
      <c r="H47" s="85">
        <v>44</v>
      </c>
      <c r="I47" s="60">
        <f t="shared" si="0"/>
        <v>99</v>
      </c>
      <c r="J47" s="65">
        <v>9613555468</v>
      </c>
      <c r="K47" s="65" t="s">
        <v>213</v>
      </c>
      <c r="L47" s="65" t="s">
        <v>214</v>
      </c>
      <c r="M47" s="65">
        <v>9954237014</v>
      </c>
      <c r="N47" s="65" t="s">
        <v>215</v>
      </c>
      <c r="O47" s="65">
        <v>7896074568</v>
      </c>
      <c r="P47" s="69">
        <v>43720</v>
      </c>
      <c r="Q47" s="65" t="s">
        <v>141</v>
      </c>
      <c r="R47" s="68">
        <v>74</v>
      </c>
      <c r="S47" s="18" t="s">
        <v>163</v>
      </c>
      <c r="T47" s="18"/>
    </row>
    <row r="48" spans="1:20" ht="33">
      <c r="A48" s="4">
        <v>44</v>
      </c>
      <c r="B48" s="17" t="s">
        <v>63</v>
      </c>
      <c r="C48" s="64" t="s">
        <v>721</v>
      </c>
      <c r="D48" s="65" t="s">
        <v>107</v>
      </c>
      <c r="E48" s="87">
        <v>18220107906</v>
      </c>
      <c r="F48" s="64" t="s">
        <v>166</v>
      </c>
      <c r="G48" s="85">
        <v>0</v>
      </c>
      <c r="H48" s="85">
        <v>24</v>
      </c>
      <c r="I48" s="60">
        <f t="shared" si="0"/>
        <v>24</v>
      </c>
      <c r="J48" s="65">
        <v>9859370790</v>
      </c>
      <c r="K48" s="65" t="s">
        <v>135</v>
      </c>
      <c r="L48" s="65" t="s">
        <v>136</v>
      </c>
      <c r="M48" s="65">
        <v>9435790672</v>
      </c>
      <c r="N48" s="65" t="s">
        <v>701</v>
      </c>
      <c r="O48" s="65">
        <v>7399700055</v>
      </c>
      <c r="P48" s="69">
        <v>43720</v>
      </c>
      <c r="Q48" s="65" t="s">
        <v>141</v>
      </c>
      <c r="R48" s="68">
        <v>21</v>
      </c>
      <c r="S48" s="18" t="s">
        <v>163</v>
      </c>
      <c r="T48" s="18"/>
    </row>
    <row r="49" spans="1:20">
      <c r="A49" s="4">
        <v>45</v>
      </c>
      <c r="B49" s="17" t="s">
        <v>63</v>
      </c>
      <c r="C49" s="64" t="s">
        <v>722</v>
      </c>
      <c r="D49" s="65" t="s">
        <v>107</v>
      </c>
      <c r="E49" s="68">
        <v>18220105102</v>
      </c>
      <c r="F49" s="64" t="s">
        <v>126</v>
      </c>
      <c r="G49" s="85">
        <v>67</v>
      </c>
      <c r="H49" s="85">
        <v>38</v>
      </c>
      <c r="I49" s="60">
        <f t="shared" si="0"/>
        <v>105</v>
      </c>
      <c r="J49" s="65">
        <v>9401131446</v>
      </c>
      <c r="K49" s="65" t="s">
        <v>314</v>
      </c>
      <c r="L49" s="65" t="s">
        <v>315</v>
      </c>
      <c r="M49" s="65">
        <v>9613511461</v>
      </c>
      <c r="N49" s="65" t="s">
        <v>793</v>
      </c>
      <c r="O49" s="65">
        <v>9401024813</v>
      </c>
      <c r="P49" s="69">
        <v>43721</v>
      </c>
      <c r="Q49" s="65" t="s">
        <v>145</v>
      </c>
      <c r="R49" s="68">
        <v>49</v>
      </c>
      <c r="S49" s="18" t="s">
        <v>163</v>
      </c>
      <c r="T49" s="18"/>
    </row>
    <row r="50" spans="1:20">
      <c r="A50" s="4">
        <v>46</v>
      </c>
      <c r="B50" s="17" t="s">
        <v>63</v>
      </c>
      <c r="C50" s="64" t="s">
        <v>723</v>
      </c>
      <c r="D50" s="65" t="s">
        <v>107</v>
      </c>
      <c r="E50" s="68">
        <v>18220113102</v>
      </c>
      <c r="F50" s="64" t="s">
        <v>126</v>
      </c>
      <c r="G50" s="85">
        <v>37</v>
      </c>
      <c r="H50" s="85">
        <v>23</v>
      </c>
      <c r="I50" s="60">
        <f t="shared" si="0"/>
        <v>60</v>
      </c>
      <c r="J50" s="65">
        <v>9957654011</v>
      </c>
      <c r="K50" s="65" t="s">
        <v>218</v>
      </c>
      <c r="L50" s="65" t="s">
        <v>409</v>
      </c>
      <c r="M50" s="65">
        <v>9613709889</v>
      </c>
      <c r="N50" s="65" t="s">
        <v>220</v>
      </c>
      <c r="O50" s="65" t="s">
        <v>221</v>
      </c>
      <c r="P50" s="69">
        <v>43722</v>
      </c>
      <c r="Q50" s="65" t="s">
        <v>146</v>
      </c>
      <c r="R50" s="68">
        <v>77</v>
      </c>
      <c r="S50" s="18" t="s">
        <v>163</v>
      </c>
      <c r="T50" s="18"/>
    </row>
    <row r="51" spans="1:20">
      <c r="A51" s="4">
        <v>47</v>
      </c>
      <c r="B51" s="17" t="s">
        <v>63</v>
      </c>
      <c r="C51" s="64" t="s">
        <v>724</v>
      </c>
      <c r="D51" s="65" t="s">
        <v>107</v>
      </c>
      <c r="E51" s="68">
        <v>18220108704</v>
      </c>
      <c r="F51" s="64" t="s">
        <v>126</v>
      </c>
      <c r="G51" s="85">
        <v>36</v>
      </c>
      <c r="H51" s="85">
        <v>25</v>
      </c>
      <c r="I51" s="60">
        <f t="shared" si="0"/>
        <v>61</v>
      </c>
      <c r="J51" s="65">
        <v>9401631733</v>
      </c>
      <c r="K51" s="65" t="s">
        <v>750</v>
      </c>
      <c r="L51" s="65" t="s">
        <v>751</v>
      </c>
      <c r="M51" s="65" t="s">
        <v>776</v>
      </c>
      <c r="N51" s="65" t="s">
        <v>387</v>
      </c>
      <c r="O51" s="65">
        <v>9485413574</v>
      </c>
      <c r="P51" s="69">
        <v>43722</v>
      </c>
      <c r="Q51" s="65" t="s">
        <v>146</v>
      </c>
      <c r="R51" s="68">
        <v>56</v>
      </c>
      <c r="S51" s="18" t="s">
        <v>163</v>
      </c>
      <c r="T51" s="18"/>
    </row>
    <row r="52" spans="1:20">
      <c r="A52" s="4">
        <v>48</v>
      </c>
      <c r="B52" s="17" t="s">
        <v>63</v>
      </c>
      <c r="C52" s="64" t="s">
        <v>725</v>
      </c>
      <c r="D52" s="65" t="s">
        <v>107</v>
      </c>
      <c r="E52" s="68">
        <v>18220115202</v>
      </c>
      <c r="F52" s="64" t="s">
        <v>126</v>
      </c>
      <c r="G52" s="85">
        <v>79</v>
      </c>
      <c r="H52" s="85">
        <v>36</v>
      </c>
      <c r="I52" s="60">
        <f t="shared" si="0"/>
        <v>115</v>
      </c>
      <c r="J52" s="65">
        <v>9401062124</v>
      </c>
      <c r="K52" s="65" t="s">
        <v>148</v>
      </c>
      <c r="L52" s="65" t="s">
        <v>149</v>
      </c>
      <c r="M52" s="65">
        <v>9401394679</v>
      </c>
      <c r="N52" s="65" t="s">
        <v>402</v>
      </c>
      <c r="O52" s="65">
        <v>9577986274</v>
      </c>
      <c r="P52" s="69">
        <v>43724</v>
      </c>
      <c r="Q52" s="65" t="s">
        <v>129</v>
      </c>
      <c r="R52" s="68">
        <v>26</v>
      </c>
      <c r="S52" s="18" t="s">
        <v>163</v>
      </c>
      <c r="T52" s="18"/>
    </row>
    <row r="53" spans="1:20">
      <c r="A53" s="4">
        <v>49</v>
      </c>
      <c r="B53" s="17" t="s">
        <v>63</v>
      </c>
      <c r="C53" s="64" t="s">
        <v>726</v>
      </c>
      <c r="D53" s="65" t="s">
        <v>107</v>
      </c>
      <c r="E53" s="68">
        <v>18220115501</v>
      </c>
      <c r="F53" s="64" t="s">
        <v>126</v>
      </c>
      <c r="G53" s="85">
        <v>73</v>
      </c>
      <c r="H53" s="85">
        <v>42</v>
      </c>
      <c r="I53" s="60">
        <f t="shared" si="0"/>
        <v>115</v>
      </c>
      <c r="J53" s="65">
        <v>9577820943</v>
      </c>
      <c r="K53" s="65" t="s">
        <v>152</v>
      </c>
      <c r="L53" s="65" t="s">
        <v>153</v>
      </c>
      <c r="M53" s="65">
        <v>7399968845</v>
      </c>
      <c r="N53" s="65" t="s">
        <v>154</v>
      </c>
      <c r="O53" s="65">
        <v>9859239536</v>
      </c>
      <c r="P53" s="69">
        <v>43725</v>
      </c>
      <c r="Q53" s="65" t="s">
        <v>130</v>
      </c>
      <c r="R53" s="87">
        <v>70</v>
      </c>
      <c r="S53" s="18" t="s">
        <v>163</v>
      </c>
      <c r="T53" s="18"/>
    </row>
    <row r="54" spans="1:20">
      <c r="A54" s="4">
        <v>50</v>
      </c>
      <c r="B54" s="17" t="s">
        <v>63</v>
      </c>
      <c r="C54" s="64" t="s">
        <v>727</v>
      </c>
      <c r="D54" s="65" t="s">
        <v>107</v>
      </c>
      <c r="E54" s="68">
        <v>18220104302</v>
      </c>
      <c r="F54" s="64" t="s">
        <v>126</v>
      </c>
      <c r="G54" s="85">
        <v>37</v>
      </c>
      <c r="H54" s="85">
        <v>18</v>
      </c>
      <c r="I54" s="60">
        <f t="shared" si="0"/>
        <v>55</v>
      </c>
      <c r="J54" s="65">
        <v>9613584732</v>
      </c>
      <c r="K54" s="65" t="s">
        <v>152</v>
      </c>
      <c r="L54" s="65" t="s">
        <v>153</v>
      </c>
      <c r="M54" s="65">
        <v>7399968845</v>
      </c>
      <c r="N54" s="65" t="s">
        <v>386</v>
      </c>
      <c r="O54" s="65">
        <v>7399156434</v>
      </c>
      <c r="P54" s="69">
        <v>43726</v>
      </c>
      <c r="Q54" s="65" t="s">
        <v>134</v>
      </c>
      <c r="R54" s="87">
        <v>59</v>
      </c>
      <c r="S54" s="18" t="s">
        <v>163</v>
      </c>
      <c r="T54" s="18"/>
    </row>
    <row r="55" spans="1:20">
      <c r="A55" s="4">
        <v>51</v>
      </c>
      <c r="B55" s="17" t="s">
        <v>63</v>
      </c>
      <c r="C55" s="64" t="s">
        <v>728</v>
      </c>
      <c r="D55" s="65" t="s">
        <v>107</v>
      </c>
      <c r="E55" s="68">
        <v>18220112701</v>
      </c>
      <c r="F55" s="64" t="s">
        <v>126</v>
      </c>
      <c r="G55" s="85">
        <v>35</v>
      </c>
      <c r="H55" s="85">
        <v>25</v>
      </c>
      <c r="I55" s="60">
        <f t="shared" si="0"/>
        <v>60</v>
      </c>
      <c r="J55" s="65">
        <v>9613759736</v>
      </c>
      <c r="K55" s="65" t="s">
        <v>401</v>
      </c>
      <c r="L55" s="65" t="s">
        <v>824</v>
      </c>
      <c r="M55" s="65">
        <v>9859567460</v>
      </c>
      <c r="N55" s="65" t="s">
        <v>820</v>
      </c>
      <c r="O55" s="65">
        <v>8011781871</v>
      </c>
      <c r="P55" s="69">
        <v>43726</v>
      </c>
      <c r="Q55" s="65" t="s">
        <v>134</v>
      </c>
      <c r="R55" s="68">
        <v>54</v>
      </c>
      <c r="S55" s="18" t="s">
        <v>163</v>
      </c>
      <c r="T55" s="18"/>
    </row>
    <row r="56" spans="1:20">
      <c r="A56" s="4">
        <v>52</v>
      </c>
      <c r="B56" s="17" t="s">
        <v>63</v>
      </c>
      <c r="C56" s="64" t="s">
        <v>729</v>
      </c>
      <c r="D56" s="65" t="s">
        <v>107</v>
      </c>
      <c r="E56" s="68">
        <v>18220112101</v>
      </c>
      <c r="F56" s="64" t="s">
        <v>126</v>
      </c>
      <c r="G56" s="85">
        <v>26</v>
      </c>
      <c r="H56" s="85">
        <v>26</v>
      </c>
      <c r="I56" s="60">
        <f t="shared" si="0"/>
        <v>52</v>
      </c>
      <c r="J56" s="65">
        <v>9954844149</v>
      </c>
      <c r="K56" s="65" t="s">
        <v>401</v>
      </c>
      <c r="L56" s="65" t="s">
        <v>824</v>
      </c>
      <c r="M56" s="65">
        <v>9859567460</v>
      </c>
      <c r="N56" s="65" t="s">
        <v>820</v>
      </c>
      <c r="O56" s="65">
        <v>8011781871</v>
      </c>
      <c r="P56" s="69">
        <v>43727</v>
      </c>
      <c r="Q56" s="65" t="s">
        <v>141</v>
      </c>
      <c r="R56" s="68">
        <v>34</v>
      </c>
      <c r="S56" s="18" t="s">
        <v>163</v>
      </c>
      <c r="T56" s="18"/>
    </row>
    <row r="57" spans="1:20">
      <c r="A57" s="4">
        <v>53</v>
      </c>
      <c r="B57" s="17" t="s">
        <v>63</v>
      </c>
      <c r="C57" s="64" t="s">
        <v>730</v>
      </c>
      <c r="D57" s="65" t="s">
        <v>107</v>
      </c>
      <c r="E57" s="68">
        <v>18220109204</v>
      </c>
      <c r="F57" s="64" t="s">
        <v>126</v>
      </c>
      <c r="G57" s="85">
        <v>23</v>
      </c>
      <c r="H57" s="85">
        <v>24</v>
      </c>
      <c r="I57" s="60">
        <f t="shared" si="0"/>
        <v>47</v>
      </c>
      <c r="J57" s="65">
        <v>9401756610</v>
      </c>
      <c r="K57" s="65" t="s">
        <v>750</v>
      </c>
      <c r="L57" s="65" t="s">
        <v>751</v>
      </c>
      <c r="M57" s="65" t="s">
        <v>776</v>
      </c>
      <c r="N57" s="65" t="s">
        <v>383</v>
      </c>
      <c r="O57" s="65">
        <v>6900609929</v>
      </c>
      <c r="P57" s="69">
        <v>43727</v>
      </c>
      <c r="Q57" s="65" t="s">
        <v>141</v>
      </c>
      <c r="R57" s="68">
        <v>41</v>
      </c>
      <c r="S57" s="18" t="s">
        <v>163</v>
      </c>
      <c r="T57" s="18"/>
    </row>
    <row r="58" spans="1:20">
      <c r="A58" s="4">
        <v>54</v>
      </c>
      <c r="B58" s="17" t="s">
        <v>63</v>
      </c>
      <c r="C58" s="64" t="s">
        <v>731</v>
      </c>
      <c r="D58" s="65" t="s">
        <v>107</v>
      </c>
      <c r="E58" s="68">
        <v>18220112301</v>
      </c>
      <c r="F58" s="64" t="s">
        <v>126</v>
      </c>
      <c r="G58" s="85">
        <v>49</v>
      </c>
      <c r="H58" s="85">
        <v>35</v>
      </c>
      <c r="I58" s="60">
        <f t="shared" si="0"/>
        <v>84</v>
      </c>
      <c r="J58" s="65">
        <v>9085900337</v>
      </c>
      <c r="K58" s="65" t="s">
        <v>401</v>
      </c>
      <c r="L58" s="65" t="s">
        <v>824</v>
      </c>
      <c r="M58" s="65">
        <v>9859567460</v>
      </c>
      <c r="N58" s="65" t="s">
        <v>397</v>
      </c>
      <c r="O58" s="65">
        <v>8011324076</v>
      </c>
      <c r="P58" s="69">
        <v>43728</v>
      </c>
      <c r="Q58" s="65" t="s">
        <v>145</v>
      </c>
      <c r="R58" s="68">
        <v>69</v>
      </c>
      <c r="S58" s="18" t="s">
        <v>163</v>
      </c>
      <c r="T58" s="18"/>
    </row>
    <row r="59" spans="1:20" ht="33">
      <c r="A59" s="4">
        <v>55</v>
      </c>
      <c r="B59" s="17" t="s">
        <v>63</v>
      </c>
      <c r="C59" s="86" t="s">
        <v>732</v>
      </c>
      <c r="D59" s="65" t="s">
        <v>107</v>
      </c>
      <c r="E59" s="87">
        <v>18220106501</v>
      </c>
      <c r="F59" s="64" t="s">
        <v>171</v>
      </c>
      <c r="G59" s="85">
        <v>25</v>
      </c>
      <c r="H59" s="85">
        <v>17</v>
      </c>
      <c r="I59" s="60">
        <f t="shared" si="0"/>
        <v>42</v>
      </c>
      <c r="J59" s="65">
        <v>9859147932</v>
      </c>
      <c r="K59" s="65" t="s">
        <v>821</v>
      </c>
      <c r="L59" s="65" t="s">
        <v>827</v>
      </c>
      <c r="M59" s="65">
        <v>8749881402</v>
      </c>
      <c r="N59" s="65" t="s">
        <v>654</v>
      </c>
      <c r="O59" s="65">
        <v>8011592925</v>
      </c>
      <c r="P59" s="69">
        <v>43728</v>
      </c>
      <c r="Q59" s="65" t="s">
        <v>145</v>
      </c>
      <c r="R59" s="68">
        <v>21</v>
      </c>
      <c r="S59" s="18" t="s">
        <v>163</v>
      </c>
      <c r="T59" s="18"/>
    </row>
    <row r="60" spans="1:20">
      <c r="A60" s="4">
        <v>56</v>
      </c>
      <c r="B60" s="17" t="s">
        <v>63</v>
      </c>
      <c r="C60" s="64" t="s">
        <v>733</v>
      </c>
      <c r="D60" s="65" t="s">
        <v>107</v>
      </c>
      <c r="E60" s="68">
        <v>18220114102</v>
      </c>
      <c r="F60" s="64" t="s">
        <v>126</v>
      </c>
      <c r="G60" s="85">
        <v>92</v>
      </c>
      <c r="H60" s="85">
        <v>63</v>
      </c>
      <c r="I60" s="60">
        <f t="shared" si="0"/>
        <v>155</v>
      </c>
      <c r="J60" s="65">
        <v>8721075197</v>
      </c>
      <c r="K60" s="65" t="s">
        <v>821</v>
      </c>
      <c r="L60" s="65" t="s">
        <v>827</v>
      </c>
      <c r="M60" s="65">
        <v>8749881402</v>
      </c>
      <c r="N60" s="65" t="s">
        <v>654</v>
      </c>
      <c r="O60" s="65">
        <v>8011592925</v>
      </c>
      <c r="P60" s="69">
        <v>43729</v>
      </c>
      <c r="Q60" s="65" t="s">
        <v>146</v>
      </c>
      <c r="R60" s="68">
        <v>17</v>
      </c>
      <c r="S60" s="18" t="s">
        <v>163</v>
      </c>
      <c r="T60" s="18"/>
    </row>
    <row r="61" spans="1:20">
      <c r="A61" s="4">
        <v>57</v>
      </c>
      <c r="B61" s="17" t="s">
        <v>63</v>
      </c>
      <c r="C61" s="64" t="s">
        <v>734</v>
      </c>
      <c r="D61" s="65" t="s">
        <v>107</v>
      </c>
      <c r="E61" s="68">
        <v>18220104908</v>
      </c>
      <c r="F61" s="64" t="s">
        <v>126</v>
      </c>
      <c r="G61" s="85">
        <v>77</v>
      </c>
      <c r="H61" s="85">
        <v>32</v>
      </c>
      <c r="I61" s="60">
        <f t="shared" si="0"/>
        <v>109</v>
      </c>
      <c r="J61" s="65">
        <v>9577837217</v>
      </c>
      <c r="K61" s="65" t="s">
        <v>814</v>
      </c>
      <c r="L61" s="65" t="s">
        <v>761</v>
      </c>
      <c r="M61" s="65">
        <v>8135081041</v>
      </c>
      <c r="N61" s="65" t="s">
        <v>463</v>
      </c>
      <c r="O61" s="65">
        <v>9637977585</v>
      </c>
      <c r="P61" s="69">
        <v>43731</v>
      </c>
      <c r="Q61" s="65" t="s">
        <v>129</v>
      </c>
      <c r="R61" s="68">
        <v>15</v>
      </c>
      <c r="S61" s="18" t="s">
        <v>163</v>
      </c>
      <c r="T61" s="18"/>
    </row>
    <row r="62" spans="1:20">
      <c r="A62" s="4">
        <v>58</v>
      </c>
      <c r="B62" s="17" t="s">
        <v>63</v>
      </c>
      <c r="C62" s="64" t="s">
        <v>735</v>
      </c>
      <c r="D62" s="65" t="s">
        <v>107</v>
      </c>
      <c r="E62" s="68">
        <v>18220102304</v>
      </c>
      <c r="F62" s="64" t="s">
        <v>126</v>
      </c>
      <c r="G62" s="85">
        <v>49</v>
      </c>
      <c r="H62" s="85">
        <v>47</v>
      </c>
      <c r="I62" s="60">
        <f t="shared" si="0"/>
        <v>96</v>
      </c>
      <c r="J62" s="65">
        <v>9859261946</v>
      </c>
      <c r="K62" s="65" t="s">
        <v>401</v>
      </c>
      <c r="L62" s="65" t="s">
        <v>824</v>
      </c>
      <c r="M62" s="65">
        <v>9859567460</v>
      </c>
      <c r="N62" s="65" t="s">
        <v>747</v>
      </c>
      <c r="O62" s="65">
        <v>9954599908</v>
      </c>
      <c r="P62" s="69">
        <v>43732</v>
      </c>
      <c r="Q62" s="65" t="s">
        <v>130</v>
      </c>
      <c r="R62" s="68">
        <v>65</v>
      </c>
      <c r="S62" s="18" t="s">
        <v>163</v>
      </c>
      <c r="T62" s="18"/>
    </row>
    <row r="63" spans="1:20">
      <c r="A63" s="4">
        <v>59</v>
      </c>
      <c r="B63" s="17" t="s">
        <v>63</v>
      </c>
      <c r="C63" s="86" t="s">
        <v>736</v>
      </c>
      <c r="D63" s="65" t="s">
        <v>107</v>
      </c>
      <c r="E63" s="87">
        <v>18220105002</v>
      </c>
      <c r="F63" s="64" t="s">
        <v>171</v>
      </c>
      <c r="G63" s="85">
        <v>203</v>
      </c>
      <c r="H63" s="85">
        <v>175</v>
      </c>
      <c r="I63" s="60">
        <f t="shared" si="0"/>
        <v>378</v>
      </c>
      <c r="J63" s="65">
        <v>9435075648</v>
      </c>
      <c r="K63" s="65" t="s">
        <v>742</v>
      </c>
      <c r="L63" s="65" t="s">
        <v>743</v>
      </c>
      <c r="M63" s="65">
        <v>9401546423</v>
      </c>
      <c r="N63" s="65" t="s">
        <v>744</v>
      </c>
      <c r="O63" s="65">
        <v>9954334264</v>
      </c>
      <c r="P63" s="69">
        <v>43733</v>
      </c>
      <c r="Q63" s="65" t="s">
        <v>134</v>
      </c>
      <c r="R63" s="68">
        <v>19</v>
      </c>
      <c r="S63" s="18" t="s">
        <v>163</v>
      </c>
      <c r="T63" s="18"/>
    </row>
    <row r="64" spans="1:20">
      <c r="A64" s="4">
        <v>60</v>
      </c>
      <c r="B64" s="17" t="s">
        <v>63</v>
      </c>
      <c r="C64" s="86" t="s">
        <v>736</v>
      </c>
      <c r="D64" s="65" t="s">
        <v>107</v>
      </c>
      <c r="E64" s="87">
        <v>18220105002</v>
      </c>
      <c r="F64" s="64" t="s">
        <v>171</v>
      </c>
      <c r="G64" s="85">
        <v>203</v>
      </c>
      <c r="H64" s="85">
        <v>175</v>
      </c>
      <c r="I64" s="60">
        <f t="shared" si="0"/>
        <v>378</v>
      </c>
      <c r="J64" s="65">
        <v>9435075648</v>
      </c>
      <c r="K64" s="65" t="s">
        <v>742</v>
      </c>
      <c r="L64" s="65" t="s">
        <v>743</v>
      </c>
      <c r="M64" s="65">
        <v>9401546423</v>
      </c>
      <c r="N64" s="65" t="s">
        <v>744</v>
      </c>
      <c r="O64" s="65">
        <v>9954334264</v>
      </c>
      <c r="P64" s="69">
        <v>43734</v>
      </c>
      <c r="Q64" s="65" t="s">
        <v>141</v>
      </c>
      <c r="R64" s="68">
        <v>19</v>
      </c>
      <c r="S64" s="18" t="s">
        <v>163</v>
      </c>
      <c r="T64" s="18"/>
    </row>
    <row r="65" spans="1:20">
      <c r="A65" s="4">
        <v>61</v>
      </c>
      <c r="B65" s="17" t="s">
        <v>63</v>
      </c>
      <c r="C65" s="86" t="s">
        <v>736</v>
      </c>
      <c r="D65" s="65" t="s">
        <v>107</v>
      </c>
      <c r="E65" s="87">
        <v>18220105002</v>
      </c>
      <c r="F65" s="64" t="s">
        <v>171</v>
      </c>
      <c r="G65" s="85">
        <v>203</v>
      </c>
      <c r="H65" s="85">
        <v>175</v>
      </c>
      <c r="I65" s="60">
        <f t="shared" si="0"/>
        <v>378</v>
      </c>
      <c r="J65" s="65">
        <v>9435075648</v>
      </c>
      <c r="K65" s="65" t="s">
        <v>742</v>
      </c>
      <c r="L65" s="65" t="s">
        <v>743</v>
      </c>
      <c r="M65" s="65">
        <v>9401546423</v>
      </c>
      <c r="N65" s="65" t="s">
        <v>744</v>
      </c>
      <c r="O65" s="65">
        <v>9954334264</v>
      </c>
      <c r="P65" s="69">
        <v>43735</v>
      </c>
      <c r="Q65" s="65" t="s">
        <v>145</v>
      </c>
      <c r="R65" s="68">
        <v>19</v>
      </c>
      <c r="S65" s="18" t="s">
        <v>163</v>
      </c>
      <c r="T65" s="18"/>
    </row>
    <row r="66" spans="1:20">
      <c r="A66" s="4">
        <v>62</v>
      </c>
      <c r="B66" s="17" t="s">
        <v>63</v>
      </c>
      <c r="C66" s="64" t="s">
        <v>737</v>
      </c>
      <c r="D66" s="65" t="s">
        <v>107</v>
      </c>
      <c r="E66" s="68">
        <v>18220119001</v>
      </c>
      <c r="F66" s="64" t="s">
        <v>126</v>
      </c>
      <c r="G66" s="85">
        <v>36</v>
      </c>
      <c r="H66" s="85">
        <v>39</v>
      </c>
      <c r="I66" s="60">
        <f t="shared" si="0"/>
        <v>75</v>
      </c>
      <c r="J66" s="65">
        <v>9859187151</v>
      </c>
      <c r="K66" s="65" t="s">
        <v>791</v>
      </c>
      <c r="L66" s="65" t="s">
        <v>822</v>
      </c>
      <c r="M66" s="65">
        <v>9085203553</v>
      </c>
      <c r="N66" s="65" t="s">
        <v>407</v>
      </c>
      <c r="O66" s="65">
        <v>8011452595</v>
      </c>
      <c r="P66" s="69">
        <v>43736</v>
      </c>
      <c r="Q66" s="65" t="s">
        <v>146</v>
      </c>
      <c r="R66" s="68">
        <v>32</v>
      </c>
      <c r="S66" s="18" t="s">
        <v>163</v>
      </c>
      <c r="T66" s="18"/>
    </row>
    <row r="67" spans="1:20">
      <c r="A67" s="4">
        <v>63</v>
      </c>
      <c r="B67" s="17" t="s">
        <v>63</v>
      </c>
      <c r="C67" s="64" t="s">
        <v>738</v>
      </c>
      <c r="D67" s="65" t="s">
        <v>107</v>
      </c>
      <c r="E67" s="68">
        <v>18220113104</v>
      </c>
      <c r="F67" s="64" t="s">
        <v>126</v>
      </c>
      <c r="G67" s="85">
        <v>47</v>
      </c>
      <c r="H67" s="85">
        <v>50</v>
      </c>
      <c r="I67" s="60">
        <f t="shared" si="0"/>
        <v>97</v>
      </c>
      <c r="J67" s="65">
        <v>9706846603</v>
      </c>
      <c r="K67" s="65" t="s">
        <v>405</v>
      </c>
      <c r="L67" s="65" t="s">
        <v>803</v>
      </c>
      <c r="M67" s="65">
        <v>9401451149</v>
      </c>
      <c r="N67" s="65" t="s">
        <v>793</v>
      </c>
      <c r="O67" s="65">
        <v>8812905286</v>
      </c>
      <c r="P67" s="69">
        <v>43736</v>
      </c>
      <c r="Q67" s="65" t="s">
        <v>146</v>
      </c>
      <c r="R67" s="68">
        <v>34</v>
      </c>
      <c r="S67" s="18" t="s">
        <v>163</v>
      </c>
      <c r="T67" s="18"/>
    </row>
    <row r="68" spans="1:20">
      <c r="A68" s="4">
        <v>64</v>
      </c>
      <c r="B68" s="17"/>
      <c r="C68" s="48"/>
      <c r="D68" s="48"/>
      <c r="E68" s="19"/>
      <c r="F68" s="48"/>
      <c r="G68" s="19"/>
      <c r="H68" s="19"/>
      <c r="I68" s="60">
        <f t="shared" si="0"/>
        <v>0</v>
      </c>
      <c r="J68" s="48"/>
      <c r="K68" s="48"/>
      <c r="L68" s="48"/>
      <c r="M68" s="48"/>
      <c r="N68" s="48"/>
      <c r="O68" s="48"/>
      <c r="P68" s="49"/>
      <c r="Q68" s="48"/>
      <c r="R68" s="48"/>
      <c r="S68" s="18"/>
      <c r="T68" s="18"/>
    </row>
    <row r="69" spans="1:20">
      <c r="A69" s="4">
        <v>65</v>
      </c>
      <c r="B69" s="17"/>
      <c r="C69" s="48"/>
      <c r="D69" s="48"/>
      <c r="E69" s="19"/>
      <c r="F69" s="48"/>
      <c r="G69" s="19"/>
      <c r="H69" s="19"/>
      <c r="I69" s="60">
        <f t="shared" si="0"/>
        <v>0</v>
      </c>
      <c r="J69" s="48"/>
      <c r="K69" s="48"/>
      <c r="L69" s="48"/>
      <c r="M69" s="48"/>
      <c r="N69" s="48"/>
      <c r="O69" s="48"/>
      <c r="P69" s="49"/>
      <c r="Q69" s="48"/>
      <c r="R69" s="48"/>
      <c r="S69" s="18"/>
      <c r="T69" s="18"/>
    </row>
    <row r="70" spans="1:20">
      <c r="A70" s="4">
        <v>66</v>
      </c>
      <c r="B70" s="17"/>
      <c r="C70" s="48"/>
      <c r="D70" s="48"/>
      <c r="E70" s="19"/>
      <c r="F70" s="48"/>
      <c r="G70" s="19"/>
      <c r="H70" s="19"/>
      <c r="I70" s="60">
        <f t="shared" ref="I70:I133" si="1">SUM(G70:H70)</f>
        <v>0</v>
      </c>
      <c r="J70" s="48"/>
      <c r="K70" s="48"/>
      <c r="L70" s="48"/>
      <c r="M70" s="48"/>
      <c r="N70" s="48"/>
      <c r="O70" s="48"/>
      <c r="P70" s="49"/>
      <c r="Q70" s="48"/>
      <c r="R70" s="48"/>
      <c r="S70" s="18"/>
      <c r="T70" s="18"/>
    </row>
    <row r="71" spans="1:20">
      <c r="A71" s="4">
        <v>67</v>
      </c>
      <c r="B71" s="17"/>
      <c r="C71" s="48"/>
      <c r="D71" s="48"/>
      <c r="E71" s="19"/>
      <c r="F71" s="48"/>
      <c r="G71" s="19"/>
      <c r="H71" s="19"/>
      <c r="I71" s="60">
        <f t="shared" si="1"/>
        <v>0</v>
      </c>
      <c r="J71" s="48"/>
      <c r="K71" s="48"/>
      <c r="L71" s="48"/>
      <c r="M71" s="48"/>
      <c r="N71" s="48"/>
      <c r="O71" s="48"/>
      <c r="P71" s="49"/>
      <c r="Q71" s="48"/>
      <c r="R71" s="48"/>
      <c r="S71" s="18"/>
      <c r="T71" s="18"/>
    </row>
    <row r="72" spans="1:20">
      <c r="A72" s="4">
        <v>68</v>
      </c>
      <c r="B72" s="17"/>
      <c r="C72" s="48"/>
      <c r="D72" s="48"/>
      <c r="E72" s="19"/>
      <c r="F72" s="48"/>
      <c r="G72" s="19"/>
      <c r="H72" s="19"/>
      <c r="I72" s="60">
        <f t="shared" si="1"/>
        <v>0</v>
      </c>
      <c r="J72" s="48"/>
      <c r="K72" s="48"/>
      <c r="L72" s="48"/>
      <c r="M72" s="48"/>
      <c r="N72" s="48"/>
      <c r="O72" s="48"/>
      <c r="P72" s="49"/>
      <c r="Q72" s="48"/>
      <c r="R72" s="48"/>
      <c r="S72" s="18"/>
      <c r="T72" s="18"/>
    </row>
    <row r="73" spans="1:20">
      <c r="A73" s="4">
        <v>69</v>
      </c>
      <c r="B73" s="17"/>
      <c r="C73" s="18"/>
      <c r="D73" s="18"/>
      <c r="E73" s="19"/>
      <c r="F73" s="18"/>
      <c r="G73" s="19"/>
      <c r="H73" s="19"/>
      <c r="I73" s="60">
        <f t="shared" si="1"/>
        <v>0</v>
      </c>
      <c r="J73" s="18"/>
      <c r="K73" s="18"/>
      <c r="L73" s="18"/>
      <c r="M73" s="18"/>
      <c r="N73" s="18"/>
      <c r="O73" s="18"/>
      <c r="P73" s="24"/>
      <c r="Q73" s="18"/>
      <c r="R73" s="18"/>
      <c r="S73" s="18"/>
      <c r="T73" s="18"/>
    </row>
    <row r="74" spans="1:20">
      <c r="A74" s="4">
        <v>70</v>
      </c>
      <c r="B74" s="17"/>
      <c r="C74" s="18"/>
      <c r="D74" s="18"/>
      <c r="E74" s="19"/>
      <c r="F74" s="18"/>
      <c r="G74" s="19"/>
      <c r="H74" s="19"/>
      <c r="I74" s="60">
        <f t="shared" si="1"/>
        <v>0</v>
      </c>
      <c r="J74" s="18"/>
      <c r="K74" s="18"/>
      <c r="L74" s="18"/>
      <c r="M74" s="18"/>
      <c r="N74" s="18"/>
      <c r="O74" s="18"/>
      <c r="P74" s="24"/>
      <c r="Q74" s="18"/>
      <c r="R74" s="18"/>
      <c r="S74" s="18"/>
      <c r="T74" s="18"/>
    </row>
    <row r="75" spans="1:20">
      <c r="A75" s="4">
        <v>71</v>
      </c>
      <c r="B75" s="17"/>
      <c r="C75" s="18"/>
      <c r="D75" s="18"/>
      <c r="E75" s="19"/>
      <c r="F75" s="18"/>
      <c r="G75" s="19"/>
      <c r="H75" s="19"/>
      <c r="I75" s="60">
        <f t="shared" si="1"/>
        <v>0</v>
      </c>
      <c r="J75" s="18"/>
      <c r="K75" s="18"/>
      <c r="L75" s="18"/>
      <c r="M75" s="18"/>
      <c r="N75" s="18"/>
      <c r="O75" s="18"/>
      <c r="P75" s="24"/>
      <c r="Q75" s="18"/>
      <c r="R75" s="18"/>
      <c r="S75" s="18"/>
      <c r="T75" s="18"/>
    </row>
    <row r="76" spans="1:20">
      <c r="A76" s="4">
        <v>72</v>
      </c>
      <c r="B76" s="17"/>
      <c r="C76" s="18"/>
      <c r="D76" s="18"/>
      <c r="E76" s="19"/>
      <c r="F76" s="18"/>
      <c r="G76" s="19"/>
      <c r="H76" s="19"/>
      <c r="I76" s="60">
        <f t="shared" si="1"/>
        <v>0</v>
      </c>
      <c r="J76" s="18"/>
      <c r="K76" s="18"/>
      <c r="L76" s="18"/>
      <c r="M76" s="18"/>
      <c r="N76" s="18"/>
      <c r="O76" s="18"/>
      <c r="P76" s="24"/>
      <c r="Q76" s="18"/>
      <c r="R76" s="18"/>
      <c r="S76" s="18"/>
      <c r="T76" s="18"/>
    </row>
    <row r="77" spans="1:20">
      <c r="A77" s="4">
        <v>73</v>
      </c>
      <c r="B77" s="17"/>
      <c r="C77" s="18"/>
      <c r="D77" s="18"/>
      <c r="E77" s="19"/>
      <c r="F77" s="18"/>
      <c r="G77" s="19"/>
      <c r="H77" s="19"/>
      <c r="I77" s="60">
        <f t="shared" si="1"/>
        <v>0</v>
      </c>
      <c r="J77" s="18"/>
      <c r="K77" s="18"/>
      <c r="L77" s="18"/>
      <c r="M77" s="18"/>
      <c r="N77" s="18"/>
      <c r="O77" s="18"/>
      <c r="P77" s="24"/>
      <c r="Q77" s="18"/>
      <c r="R77" s="18"/>
      <c r="S77" s="18"/>
      <c r="T77" s="18"/>
    </row>
    <row r="78" spans="1:20">
      <c r="A78" s="4">
        <v>74</v>
      </c>
      <c r="B78" s="17"/>
      <c r="C78" s="18"/>
      <c r="D78" s="18"/>
      <c r="E78" s="19"/>
      <c r="F78" s="18"/>
      <c r="G78" s="19"/>
      <c r="H78" s="19"/>
      <c r="I78" s="60">
        <f t="shared" si="1"/>
        <v>0</v>
      </c>
      <c r="J78" s="18"/>
      <c r="K78" s="18"/>
      <c r="L78" s="18"/>
      <c r="M78" s="18"/>
      <c r="N78" s="18"/>
      <c r="O78" s="18"/>
      <c r="P78" s="24"/>
      <c r="Q78" s="18"/>
      <c r="R78" s="18"/>
      <c r="S78" s="18"/>
      <c r="T78" s="18"/>
    </row>
    <row r="79" spans="1:20">
      <c r="A79" s="4">
        <v>75</v>
      </c>
      <c r="B79" s="17"/>
      <c r="C79" s="18"/>
      <c r="D79" s="18"/>
      <c r="E79" s="19"/>
      <c r="F79" s="18"/>
      <c r="G79" s="19"/>
      <c r="H79" s="19"/>
      <c r="I79" s="60">
        <f t="shared" si="1"/>
        <v>0</v>
      </c>
      <c r="J79" s="18"/>
      <c r="K79" s="18"/>
      <c r="L79" s="18"/>
      <c r="M79" s="18"/>
      <c r="N79" s="18"/>
      <c r="O79" s="18"/>
      <c r="P79" s="24"/>
      <c r="Q79" s="18"/>
      <c r="R79" s="18"/>
      <c r="S79" s="18"/>
      <c r="T79" s="18"/>
    </row>
    <row r="80" spans="1:20">
      <c r="A80" s="4">
        <v>76</v>
      </c>
      <c r="B80" s="17"/>
      <c r="C80" s="18"/>
      <c r="D80" s="18"/>
      <c r="E80" s="19"/>
      <c r="F80" s="18"/>
      <c r="G80" s="19"/>
      <c r="H80" s="19"/>
      <c r="I80" s="60">
        <f t="shared" si="1"/>
        <v>0</v>
      </c>
      <c r="J80" s="18"/>
      <c r="K80" s="18"/>
      <c r="L80" s="18"/>
      <c r="M80" s="18"/>
      <c r="N80" s="18"/>
      <c r="O80" s="18"/>
      <c r="P80" s="24"/>
      <c r="Q80" s="18"/>
      <c r="R80" s="18"/>
      <c r="S80" s="18"/>
      <c r="T80" s="18"/>
    </row>
    <row r="81" spans="1:20">
      <c r="A81" s="4">
        <v>77</v>
      </c>
      <c r="B81" s="17"/>
      <c r="C81" s="18"/>
      <c r="D81" s="18"/>
      <c r="E81" s="19"/>
      <c r="F81" s="18"/>
      <c r="G81" s="19"/>
      <c r="H81" s="19"/>
      <c r="I81" s="60">
        <f t="shared" si="1"/>
        <v>0</v>
      </c>
      <c r="J81" s="18"/>
      <c r="K81" s="18"/>
      <c r="L81" s="18"/>
      <c r="M81" s="18"/>
      <c r="N81" s="18"/>
      <c r="O81" s="18"/>
      <c r="P81" s="24"/>
      <c r="Q81" s="18"/>
      <c r="R81" s="18"/>
      <c r="S81" s="18"/>
      <c r="T81" s="18"/>
    </row>
    <row r="82" spans="1:20">
      <c r="A82" s="4">
        <v>78</v>
      </c>
      <c r="B82" s="17"/>
      <c r="C82" s="18"/>
      <c r="D82" s="18"/>
      <c r="E82" s="19"/>
      <c r="F82" s="18"/>
      <c r="G82" s="19"/>
      <c r="H82" s="19"/>
      <c r="I82" s="60">
        <f t="shared" si="1"/>
        <v>0</v>
      </c>
      <c r="J82" s="18"/>
      <c r="K82" s="18"/>
      <c r="L82" s="18"/>
      <c r="M82" s="18"/>
      <c r="N82" s="18"/>
      <c r="O82" s="18"/>
      <c r="P82" s="24"/>
      <c r="Q82" s="18"/>
      <c r="R82" s="18"/>
      <c r="S82" s="18"/>
      <c r="T82" s="18"/>
    </row>
    <row r="83" spans="1:20">
      <c r="A83" s="4">
        <v>79</v>
      </c>
      <c r="B83" s="17"/>
      <c r="C83" s="18"/>
      <c r="D83" s="18"/>
      <c r="E83" s="19"/>
      <c r="F83" s="18"/>
      <c r="G83" s="19"/>
      <c r="H83" s="19"/>
      <c r="I83" s="60">
        <f t="shared" si="1"/>
        <v>0</v>
      </c>
      <c r="J83" s="18"/>
      <c r="K83" s="18"/>
      <c r="L83" s="18"/>
      <c r="M83" s="18"/>
      <c r="N83" s="18"/>
      <c r="O83" s="18"/>
      <c r="P83" s="24"/>
      <c r="Q83" s="18"/>
      <c r="R83" s="18"/>
      <c r="S83" s="18"/>
      <c r="T83" s="18"/>
    </row>
    <row r="84" spans="1:20">
      <c r="A84" s="4">
        <v>80</v>
      </c>
      <c r="B84" s="17"/>
      <c r="C84" s="18"/>
      <c r="D84" s="18"/>
      <c r="E84" s="19"/>
      <c r="F84" s="18"/>
      <c r="G84" s="19"/>
      <c r="H84" s="19"/>
      <c r="I84" s="60">
        <f t="shared" si="1"/>
        <v>0</v>
      </c>
      <c r="J84" s="18"/>
      <c r="K84" s="18"/>
      <c r="L84" s="18"/>
      <c r="M84" s="18"/>
      <c r="N84" s="18"/>
      <c r="O84" s="18"/>
      <c r="P84" s="24"/>
      <c r="Q84" s="18"/>
      <c r="R84" s="18"/>
      <c r="S84" s="18"/>
      <c r="T84" s="18"/>
    </row>
    <row r="85" spans="1:20">
      <c r="A85" s="4">
        <v>81</v>
      </c>
      <c r="B85" s="17"/>
      <c r="C85" s="18"/>
      <c r="D85" s="18"/>
      <c r="E85" s="19"/>
      <c r="F85" s="18"/>
      <c r="G85" s="19"/>
      <c r="H85" s="19"/>
      <c r="I85" s="60">
        <f t="shared" si="1"/>
        <v>0</v>
      </c>
      <c r="J85" s="18"/>
      <c r="K85" s="18"/>
      <c r="L85" s="18"/>
      <c r="M85" s="18"/>
      <c r="N85" s="18"/>
      <c r="O85" s="18"/>
      <c r="P85" s="24"/>
      <c r="Q85" s="18"/>
      <c r="R85" s="18"/>
      <c r="S85" s="18"/>
      <c r="T85" s="18"/>
    </row>
    <row r="86" spans="1:20">
      <c r="A86" s="4">
        <v>82</v>
      </c>
      <c r="B86" s="17"/>
      <c r="C86" s="18"/>
      <c r="D86" s="18"/>
      <c r="E86" s="19"/>
      <c r="F86" s="18"/>
      <c r="G86" s="19"/>
      <c r="H86" s="19"/>
      <c r="I86" s="60">
        <f t="shared" si="1"/>
        <v>0</v>
      </c>
      <c r="J86" s="18"/>
      <c r="K86" s="18"/>
      <c r="L86" s="18"/>
      <c r="M86" s="18"/>
      <c r="N86" s="18"/>
      <c r="O86" s="18"/>
      <c r="P86" s="24"/>
      <c r="Q86" s="18"/>
      <c r="R86" s="18"/>
      <c r="S86" s="18"/>
      <c r="T86" s="18"/>
    </row>
    <row r="87" spans="1:20">
      <c r="A87" s="4">
        <v>83</v>
      </c>
      <c r="B87" s="17"/>
      <c r="C87" s="18"/>
      <c r="D87" s="18"/>
      <c r="E87" s="19"/>
      <c r="F87" s="18"/>
      <c r="G87" s="19"/>
      <c r="H87" s="19"/>
      <c r="I87" s="60">
        <f t="shared" si="1"/>
        <v>0</v>
      </c>
      <c r="J87" s="18"/>
      <c r="K87" s="18"/>
      <c r="L87" s="18"/>
      <c r="M87" s="18"/>
      <c r="N87" s="18"/>
      <c r="O87" s="18"/>
      <c r="P87" s="24"/>
      <c r="Q87" s="18"/>
      <c r="R87" s="18"/>
      <c r="S87" s="18"/>
      <c r="T87" s="18"/>
    </row>
    <row r="88" spans="1:20">
      <c r="A88" s="4">
        <v>84</v>
      </c>
      <c r="B88" s="17"/>
      <c r="C88" s="18"/>
      <c r="D88" s="18"/>
      <c r="E88" s="19"/>
      <c r="F88" s="18"/>
      <c r="G88" s="19"/>
      <c r="H88" s="19"/>
      <c r="I88" s="60">
        <f t="shared" si="1"/>
        <v>0</v>
      </c>
      <c r="J88" s="18"/>
      <c r="K88" s="18"/>
      <c r="L88" s="18"/>
      <c r="M88" s="18"/>
      <c r="N88" s="18"/>
      <c r="O88" s="18"/>
      <c r="P88" s="24"/>
      <c r="Q88" s="18"/>
      <c r="R88" s="18"/>
      <c r="S88" s="18"/>
      <c r="T88" s="18"/>
    </row>
    <row r="89" spans="1:20">
      <c r="A89" s="4">
        <v>85</v>
      </c>
      <c r="B89" s="17"/>
      <c r="C89" s="18"/>
      <c r="D89" s="18"/>
      <c r="E89" s="19"/>
      <c r="F89" s="18"/>
      <c r="G89" s="19"/>
      <c r="H89" s="19"/>
      <c r="I89" s="60">
        <f t="shared" si="1"/>
        <v>0</v>
      </c>
      <c r="J89" s="18"/>
      <c r="K89" s="18"/>
      <c r="L89" s="18"/>
      <c r="M89" s="18"/>
      <c r="N89" s="18"/>
      <c r="O89" s="18"/>
      <c r="P89" s="24"/>
      <c r="Q89" s="18"/>
      <c r="R89" s="18"/>
      <c r="S89" s="18"/>
      <c r="T89" s="18"/>
    </row>
    <row r="90" spans="1:20">
      <c r="A90" s="4">
        <v>86</v>
      </c>
      <c r="B90" s="17"/>
      <c r="C90" s="18"/>
      <c r="D90" s="18"/>
      <c r="E90" s="19"/>
      <c r="F90" s="18"/>
      <c r="G90" s="19"/>
      <c r="H90" s="19"/>
      <c r="I90" s="60">
        <f t="shared" si="1"/>
        <v>0</v>
      </c>
      <c r="J90" s="18"/>
      <c r="K90" s="18"/>
      <c r="L90" s="18"/>
      <c r="M90" s="18"/>
      <c r="N90" s="18"/>
      <c r="O90" s="18"/>
      <c r="P90" s="24"/>
      <c r="Q90" s="18"/>
      <c r="R90" s="18"/>
      <c r="S90" s="18"/>
      <c r="T90" s="18"/>
    </row>
    <row r="91" spans="1:20">
      <c r="A91" s="4">
        <v>87</v>
      </c>
      <c r="B91" s="17"/>
      <c r="C91" s="18"/>
      <c r="D91" s="18"/>
      <c r="E91" s="19"/>
      <c r="F91" s="18"/>
      <c r="G91" s="19"/>
      <c r="H91" s="19"/>
      <c r="I91" s="60">
        <f t="shared" si="1"/>
        <v>0</v>
      </c>
      <c r="J91" s="18"/>
      <c r="K91" s="18"/>
      <c r="L91" s="18"/>
      <c r="M91" s="18"/>
      <c r="N91" s="18"/>
      <c r="O91" s="18"/>
      <c r="P91" s="24"/>
      <c r="Q91" s="18"/>
      <c r="R91" s="18"/>
      <c r="S91" s="18"/>
      <c r="T91" s="18"/>
    </row>
    <row r="92" spans="1:20">
      <c r="A92" s="4">
        <v>88</v>
      </c>
      <c r="B92" s="17"/>
      <c r="C92" s="18"/>
      <c r="D92" s="18"/>
      <c r="E92" s="19"/>
      <c r="F92" s="18"/>
      <c r="G92" s="19"/>
      <c r="H92" s="19"/>
      <c r="I92" s="60">
        <f t="shared" si="1"/>
        <v>0</v>
      </c>
      <c r="J92" s="18"/>
      <c r="K92" s="18"/>
      <c r="L92" s="18"/>
      <c r="M92" s="18"/>
      <c r="N92" s="18"/>
      <c r="O92" s="18"/>
      <c r="P92" s="24"/>
      <c r="Q92" s="18"/>
      <c r="R92" s="18"/>
      <c r="S92" s="18"/>
      <c r="T92" s="18"/>
    </row>
    <row r="93" spans="1:20">
      <c r="A93" s="4">
        <v>89</v>
      </c>
      <c r="B93" s="17"/>
      <c r="C93" s="18"/>
      <c r="D93" s="18"/>
      <c r="E93" s="19"/>
      <c r="F93" s="18"/>
      <c r="G93" s="19"/>
      <c r="H93" s="19"/>
      <c r="I93" s="60">
        <f t="shared" si="1"/>
        <v>0</v>
      </c>
      <c r="J93" s="18"/>
      <c r="K93" s="18"/>
      <c r="L93" s="18"/>
      <c r="M93" s="18"/>
      <c r="N93" s="18"/>
      <c r="O93" s="18"/>
      <c r="P93" s="24"/>
      <c r="Q93" s="18"/>
      <c r="R93" s="18"/>
      <c r="S93" s="18"/>
      <c r="T93" s="18"/>
    </row>
    <row r="94" spans="1:20">
      <c r="A94" s="4">
        <v>90</v>
      </c>
      <c r="B94" s="17"/>
      <c r="C94" s="18"/>
      <c r="D94" s="18"/>
      <c r="E94" s="19"/>
      <c r="F94" s="18"/>
      <c r="G94" s="19"/>
      <c r="H94" s="19"/>
      <c r="I94" s="60">
        <f t="shared" si="1"/>
        <v>0</v>
      </c>
      <c r="J94" s="18"/>
      <c r="K94" s="18"/>
      <c r="L94" s="18"/>
      <c r="M94" s="18"/>
      <c r="N94" s="18"/>
      <c r="O94" s="18"/>
      <c r="P94" s="24"/>
      <c r="Q94" s="18"/>
      <c r="R94" s="18"/>
      <c r="S94" s="18"/>
      <c r="T94" s="18"/>
    </row>
    <row r="95" spans="1:20">
      <c r="A95" s="4">
        <v>91</v>
      </c>
      <c r="B95" s="17"/>
      <c r="C95" s="18"/>
      <c r="D95" s="18"/>
      <c r="E95" s="19"/>
      <c r="F95" s="18"/>
      <c r="G95" s="19"/>
      <c r="H95" s="19"/>
      <c r="I95" s="60">
        <f t="shared" si="1"/>
        <v>0</v>
      </c>
      <c r="J95" s="18"/>
      <c r="K95" s="18"/>
      <c r="L95" s="18"/>
      <c r="M95" s="18"/>
      <c r="N95" s="18"/>
      <c r="O95" s="18"/>
      <c r="P95" s="24"/>
      <c r="Q95" s="18"/>
      <c r="R95" s="18"/>
      <c r="S95" s="18"/>
      <c r="T95" s="18"/>
    </row>
    <row r="96" spans="1:20">
      <c r="A96" s="4">
        <v>92</v>
      </c>
      <c r="B96" s="17"/>
      <c r="C96" s="18"/>
      <c r="D96" s="18"/>
      <c r="E96" s="19"/>
      <c r="F96" s="18"/>
      <c r="G96" s="19"/>
      <c r="H96" s="19"/>
      <c r="I96" s="60">
        <f t="shared" si="1"/>
        <v>0</v>
      </c>
      <c r="J96" s="18"/>
      <c r="K96" s="18"/>
      <c r="L96" s="18"/>
      <c r="M96" s="18"/>
      <c r="N96" s="18"/>
      <c r="O96" s="18"/>
      <c r="P96" s="24"/>
      <c r="Q96" s="18"/>
      <c r="R96" s="18"/>
      <c r="S96" s="18"/>
      <c r="T96" s="18"/>
    </row>
    <row r="97" spans="1:20">
      <c r="A97" s="4">
        <v>93</v>
      </c>
      <c r="B97" s="17"/>
      <c r="C97" s="18"/>
      <c r="D97" s="18"/>
      <c r="E97" s="19"/>
      <c r="F97" s="18"/>
      <c r="G97" s="19"/>
      <c r="H97" s="19"/>
      <c r="I97" s="60">
        <f t="shared" si="1"/>
        <v>0</v>
      </c>
      <c r="J97" s="18"/>
      <c r="K97" s="18"/>
      <c r="L97" s="18"/>
      <c r="M97" s="18"/>
      <c r="N97" s="18"/>
      <c r="O97" s="18"/>
      <c r="P97" s="24"/>
      <c r="Q97" s="18"/>
      <c r="R97" s="18"/>
      <c r="S97" s="18"/>
      <c r="T97" s="18"/>
    </row>
    <row r="98" spans="1:20">
      <c r="A98" s="4">
        <v>94</v>
      </c>
      <c r="B98" s="17"/>
      <c r="C98" s="48"/>
      <c r="D98" s="48"/>
      <c r="E98" s="19"/>
      <c r="F98" s="48"/>
      <c r="G98" s="19"/>
      <c r="H98" s="19"/>
      <c r="I98" s="60">
        <f t="shared" si="1"/>
        <v>0</v>
      </c>
      <c r="J98" s="48"/>
      <c r="K98" s="48"/>
      <c r="L98" s="48"/>
      <c r="M98" s="48"/>
      <c r="N98" s="48"/>
      <c r="O98" s="48"/>
      <c r="P98" s="24"/>
      <c r="Q98" s="18"/>
      <c r="R98" s="18"/>
      <c r="S98" s="18"/>
      <c r="T98" s="18"/>
    </row>
    <row r="99" spans="1:20">
      <c r="A99" s="4">
        <v>95</v>
      </c>
      <c r="B99" s="17"/>
      <c r="C99" s="18"/>
      <c r="D99" s="18"/>
      <c r="E99" s="19"/>
      <c r="F99" s="18"/>
      <c r="G99" s="19"/>
      <c r="H99" s="19"/>
      <c r="I99" s="60">
        <f t="shared" si="1"/>
        <v>0</v>
      </c>
      <c r="J99" s="18"/>
      <c r="K99" s="18"/>
      <c r="L99" s="18"/>
      <c r="M99" s="18"/>
      <c r="N99" s="18"/>
      <c r="O99" s="18"/>
      <c r="P99" s="24"/>
      <c r="Q99" s="18"/>
      <c r="R99" s="18"/>
      <c r="S99" s="18"/>
      <c r="T99" s="18"/>
    </row>
    <row r="100" spans="1:20">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COUNTIFS(C6:C164,"*")</f>
        <v>62</v>
      </c>
      <c r="D165" s="21"/>
      <c r="E165" s="13"/>
      <c r="F165" s="21"/>
      <c r="G165" s="59">
        <f>SUM(G6:G164)</f>
        <v>4216</v>
      </c>
      <c r="H165" s="59">
        <f>SUM(H6:H164)</f>
        <v>3018</v>
      </c>
      <c r="I165" s="59">
        <f>SUM(I6:I164)</f>
        <v>7234</v>
      </c>
      <c r="J165" s="21"/>
      <c r="K165" s="21"/>
      <c r="L165" s="21"/>
      <c r="M165" s="21"/>
      <c r="N165" s="21"/>
      <c r="O165" s="21"/>
      <c r="P165" s="14"/>
      <c r="Q165" s="21"/>
      <c r="R165" s="21"/>
      <c r="S165" s="21"/>
      <c r="T165" s="12"/>
    </row>
    <row r="166" spans="1:20">
      <c r="A166" s="44" t="s">
        <v>62</v>
      </c>
      <c r="B166" s="10">
        <f>COUNTIF(B$5:B$164,"Team 1")</f>
        <v>30</v>
      </c>
      <c r="C166" s="44" t="s">
        <v>25</v>
      </c>
      <c r="D166" s="10">
        <f>COUNTIF(D6:D164,"Anganwadi")</f>
        <v>0</v>
      </c>
    </row>
    <row r="167" spans="1:20">
      <c r="A167" s="44" t="s">
        <v>63</v>
      </c>
      <c r="B167" s="10">
        <f>COUNTIF(B$6:B$164,"Team 2")</f>
        <v>33</v>
      </c>
      <c r="C167" s="44" t="s">
        <v>23</v>
      </c>
      <c r="D167" s="10">
        <f>COUNTIF(D6:D164,"School")</f>
        <v>62</v>
      </c>
    </row>
  </sheetData>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C21" sqref="C21"/>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63" t="s">
        <v>71</v>
      </c>
      <c r="B1" s="163"/>
      <c r="C1" s="163"/>
      <c r="D1" s="163"/>
      <c r="E1" s="163"/>
      <c r="F1" s="164"/>
      <c r="G1" s="164"/>
      <c r="H1" s="164"/>
      <c r="I1" s="164"/>
      <c r="J1" s="164"/>
    </row>
    <row r="2" spans="1:11" ht="25.5">
      <c r="A2" s="165" t="s">
        <v>0</v>
      </c>
      <c r="B2" s="166"/>
      <c r="C2" s="167" t="str">
        <f>'Block at a Glance'!C2:D2</f>
        <v>ASSAM</v>
      </c>
      <c r="D2" s="168"/>
      <c r="E2" s="27" t="s">
        <v>1</v>
      </c>
      <c r="F2" s="169"/>
      <c r="G2" s="170"/>
      <c r="H2" s="28" t="s">
        <v>24</v>
      </c>
      <c r="I2" s="169"/>
      <c r="J2" s="170"/>
    </row>
    <row r="3" spans="1:11" ht="28.5" customHeight="1">
      <c r="A3" s="174" t="s">
        <v>66</v>
      </c>
      <c r="B3" s="174"/>
      <c r="C3" s="174"/>
      <c r="D3" s="174"/>
      <c r="E3" s="174"/>
      <c r="F3" s="174"/>
      <c r="G3" s="174"/>
      <c r="H3" s="174"/>
      <c r="I3" s="174"/>
      <c r="J3" s="174"/>
    </row>
    <row r="4" spans="1:11">
      <c r="A4" s="173" t="s">
        <v>27</v>
      </c>
      <c r="B4" s="172" t="s">
        <v>28</v>
      </c>
      <c r="C4" s="171" t="s">
        <v>29</v>
      </c>
      <c r="D4" s="171" t="s">
        <v>36</v>
      </c>
      <c r="E4" s="171"/>
      <c r="F4" s="171"/>
      <c r="G4" s="171" t="s">
        <v>30</v>
      </c>
      <c r="H4" s="171" t="s">
        <v>37</v>
      </c>
      <c r="I4" s="171"/>
      <c r="J4" s="171"/>
    </row>
    <row r="5" spans="1:11" ht="22.5" customHeight="1">
      <c r="A5" s="173"/>
      <c r="B5" s="172"/>
      <c r="C5" s="171"/>
      <c r="D5" s="29" t="s">
        <v>9</v>
      </c>
      <c r="E5" s="29" t="s">
        <v>10</v>
      </c>
      <c r="F5" s="29" t="s">
        <v>11</v>
      </c>
      <c r="G5" s="171"/>
      <c r="H5" s="29" t="s">
        <v>9</v>
      </c>
      <c r="I5" s="29" t="s">
        <v>10</v>
      </c>
      <c r="J5" s="29" t="s">
        <v>11</v>
      </c>
    </row>
    <row r="6" spans="1:11" ht="22.5" customHeight="1">
      <c r="A6" s="45">
        <v>1</v>
      </c>
      <c r="B6" s="61">
        <v>43556</v>
      </c>
      <c r="C6" s="31">
        <f>COUNTIFS('April-19'!D$5:D$164,"Anganwadi")</f>
        <v>1</v>
      </c>
      <c r="D6" s="32">
        <f>SUMIF('April-19'!$D$5:$D$164,"Anganwadi",'April-19'!$G$5:$G$164)</f>
        <v>12</v>
      </c>
      <c r="E6" s="32">
        <f>SUMIF('April-19'!$D$5:$D$164,"Anganwadi",'April-19'!$H$5:$H$164)</f>
        <v>18</v>
      </c>
      <c r="F6" s="32">
        <f>+D6+E6</f>
        <v>30</v>
      </c>
      <c r="G6" s="31">
        <f>COUNTIF('April-19'!D5:D164,"School")</f>
        <v>38</v>
      </c>
      <c r="H6" s="32">
        <f>SUMIF('April-19'!$D$5:$D$164,"School",'April-19'!$G$5:$G$164)</f>
        <v>3612.88</v>
      </c>
      <c r="I6" s="32">
        <f>SUMIF('April-19'!$D$5:$D$164,"School",'April-19'!$H$5:$H$164)</f>
        <v>2604.12</v>
      </c>
      <c r="J6" s="32">
        <f>+H6+I6</f>
        <v>6217</v>
      </c>
      <c r="K6" s="33"/>
    </row>
    <row r="7" spans="1:11" ht="22.5" customHeight="1">
      <c r="A7" s="30">
        <v>2</v>
      </c>
      <c r="B7" s="62">
        <v>43601</v>
      </c>
      <c r="C7" s="31">
        <f>COUNTIF('May-19'!D5:D164,"Anganwadi")</f>
        <v>9</v>
      </c>
      <c r="D7" s="32">
        <f>SUMIF('May-19'!$D$5:$D$164,"Anganwadi",'May-19'!$G$5:$G$164)</f>
        <v>233</v>
      </c>
      <c r="E7" s="32">
        <f>SUMIF('May-19'!$D$5:$D$164,"Anganwadi",'May-19'!$H$5:$H$164)</f>
        <v>234</v>
      </c>
      <c r="F7" s="32">
        <f t="shared" ref="F7:F11" si="0">+D7+E7</f>
        <v>467</v>
      </c>
      <c r="G7" s="31">
        <f>COUNTIF('May-19'!D5:D164,"School")</f>
        <v>54</v>
      </c>
      <c r="H7" s="32">
        <f>SUMIF('May-19'!$D$5:$D$164,"School",'May-19'!$G$5:$G$164)</f>
        <v>6824.369999999999</v>
      </c>
      <c r="I7" s="32">
        <f>SUMIF('May-19'!$D$5:$D$164,"School",'May-19'!$H$5:$H$164)</f>
        <v>5761.630000000001</v>
      </c>
      <c r="J7" s="32">
        <f t="shared" ref="J7:J11" si="1">+H7+I7</f>
        <v>12586</v>
      </c>
    </row>
    <row r="8" spans="1:11" ht="22.5" customHeight="1">
      <c r="A8" s="30">
        <v>3</v>
      </c>
      <c r="B8" s="62">
        <v>43632</v>
      </c>
      <c r="C8" s="31">
        <f>COUNTIF('Jun-19'!D5:D164,"Anganwadi")</f>
        <v>40</v>
      </c>
      <c r="D8" s="32">
        <f>SUMIF('Jun-19'!$D$5:$D$164,"Anganwadi",'Jun-19'!$G$5:$G$164)</f>
        <v>873</v>
      </c>
      <c r="E8" s="32">
        <f>SUMIF('Jun-19'!$D$5:$D$164,"Anganwadi",'Jun-19'!$H$5:$H$164)</f>
        <v>842</v>
      </c>
      <c r="F8" s="32">
        <f t="shared" si="0"/>
        <v>1715</v>
      </c>
      <c r="G8" s="31">
        <f>COUNTIF('Jun-19'!D5:D164,"School")</f>
        <v>36</v>
      </c>
      <c r="H8" s="32">
        <f>SUMIF('Jun-19'!$D$5:$D$164,"School",'Jun-19'!$G$5:$G$164)</f>
        <v>2637.48</v>
      </c>
      <c r="I8" s="32">
        <f>SUMIF('Jun-19'!$D$5:$D$164,"School",'Jun-19'!$H$5:$H$164)</f>
        <v>2190.52</v>
      </c>
      <c r="J8" s="32">
        <f t="shared" si="1"/>
        <v>4828</v>
      </c>
    </row>
    <row r="9" spans="1:11" ht="22.5" customHeight="1">
      <c r="A9" s="30">
        <v>4</v>
      </c>
      <c r="B9" s="62">
        <v>43662</v>
      </c>
      <c r="C9" s="31">
        <f>COUNTIF('Jul-19'!D5:D164,"Anganwadi")</f>
        <v>106</v>
      </c>
      <c r="D9" s="32">
        <f>SUMIF('Jul-19'!$D$5:$D$164,"Anganwadi",'Jul-19'!$G$5:$G$164)</f>
        <v>2432</v>
      </c>
      <c r="E9" s="32">
        <f>SUMIF('Jul-19'!$D$5:$D$164,"Anganwadi",'Jul-19'!$H$5:$H$164)</f>
        <v>2375</v>
      </c>
      <c r="F9" s="32">
        <f t="shared" si="0"/>
        <v>4807</v>
      </c>
      <c r="G9" s="31">
        <f>COUNTIF('Jul-19'!D5:D164,"School")</f>
        <v>0</v>
      </c>
      <c r="H9" s="32">
        <f>SUMIF('Jul-19'!$D$5:$D$164,"School",'Jul-19'!$G$5:$G$164)</f>
        <v>0</v>
      </c>
      <c r="I9" s="32">
        <f>SUMIF('Jul-19'!$D$5:$D$164,"School",'Jul-19'!$H$5:$H$164)</f>
        <v>0</v>
      </c>
      <c r="J9" s="32">
        <f t="shared" si="1"/>
        <v>0</v>
      </c>
    </row>
    <row r="10" spans="1:11" ht="22.5" customHeight="1">
      <c r="A10" s="30">
        <v>5</v>
      </c>
      <c r="B10" s="62">
        <v>43693</v>
      </c>
      <c r="C10" s="31">
        <f>COUNTIF('Aug-19'!D5:D164,"Anganwadi")</f>
        <v>6</v>
      </c>
      <c r="D10" s="32">
        <f>SUMIF('Aug-19'!$D$5:$D$164,"Anganwadi",'Aug-19'!$G$5:$G$164)</f>
        <v>127</v>
      </c>
      <c r="E10" s="32">
        <f>SUMIF('Aug-19'!$D$5:$D$164,"Anganwadi",'Aug-19'!$H$5:$H$164)</f>
        <v>138</v>
      </c>
      <c r="F10" s="32">
        <f t="shared" si="0"/>
        <v>265</v>
      </c>
      <c r="G10" s="31">
        <f>COUNTIF('Aug-19'!D5:D164,"School")</f>
        <v>55</v>
      </c>
      <c r="H10" s="32">
        <f>SUMIF('Aug-19'!$D$5:$D$164,"School",'Aug-19'!$G$5:$G$164)</f>
        <v>4360.07</v>
      </c>
      <c r="I10" s="32">
        <f>SUMIF('Aug-19'!$D$5:$D$164,"School",'Aug-19'!$H$5:$H$164)</f>
        <v>3350.9300000000003</v>
      </c>
      <c r="J10" s="32">
        <f t="shared" si="1"/>
        <v>7711</v>
      </c>
    </row>
    <row r="11" spans="1:11" ht="22.5" customHeight="1">
      <c r="A11" s="30">
        <v>6</v>
      </c>
      <c r="B11" s="62">
        <v>43724</v>
      </c>
      <c r="C11" s="31">
        <f>COUNTIF('Sep-19'!D6:D164,"Anganwadi")</f>
        <v>0</v>
      </c>
      <c r="D11" s="32">
        <f>SUMIF('Sep-19'!$D$6:$D$164,"Anganwadi",'Sep-19'!$G$6:$G$164)</f>
        <v>0</v>
      </c>
      <c r="E11" s="32">
        <f>SUMIF('Sep-19'!$D$6:$D$164,"Anganwadi",'Sep-19'!$H$6:$H$164)</f>
        <v>0</v>
      </c>
      <c r="F11" s="32">
        <f t="shared" si="0"/>
        <v>0</v>
      </c>
      <c r="G11" s="31">
        <f>COUNTIF('Sep-19'!D6:D164,"School")</f>
        <v>62</v>
      </c>
      <c r="H11" s="32">
        <f>SUMIF('Sep-19'!$D$6:$D$164,"School",'Sep-19'!$G$6:$G$164)</f>
        <v>4216</v>
      </c>
      <c r="I11" s="32">
        <f>SUMIF('Sep-19'!$D$6:$D$164,"School",'Sep-19'!$H$6:$H$164)</f>
        <v>3018</v>
      </c>
      <c r="J11" s="32">
        <f t="shared" si="1"/>
        <v>7234</v>
      </c>
    </row>
    <row r="12" spans="1:11" ht="19.5" customHeight="1">
      <c r="A12" s="162" t="s">
        <v>38</v>
      </c>
      <c r="B12" s="162"/>
      <c r="C12" s="34">
        <f>SUM(C6:C11)</f>
        <v>162</v>
      </c>
      <c r="D12" s="34">
        <f t="shared" ref="D12:J12" si="2">SUM(D6:D11)</f>
        <v>3677</v>
      </c>
      <c r="E12" s="34">
        <f t="shared" si="2"/>
        <v>3607</v>
      </c>
      <c r="F12" s="34">
        <f t="shared" si="2"/>
        <v>7284</v>
      </c>
      <c r="G12" s="34">
        <f t="shared" si="2"/>
        <v>245</v>
      </c>
      <c r="H12" s="34">
        <f t="shared" si="2"/>
        <v>21650.799999999999</v>
      </c>
      <c r="I12" s="34">
        <f t="shared" si="2"/>
        <v>16925.2</v>
      </c>
      <c r="J12" s="34">
        <f t="shared" si="2"/>
        <v>38576</v>
      </c>
    </row>
    <row r="14" spans="1:11">
      <c r="A14" s="178" t="s">
        <v>67</v>
      </c>
      <c r="B14" s="178"/>
      <c r="C14" s="178"/>
      <c r="D14" s="178"/>
      <c r="E14" s="178"/>
      <c r="F14" s="178"/>
    </row>
    <row r="15" spans="1:11" ht="82.5">
      <c r="A15" s="43" t="s">
        <v>27</v>
      </c>
      <c r="B15" s="42" t="s">
        <v>28</v>
      </c>
      <c r="C15" s="46" t="s">
        <v>64</v>
      </c>
      <c r="D15" s="41" t="s">
        <v>29</v>
      </c>
      <c r="E15" s="41" t="s">
        <v>30</v>
      </c>
      <c r="F15" s="41" t="s">
        <v>65</v>
      </c>
    </row>
    <row r="16" spans="1:11">
      <c r="A16" s="181">
        <v>1</v>
      </c>
      <c r="B16" s="179">
        <v>43571</v>
      </c>
      <c r="C16" s="47" t="s">
        <v>62</v>
      </c>
      <c r="D16" s="31">
        <f>COUNTIFS('April-19'!B$5:B$164,"Team 1",'April-19'!D$5:D$164,"Anganwadi")</f>
        <v>1</v>
      </c>
      <c r="E16" s="31">
        <f>COUNTIFS('April-19'!B$5:B$164,"Team 1",'April-19'!D$5:D$164,"School")</f>
        <v>22</v>
      </c>
      <c r="F16" s="32">
        <f>SUMIF('April-19'!$B$5:$B$164,"Team 1",'April-19'!$I$5:$I$164)</f>
        <v>3662</v>
      </c>
    </row>
    <row r="17" spans="1:6">
      <c r="A17" s="182"/>
      <c r="B17" s="180"/>
      <c r="C17" s="47" t="s">
        <v>63</v>
      </c>
      <c r="D17" s="31">
        <f>COUNTIFS('April-19'!B$5:B$164,"Team 2",'April-19'!D$5:D$164,"Anganwadi")</f>
        <v>0</v>
      </c>
      <c r="E17" s="31">
        <f>COUNTIFS('April-19'!B$5:B$164,"Team 2",'April-19'!D$5:D$164,"School")</f>
        <v>16</v>
      </c>
      <c r="F17" s="32">
        <f>SUMIF('April-19'!$B$5:$B$164,"Team 2",'April-19'!$I$5:$I$164)</f>
        <v>2585</v>
      </c>
    </row>
    <row r="18" spans="1:6">
      <c r="A18" s="181">
        <v>2</v>
      </c>
      <c r="B18" s="179">
        <v>43601</v>
      </c>
      <c r="C18" s="47" t="s">
        <v>62</v>
      </c>
      <c r="D18" s="31">
        <f>COUNTIFS('May-19'!B$5:B$164,"Team 1",'May-19'!D$5:D$164,"Anganwadi")</f>
        <v>5</v>
      </c>
      <c r="E18" s="31">
        <f>COUNTIFS('May-19'!B$5:B$164,"Team 1",'May-19'!D$5:D$164,"School")</f>
        <v>28</v>
      </c>
      <c r="F18" s="32">
        <f>SUMIF('May-19'!$B$5:$B$164,"Team 1",'May-19'!$I$5:$I$164)</f>
        <v>6641</v>
      </c>
    </row>
    <row r="19" spans="1:6">
      <c r="A19" s="182"/>
      <c r="B19" s="180"/>
      <c r="C19" s="47" t="s">
        <v>63</v>
      </c>
      <c r="D19" s="31">
        <f>COUNTIFS('May-19'!B$5:B$164,"Team 2",'May-19'!D$5:D$164,"Anganwadi")</f>
        <v>4</v>
      </c>
      <c r="E19" s="31">
        <f>COUNTIFS('May-19'!B$5:B$164,"Team 2",'May-19'!D$5:D$164,"School")</f>
        <v>26</v>
      </c>
      <c r="F19" s="32">
        <f>SUMIF('May-19'!$B$5:$B$164,"Team 2",'May-19'!$I$5:$I$164)</f>
        <v>6412</v>
      </c>
    </row>
    <row r="20" spans="1:6">
      <c r="A20" s="181">
        <v>3</v>
      </c>
      <c r="B20" s="179">
        <v>43632</v>
      </c>
      <c r="C20" s="47" t="s">
        <v>62</v>
      </c>
      <c r="D20" s="31">
        <f>COUNTIFS('Jun-19'!B$5:B$164,"Team 1",'Jun-19'!D$5:D$164,"Anganwadi")</f>
        <v>21</v>
      </c>
      <c r="E20" s="31">
        <f>COUNTIFS('Jun-19'!B$5:B$164,"Team 1",'Jun-19'!D$5:D$164,"School")</f>
        <v>18</v>
      </c>
      <c r="F20" s="32">
        <f>SUMIF('Jun-19'!$B$5:$B$164,"Team 1",'Jun-19'!$I$5:$I$164)</f>
        <v>3324</v>
      </c>
    </row>
    <row r="21" spans="1:6">
      <c r="A21" s="182"/>
      <c r="B21" s="180"/>
      <c r="C21" s="47" t="s">
        <v>63</v>
      </c>
      <c r="D21" s="31">
        <f>COUNTIFS('Jun-19'!B$5:B$164,"Team 2",'Jun-19'!D$5:D$164,"Anganwadi")</f>
        <v>19</v>
      </c>
      <c r="E21" s="31">
        <f>COUNTIFS('Jun-19'!B$5:B$164,"Team 2",'Jun-19'!D$5:D$164,"School")</f>
        <v>18</v>
      </c>
      <c r="F21" s="32">
        <f>SUMIF('Jun-19'!$B$5:$B$164,"Team 2",'Jun-19'!$I$5:$I$164)</f>
        <v>3219</v>
      </c>
    </row>
    <row r="22" spans="1:6">
      <c r="A22" s="181">
        <v>4</v>
      </c>
      <c r="B22" s="179">
        <v>43662</v>
      </c>
      <c r="C22" s="47" t="s">
        <v>62</v>
      </c>
      <c r="D22" s="31">
        <f>COUNTIFS('Jul-19'!B$5:B$164,"Team 1",'Jul-19'!D$5:D$164,"Anganwadi")</f>
        <v>54</v>
      </c>
      <c r="E22" s="31">
        <f>COUNTIFS('Jul-19'!B$5:B$164,"Team 1",'Jul-19'!D$5:D$164,"School")</f>
        <v>0</v>
      </c>
      <c r="F22" s="32">
        <f>SUMIF('Jul-19'!$B$5:$B$164,"Team 1",'Jul-19'!$I$5:$I$164)</f>
        <v>2636</v>
      </c>
    </row>
    <row r="23" spans="1:6">
      <c r="A23" s="182"/>
      <c r="B23" s="180"/>
      <c r="C23" s="47" t="s">
        <v>63</v>
      </c>
      <c r="D23" s="31">
        <f>COUNTIFS('Jul-19'!B$5:B$164,"Team 2",'Jul-19'!D$5:D$164,"Anganwadi")</f>
        <v>52</v>
      </c>
      <c r="E23" s="31">
        <f>COUNTIFS('Jul-19'!B$5:B$164,"Team 2",'Jul-19'!D$5:D$164,"School")</f>
        <v>0</v>
      </c>
      <c r="F23" s="32">
        <f>SUMIF('Jul-19'!$B$5:$B$164,"Team 2",'Jul-19'!$I$5:$I$164)</f>
        <v>2171</v>
      </c>
    </row>
    <row r="24" spans="1:6">
      <c r="A24" s="181">
        <v>5</v>
      </c>
      <c r="B24" s="179">
        <v>43693</v>
      </c>
      <c r="C24" s="47" t="s">
        <v>62</v>
      </c>
      <c r="D24" s="31">
        <f>COUNTIFS('Aug-19'!B$5:B$164,"Team 1",'Aug-19'!D$5:D$164,"Anganwadi")</f>
        <v>6</v>
      </c>
      <c r="E24" s="31">
        <f>COUNTIFS('Aug-19'!B$5:B$164,"Team 1",'Aug-19'!D$5:D$164,"School")</f>
        <v>29</v>
      </c>
      <c r="F24" s="32">
        <f>SUMIF('Aug-19'!$B$5:$B$164,"Team 1",'Aug-19'!$I$5:$I$164)</f>
        <v>3832</v>
      </c>
    </row>
    <row r="25" spans="1:6">
      <c r="A25" s="182"/>
      <c r="B25" s="180"/>
      <c r="C25" s="47" t="s">
        <v>63</v>
      </c>
      <c r="D25" s="31">
        <f>COUNTIFS('Aug-19'!B$5:B$164,"Team 2",'Aug-19'!D$5:D$164,"Anganwadi")</f>
        <v>0</v>
      </c>
      <c r="E25" s="31">
        <f>COUNTIFS('Aug-19'!B$5:B$164,"Team 2",'Aug-19'!D$5:D$164,"School")</f>
        <v>26</v>
      </c>
      <c r="F25" s="32">
        <f>SUMIF('Aug-19'!$B$5:$B$164,"Team 2",'Aug-19'!$I$5:$I$164)</f>
        <v>4144</v>
      </c>
    </row>
    <row r="26" spans="1:6">
      <c r="A26" s="181">
        <v>6</v>
      </c>
      <c r="B26" s="179">
        <v>43724</v>
      </c>
      <c r="C26" s="47" t="s">
        <v>62</v>
      </c>
      <c r="D26" s="31">
        <f>COUNTIFS('Sep-19'!B$5:B$164,"Team 1",'Sep-19'!D$5:D$164,"Anganwadi")</f>
        <v>0</v>
      </c>
      <c r="E26" s="31">
        <f>COUNTIFS('Sep-19'!B$5:B$164,"Team 1",'Sep-19'!D$5:D$164,"School")</f>
        <v>30</v>
      </c>
      <c r="F26" s="32">
        <f>SUMIF('Sep-19'!$B$5:$B$164,"Team 1",'Sep-19'!$I$5:$I$164)</f>
        <v>3907</v>
      </c>
    </row>
    <row r="27" spans="1:6">
      <c r="A27" s="182"/>
      <c r="B27" s="180"/>
      <c r="C27" s="47" t="s">
        <v>63</v>
      </c>
      <c r="D27" s="31">
        <f>COUNTIFS('Sep-19'!B$5:B$164,"Team 2",'Sep-19'!D$5:D$164,"Anganwadi")</f>
        <v>0</v>
      </c>
      <c r="E27" s="31">
        <f>COUNTIFS('Sep-19'!B$5:B$164,"Team 2",'Sep-19'!D$5:D$164,"School")</f>
        <v>33</v>
      </c>
      <c r="F27" s="32">
        <f>SUMIF('Sep-19'!$B$5:$B$164,"Team 2",'Sep-19'!$I$5:$I$164)</f>
        <v>3556</v>
      </c>
    </row>
    <row r="28" spans="1:6">
      <c r="A28" s="175" t="s">
        <v>38</v>
      </c>
      <c r="B28" s="176"/>
      <c r="C28" s="177"/>
      <c r="D28" s="40">
        <f>SUM(D16:D27)</f>
        <v>162</v>
      </c>
      <c r="E28" s="40">
        <f>SUM(E16:E27)</f>
        <v>246</v>
      </c>
      <c r="F28" s="40">
        <f>SUM(F16:F27)</f>
        <v>46089</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2019-04-09T07:30:44Z</dcterms:modified>
</cp:coreProperties>
</file>