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F26" i="11" s="1"/>
  <c r="I7" i="21"/>
  <c r="F27" i="11" s="1"/>
  <c r="I8" i="2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<sst xmlns="http://schemas.openxmlformats.org/spreadsheetml/2006/main" count="1643" uniqueCount="428">
  <si>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</si>
  <si>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</si>
  <si>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</si>
  <si>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</si>
  <si>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</si>
  <si>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</si>
  <si>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</si>
  <si>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</si>
  <si>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</si>
  <si>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</si>
  <si>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</si>
  <si>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</si>
  <si>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</si>
  <si>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</si>
  <si>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</si>
  <si>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</si>
  <si>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</si>
  <si>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</si>
  <si>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</si>
  <si>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</si>
  <si>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</si>
  <si>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</si>
  <si>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</si>
  <si>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</si>
  <si>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</si>
  <si>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</si>
  <si>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</si>
  <si>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</si>
  <si>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</si>
  <si>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</si>
  <si>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</si>
  <si>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</si>
  <si>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</si>
  <si>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</si>
  <si>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</si>
  <si>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</si>
  <si>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</si>
  <si>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</si>
  <si>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</si>
  <si>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</si>
  <si>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</si>
  <si>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</si>
  <si>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</si>
  <si>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</si>
  <si>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</si>
  <si>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</si>
  <si>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</si>
  <si>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</si>
  <si>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</si>
  <si>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</si>
  <si>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</si>
  <si>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</si>
  <si>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</si>
  <si>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</si>
  <si>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</si>
  <si>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</si>
  <si>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</si>
  <si>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</si>
  <si>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</si>
  <si>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</si>
  <si>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</si>
  <si>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</si>
  <si>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</si>
  <si>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</si>
  <si>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</si>
  <si>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</si>
  <si>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</si>
  <si>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</si>
  <si>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</si>
  <si>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</si>
  <si>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</si>
  <si>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</si>
  <si>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Kokrajhar</t>
  </si>
  <si>
    <t>Kachugaon</t>
  </si>
  <si>
    <t>Bala Gaon High School</t>
  </si>
  <si>
    <t>High</t>
  </si>
  <si>
    <t>Balagaon M.E.school</t>
  </si>
  <si>
    <t>UP</t>
  </si>
  <si>
    <t>Balagaon L.P School</t>
  </si>
  <si>
    <t>LP</t>
  </si>
  <si>
    <t>Balagaon Lp.school(F.V)</t>
  </si>
  <si>
    <t>NO.1085 harinagar L.P school</t>
  </si>
  <si>
    <t>LakriguriL.P.School</t>
  </si>
  <si>
    <t>1000No alinagar L.P.school</t>
  </si>
  <si>
    <t>Hattugaon ASSk L.P School</t>
  </si>
  <si>
    <t>Alinagar Nabajyoti Academy L.P.S</t>
  </si>
  <si>
    <t>NO 998 Srirampur Lps</t>
  </si>
  <si>
    <t>Jjhawarb Suluk gwjwng vid.</t>
  </si>
  <si>
    <t>Upendra L.P S</t>
  </si>
  <si>
    <t>Borghopa L.P.S</t>
  </si>
  <si>
    <t>Borghopa L.P.S(F.V)</t>
  </si>
  <si>
    <t>Fulkumari L.P.S(Boro)</t>
  </si>
  <si>
    <t>Fulkumari L.P.S(Santal)</t>
  </si>
  <si>
    <t>Haldibari L.P.S</t>
  </si>
  <si>
    <t>Pokhihaga LPS Janamghuttu</t>
  </si>
  <si>
    <t xml:space="preserve">Pokhihaga LPS </t>
  </si>
  <si>
    <t>Balapara LPS</t>
  </si>
  <si>
    <t>Betbari MVS</t>
  </si>
  <si>
    <t>U.N. Brahma Memorial MES</t>
  </si>
  <si>
    <t>Nayanagar LPS</t>
  </si>
  <si>
    <t>460NO Singimari LPS</t>
  </si>
  <si>
    <t>156 NO Borobadha LPS</t>
  </si>
  <si>
    <t>276 NO Jiaguri LPS</t>
  </si>
  <si>
    <t>Gurukul MES(Jiaguri)</t>
  </si>
  <si>
    <t>No 789 joma LPS</t>
  </si>
  <si>
    <t>Akil duar mission LPS</t>
  </si>
  <si>
    <t>Joyma Gaon NRSTC</t>
  </si>
  <si>
    <t>North joyma gaon Lps</t>
  </si>
  <si>
    <t>Jomagaon M.E.S</t>
  </si>
  <si>
    <t>1001 NO Lalpur LPS</t>
  </si>
  <si>
    <t>Lalpur 3NO LPs</t>
  </si>
  <si>
    <t>1176 Singi bil LPS</t>
  </si>
  <si>
    <t>461 NO Madhya nagar LPS</t>
  </si>
  <si>
    <t>Patharbari LPS</t>
  </si>
  <si>
    <t>Rajendrapur LPS</t>
  </si>
  <si>
    <t>North Rajendrapur LPS</t>
  </si>
  <si>
    <t>Pokalagi LPS</t>
  </si>
  <si>
    <t>Balagaon S.C</t>
  </si>
  <si>
    <t>Sukhila Tudu</t>
  </si>
  <si>
    <t>Bimola Hembrom</t>
  </si>
  <si>
    <t>3&amp;4/5/2019</t>
  </si>
  <si>
    <t>Samaria Baskey</t>
  </si>
  <si>
    <t>Bitimoni Saren</t>
  </si>
  <si>
    <t>Promila Basumatary</t>
  </si>
  <si>
    <t>Debika Sharma</t>
  </si>
  <si>
    <t>Chandmoni Kisku</t>
  </si>
  <si>
    <t>Sarola Borgoyari</t>
  </si>
  <si>
    <t>Elbina Tudu</t>
  </si>
  <si>
    <t>13&amp;14/5/2019</t>
  </si>
  <si>
    <t>Upendrapur S.C</t>
  </si>
  <si>
    <t>Promodine Saren</t>
  </si>
  <si>
    <t>Mahila Hembrom</t>
  </si>
  <si>
    <t>Syamoli Roy</t>
  </si>
  <si>
    <t>Syamali Roy</t>
  </si>
  <si>
    <t>Sushila Mushahary</t>
  </si>
  <si>
    <t>Senaka Murmu</t>
  </si>
  <si>
    <t>Suruj Hasda</t>
  </si>
  <si>
    <t>Snehalata Kisku</t>
  </si>
  <si>
    <t>Dinamoni Roy</t>
  </si>
  <si>
    <t>Papiya Roy</t>
  </si>
  <si>
    <t>Borobadha S.C</t>
  </si>
  <si>
    <t>Tunlai Bihung Bty</t>
  </si>
  <si>
    <t>Roma Kisku</t>
  </si>
  <si>
    <t>Tuneswary Narzary</t>
  </si>
  <si>
    <t>Lakhi Hazowary</t>
  </si>
  <si>
    <t>Jiaguri S.C</t>
  </si>
  <si>
    <t>Pulu Rani Boro</t>
  </si>
  <si>
    <t>Raneswary Narzary</t>
  </si>
  <si>
    <t>Mani Tudu</t>
  </si>
  <si>
    <t>Astela Hembrom</t>
  </si>
  <si>
    <t>Champa Kisku</t>
  </si>
  <si>
    <t>jasmine Murmu</t>
  </si>
  <si>
    <t>Alpana Murmu</t>
  </si>
  <si>
    <t>Jogendra pur S.C</t>
  </si>
  <si>
    <t>Purnima Narzary</t>
  </si>
  <si>
    <t>Shyamali brahma</t>
  </si>
  <si>
    <t>Maniksri Bty</t>
  </si>
  <si>
    <t>South Pokalagi LPs</t>
  </si>
  <si>
    <t>Katribari LPS</t>
  </si>
  <si>
    <t>Jakati LPS</t>
  </si>
  <si>
    <t>Katribari Adibashi LPS</t>
  </si>
  <si>
    <t>Jagendrapur LPS</t>
  </si>
  <si>
    <t>U.N Academy School</t>
  </si>
  <si>
    <t>Bathou LPS</t>
  </si>
  <si>
    <t>Nasraibil LPS</t>
  </si>
  <si>
    <t>Bangtijhora LPS</t>
  </si>
  <si>
    <t>Kusumbil LPS</t>
  </si>
  <si>
    <t>Suribari LPS</t>
  </si>
  <si>
    <t>Suribari  LPS</t>
  </si>
  <si>
    <t>Suribari U.E LPS</t>
  </si>
  <si>
    <t>Salbari LPS</t>
  </si>
  <si>
    <t>Rupnathpur LPS</t>
  </si>
  <si>
    <t>Santipur LPs</t>
  </si>
  <si>
    <t>NO1 Nandipur LPS</t>
  </si>
  <si>
    <t>Ranipur LPS</t>
  </si>
  <si>
    <t>New Thakam thukum LPS</t>
  </si>
  <si>
    <t>NO2 Nandipur LPS</t>
  </si>
  <si>
    <t>NO2 Latamari Alokjhar LPS</t>
  </si>
  <si>
    <t>NO1 Latamari(Nepalpara)</t>
  </si>
  <si>
    <t>Latamari 1NO LPS</t>
  </si>
  <si>
    <t>1NO Latamari M.E.S</t>
  </si>
  <si>
    <t>Nabin Nagar LPS</t>
  </si>
  <si>
    <t>Thakampur LPS</t>
  </si>
  <si>
    <t>Thakampur M.E.S</t>
  </si>
  <si>
    <t>West Thakampur LPS</t>
  </si>
  <si>
    <t>Habrubil LPs</t>
  </si>
  <si>
    <t>Bharat Nagar LPS</t>
  </si>
  <si>
    <t>A.B.Bharat Nagar LPs</t>
  </si>
  <si>
    <t>New Nabin Ngar LPs</t>
  </si>
  <si>
    <t>AJME School Howriapet-2</t>
  </si>
  <si>
    <t>Victory M.E.S</t>
  </si>
  <si>
    <t>Nabajyoti LPS</t>
  </si>
  <si>
    <t>Nabajyoti High Madrassa</t>
  </si>
  <si>
    <t>Adarsha Jatiya Vidyalay</t>
  </si>
  <si>
    <t>1012 No howriapet LPS</t>
  </si>
  <si>
    <t>Howriapet Pubkhanda LPS</t>
  </si>
  <si>
    <t>111No Gothaibari LPS</t>
  </si>
  <si>
    <t>Himani Narzary</t>
  </si>
  <si>
    <t>Suchila Tudu</t>
  </si>
  <si>
    <t>Nitu Basumatary</t>
  </si>
  <si>
    <t>Kamala Baglary</t>
  </si>
  <si>
    <t>Bangtijhora S.C</t>
  </si>
  <si>
    <t>Dipali Narzary</t>
  </si>
  <si>
    <t>Maloya Narzary</t>
  </si>
  <si>
    <t>Dina Bty</t>
  </si>
  <si>
    <t>Ambika Narzary</t>
  </si>
  <si>
    <t>Rumila Hembrom</t>
  </si>
  <si>
    <t>No1 Nandipur S.C</t>
  </si>
  <si>
    <t>Tamanna Narzary</t>
  </si>
  <si>
    <t>Alaishri Bty</t>
  </si>
  <si>
    <t>Sebestani Narzary</t>
  </si>
  <si>
    <t>Anjali Bty</t>
  </si>
  <si>
    <t>Mahini Brahma</t>
  </si>
  <si>
    <t>Phuli Narzary</t>
  </si>
  <si>
    <t>Birola Bty</t>
  </si>
  <si>
    <t>Ribika Bty</t>
  </si>
  <si>
    <t>Sahila Narzary</t>
  </si>
  <si>
    <t>Mirina Bty</t>
  </si>
  <si>
    <t>Kachugaon S.C</t>
  </si>
  <si>
    <t>Balika Magar</t>
  </si>
  <si>
    <t>Ranjita Narzary</t>
  </si>
  <si>
    <t>Pami daimary</t>
  </si>
  <si>
    <t>Pramila Bty</t>
  </si>
  <si>
    <t>Bimala Narzary</t>
  </si>
  <si>
    <t>Phulmati Narzary</t>
  </si>
  <si>
    <t>mantla Hembrom</t>
  </si>
  <si>
    <t>Eliza Bty</t>
  </si>
  <si>
    <t>Maktaigaon S.C</t>
  </si>
  <si>
    <t>Rashmi Bty</t>
  </si>
  <si>
    <t>Shobrabhanu Beg</t>
  </si>
  <si>
    <t>Abida Begum</t>
  </si>
  <si>
    <t>Monoswari Bty</t>
  </si>
  <si>
    <t>HIGH</t>
  </si>
  <si>
    <t>M/19 No. Sapkata Boxipara</t>
  </si>
  <si>
    <t>M/20 No. Sapkata North</t>
  </si>
  <si>
    <t>M/21 No. Sapkata Toila Bosti</t>
  </si>
  <si>
    <t>No. 77 Maktaigaon</t>
  </si>
  <si>
    <t>No. 78 Maktaigaon (G)</t>
  </si>
  <si>
    <t>M/17 No. Maktaigaon (B.P)</t>
  </si>
  <si>
    <t>No. 94 Gaonchulka</t>
  </si>
  <si>
    <t>No. 145 Burichatam- I</t>
  </si>
  <si>
    <t>No. 67 Kurshakati</t>
  </si>
  <si>
    <t>No. 288 Kurshakati- I</t>
  </si>
  <si>
    <t>No. 225 Sejari S/C Bosti</t>
  </si>
  <si>
    <t>No. 66 Satbil Sejari</t>
  </si>
  <si>
    <t>No. 65 Bhawraguri Satbil</t>
  </si>
  <si>
    <t>No. 244 Satbil Muslim Bosti</t>
  </si>
  <si>
    <t>No. 61 Gorjan</t>
  </si>
  <si>
    <t>No. 165 Gorjan- I</t>
  </si>
  <si>
    <t>No. 68 Koklingbari</t>
  </si>
  <si>
    <t>M/13 No. Koklingbari- 2</t>
  </si>
  <si>
    <t>No. 162 Dhaulabari- 2</t>
  </si>
  <si>
    <t>No. 70 Dhaulabari</t>
  </si>
  <si>
    <t>No. 69 Boro Binnyakhata</t>
  </si>
  <si>
    <t>No. 226 Choto Binnyakhata</t>
  </si>
  <si>
    <t>No. 144 Dobhai</t>
  </si>
  <si>
    <t>No. 227 Choto Bamankura</t>
  </si>
  <si>
    <t>No. 59 Bamankura</t>
  </si>
  <si>
    <t>M/14 No. Bamankura Jamfwibarnai</t>
  </si>
  <si>
    <t>No. 60 Sagunhara</t>
  </si>
  <si>
    <t>No. 62 Joymaguri</t>
  </si>
  <si>
    <t>No. 58 Anthaibari</t>
  </si>
  <si>
    <t>No. 63 Tokeyamari- I</t>
  </si>
  <si>
    <t>No. 211 Tokeyamari- 2 Nayapara</t>
  </si>
  <si>
    <t>No. 64 Tokeyamari- 2</t>
  </si>
  <si>
    <t>No. 267 Anthaibari (Amritpur)</t>
  </si>
  <si>
    <t>No. 21 Kamalsing</t>
  </si>
  <si>
    <t>No. 13 Kapragaon</t>
  </si>
  <si>
    <t>No. 16 Narenguri</t>
  </si>
  <si>
    <t>No. 19 Chekadani</t>
  </si>
  <si>
    <t>No. 24 Dangaimari</t>
  </si>
  <si>
    <t>No. 25 Mowamari</t>
  </si>
  <si>
    <t>No. 23 Aibhandar M/B</t>
  </si>
  <si>
    <t>No. 20 Soulmari</t>
  </si>
  <si>
    <t>M/19</t>
  </si>
  <si>
    <t>M/20</t>
  </si>
  <si>
    <t>M/21</t>
  </si>
  <si>
    <t>M/17</t>
  </si>
  <si>
    <t>M/13</t>
  </si>
  <si>
    <t>M/14</t>
  </si>
  <si>
    <t>Maktaigaon MES</t>
  </si>
  <si>
    <t>Maktaigaon High School</t>
  </si>
  <si>
    <t>U.N.Academy</t>
  </si>
  <si>
    <t>NO1 Maktaigaon LPS</t>
  </si>
  <si>
    <t>Bajugaon LPS</t>
  </si>
  <si>
    <t>NO2 Bajugaon Pubkhanda LPS</t>
  </si>
  <si>
    <t>NO2 Bajugaon Pubkhanda LPS(U.P)</t>
  </si>
  <si>
    <t>No2 Bajugaon LPS</t>
  </si>
  <si>
    <t>Shilbari LPS</t>
  </si>
  <si>
    <t>Gambaribil High school</t>
  </si>
  <si>
    <t>Sincilibari LPS</t>
  </si>
  <si>
    <t>New Gambaribil LPS</t>
  </si>
  <si>
    <t>Mukuldang 96 NO LPS</t>
  </si>
  <si>
    <t>New Mukuldang LPs</t>
  </si>
  <si>
    <t>North Chekadani LPS</t>
  </si>
  <si>
    <t>Bwigiriguri LPS</t>
  </si>
  <si>
    <t>Durabil LPS</t>
  </si>
  <si>
    <t>Patakata High School</t>
  </si>
  <si>
    <t>Patakata bimanishani LPS</t>
  </si>
  <si>
    <t>NO1 KURshakati LPS</t>
  </si>
  <si>
    <t>NO1 Kurshakati Perghat LPS</t>
  </si>
  <si>
    <t>KurshakatiNO1Munshipara LPS</t>
  </si>
  <si>
    <t>Kurshakati MES</t>
  </si>
  <si>
    <t>300NO Kurshakati LPS</t>
  </si>
  <si>
    <t>Nawkhala LPS Kurshakati</t>
  </si>
  <si>
    <t>Takeyamari Nayapara LPS</t>
  </si>
  <si>
    <t>454NO Takeyamari LPS</t>
  </si>
  <si>
    <t>1NO TakeyamariPaulpara LPS</t>
  </si>
  <si>
    <t>Shalbari LPS</t>
  </si>
  <si>
    <t>Nayapara LPS</t>
  </si>
  <si>
    <t>1054NO Takeyamari LPS</t>
  </si>
  <si>
    <t>2No Guabari LPS</t>
  </si>
  <si>
    <t>2No Nabajyoti Guabari LPS</t>
  </si>
  <si>
    <t>N-Memorial LPs</t>
  </si>
  <si>
    <t>119NO Guabari LPs</t>
  </si>
  <si>
    <t>Chilaray LP &amp; MES</t>
  </si>
  <si>
    <t>Maharaj Kujur Memorial LPS</t>
  </si>
  <si>
    <t>585NO Anthaibari LPS</t>
  </si>
  <si>
    <t>Baharul Ulum Madrassa LPS</t>
  </si>
  <si>
    <t>Guabari Gomat Colony LPS</t>
  </si>
  <si>
    <t>Guabari Sitamtola LPS</t>
  </si>
  <si>
    <t>Mojati LPS</t>
  </si>
  <si>
    <t>Mojati Rabhapara LPS</t>
  </si>
  <si>
    <t>up</t>
  </si>
  <si>
    <t>high</t>
  </si>
  <si>
    <t>Sarola Narzary</t>
  </si>
  <si>
    <t>Rina Basumatary</t>
  </si>
  <si>
    <t>Rode Mushahary</t>
  </si>
  <si>
    <t>Shorbhanu Beg</t>
  </si>
  <si>
    <t>Gambaribil S.C</t>
  </si>
  <si>
    <t>Anita Brahma</t>
  </si>
  <si>
    <t>Kameleswari Brahma</t>
  </si>
  <si>
    <t>Pramila Brahma</t>
  </si>
  <si>
    <t>sabita Basumatary</t>
  </si>
  <si>
    <t>Birala Brahma</t>
  </si>
  <si>
    <t>Sabita Narzary</t>
  </si>
  <si>
    <t>Rebati Brahma</t>
  </si>
  <si>
    <t>Uma Rani Brahma</t>
  </si>
  <si>
    <t>Shoulmari S.C</t>
  </si>
  <si>
    <t>Thinu Bty</t>
  </si>
  <si>
    <t>Sanowara Begum</t>
  </si>
  <si>
    <t>Nilima Khatun</t>
  </si>
  <si>
    <t>Guabari S.C</t>
  </si>
  <si>
    <t>Binu Rani Brahma</t>
  </si>
  <si>
    <t>Dipali Shil</t>
  </si>
  <si>
    <t>Gol Cheheri Bibi</t>
  </si>
  <si>
    <t>Purnima Seal</t>
  </si>
  <si>
    <t>Nami Kalita</t>
  </si>
  <si>
    <t>Reba Barman</t>
  </si>
  <si>
    <t>Anthaibari S.C</t>
  </si>
  <si>
    <t>Bina Rani Brahma</t>
  </si>
  <si>
    <t>Nibomi Roy</t>
  </si>
  <si>
    <t>Momena Bibi</t>
  </si>
  <si>
    <t>Nazida Bibi</t>
  </si>
  <si>
    <t>Mamita Bibi</t>
  </si>
  <si>
    <t>Firoza Bibi</t>
  </si>
  <si>
    <t>Romola Mushahary</t>
  </si>
  <si>
    <t>Riamoti Rabha</t>
  </si>
  <si>
    <t>Boshgaon High School</t>
  </si>
  <si>
    <t>Alangbar LPS</t>
  </si>
  <si>
    <t>Saraibil LPS</t>
  </si>
  <si>
    <t>Sundrijhora LPS</t>
  </si>
  <si>
    <t>Boshabil LPS</t>
  </si>
  <si>
    <t>Ramdeo LPS</t>
  </si>
  <si>
    <t>Chirughutu LPS</t>
  </si>
  <si>
    <t>Khayerghutu LPS</t>
  </si>
  <si>
    <t>Persuabari LPS</t>
  </si>
  <si>
    <t>Amlaiguri LPS</t>
  </si>
  <si>
    <t>Sindrijhora LPS</t>
  </si>
  <si>
    <t>Kamalsing MVS</t>
  </si>
  <si>
    <t>Thuribari LPS</t>
  </si>
  <si>
    <t>Jingirbil LPS</t>
  </si>
  <si>
    <t>Kajigaon LPS</t>
  </si>
  <si>
    <t>Luchitbil LPS</t>
  </si>
  <si>
    <t>Linglabpara LPS</t>
  </si>
  <si>
    <t>Gomad Para EGS School</t>
  </si>
  <si>
    <t>NRSPC LPS</t>
  </si>
  <si>
    <t>532No Joymahat LPS</t>
  </si>
  <si>
    <t>1007NO Bhodeyaguri LPS</t>
  </si>
  <si>
    <t>Kandanapara LPS</t>
  </si>
  <si>
    <t>Samapalli LPS 1NO joyma</t>
  </si>
  <si>
    <t>Misuram LPS</t>
  </si>
  <si>
    <t>Chotupara LPS 1006 NO</t>
  </si>
  <si>
    <t>Paharpara LPS</t>
  </si>
  <si>
    <t>1022 Saljuri LPS</t>
  </si>
  <si>
    <t>Terotolla LPS</t>
  </si>
  <si>
    <t>Bhodeyaguri LPS</t>
  </si>
  <si>
    <t>Bhodeyaguri MES</t>
  </si>
  <si>
    <t>Bhodeyaguri High School</t>
  </si>
  <si>
    <t>2NO Saljuri LPS</t>
  </si>
  <si>
    <t>1003 NO hudumkhata LPS</t>
  </si>
  <si>
    <t>Joymaguri LPS</t>
  </si>
  <si>
    <t>Kanika Brahma</t>
  </si>
  <si>
    <t>Pramila Goyari</t>
  </si>
  <si>
    <t>Anima Narzary</t>
  </si>
  <si>
    <t>Kashiabari S.C</t>
  </si>
  <si>
    <t>Rilima Rabha</t>
  </si>
  <si>
    <t>Saroja Murmu</t>
  </si>
  <si>
    <t>Susmita Narzary</t>
  </si>
  <si>
    <t>Kamitha Narzary</t>
  </si>
  <si>
    <t>Tasita koch</t>
  </si>
  <si>
    <t>Pulo Wary</t>
  </si>
  <si>
    <t>Thuribari S.C</t>
  </si>
  <si>
    <t>Sameswari Brahma</t>
  </si>
  <si>
    <t>Ramala Brahma</t>
  </si>
  <si>
    <t>Nilabati mushahary</t>
  </si>
  <si>
    <t>Raimali Brahma</t>
  </si>
  <si>
    <t>Ashila Brahma</t>
  </si>
  <si>
    <t>Swarnalata Brahma</t>
  </si>
  <si>
    <t>Nilabati Mushahary</t>
  </si>
  <si>
    <t>Bhodeyaguri S.C</t>
  </si>
  <si>
    <t>Asta Mardi</t>
  </si>
  <si>
    <t>Zahida Bibi</t>
  </si>
  <si>
    <t>Matala Roy</t>
  </si>
  <si>
    <t>Lolita Mushahary</t>
  </si>
  <si>
    <t>Bimola Sarkar</t>
  </si>
  <si>
    <t>Kabita Roy</t>
  </si>
  <si>
    <t>Sona Baskey</t>
  </si>
  <si>
    <t>Aborti Hembrom</t>
  </si>
  <si>
    <t>Anowara Bewa</t>
  </si>
  <si>
    <t>Hudumkata S.C</t>
  </si>
  <si>
    <t>Sukla Rani Narzary</t>
  </si>
  <si>
    <t>Rejia Bibi</t>
  </si>
  <si>
    <t>Anjuma Bibi</t>
  </si>
  <si>
    <t>Dr. Amar Mushahary</t>
  </si>
  <si>
    <t>Dental Surgeon</t>
  </si>
  <si>
    <t>Kalpana Das</t>
  </si>
  <si>
    <t>ANM</t>
  </si>
</sst>
</file>

<file path=xl/styles.xml><?xml version="1.0" encoding="utf-8"?>
<styleSheet xmlns="http://schemas.openxmlformats.org/spreadsheetml/2006/main">
  <numFmts count="1">
    <numFmt numFmtId="164" formatCode="[$-409]d/mmm/yy;@"/>
  </numFmts>
  <fonts count="19">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8" fillId="0" borderId="0"/>
  </cellStyleXfs>
  <cellXfs count="155">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164" fontId="11" fillId="10" borderId="1" xfId="0" applyNumberFormat="1" applyFont="1" applyFill="1" applyBorder="1" applyAlignment="1" applyProtection="1">
      <alignment horizontal="left" vertical="center"/>
      <protection locked="0"/>
    </xf>
    <xf numFmtId="164" fontId="11" fillId="10"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0" fillId="10" borderId="1" xfId="0" applyFill="1" applyBorder="1" applyAlignment="1" applyProtection="1">
      <alignment horizontal="center" vertical="center" wrapText="1"/>
      <protection locked="0"/>
    </xf>
    <xf numFmtId="0" fontId="3" fillId="10" borderId="1" xfId="0" applyFont="1" applyFill="1" applyBorder="1" applyAlignment="1" applyProtection="1">
      <alignment horizontal="center"/>
      <protection locked="0"/>
    </xf>
    <xf numFmtId="164" fontId="11" fillId="10" borderId="1" xfId="0" applyNumberFormat="1" applyFont="1" applyFill="1" applyBorder="1" applyAlignment="1" applyProtection="1">
      <alignment horizontal="center" vertical="center"/>
      <protection locked="0"/>
    </xf>
    <xf numFmtId="0" fontId="11" fillId="10" borderId="1" xfId="1"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D14" sqref="D14:E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96" t="s">
        <v>69</v>
      </c>
      <c r="B1" s="96"/>
      <c r="C1" s="96"/>
      <c r="D1" s="96"/>
      <c r="E1" s="96"/>
      <c r="F1" s="96"/>
      <c r="G1" s="96"/>
      <c r="H1" s="96"/>
      <c r="I1" s="96"/>
      <c r="J1" s="96"/>
      <c r="K1" s="96"/>
      <c r="L1" s="96"/>
      <c r="M1" s="96"/>
    </row>
    <row r="2" spans="1:14">
      <c r="A2" s="97" t="s">
        <v>0</v>
      </c>
      <c r="B2" s="97"/>
      <c r="C2" s="99" t="s">
        <v>68</v>
      </c>
      <c r="D2" s="100"/>
      <c r="E2" s="2" t="s">
        <v>1</v>
      </c>
      <c r="F2" s="114" t="s">
        <v>72</v>
      </c>
      <c r="G2" s="114"/>
      <c r="H2" s="114"/>
      <c r="I2" s="114"/>
      <c r="J2" s="114"/>
      <c r="K2" s="111" t="s">
        <v>24</v>
      </c>
      <c r="L2" s="111"/>
      <c r="M2" s="36" t="s">
        <v>73</v>
      </c>
    </row>
    <row r="3" spans="1:14" ht="7.5" customHeight="1">
      <c r="A3" s="75"/>
      <c r="B3" s="75"/>
      <c r="C3" s="75"/>
      <c r="D3" s="75"/>
      <c r="E3" s="75"/>
      <c r="F3" s="74"/>
      <c r="G3" s="74"/>
      <c r="H3" s="74"/>
      <c r="I3" s="74"/>
      <c r="J3" s="74"/>
      <c r="K3" s="76"/>
      <c r="L3" s="76"/>
      <c r="M3" s="76"/>
    </row>
    <row r="4" spans="1:14">
      <c r="A4" s="107" t="s">
        <v>2</v>
      </c>
      <c r="B4" s="108"/>
      <c r="C4" s="108"/>
      <c r="D4" s="108"/>
      <c r="E4" s="109"/>
      <c r="F4" s="74"/>
      <c r="G4" s="74"/>
      <c r="H4" s="74"/>
      <c r="I4" s="77" t="s">
        <v>60</v>
      </c>
      <c r="J4" s="77"/>
      <c r="K4" s="77"/>
      <c r="L4" s="77"/>
      <c r="M4" s="77"/>
    </row>
    <row r="5" spans="1:14" ht="18.75" customHeight="1">
      <c r="A5" s="72" t="s">
        <v>4</v>
      </c>
      <c r="B5" s="72"/>
      <c r="C5" s="90"/>
      <c r="D5" s="110"/>
      <c r="E5" s="91"/>
      <c r="F5" s="74"/>
      <c r="G5" s="74"/>
      <c r="H5" s="74"/>
      <c r="I5" s="101" t="s">
        <v>5</v>
      </c>
      <c r="J5" s="101"/>
      <c r="K5" s="104"/>
      <c r="L5" s="105"/>
      <c r="M5" s="106"/>
    </row>
    <row r="6" spans="1:14" ht="18.75" customHeight="1">
      <c r="A6" s="73" t="s">
        <v>18</v>
      </c>
      <c r="B6" s="73"/>
      <c r="C6" s="37"/>
      <c r="D6" s="98"/>
      <c r="E6" s="98"/>
      <c r="F6" s="74"/>
      <c r="G6" s="74"/>
      <c r="H6" s="74"/>
      <c r="I6" s="73" t="s">
        <v>18</v>
      </c>
      <c r="J6" s="73"/>
      <c r="K6" s="102"/>
      <c r="L6" s="103"/>
      <c r="M6" s="112"/>
      <c r="N6" s="106"/>
    </row>
    <row r="7" spans="1:14">
      <c r="A7" s="71" t="s">
        <v>3</v>
      </c>
      <c r="B7" s="71"/>
      <c r="C7" s="71"/>
      <c r="D7" s="71"/>
      <c r="E7" s="71"/>
      <c r="F7" s="71"/>
      <c r="G7" s="71"/>
      <c r="H7" s="71"/>
      <c r="I7" s="71"/>
      <c r="J7" s="71"/>
      <c r="K7" s="71"/>
      <c r="L7" s="71"/>
      <c r="M7" s="71"/>
    </row>
    <row r="8" spans="1:14">
      <c r="A8" s="119" t="s">
        <v>21</v>
      </c>
      <c r="B8" s="120"/>
      <c r="C8" s="121"/>
      <c r="D8" s="3" t="s">
        <v>20</v>
      </c>
      <c r="E8" s="54">
        <v>11900401</v>
      </c>
      <c r="F8" s="81"/>
      <c r="G8" s="82"/>
      <c r="H8" s="82"/>
      <c r="I8" s="119" t="s">
        <v>22</v>
      </c>
      <c r="J8" s="120"/>
      <c r="K8" s="121"/>
      <c r="L8" s="3" t="s">
        <v>20</v>
      </c>
      <c r="M8" s="54"/>
    </row>
    <row r="9" spans="1:14">
      <c r="A9" s="86" t="s">
        <v>26</v>
      </c>
      <c r="B9" s="87"/>
      <c r="C9" s="6" t="s">
        <v>6</v>
      </c>
      <c r="D9" s="9" t="s">
        <v>12</v>
      </c>
      <c r="E9" s="5" t="s">
        <v>15</v>
      </c>
      <c r="F9" s="83"/>
      <c r="G9" s="84"/>
      <c r="H9" s="84"/>
      <c r="I9" s="86" t="s">
        <v>26</v>
      </c>
      <c r="J9" s="87"/>
      <c r="K9" s="6" t="s">
        <v>6</v>
      </c>
      <c r="L9" s="9" t="s">
        <v>12</v>
      </c>
      <c r="M9" s="5" t="s">
        <v>15</v>
      </c>
    </row>
    <row r="10" spans="1:14">
      <c r="A10" s="95" t="s">
        <v>424</v>
      </c>
      <c r="B10" s="95"/>
      <c r="C10" s="17" t="s">
        <v>425</v>
      </c>
      <c r="D10" s="37">
        <v>8876736005</v>
      </c>
      <c r="E10" s="38"/>
      <c r="F10" s="83"/>
      <c r="G10" s="84"/>
      <c r="H10" s="84"/>
      <c r="I10" s="88"/>
      <c r="J10" s="89"/>
      <c r="K10" s="17"/>
      <c r="L10" s="37"/>
      <c r="M10" s="38"/>
    </row>
    <row r="11" spans="1:14">
      <c r="A11" s="95" t="s">
        <v>426</v>
      </c>
      <c r="B11" s="95"/>
      <c r="C11" s="17" t="s">
        <v>427</v>
      </c>
      <c r="D11" s="37">
        <v>8751891978</v>
      </c>
      <c r="E11" s="38"/>
      <c r="F11" s="83"/>
      <c r="G11" s="84"/>
      <c r="H11" s="84"/>
      <c r="I11" s="90"/>
      <c r="J11" s="91"/>
      <c r="K11" s="20"/>
      <c r="L11" s="37"/>
      <c r="M11" s="38"/>
    </row>
    <row r="12" spans="1:14">
      <c r="A12" s="95"/>
      <c r="B12" s="95"/>
      <c r="C12" s="17"/>
      <c r="D12" s="37"/>
      <c r="E12" s="38"/>
      <c r="F12" s="83"/>
      <c r="G12" s="84"/>
      <c r="H12" s="84"/>
      <c r="I12" s="88"/>
      <c r="J12" s="89"/>
      <c r="K12" s="17"/>
      <c r="L12" s="37"/>
      <c r="M12" s="38"/>
    </row>
    <row r="13" spans="1:14">
      <c r="A13" s="95"/>
      <c r="B13" s="95"/>
      <c r="C13" s="17"/>
      <c r="D13" s="37"/>
      <c r="E13" s="38"/>
      <c r="F13" s="83"/>
      <c r="G13" s="84"/>
      <c r="H13" s="84"/>
      <c r="I13" s="88"/>
      <c r="J13" s="89"/>
      <c r="K13" s="17"/>
      <c r="L13" s="37"/>
      <c r="M13" s="38"/>
    </row>
    <row r="14" spans="1:14">
      <c r="A14" s="92" t="s">
        <v>19</v>
      </c>
      <c r="B14" s="93"/>
      <c r="C14" s="94"/>
      <c r="D14" s="118"/>
      <c r="E14" s="118"/>
      <c r="F14" s="83"/>
      <c r="G14" s="84"/>
      <c r="H14" s="84"/>
      <c r="I14" s="85"/>
      <c r="J14" s="85"/>
      <c r="K14" s="85"/>
      <c r="L14" s="85"/>
      <c r="M14" s="85"/>
      <c r="N14" s="8"/>
    </row>
    <row r="15" spans="1:14">
      <c r="A15" s="80"/>
      <c r="B15" s="80"/>
      <c r="C15" s="80"/>
      <c r="D15" s="80"/>
      <c r="E15" s="80"/>
      <c r="F15" s="80"/>
      <c r="G15" s="80"/>
      <c r="H15" s="80"/>
      <c r="I15" s="80"/>
      <c r="J15" s="80"/>
      <c r="K15" s="80"/>
      <c r="L15" s="80"/>
      <c r="M15" s="80"/>
    </row>
    <row r="16" spans="1:14">
      <c r="A16" s="79" t="s">
        <v>44</v>
      </c>
      <c r="B16" s="79"/>
      <c r="C16" s="79"/>
      <c r="D16" s="79"/>
      <c r="E16" s="79"/>
      <c r="F16" s="79"/>
      <c r="G16" s="79"/>
      <c r="H16" s="79"/>
      <c r="I16" s="79"/>
      <c r="J16" s="79"/>
      <c r="K16" s="79"/>
      <c r="L16" s="79"/>
      <c r="M16" s="79"/>
    </row>
    <row r="17" spans="1:13" ht="32.25" customHeight="1">
      <c r="A17" s="116" t="s">
        <v>56</v>
      </c>
      <c r="B17" s="116"/>
      <c r="C17" s="116"/>
      <c r="D17" s="116"/>
      <c r="E17" s="116"/>
      <c r="F17" s="116"/>
      <c r="G17" s="116"/>
      <c r="H17" s="116"/>
      <c r="I17" s="116"/>
      <c r="J17" s="116"/>
      <c r="K17" s="116"/>
      <c r="L17" s="116"/>
      <c r="M17" s="116"/>
    </row>
    <row r="18" spans="1:13">
      <c r="A18" s="78" t="s">
        <v>57</v>
      </c>
      <c r="B18" s="78"/>
      <c r="C18" s="78"/>
      <c r="D18" s="78"/>
      <c r="E18" s="78"/>
      <c r="F18" s="78"/>
      <c r="G18" s="78"/>
      <c r="H18" s="78"/>
      <c r="I18" s="78"/>
      <c r="J18" s="78"/>
      <c r="K18" s="78"/>
      <c r="L18" s="78"/>
      <c r="M18" s="78"/>
    </row>
    <row r="19" spans="1:13">
      <c r="A19" s="78" t="s">
        <v>45</v>
      </c>
      <c r="B19" s="78"/>
      <c r="C19" s="78"/>
      <c r="D19" s="78"/>
      <c r="E19" s="78"/>
      <c r="F19" s="78"/>
      <c r="G19" s="78"/>
      <c r="H19" s="78"/>
      <c r="I19" s="78"/>
      <c r="J19" s="78"/>
      <c r="K19" s="78"/>
      <c r="L19" s="78"/>
      <c r="M19" s="78"/>
    </row>
    <row r="20" spans="1:13">
      <c r="A20" s="78" t="s">
        <v>39</v>
      </c>
      <c r="B20" s="78"/>
      <c r="C20" s="78"/>
      <c r="D20" s="78"/>
      <c r="E20" s="78"/>
      <c r="F20" s="78"/>
      <c r="G20" s="78"/>
      <c r="H20" s="78"/>
      <c r="I20" s="78"/>
      <c r="J20" s="78"/>
      <c r="K20" s="78"/>
      <c r="L20" s="78"/>
      <c r="M20" s="78"/>
    </row>
    <row r="21" spans="1:13">
      <c r="A21" s="78" t="s">
        <v>46</v>
      </c>
      <c r="B21" s="78"/>
      <c r="C21" s="78"/>
      <c r="D21" s="78"/>
      <c r="E21" s="78"/>
      <c r="F21" s="78"/>
      <c r="G21" s="78"/>
      <c r="H21" s="78"/>
      <c r="I21" s="78"/>
      <c r="J21" s="78"/>
      <c r="K21" s="78"/>
      <c r="L21" s="78"/>
      <c r="M21" s="78"/>
    </row>
    <row r="22" spans="1:13">
      <c r="A22" s="78" t="s">
        <v>40</v>
      </c>
      <c r="B22" s="78"/>
      <c r="C22" s="78"/>
      <c r="D22" s="78"/>
      <c r="E22" s="78"/>
      <c r="F22" s="78"/>
      <c r="G22" s="78"/>
      <c r="H22" s="78"/>
      <c r="I22" s="78"/>
      <c r="J22" s="78"/>
      <c r="K22" s="78"/>
      <c r="L22" s="78"/>
      <c r="M22" s="78"/>
    </row>
    <row r="23" spans="1:13">
      <c r="A23" s="117" t="s">
        <v>49</v>
      </c>
      <c r="B23" s="117"/>
      <c r="C23" s="117"/>
      <c r="D23" s="117"/>
      <c r="E23" s="117"/>
      <c r="F23" s="117"/>
      <c r="G23" s="117"/>
      <c r="H23" s="117"/>
      <c r="I23" s="117"/>
      <c r="J23" s="117"/>
      <c r="K23" s="117"/>
      <c r="L23" s="117"/>
      <c r="M23" s="117"/>
    </row>
    <row r="24" spans="1:13">
      <c r="A24" s="78" t="s">
        <v>41</v>
      </c>
      <c r="B24" s="78"/>
      <c r="C24" s="78"/>
      <c r="D24" s="78"/>
      <c r="E24" s="78"/>
      <c r="F24" s="78"/>
      <c r="G24" s="78"/>
      <c r="H24" s="78"/>
      <c r="I24" s="78"/>
      <c r="J24" s="78"/>
      <c r="K24" s="78"/>
      <c r="L24" s="78"/>
      <c r="M24" s="78"/>
    </row>
    <row r="25" spans="1:13">
      <c r="A25" s="78" t="s">
        <v>42</v>
      </c>
      <c r="B25" s="78"/>
      <c r="C25" s="78"/>
      <c r="D25" s="78"/>
      <c r="E25" s="78"/>
      <c r="F25" s="78"/>
      <c r="G25" s="78"/>
      <c r="H25" s="78"/>
      <c r="I25" s="78"/>
      <c r="J25" s="78"/>
      <c r="K25" s="78"/>
      <c r="L25" s="78"/>
      <c r="M25" s="78"/>
    </row>
    <row r="26" spans="1:13">
      <c r="A26" s="78" t="s">
        <v>43</v>
      </c>
      <c r="B26" s="78"/>
      <c r="C26" s="78"/>
      <c r="D26" s="78"/>
      <c r="E26" s="78"/>
      <c r="F26" s="78"/>
      <c r="G26" s="78"/>
      <c r="H26" s="78"/>
      <c r="I26" s="78"/>
      <c r="J26" s="78"/>
      <c r="K26" s="78"/>
      <c r="L26" s="78"/>
      <c r="M26" s="78"/>
    </row>
    <row r="27" spans="1:13">
      <c r="A27" s="115" t="s">
        <v>47</v>
      </c>
      <c r="B27" s="115"/>
      <c r="C27" s="115"/>
      <c r="D27" s="115"/>
      <c r="E27" s="115"/>
      <c r="F27" s="115"/>
      <c r="G27" s="115"/>
      <c r="H27" s="115"/>
      <c r="I27" s="115"/>
      <c r="J27" s="115"/>
      <c r="K27" s="115"/>
      <c r="L27" s="115"/>
      <c r="M27" s="115"/>
    </row>
    <row r="28" spans="1:13">
      <c r="A28" s="78" t="s">
        <v>48</v>
      </c>
      <c r="B28" s="78"/>
      <c r="C28" s="78"/>
      <c r="D28" s="78"/>
      <c r="E28" s="78"/>
      <c r="F28" s="78"/>
      <c r="G28" s="78"/>
      <c r="H28" s="78"/>
      <c r="I28" s="78"/>
      <c r="J28" s="78"/>
      <c r="K28" s="78"/>
      <c r="L28" s="78"/>
      <c r="M28" s="78"/>
    </row>
    <row r="29" spans="1:13" ht="44.25" customHeight="1">
      <c r="A29" s="113" t="s">
        <v>58</v>
      </c>
      <c r="B29" s="113"/>
      <c r="C29" s="113"/>
      <c r="D29" s="113"/>
      <c r="E29" s="113"/>
      <c r="F29" s="113"/>
      <c r="G29" s="113"/>
      <c r="H29" s="113"/>
      <c r="I29" s="113"/>
      <c r="J29" s="113"/>
      <c r="K29" s="113"/>
      <c r="L29" s="113"/>
      <c r="M29" s="113"/>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A5" sqref="A5"/>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4" t="s">
        <v>70</v>
      </c>
      <c r="B1" s="124"/>
      <c r="C1" s="124"/>
      <c r="D1" s="124"/>
      <c r="E1" s="124"/>
      <c r="F1" s="124"/>
      <c r="G1" s="124"/>
      <c r="H1" s="124"/>
      <c r="I1" s="124"/>
      <c r="J1" s="124"/>
      <c r="K1" s="124"/>
      <c r="L1" s="124"/>
      <c r="M1" s="124"/>
      <c r="N1" s="124"/>
      <c r="O1" s="124"/>
      <c r="P1" s="124"/>
      <c r="Q1" s="124"/>
      <c r="R1" s="124"/>
      <c r="S1" s="124"/>
    </row>
    <row r="2" spans="1:20" ht="16.5" customHeight="1">
      <c r="A2" s="127" t="s">
        <v>59</v>
      </c>
      <c r="B2" s="128"/>
      <c r="C2" s="128"/>
      <c r="D2" s="25">
        <v>43556</v>
      </c>
      <c r="E2" s="22"/>
      <c r="F2" s="22"/>
      <c r="G2" s="22"/>
      <c r="H2" s="22"/>
      <c r="I2" s="22"/>
      <c r="J2" s="22"/>
      <c r="K2" s="22"/>
      <c r="L2" s="22"/>
      <c r="M2" s="22"/>
      <c r="N2" s="22"/>
      <c r="O2" s="22"/>
      <c r="P2" s="22"/>
      <c r="Q2" s="22"/>
      <c r="R2" s="22"/>
      <c r="S2" s="22"/>
    </row>
    <row r="3" spans="1:20" ht="24" customHeight="1">
      <c r="A3" s="123" t="s">
        <v>14</v>
      </c>
      <c r="B3" s="125" t="s">
        <v>61</v>
      </c>
      <c r="C3" s="122" t="s">
        <v>7</v>
      </c>
      <c r="D3" s="122" t="s">
        <v>55</v>
      </c>
      <c r="E3" s="122" t="s">
        <v>16</v>
      </c>
      <c r="F3" s="129" t="s">
        <v>17</v>
      </c>
      <c r="G3" s="122" t="s">
        <v>8</v>
      </c>
      <c r="H3" s="122"/>
      <c r="I3" s="122"/>
      <c r="J3" s="122" t="s">
        <v>31</v>
      </c>
      <c r="K3" s="125" t="s">
        <v>33</v>
      </c>
      <c r="L3" s="125" t="s">
        <v>50</v>
      </c>
      <c r="M3" s="125" t="s">
        <v>51</v>
      </c>
      <c r="N3" s="125" t="s">
        <v>34</v>
      </c>
      <c r="O3" s="125" t="s">
        <v>35</v>
      </c>
      <c r="P3" s="123" t="s">
        <v>54</v>
      </c>
      <c r="Q3" s="122" t="s">
        <v>52</v>
      </c>
      <c r="R3" s="122" t="s">
        <v>32</v>
      </c>
      <c r="S3" s="122" t="s">
        <v>53</v>
      </c>
      <c r="T3" s="122" t="s">
        <v>13</v>
      </c>
    </row>
    <row r="4" spans="1:20" ht="25.5" customHeight="1">
      <c r="A4" s="123"/>
      <c r="B4" s="130"/>
      <c r="C4" s="122"/>
      <c r="D4" s="122"/>
      <c r="E4" s="122"/>
      <c r="F4" s="129"/>
      <c r="G4" s="15" t="s">
        <v>9</v>
      </c>
      <c r="H4" s="15" t="s">
        <v>10</v>
      </c>
      <c r="I4" s="11" t="s">
        <v>11</v>
      </c>
      <c r="J4" s="122"/>
      <c r="K4" s="126"/>
      <c r="L4" s="126"/>
      <c r="M4" s="126"/>
      <c r="N4" s="126"/>
      <c r="O4" s="126"/>
      <c r="P4" s="123"/>
      <c r="Q4" s="123"/>
      <c r="R4" s="122"/>
      <c r="S4" s="122"/>
      <c r="T4" s="122"/>
    </row>
    <row r="5" spans="1:20">
      <c r="A5" s="4">
        <v>1</v>
      </c>
      <c r="B5" s="17" t="s">
        <v>62</v>
      </c>
      <c r="C5" s="57" t="s">
        <v>74</v>
      </c>
      <c r="D5" s="48" t="s">
        <v>23</v>
      </c>
      <c r="E5" s="57">
        <v>18010321505</v>
      </c>
      <c r="F5" s="48" t="s">
        <v>75</v>
      </c>
      <c r="G5" s="57">
        <v>84</v>
      </c>
      <c r="H5" s="57">
        <v>85</v>
      </c>
      <c r="I5" s="56">
        <f>SUM(G5:H5)</f>
        <v>169</v>
      </c>
      <c r="J5" s="18"/>
      <c r="K5" s="18"/>
      <c r="L5" s="18"/>
      <c r="M5" s="18"/>
      <c r="N5" s="18"/>
      <c r="O5" s="18"/>
      <c r="P5" s="64">
        <v>43556</v>
      </c>
      <c r="Q5" s="18"/>
      <c r="R5" s="48"/>
      <c r="S5" s="18"/>
      <c r="T5" s="18"/>
    </row>
    <row r="6" spans="1:20">
      <c r="A6" s="4">
        <v>2</v>
      </c>
      <c r="B6" s="17" t="s">
        <v>62</v>
      </c>
      <c r="C6" s="57" t="s">
        <v>76</v>
      </c>
      <c r="D6" s="48" t="s">
        <v>23</v>
      </c>
      <c r="E6" s="57">
        <v>18010321505</v>
      </c>
      <c r="F6" s="48" t="s">
        <v>77</v>
      </c>
      <c r="G6" s="57">
        <v>125</v>
      </c>
      <c r="H6" s="57">
        <v>149</v>
      </c>
      <c r="I6" s="56">
        <f t="shared" ref="I6:I69" si="0">SUM(G6:H6)</f>
        <v>274</v>
      </c>
      <c r="J6" s="18"/>
      <c r="K6" s="18"/>
      <c r="L6" s="18"/>
      <c r="M6" s="18"/>
      <c r="N6" s="18"/>
      <c r="O6" s="18"/>
      <c r="P6" s="64">
        <v>43557</v>
      </c>
      <c r="Q6" s="18"/>
      <c r="R6" s="48"/>
      <c r="S6" s="18"/>
      <c r="T6" s="18"/>
    </row>
    <row r="7" spans="1:20">
      <c r="A7" s="4">
        <v>3</v>
      </c>
      <c r="B7" s="17" t="s">
        <v>62</v>
      </c>
      <c r="C7" s="57" t="s">
        <v>78</v>
      </c>
      <c r="D7" s="48" t="s">
        <v>23</v>
      </c>
      <c r="E7" s="57">
        <v>18010321505</v>
      </c>
      <c r="F7" s="48" t="s">
        <v>79</v>
      </c>
      <c r="G7" s="57">
        <v>38</v>
      </c>
      <c r="H7" s="57">
        <v>39</v>
      </c>
      <c r="I7" s="56">
        <f t="shared" si="0"/>
        <v>77</v>
      </c>
      <c r="J7" s="18"/>
      <c r="K7" s="18"/>
      <c r="L7" s="18"/>
      <c r="M7" s="18"/>
      <c r="N7" s="18"/>
      <c r="O7" s="18"/>
      <c r="P7" s="64">
        <v>43558</v>
      </c>
      <c r="Q7" s="18"/>
      <c r="R7" s="48"/>
      <c r="S7" s="18"/>
      <c r="T7" s="18"/>
    </row>
    <row r="8" spans="1:20">
      <c r="A8" s="4">
        <v>4</v>
      </c>
      <c r="B8" s="17" t="s">
        <v>62</v>
      </c>
      <c r="C8" s="57" t="s">
        <v>80</v>
      </c>
      <c r="D8" s="48" t="s">
        <v>23</v>
      </c>
      <c r="E8" s="57">
        <v>18010321505</v>
      </c>
      <c r="F8" s="48" t="s">
        <v>79</v>
      </c>
      <c r="G8" s="57">
        <v>104</v>
      </c>
      <c r="H8" s="57">
        <v>85</v>
      </c>
      <c r="I8" s="56">
        <f t="shared" si="0"/>
        <v>189</v>
      </c>
      <c r="J8" s="17"/>
      <c r="K8" s="18"/>
      <c r="L8" s="18"/>
      <c r="M8" s="18"/>
      <c r="N8" s="18"/>
      <c r="O8" s="18"/>
      <c r="P8" s="64">
        <v>43560</v>
      </c>
      <c r="Q8" s="18"/>
      <c r="R8" s="48"/>
      <c r="S8" s="18"/>
      <c r="T8" s="18"/>
    </row>
    <row r="9" spans="1:20">
      <c r="A9" s="4">
        <v>5</v>
      </c>
      <c r="B9" s="17" t="s">
        <v>62</v>
      </c>
      <c r="C9" s="57" t="s">
        <v>81</v>
      </c>
      <c r="D9" s="48" t="s">
        <v>23</v>
      </c>
      <c r="E9" s="57">
        <v>18010321505</v>
      </c>
      <c r="F9" s="48" t="s">
        <v>79</v>
      </c>
      <c r="G9" s="57">
        <v>57</v>
      </c>
      <c r="H9" s="57">
        <v>33</v>
      </c>
      <c r="I9" s="56">
        <f t="shared" si="0"/>
        <v>90</v>
      </c>
      <c r="J9" s="18"/>
      <c r="K9" s="18"/>
      <c r="L9" s="18"/>
      <c r="M9" s="18"/>
      <c r="N9" s="18"/>
      <c r="O9" s="18"/>
      <c r="P9" s="64">
        <v>43560</v>
      </c>
      <c r="Q9" s="18"/>
      <c r="R9" s="48"/>
      <c r="S9" s="18"/>
      <c r="T9" s="18"/>
    </row>
    <row r="10" spans="1:20">
      <c r="A10" s="4">
        <v>6</v>
      </c>
      <c r="B10" s="17" t="s">
        <v>62</v>
      </c>
      <c r="C10" s="57" t="s">
        <v>82</v>
      </c>
      <c r="D10" s="48" t="s">
        <v>23</v>
      </c>
      <c r="E10" s="57">
        <v>18010321505</v>
      </c>
      <c r="F10" s="48" t="s">
        <v>79</v>
      </c>
      <c r="G10" s="57">
        <v>18</v>
      </c>
      <c r="H10" s="57">
        <v>20</v>
      </c>
      <c r="I10" s="56">
        <f t="shared" si="0"/>
        <v>38</v>
      </c>
      <c r="J10" s="18"/>
      <c r="K10" s="18"/>
      <c r="L10" s="18"/>
      <c r="M10" s="18"/>
      <c r="N10" s="18"/>
      <c r="O10" s="18"/>
      <c r="P10" s="64">
        <v>43561</v>
      </c>
      <c r="Q10" s="18"/>
      <c r="R10" s="48"/>
      <c r="S10" s="18"/>
      <c r="T10" s="18"/>
    </row>
    <row r="11" spans="1:20">
      <c r="A11" s="4">
        <v>7</v>
      </c>
      <c r="B11" s="17" t="s">
        <v>62</v>
      </c>
      <c r="C11" s="57" t="s">
        <v>83</v>
      </c>
      <c r="D11" s="48" t="s">
        <v>23</v>
      </c>
      <c r="E11" s="57">
        <v>18010321505</v>
      </c>
      <c r="F11" s="48" t="s">
        <v>79</v>
      </c>
      <c r="G11" s="57">
        <v>82</v>
      </c>
      <c r="H11" s="57">
        <v>70</v>
      </c>
      <c r="I11" s="56">
        <f t="shared" si="0"/>
        <v>152</v>
      </c>
      <c r="J11" s="18"/>
      <c r="K11" s="18"/>
      <c r="L11" s="18"/>
      <c r="M11" s="18"/>
      <c r="N11" s="18"/>
      <c r="O11" s="18"/>
      <c r="P11" s="64">
        <v>43563</v>
      </c>
      <c r="Q11" s="51"/>
      <c r="R11" s="48"/>
      <c r="S11" s="18"/>
      <c r="T11" s="18"/>
    </row>
    <row r="12" spans="1:20" s="53" customFormat="1">
      <c r="A12" s="50">
        <v>8</v>
      </c>
      <c r="B12" s="17" t="s">
        <v>62</v>
      </c>
      <c r="C12" s="57" t="s">
        <v>84</v>
      </c>
      <c r="D12" s="48" t="s">
        <v>23</v>
      </c>
      <c r="E12" s="57">
        <v>18010321505</v>
      </c>
      <c r="F12" s="48" t="s">
        <v>79</v>
      </c>
      <c r="G12" s="57">
        <v>33</v>
      </c>
      <c r="H12" s="57">
        <v>31</v>
      </c>
      <c r="I12" s="56">
        <f t="shared" si="0"/>
        <v>64</v>
      </c>
      <c r="J12" s="51"/>
      <c r="K12" s="51"/>
      <c r="L12" s="51"/>
      <c r="M12" s="51"/>
      <c r="N12" s="51"/>
      <c r="O12" s="51"/>
      <c r="P12" s="64">
        <v>43564</v>
      </c>
      <c r="Q12" s="18"/>
      <c r="R12" s="52"/>
      <c r="S12" s="18"/>
      <c r="T12" s="51"/>
    </row>
    <row r="13" spans="1:20">
      <c r="A13" s="4">
        <v>9</v>
      </c>
      <c r="B13" s="17" t="s">
        <v>62</v>
      </c>
      <c r="C13" s="57" t="s">
        <v>85</v>
      </c>
      <c r="D13" s="48" t="s">
        <v>23</v>
      </c>
      <c r="E13" s="57">
        <v>18010321505</v>
      </c>
      <c r="F13" s="48" t="s">
        <v>79</v>
      </c>
      <c r="G13" s="57">
        <v>38</v>
      </c>
      <c r="H13" s="57">
        <v>50</v>
      </c>
      <c r="I13" s="56">
        <f t="shared" si="0"/>
        <v>88</v>
      </c>
      <c r="J13" s="18"/>
      <c r="K13" s="18"/>
      <c r="L13" s="18"/>
      <c r="M13" s="18"/>
      <c r="N13" s="18"/>
      <c r="O13" s="18"/>
      <c r="P13" s="64">
        <v>43565</v>
      </c>
      <c r="Q13" s="18"/>
      <c r="R13" s="48"/>
      <c r="S13" s="18"/>
      <c r="T13" s="18"/>
    </row>
    <row r="14" spans="1:20">
      <c r="A14" s="4">
        <v>10</v>
      </c>
      <c r="B14" s="17" t="s">
        <v>62</v>
      </c>
      <c r="C14" s="57" t="s">
        <v>86</v>
      </c>
      <c r="D14" s="48" t="s">
        <v>23</v>
      </c>
      <c r="E14" s="57">
        <v>18010321505</v>
      </c>
      <c r="F14" s="48" t="s">
        <v>79</v>
      </c>
      <c r="G14" s="57">
        <v>38</v>
      </c>
      <c r="H14" s="57">
        <v>30</v>
      </c>
      <c r="I14" s="56">
        <f t="shared" si="0"/>
        <v>68</v>
      </c>
      <c r="J14" s="18"/>
      <c r="K14" s="18"/>
      <c r="L14" s="18"/>
      <c r="M14" s="18"/>
      <c r="N14" s="18"/>
      <c r="O14" s="18"/>
      <c r="P14" s="64">
        <v>43565</v>
      </c>
      <c r="Q14" s="18"/>
      <c r="R14" s="48"/>
      <c r="S14" s="18"/>
      <c r="T14" s="18"/>
    </row>
    <row r="15" spans="1:20">
      <c r="A15" s="4">
        <v>11</v>
      </c>
      <c r="B15" s="17" t="s">
        <v>62</v>
      </c>
      <c r="C15" s="57" t="s">
        <v>87</v>
      </c>
      <c r="D15" s="48" t="s">
        <v>23</v>
      </c>
      <c r="E15" s="57">
        <v>18010321505</v>
      </c>
      <c r="F15" s="48" t="s">
        <v>79</v>
      </c>
      <c r="G15" s="57">
        <v>203</v>
      </c>
      <c r="H15" s="57">
        <v>86</v>
      </c>
      <c r="I15" s="56">
        <f t="shared" si="0"/>
        <v>289</v>
      </c>
      <c r="J15" s="18"/>
      <c r="K15" s="18"/>
      <c r="L15" s="18"/>
      <c r="M15" s="18"/>
      <c r="N15" s="18"/>
      <c r="O15" s="18"/>
      <c r="P15" s="64">
        <v>43566</v>
      </c>
      <c r="Q15" s="18"/>
      <c r="R15" s="48"/>
      <c r="S15" s="18"/>
      <c r="T15" s="18"/>
    </row>
    <row r="16" spans="1:20">
      <c r="A16" s="4">
        <v>12</v>
      </c>
      <c r="B16" s="17" t="s">
        <v>62</v>
      </c>
      <c r="C16" s="57" t="s">
        <v>88</v>
      </c>
      <c r="D16" s="48" t="s">
        <v>23</v>
      </c>
      <c r="E16" s="57">
        <v>18010321505</v>
      </c>
      <c r="F16" s="48" t="s">
        <v>79</v>
      </c>
      <c r="G16" s="57">
        <v>22</v>
      </c>
      <c r="H16" s="57">
        <v>21</v>
      </c>
      <c r="I16" s="56">
        <f t="shared" si="0"/>
        <v>43</v>
      </c>
      <c r="J16" s="18"/>
      <c r="K16" s="18"/>
      <c r="L16" s="18"/>
      <c r="M16" s="18"/>
      <c r="N16" s="18"/>
      <c r="O16" s="18"/>
      <c r="P16" s="64">
        <v>43566</v>
      </c>
      <c r="Q16" s="18"/>
      <c r="R16" s="48"/>
      <c r="S16" s="18"/>
      <c r="T16" s="18"/>
    </row>
    <row r="17" spans="1:20">
      <c r="A17" s="4">
        <v>13</v>
      </c>
      <c r="B17" s="17" t="s">
        <v>62</v>
      </c>
      <c r="C17" s="57" t="s">
        <v>89</v>
      </c>
      <c r="D17" s="48" t="s">
        <v>23</v>
      </c>
      <c r="E17" s="57">
        <v>18010321505</v>
      </c>
      <c r="F17" s="48" t="s">
        <v>79</v>
      </c>
      <c r="G17" s="57">
        <v>20</v>
      </c>
      <c r="H17" s="57">
        <v>14</v>
      </c>
      <c r="I17" s="56">
        <f t="shared" si="0"/>
        <v>34</v>
      </c>
      <c r="J17" s="18"/>
      <c r="K17" s="18"/>
      <c r="L17" s="18"/>
      <c r="M17" s="18"/>
      <c r="N17" s="18"/>
      <c r="O17" s="18"/>
      <c r="P17" s="64">
        <v>43567</v>
      </c>
      <c r="Q17" s="18"/>
      <c r="R17" s="48"/>
      <c r="S17" s="18"/>
      <c r="T17" s="18"/>
    </row>
    <row r="18" spans="1:20">
      <c r="A18" s="4">
        <v>14</v>
      </c>
      <c r="B18" s="17" t="s">
        <v>62</v>
      </c>
      <c r="C18" s="57" t="s">
        <v>90</v>
      </c>
      <c r="D18" s="48" t="s">
        <v>23</v>
      </c>
      <c r="E18" s="57">
        <v>18010321505</v>
      </c>
      <c r="F18" s="48" t="s">
        <v>79</v>
      </c>
      <c r="G18" s="57">
        <v>23</v>
      </c>
      <c r="H18" s="57">
        <v>24</v>
      </c>
      <c r="I18" s="56">
        <f t="shared" si="0"/>
        <v>47</v>
      </c>
      <c r="J18" s="18"/>
      <c r="K18" s="18"/>
      <c r="L18" s="18"/>
      <c r="M18" s="18"/>
      <c r="N18" s="18"/>
      <c r="O18" s="18"/>
      <c r="P18" s="64">
        <v>43568</v>
      </c>
      <c r="Q18" s="18"/>
      <c r="R18" s="48"/>
      <c r="S18" s="18"/>
      <c r="T18" s="18"/>
    </row>
    <row r="19" spans="1:20">
      <c r="A19" s="4">
        <v>15</v>
      </c>
      <c r="B19" s="17" t="s">
        <v>62</v>
      </c>
      <c r="C19" s="57" t="s">
        <v>91</v>
      </c>
      <c r="D19" s="48" t="s">
        <v>23</v>
      </c>
      <c r="E19" s="57">
        <v>18010321505</v>
      </c>
      <c r="F19" s="48" t="s">
        <v>79</v>
      </c>
      <c r="G19" s="57">
        <v>26</v>
      </c>
      <c r="H19" s="57">
        <v>15</v>
      </c>
      <c r="I19" s="56">
        <f t="shared" si="0"/>
        <v>41</v>
      </c>
      <c r="J19" s="18"/>
      <c r="K19" s="18"/>
      <c r="L19" s="18"/>
      <c r="M19" s="18"/>
      <c r="N19" s="18"/>
      <c r="O19" s="18"/>
      <c r="P19" s="64">
        <v>43568</v>
      </c>
      <c r="Q19" s="18"/>
      <c r="R19" s="48"/>
      <c r="S19" s="18"/>
      <c r="T19" s="18"/>
    </row>
    <row r="20" spans="1:20">
      <c r="A20" s="4">
        <v>16</v>
      </c>
      <c r="B20" s="17" t="s">
        <v>62</v>
      </c>
      <c r="C20" s="57" t="s">
        <v>92</v>
      </c>
      <c r="D20" s="48" t="s">
        <v>23</v>
      </c>
      <c r="E20" s="57">
        <v>18010321505</v>
      </c>
      <c r="F20" s="48" t="s">
        <v>79</v>
      </c>
      <c r="G20" s="57">
        <v>48</v>
      </c>
      <c r="H20" s="57">
        <v>40</v>
      </c>
      <c r="I20" s="56">
        <f t="shared" si="0"/>
        <v>88</v>
      </c>
      <c r="J20" s="18"/>
      <c r="K20" s="18"/>
      <c r="L20" s="18"/>
      <c r="M20" s="18"/>
      <c r="N20" s="18"/>
      <c r="O20" s="18"/>
      <c r="P20" s="64">
        <v>43572</v>
      </c>
      <c r="Q20" s="18"/>
      <c r="R20" s="48"/>
      <c r="S20" s="18"/>
      <c r="T20" s="18"/>
    </row>
    <row r="21" spans="1:20">
      <c r="A21" s="4">
        <v>17</v>
      </c>
      <c r="B21" s="17" t="s">
        <v>62</v>
      </c>
      <c r="C21" s="57" t="s">
        <v>93</v>
      </c>
      <c r="D21" s="48" t="s">
        <v>23</v>
      </c>
      <c r="E21" s="57">
        <v>18010321505</v>
      </c>
      <c r="F21" s="48" t="s">
        <v>79</v>
      </c>
      <c r="G21" s="57">
        <v>17</v>
      </c>
      <c r="H21" s="57">
        <v>18</v>
      </c>
      <c r="I21" s="56">
        <f t="shared" si="0"/>
        <v>35</v>
      </c>
      <c r="J21" s="18"/>
      <c r="K21" s="18"/>
      <c r="L21" s="18"/>
      <c r="M21" s="18"/>
      <c r="N21" s="18"/>
      <c r="O21" s="18"/>
      <c r="P21" s="64">
        <v>43572</v>
      </c>
      <c r="Q21" s="18"/>
      <c r="R21" s="48"/>
      <c r="S21" s="18"/>
      <c r="T21" s="18"/>
    </row>
    <row r="22" spans="1:20">
      <c r="A22" s="4">
        <v>18</v>
      </c>
      <c r="B22" s="17" t="s">
        <v>62</v>
      </c>
      <c r="C22" s="57" t="s">
        <v>94</v>
      </c>
      <c r="D22" s="48" t="s">
        <v>23</v>
      </c>
      <c r="E22" s="57">
        <v>18010321505</v>
      </c>
      <c r="F22" s="48" t="s">
        <v>79</v>
      </c>
      <c r="G22" s="57">
        <v>32</v>
      </c>
      <c r="H22" s="57">
        <v>28</v>
      </c>
      <c r="I22" s="56">
        <f t="shared" si="0"/>
        <v>60</v>
      </c>
      <c r="J22" s="57"/>
      <c r="K22" s="57"/>
      <c r="L22" s="57"/>
      <c r="M22" s="57"/>
      <c r="N22" s="57"/>
      <c r="O22" s="57"/>
      <c r="P22" s="64">
        <v>43572</v>
      </c>
      <c r="Q22" s="18"/>
      <c r="R22" s="48"/>
      <c r="S22" s="18"/>
      <c r="T22" s="18"/>
    </row>
    <row r="23" spans="1:20">
      <c r="A23" s="4">
        <v>19</v>
      </c>
      <c r="B23" s="17" t="s">
        <v>62</v>
      </c>
      <c r="C23" s="57" t="s">
        <v>95</v>
      </c>
      <c r="D23" s="48" t="s">
        <v>23</v>
      </c>
      <c r="E23" s="57">
        <v>18010321505</v>
      </c>
      <c r="F23" s="48" t="s">
        <v>79</v>
      </c>
      <c r="G23" s="57">
        <v>44</v>
      </c>
      <c r="H23" s="57">
        <v>53</v>
      </c>
      <c r="I23" s="56">
        <f t="shared" si="0"/>
        <v>97</v>
      </c>
      <c r="J23" s="18"/>
      <c r="K23" s="18"/>
      <c r="L23" s="18"/>
      <c r="M23" s="18"/>
      <c r="N23" s="18"/>
      <c r="O23" s="18"/>
      <c r="P23" s="64">
        <v>43573</v>
      </c>
      <c r="Q23" s="18"/>
      <c r="R23" s="48"/>
      <c r="S23" s="18"/>
      <c r="T23" s="18"/>
    </row>
    <row r="24" spans="1:20">
      <c r="A24" s="4">
        <v>20</v>
      </c>
      <c r="B24" s="17" t="s">
        <v>62</v>
      </c>
      <c r="C24" s="57" t="s">
        <v>96</v>
      </c>
      <c r="D24" s="48" t="s">
        <v>23</v>
      </c>
      <c r="E24" s="57">
        <v>18010321505</v>
      </c>
      <c r="F24" s="48" t="s">
        <v>79</v>
      </c>
      <c r="G24" s="57">
        <v>63</v>
      </c>
      <c r="H24" s="57">
        <v>46</v>
      </c>
      <c r="I24" s="56">
        <f t="shared" si="0"/>
        <v>109</v>
      </c>
      <c r="J24" s="18"/>
      <c r="K24" s="18"/>
      <c r="L24" s="18"/>
      <c r="M24" s="18"/>
      <c r="N24" s="18"/>
      <c r="O24" s="18"/>
      <c r="P24" s="64">
        <v>43573</v>
      </c>
      <c r="Q24" s="18"/>
      <c r="R24" s="48"/>
      <c r="S24" s="18"/>
      <c r="T24" s="18"/>
    </row>
    <row r="25" spans="1:20">
      <c r="A25" s="4">
        <v>21</v>
      </c>
      <c r="B25" s="17" t="s">
        <v>62</v>
      </c>
      <c r="C25" s="57" t="s">
        <v>97</v>
      </c>
      <c r="D25" s="48" t="s">
        <v>23</v>
      </c>
      <c r="E25" s="57">
        <v>18010321505</v>
      </c>
      <c r="F25" s="48" t="s">
        <v>79</v>
      </c>
      <c r="G25" s="57">
        <v>39</v>
      </c>
      <c r="H25" s="57">
        <v>37</v>
      </c>
      <c r="I25" s="56">
        <f t="shared" si="0"/>
        <v>76</v>
      </c>
      <c r="J25" s="18"/>
      <c r="K25" s="18"/>
      <c r="L25" s="18"/>
      <c r="M25" s="18"/>
      <c r="N25" s="18"/>
      <c r="O25" s="18"/>
      <c r="P25" s="64">
        <v>43575</v>
      </c>
      <c r="Q25" s="18"/>
      <c r="R25" s="48"/>
      <c r="S25" s="18"/>
      <c r="T25" s="18"/>
    </row>
    <row r="26" spans="1:20">
      <c r="A26" s="4">
        <v>22</v>
      </c>
      <c r="B26" s="17" t="s">
        <v>62</v>
      </c>
      <c r="C26" s="57" t="s">
        <v>98</v>
      </c>
      <c r="D26" s="48" t="s">
        <v>23</v>
      </c>
      <c r="E26" s="57">
        <v>18010321505</v>
      </c>
      <c r="F26" s="48" t="s">
        <v>77</v>
      </c>
      <c r="G26" s="57">
        <v>55</v>
      </c>
      <c r="H26" s="57">
        <v>42</v>
      </c>
      <c r="I26" s="56">
        <f t="shared" si="0"/>
        <v>97</v>
      </c>
      <c r="J26" s="18"/>
      <c r="K26" s="18"/>
      <c r="L26" s="18"/>
      <c r="M26" s="18"/>
      <c r="N26" s="18"/>
      <c r="O26" s="18"/>
      <c r="P26" s="64">
        <v>43575</v>
      </c>
      <c r="Q26" s="18"/>
      <c r="R26" s="48"/>
      <c r="S26" s="18"/>
      <c r="T26" s="18"/>
    </row>
    <row r="27" spans="1:20">
      <c r="A27" s="4">
        <v>23</v>
      </c>
      <c r="B27" s="17" t="s">
        <v>62</v>
      </c>
      <c r="C27" s="57" t="s">
        <v>99</v>
      </c>
      <c r="D27" s="48" t="s">
        <v>23</v>
      </c>
      <c r="E27" s="57">
        <v>18010321505</v>
      </c>
      <c r="F27" s="48" t="s">
        <v>79</v>
      </c>
      <c r="G27" s="57">
        <v>30</v>
      </c>
      <c r="H27" s="57">
        <v>29</v>
      </c>
      <c r="I27" s="56">
        <f t="shared" si="0"/>
        <v>59</v>
      </c>
      <c r="J27" s="18"/>
      <c r="K27" s="18"/>
      <c r="L27" s="18"/>
      <c r="M27" s="18"/>
      <c r="N27" s="18"/>
      <c r="O27" s="18"/>
      <c r="P27" s="64">
        <v>43577</v>
      </c>
      <c r="Q27" s="18"/>
      <c r="R27" s="48"/>
      <c r="S27" s="18"/>
      <c r="T27" s="18"/>
    </row>
    <row r="28" spans="1:20">
      <c r="A28" s="4">
        <v>24</v>
      </c>
      <c r="B28" s="17" t="s">
        <v>62</v>
      </c>
      <c r="C28" s="57" t="s">
        <v>100</v>
      </c>
      <c r="D28" s="48" t="s">
        <v>23</v>
      </c>
      <c r="E28" s="57">
        <v>18010321505</v>
      </c>
      <c r="F28" s="48" t="s">
        <v>79</v>
      </c>
      <c r="G28" s="57">
        <v>12</v>
      </c>
      <c r="H28" s="57">
        <v>22</v>
      </c>
      <c r="I28" s="56">
        <f t="shared" si="0"/>
        <v>34</v>
      </c>
      <c r="J28" s="18"/>
      <c r="K28" s="18"/>
      <c r="L28" s="18"/>
      <c r="M28" s="18"/>
      <c r="N28" s="18"/>
      <c r="O28" s="18"/>
      <c r="P28" s="64">
        <v>43577</v>
      </c>
      <c r="Q28" s="18"/>
      <c r="R28" s="48"/>
      <c r="S28" s="18"/>
      <c r="T28" s="18"/>
    </row>
    <row r="29" spans="1:20">
      <c r="A29" s="4">
        <v>25</v>
      </c>
      <c r="B29" s="17" t="s">
        <v>62</v>
      </c>
      <c r="C29" s="57" t="s">
        <v>101</v>
      </c>
      <c r="D29" s="48" t="s">
        <v>23</v>
      </c>
      <c r="E29" s="57">
        <v>18010321505</v>
      </c>
      <c r="F29" s="48" t="s">
        <v>79</v>
      </c>
      <c r="G29" s="57">
        <v>10</v>
      </c>
      <c r="H29" s="57">
        <v>17</v>
      </c>
      <c r="I29" s="56">
        <f t="shared" si="0"/>
        <v>27</v>
      </c>
      <c r="J29" s="18"/>
      <c r="K29" s="18"/>
      <c r="L29" s="18"/>
      <c r="M29" s="18"/>
      <c r="N29" s="18"/>
      <c r="O29" s="18"/>
      <c r="P29" s="64">
        <v>43579</v>
      </c>
      <c r="Q29" s="18"/>
      <c r="R29" s="48"/>
      <c r="S29" s="18"/>
      <c r="T29" s="18"/>
    </row>
    <row r="30" spans="1:20">
      <c r="A30" s="4">
        <v>26</v>
      </c>
      <c r="B30" s="17" t="s">
        <v>62</v>
      </c>
      <c r="C30" s="57" t="s">
        <v>102</v>
      </c>
      <c r="D30" s="48" t="s">
        <v>23</v>
      </c>
      <c r="E30" s="57">
        <v>18010321505</v>
      </c>
      <c r="F30" s="48" t="s">
        <v>79</v>
      </c>
      <c r="G30" s="57">
        <v>11</v>
      </c>
      <c r="H30" s="57">
        <v>10</v>
      </c>
      <c r="I30" s="56">
        <f t="shared" si="0"/>
        <v>21</v>
      </c>
      <c r="J30" s="18"/>
      <c r="K30" s="18"/>
      <c r="L30" s="18"/>
      <c r="M30" s="18"/>
      <c r="N30" s="18"/>
      <c r="O30" s="18"/>
      <c r="P30" s="64">
        <v>43579</v>
      </c>
      <c r="Q30" s="18"/>
      <c r="R30" s="48"/>
      <c r="S30" s="18"/>
      <c r="T30" s="18"/>
    </row>
    <row r="31" spans="1:20">
      <c r="A31" s="4">
        <v>27</v>
      </c>
      <c r="B31" s="17" t="s">
        <v>62</v>
      </c>
      <c r="C31" s="57" t="s">
        <v>103</v>
      </c>
      <c r="D31" s="48" t="s">
        <v>23</v>
      </c>
      <c r="E31" s="57">
        <v>18010321505</v>
      </c>
      <c r="F31" s="48" t="s">
        <v>77</v>
      </c>
      <c r="G31" s="57">
        <v>32</v>
      </c>
      <c r="H31" s="57">
        <v>10</v>
      </c>
      <c r="I31" s="56">
        <f t="shared" si="0"/>
        <v>42</v>
      </c>
      <c r="J31" s="18"/>
      <c r="K31" s="18"/>
      <c r="L31" s="18"/>
      <c r="M31" s="18"/>
      <c r="N31" s="18"/>
      <c r="O31" s="18"/>
      <c r="P31" s="64">
        <v>43579</v>
      </c>
      <c r="Q31" s="18"/>
      <c r="R31" s="48"/>
      <c r="S31" s="18"/>
      <c r="T31" s="18"/>
    </row>
    <row r="32" spans="1:20">
      <c r="A32" s="4">
        <v>28</v>
      </c>
      <c r="B32" s="17" t="s">
        <v>62</v>
      </c>
      <c r="C32" s="57" t="s">
        <v>104</v>
      </c>
      <c r="D32" s="48" t="s">
        <v>23</v>
      </c>
      <c r="E32" s="57">
        <v>18010321505</v>
      </c>
      <c r="F32" s="48" t="s">
        <v>79</v>
      </c>
      <c r="G32" s="57">
        <v>22</v>
      </c>
      <c r="H32" s="57">
        <v>18</v>
      </c>
      <c r="I32" s="56">
        <f t="shared" si="0"/>
        <v>40</v>
      </c>
      <c r="J32" s="18"/>
      <c r="K32" s="18"/>
      <c r="L32" s="18"/>
      <c r="M32" s="18"/>
      <c r="N32" s="18"/>
      <c r="O32" s="18"/>
      <c r="P32" s="64">
        <v>43580</v>
      </c>
      <c r="Q32" s="18"/>
      <c r="R32" s="48"/>
      <c r="S32" s="18"/>
      <c r="T32" s="18"/>
    </row>
    <row r="33" spans="1:20">
      <c r="A33" s="4">
        <v>29</v>
      </c>
      <c r="B33" s="17" t="s">
        <v>62</v>
      </c>
      <c r="C33" s="57" t="s">
        <v>105</v>
      </c>
      <c r="D33" s="48" t="s">
        <v>23</v>
      </c>
      <c r="E33" s="57">
        <v>18010321505</v>
      </c>
      <c r="F33" s="48" t="s">
        <v>79</v>
      </c>
      <c r="G33" s="57">
        <v>66</v>
      </c>
      <c r="H33" s="57">
        <v>37</v>
      </c>
      <c r="I33" s="56">
        <f t="shared" si="0"/>
        <v>103</v>
      </c>
      <c r="J33" s="18"/>
      <c r="K33" s="18"/>
      <c r="L33" s="18"/>
      <c r="M33" s="18"/>
      <c r="N33" s="18"/>
      <c r="O33" s="18"/>
      <c r="P33" s="64">
        <v>43580</v>
      </c>
      <c r="Q33" s="18"/>
      <c r="R33" s="48"/>
      <c r="S33" s="18"/>
      <c r="T33" s="18"/>
    </row>
    <row r="34" spans="1:20">
      <c r="A34" s="4">
        <v>30</v>
      </c>
      <c r="B34" s="17" t="s">
        <v>62</v>
      </c>
      <c r="C34" s="57" t="s">
        <v>106</v>
      </c>
      <c r="D34" s="48" t="s">
        <v>23</v>
      </c>
      <c r="E34" s="57">
        <v>18010321505</v>
      </c>
      <c r="F34" s="48" t="s">
        <v>79</v>
      </c>
      <c r="G34" s="57">
        <v>13</v>
      </c>
      <c r="H34" s="57">
        <v>24</v>
      </c>
      <c r="I34" s="56">
        <f t="shared" si="0"/>
        <v>37</v>
      </c>
      <c r="J34" s="18"/>
      <c r="K34" s="18"/>
      <c r="L34" s="18"/>
      <c r="M34" s="18"/>
      <c r="N34" s="18"/>
      <c r="O34" s="18"/>
      <c r="P34" s="64">
        <v>43581</v>
      </c>
      <c r="Q34" s="18"/>
      <c r="R34" s="48"/>
      <c r="S34" s="18"/>
      <c r="T34" s="18"/>
    </row>
    <row r="35" spans="1:20">
      <c r="A35" s="4">
        <v>31</v>
      </c>
      <c r="B35" s="17" t="s">
        <v>62</v>
      </c>
      <c r="C35" s="57" t="s">
        <v>107</v>
      </c>
      <c r="D35" s="48" t="s">
        <v>23</v>
      </c>
      <c r="E35" s="57">
        <v>18010321505</v>
      </c>
      <c r="F35" s="48" t="s">
        <v>79</v>
      </c>
      <c r="G35" s="57">
        <v>18</v>
      </c>
      <c r="H35" s="57">
        <v>24</v>
      </c>
      <c r="I35" s="56">
        <f t="shared" si="0"/>
        <v>42</v>
      </c>
      <c r="J35" s="18"/>
      <c r="K35" s="18"/>
      <c r="L35" s="18"/>
      <c r="M35" s="18"/>
      <c r="N35" s="18"/>
      <c r="O35" s="18"/>
      <c r="P35" s="64">
        <v>43581</v>
      </c>
      <c r="Q35" s="18"/>
      <c r="R35" s="48"/>
      <c r="S35" s="18"/>
      <c r="T35" s="18"/>
    </row>
    <row r="36" spans="1:20">
      <c r="A36" s="4">
        <v>32</v>
      </c>
      <c r="B36" s="17" t="s">
        <v>62</v>
      </c>
      <c r="C36" s="57" t="s">
        <v>108</v>
      </c>
      <c r="D36" s="48" t="s">
        <v>23</v>
      </c>
      <c r="E36" s="57">
        <v>18010321505</v>
      </c>
      <c r="F36" s="48" t="s">
        <v>79</v>
      </c>
      <c r="G36" s="57">
        <v>49</v>
      </c>
      <c r="H36" s="57">
        <v>43</v>
      </c>
      <c r="I36" s="56">
        <f t="shared" si="0"/>
        <v>92</v>
      </c>
      <c r="J36" s="18"/>
      <c r="K36" s="18"/>
      <c r="L36" s="18"/>
      <c r="M36" s="18"/>
      <c r="N36" s="18"/>
      <c r="O36" s="18"/>
      <c r="P36" s="64">
        <v>43581</v>
      </c>
      <c r="Q36" s="18"/>
      <c r="R36" s="48"/>
      <c r="S36" s="18"/>
      <c r="T36" s="18"/>
    </row>
    <row r="37" spans="1:20">
      <c r="A37" s="4">
        <v>33</v>
      </c>
      <c r="B37" s="17" t="s">
        <v>62</v>
      </c>
      <c r="C37" s="57" t="s">
        <v>109</v>
      </c>
      <c r="D37" s="48" t="s">
        <v>23</v>
      </c>
      <c r="E37" s="57">
        <v>18010321505</v>
      </c>
      <c r="F37" s="48" t="s">
        <v>79</v>
      </c>
      <c r="G37" s="57">
        <v>41</v>
      </c>
      <c r="H37" s="57">
        <v>23</v>
      </c>
      <c r="I37" s="56">
        <f t="shared" si="0"/>
        <v>64</v>
      </c>
      <c r="J37" s="18"/>
      <c r="K37" s="18"/>
      <c r="L37" s="18"/>
      <c r="M37" s="18"/>
      <c r="N37" s="18"/>
      <c r="O37" s="18"/>
      <c r="P37" s="64">
        <v>43582</v>
      </c>
      <c r="Q37" s="18"/>
      <c r="R37" s="18"/>
      <c r="S37" s="18"/>
      <c r="T37" s="18"/>
    </row>
    <row r="38" spans="1:20">
      <c r="A38" s="4">
        <v>34</v>
      </c>
      <c r="B38" s="17" t="s">
        <v>62</v>
      </c>
      <c r="C38" s="57" t="s">
        <v>110</v>
      </c>
      <c r="D38" s="48" t="s">
        <v>23</v>
      </c>
      <c r="E38" s="57">
        <v>18010321505</v>
      </c>
      <c r="F38" s="48" t="s">
        <v>79</v>
      </c>
      <c r="G38" s="57">
        <v>32</v>
      </c>
      <c r="H38" s="57">
        <v>28</v>
      </c>
      <c r="I38" s="56">
        <f t="shared" si="0"/>
        <v>60</v>
      </c>
      <c r="J38" s="18"/>
      <c r="K38" s="18"/>
      <c r="L38" s="18"/>
      <c r="M38" s="18"/>
      <c r="N38" s="18"/>
      <c r="O38" s="18"/>
      <c r="P38" s="64">
        <v>43584</v>
      </c>
      <c r="Q38" s="18"/>
      <c r="R38" s="18"/>
      <c r="S38" s="18"/>
      <c r="T38" s="18"/>
    </row>
    <row r="39" spans="1:20">
      <c r="A39" s="4">
        <v>35</v>
      </c>
      <c r="B39" s="17" t="s">
        <v>62</v>
      </c>
      <c r="C39" s="57" t="s">
        <v>111</v>
      </c>
      <c r="D39" s="48" t="s">
        <v>23</v>
      </c>
      <c r="E39" s="57">
        <v>18010321505</v>
      </c>
      <c r="F39" s="48" t="s">
        <v>79</v>
      </c>
      <c r="G39" s="57">
        <v>40</v>
      </c>
      <c r="H39" s="57">
        <v>30</v>
      </c>
      <c r="I39" s="56">
        <f t="shared" si="0"/>
        <v>70</v>
      </c>
      <c r="J39" s="18"/>
      <c r="K39" s="18"/>
      <c r="L39" s="18"/>
      <c r="M39" s="18"/>
      <c r="N39" s="18"/>
      <c r="O39" s="18"/>
      <c r="P39" s="64">
        <v>43584</v>
      </c>
      <c r="Q39" s="18"/>
      <c r="R39" s="18"/>
      <c r="S39" s="18"/>
      <c r="T39" s="18"/>
    </row>
    <row r="40" spans="1:20">
      <c r="A40" s="4">
        <v>36</v>
      </c>
      <c r="B40" s="17" t="s">
        <v>62</v>
      </c>
      <c r="C40" s="57" t="s">
        <v>112</v>
      </c>
      <c r="D40" s="48" t="s">
        <v>23</v>
      </c>
      <c r="E40" s="57">
        <v>18010321505</v>
      </c>
      <c r="F40" s="48" t="s">
        <v>79</v>
      </c>
      <c r="G40" s="57">
        <v>24</v>
      </c>
      <c r="H40" s="57">
        <v>19</v>
      </c>
      <c r="I40" s="56">
        <f t="shared" si="0"/>
        <v>43</v>
      </c>
      <c r="J40" s="18"/>
      <c r="K40" s="18"/>
      <c r="L40" s="18"/>
      <c r="M40" s="18"/>
      <c r="N40" s="18"/>
      <c r="O40" s="18"/>
      <c r="P40" s="24"/>
      <c r="Q40" s="18"/>
      <c r="R40" s="18"/>
      <c r="S40" s="18"/>
      <c r="T40" s="18"/>
    </row>
    <row r="41" spans="1:20">
      <c r="A41" s="4">
        <v>37</v>
      </c>
      <c r="B41" s="17" t="s">
        <v>62</v>
      </c>
      <c r="C41" s="57" t="s">
        <v>113</v>
      </c>
      <c r="D41" s="48" t="s">
        <v>23</v>
      </c>
      <c r="E41" s="57">
        <v>18010321505</v>
      </c>
      <c r="F41" s="48" t="s">
        <v>79</v>
      </c>
      <c r="G41" s="57">
        <v>25</v>
      </c>
      <c r="H41" s="57">
        <v>23</v>
      </c>
      <c r="I41" s="56">
        <f t="shared" si="0"/>
        <v>48</v>
      </c>
      <c r="J41" s="18"/>
      <c r="K41" s="18"/>
      <c r="L41" s="18"/>
      <c r="M41" s="18"/>
      <c r="N41" s="18"/>
      <c r="O41" s="18"/>
      <c r="P41" s="24"/>
      <c r="Q41" s="18"/>
      <c r="R41" s="18"/>
      <c r="S41" s="18"/>
      <c r="T41" s="18"/>
    </row>
    <row r="42" spans="1:20">
      <c r="A42" s="4">
        <v>38</v>
      </c>
      <c r="B42" s="17" t="s">
        <v>62</v>
      </c>
      <c r="C42" s="57" t="s">
        <v>114</v>
      </c>
      <c r="D42" s="48" t="s">
        <v>23</v>
      </c>
      <c r="E42" s="57">
        <v>18010321505</v>
      </c>
      <c r="F42" s="48" t="s">
        <v>79</v>
      </c>
      <c r="G42" s="57">
        <v>16</v>
      </c>
      <c r="H42" s="57">
        <v>18</v>
      </c>
      <c r="I42" s="56">
        <f t="shared" si="0"/>
        <v>34</v>
      </c>
      <c r="J42" s="18"/>
      <c r="K42" s="18"/>
      <c r="L42" s="18"/>
      <c r="M42" s="18"/>
      <c r="N42" s="18"/>
      <c r="O42" s="18"/>
      <c r="P42" s="24"/>
      <c r="Q42" s="18"/>
      <c r="R42" s="18"/>
      <c r="S42" s="18"/>
      <c r="T42" s="18"/>
    </row>
    <row r="43" spans="1:20">
      <c r="A43" s="4">
        <v>39</v>
      </c>
      <c r="B43" s="17" t="s">
        <v>62</v>
      </c>
      <c r="C43" s="57" t="s">
        <v>115</v>
      </c>
      <c r="D43" s="48" t="s">
        <v>23</v>
      </c>
      <c r="E43" s="57">
        <v>18010321505</v>
      </c>
      <c r="F43" s="48" t="s">
        <v>79</v>
      </c>
      <c r="G43" s="57">
        <v>18</v>
      </c>
      <c r="H43" s="57">
        <v>18</v>
      </c>
      <c r="I43" s="56">
        <f t="shared" si="0"/>
        <v>36</v>
      </c>
      <c r="J43" s="18"/>
      <c r="K43" s="18"/>
      <c r="L43" s="18"/>
      <c r="M43" s="18"/>
      <c r="N43" s="18"/>
      <c r="O43" s="18"/>
      <c r="P43" s="24"/>
      <c r="Q43" s="18"/>
      <c r="R43" s="18"/>
      <c r="S43" s="18"/>
      <c r="T43" s="18"/>
    </row>
    <row r="44" spans="1:20">
      <c r="A44" s="4">
        <v>40</v>
      </c>
      <c r="B44" s="17" t="s">
        <v>62</v>
      </c>
      <c r="C44" s="57" t="s">
        <v>116</v>
      </c>
      <c r="D44" s="48" t="s">
        <v>23</v>
      </c>
      <c r="E44" s="57">
        <v>18010321505</v>
      </c>
      <c r="F44" s="48" t="s">
        <v>79</v>
      </c>
      <c r="G44" s="57">
        <v>50</v>
      </c>
      <c r="H44" s="57">
        <v>66</v>
      </c>
      <c r="I44" s="56">
        <f t="shared" si="0"/>
        <v>116</v>
      </c>
      <c r="J44" s="18"/>
      <c r="K44" s="18"/>
      <c r="L44" s="18"/>
      <c r="M44" s="18"/>
      <c r="N44" s="18"/>
      <c r="O44" s="18"/>
      <c r="P44" s="24"/>
      <c r="Q44" s="18"/>
      <c r="R44" s="18"/>
      <c r="S44" s="18"/>
      <c r="T44" s="18"/>
    </row>
    <row r="45" spans="1:20">
      <c r="A45" s="4">
        <v>41</v>
      </c>
      <c r="B45" s="17"/>
      <c r="C45" s="18"/>
      <c r="D45" s="18"/>
      <c r="E45" s="19"/>
      <c r="F45" s="18"/>
      <c r="G45" s="19"/>
      <c r="H45" s="19"/>
      <c r="I45" s="56">
        <f t="shared" si="0"/>
        <v>0</v>
      </c>
      <c r="J45" s="18"/>
      <c r="K45" s="18"/>
      <c r="L45" s="18"/>
      <c r="M45" s="18"/>
      <c r="N45" s="18"/>
      <c r="O45" s="18"/>
      <c r="P45" s="24"/>
      <c r="Q45" s="18"/>
      <c r="R45" s="18"/>
      <c r="S45" s="18"/>
      <c r="T45" s="18"/>
    </row>
    <row r="46" spans="1:20">
      <c r="A46" s="4">
        <v>42</v>
      </c>
      <c r="B46" s="17"/>
      <c r="C46" s="18"/>
      <c r="D46" s="18"/>
      <c r="E46" s="19"/>
      <c r="F46" s="18"/>
      <c r="G46" s="19"/>
      <c r="H46" s="19"/>
      <c r="I46" s="56">
        <f t="shared" si="0"/>
        <v>0</v>
      </c>
      <c r="J46" s="18"/>
      <c r="K46" s="18"/>
      <c r="L46" s="18"/>
      <c r="M46" s="18"/>
      <c r="N46" s="18"/>
      <c r="O46" s="18"/>
      <c r="P46" s="24"/>
      <c r="Q46" s="18"/>
      <c r="R46" s="18"/>
      <c r="S46" s="18"/>
      <c r="T46" s="18"/>
    </row>
    <row r="47" spans="1:20">
      <c r="A47" s="4">
        <v>43</v>
      </c>
      <c r="B47" s="17"/>
      <c r="C47" s="18"/>
      <c r="D47" s="18"/>
      <c r="E47" s="19"/>
      <c r="F47" s="18"/>
      <c r="G47" s="19"/>
      <c r="H47" s="19"/>
      <c r="I47" s="56">
        <f t="shared" si="0"/>
        <v>0</v>
      </c>
      <c r="J47" s="18"/>
      <c r="K47" s="18"/>
      <c r="L47" s="18"/>
      <c r="M47" s="18"/>
      <c r="N47" s="18"/>
      <c r="O47" s="18"/>
      <c r="P47" s="24"/>
      <c r="Q47" s="18"/>
      <c r="R47" s="18"/>
      <c r="S47" s="18"/>
      <c r="T47" s="18"/>
    </row>
    <row r="48" spans="1:20">
      <c r="A48" s="4">
        <v>44</v>
      </c>
      <c r="B48" s="17"/>
      <c r="C48" s="18"/>
      <c r="D48" s="18"/>
      <c r="E48" s="19"/>
      <c r="F48" s="18"/>
      <c r="G48" s="19"/>
      <c r="H48" s="19"/>
      <c r="I48" s="56">
        <f t="shared" si="0"/>
        <v>0</v>
      </c>
      <c r="J48" s="18"/>
      <c r="K48" s="18"/>
      <c r="L48" s="18"/>
      <c r="M48" s="18"/>
      <c r="N48" s="18"/>
      <c r="O48" s="18"/>
      <c r="P48" s="24"/>
      <c r="Q48" s="18"/>
      <c r="R48" s="18"/>
      <c r="S48" s="18"/>
      <c r="T48" s="18"/>
    </row>
    <row r="49" spans="1:20">
      <c r="A49" s="4">
        <v>45</v>
      </c>
      <c r="B49" s="17"/>
      <c r="C49" s="18"/>
      <c r="D49" s="18"/>
      <c r="E49" s="19"/>
      <c r="F49" s="18"/>
      <c r="G49" s="19"/>
      <c r="H49" s="19"/>
      <c r="I49" s="56">
        <f t="shared" si="0"/>
        <v>0</v>
      </c>
      <c r="J49" s="18"/>
      <c r="K49" s="18"/>
      <c r="L49" s="18"/>
      <c r="M49" s="18"/>
      <c r="N49" s="18"/>
      <c r="O49" s="18"/>
      <c r="P49" s="24"/>
      <c r="Q49" s="18"/>
      <c r="R49" s="18"/>
      <c r="S49" s="18"/>
      <c r="T49" s="18"/>
    </row>
    <row r="50" spans="1:20">
      <c r="A50" s="4">
        <v>46</v>
      </c>
      <c r="B50" s="17"/>
      <c r="C50" s="18"/>
      <c r="D50" s="18"/>
      <c r="E50" s="19"/>
      <c r="F50" s="18"/>
      <c r="G50" s="19"/>
      <c r="H50" s="19"/>
      <c r="I50" s="56">
        <f t="shared" si="0"/>
        <v>0</v>
      </c>
      <c r="J50" s="18"/>
      <c r="K50" s="18"/>
      <c r="L50" s="18"/>
      <c r="M50" s="18"/>
      <c r="N50" s="18"/>
      <c r="O50" s="18"/>
      <c r="P50" s="24"/>
      <c r="Q50" s="18"/>
      <c r="R50" s="18"/>
      <c r="S50" s="18"/>
      <c r="T50" s="18"/>
    </row>
    <row r="51" spans="1:20">
      <c r="A51" s="4">
        <v>47</v>
      </c>
      <c r="B51" s="17"/>
      <c r="C51" s="18"/>
      <c r="D51" s="18"/>
      <c r="E51" s="19"/>
      <c r="F51" s="18"/>
      <c r="G51" s="19"/>
      <c r="H51" s="19"/>
      <c r="I51" s="56">
        <f t="shared" si="0"/>
        <v>0</v>
      </c>
      <c r="J51" s="18"/>
      <c r="K51" s="18"/>
      <c r="L51" s="18"/>
      <c r="M51" s="18"/>
      <c r="N51" s="18"/>
      <c r="O51" s="18"/>
      <c r="P51" s="24"/>
      <c r="Q51" s="18"/>
      <c r="R51" s="18"/>
      <c r="S51" s="18"/>
      <c r="T51" s="18"/>
    </row>
    <row r="52" spans="1:20">
      <c r="A52" s="4">
        <v>48</v>
      </c>
      <c r="B52" s="17"/>
      <c r="C52" s="18"/>
      <c r="D52" s="18"/>
      <c r="E52" s="19"/>
      <c r="F52" s="18"/>
      <c r="G52" s="19"/>
      <c r="H52" s="19"/>
      <c r="I52" s="56">
        <f t="shared" si="0"/>
        <v>0</v>
      </c>
      <c r="J52" s="18"/>
      <c r="K52" s="18"/>
      <c r="L52" s="18"/>
      <c r="M52" s="18"/>
      <c r="N52" s="18"/>
      <c r="O52" s="18"/>
      <c r="P52" s="24"/>
      <c r="Q52" s="18"/>
      <c r="R52" s="18"/>
      <c r="S52" s="18"/>
      <c r="T52" s="18"/>
    </row>
    <row r="53" spans="1:20">
      <c r="A53" s="4">
        <v>49</v>
      </c>
      <c r="B53" s="17"/>
      <c r="C53" s="18"/>
      <c r="D53" s="18"/>
      <c r="E53" s="19"/>
      <c r="F53" s="18"/>
      <c r="G53" s="19"/>
      <c r="H53" s="19"/>
      <c r="I53" s="56">
        <f t="shared" si="0"/>
        <v>0</v>
      </c>
      <c r="J53" s="18"/>
      <c r="K53" s="18"/>
      <c r="L53" s="18"/>
      <c r="M53" s="18"/>
      <c r="N53" s="18"/>
      <c r="O53" s="18"/>
      <c r="P53" s="24"/>
      <c r="Q53" s="18"/>
      <c r="R53" s="18"/>
      <c r="S53" s="18"/>
      <c r="T53" s="18"/>
    </row>
    <row r="54" spans="1:20">
      <c r="A54" s="4">
        <v>50</v>
      </c>
      <c r="B54" s="17"/>
      <c r="C54" s="18"/>
      <c r="D54" s="18"/>
      <c r="E54" s="19"/>
      <c r="F54" s="18"/>
      <c r="G54" s="19"/>
      <c r="H54" s="19"/>
      <c r="I54" s="56">
        <f t="shared" si="0"/>
        <v>0</v>
      </c>
      <c r="J54" s="18"/>
      <c r="K54" s="18"/>
      <c r="L54" s="18"/>
      <c r="M54" s="18"/>
      <c r="N54" s="18"/>
      <c r="O54" s="18"/>
      <c r="P54" s="24"/>
      <c r="Q54" s="18"/>
      <c r="R54" s="18"/>
      <c r="S54" s="18"/>
      <c r="T54" s="18"/>
    </row>
    <row r="55" spans="1:20">
      <c r="A55" s="4">
        <v>51</v>
      </c>
      <c r="B55" s="17"/>
      <c r="C55" s="18"/>
      <c r="D55" s="18"/>
      <c r="E55" s="19"/>
      <c r="F55" s="18"/>
      <c r="G55" s="19"/>
      <c r="H55" s="19"/>
      <c r="I55" s="56">
        <f t="shared" si="0"/>
        <v>0</v>
      </c>
      <c r="J55" s="18"/>
      <c r="K55" s="18"/>
      <c r="L55" s="18"/>
      <c r="M55" s="18"/>
      <c r="N55" s="18"/>
      <c r="O55" s="18"/>
      <c r="P55" s="24"/>
      <c r="Q55" s="18"/>
      <c r="R55" s="18"/>
      <c r="S55" s="18"/>
      <c r="T55" s="18"/>
    </row>
    <row r="56" spans="1:20">
      <c r="A56" s="4">
        <v>52</v>
      </c>
      <c r="B56" s="17"/>
      <c r="C56" s="18"/>
      <c r="D56" s="18"/>
      <c r="E56" s="19"/>
      <c r="F56" s="18"/>
      <c r="G56" s="19"/>
      <c r="H56" s="19"/>
      <c r="I56" s="56">
        <f t="shared" si="0"/>
        <v>0</v>
      </c>
      <c r="J56" s="18"/>
      <c r="K56" s="18"/>
      <c r="L56" s="18"/>
      <c r="M56" s="18"/>
      <c r="N56" s="18"/>
      <c r="O56" s="18"/>
      <c r="P56" s="24"/>
      <c r="Q56" s="18"/>
      <c r="R56" s="18"/>
      <c r="S56" s="18"/>
      <c r="T56" s="18"/>
    </row>
    <row r="57" spans="1:20">
      <c r="A57" s="4">
        <v>53</v>
      </c>
      <c r="B57" s="17"/>
      <c r="C57" s="18"/>
      <c r="D57" s="18"/>
      <c r="E57" s="19"/>
      <c r="F57" s="18"/>
      <c r="G57" s="19"/>
      <c r="H57" s="19"/>
      <c r="I57" s="56">
        <f t="shared" si="0"/>
        <v>0</v>
      </c>
      <c r="J57" s="18"/>
      <c r="K57" s="18"/>
      <c r="L57" s="18"/>
      <c r="M57" s="18"/>
      <c r="N57" s="18"/>
      <c r="O57" s="18"/>
      <c r="P57" s="24"/>
      <c r="Q57" s="18"/>
      <c r="R57" s="18"/>
      <c r="S57" s="18"/>
      <c r="T57" s="18"/>
    </row>
    <row r="58" spans="1:20">
      <c r="A58" s="4">
        <v>54</v>
      </c>
      <c r="B58" s="17"/>
      <c r="C58" s="18"/>
      <c r="D58" s="18"/>
      <c r="E58" s="19"/>
      <c r="F58" s="18"/>
      <c r="G58" s="19"/>
      <c r="H58" s="19"/>
      <c r="I58" s="56">
        <f t="shared" si="0"/>
        <v>0</v>
      </c>
      <c r="J58" s="18"/>
      <c r="K58" s="18"/>
      <c r="L58" s="18"/>
      <c r="M58" s="18"/>
      <c r="N58" s="18"/>
      <c r="O58" s="18"/>
      <c r="P58" s="24"/>
      <c r="Q58" s="18"/>
      <c r="R58" s="18"/>
      <c r="S58" s="18"/>
      <c r="T58" s="18"/>
    </row>
    <row r="59" spans="1:20">
      <c r="A59" s="4">
        <v>55</v>
      </c>
      <c r="B59" s="17"/>
      <c r="C59" s="18"/>
      <c r="D59" s="18"/>
      <c r="E59" s="19"/>
      <c r="F59" s="18"/>
      <c r="G59" s="19"/>
      <c r="H59" s="19"/>
      <c r="I59" s="56">
        <f t="shared" si="0"/>
        <v>0</v>
      </c>
      <c r="J59" s="18"/>
      <c r="K59" s="18"/>
      <c r="L59" s="18"/>
      <c r="M59" s="18"/>
      <c r="N59" s="18"/>
      <c r="O59" s="18"/>
      <c r="P59" s="24"/>
      <c r="Q59" s="18"/>
      <c r="R59" s="18"/>
      <c r="S59" s="18"/>
      <c r="T59" s="18"/>
    </row>
    <row r="60" spans="1:20">
      <c r="A60" s="4">
        <v>56</v>
      </c>
      <c r="B60" s="17"/>
      <c r="C60" s="18"/>
      <c r="D60" s="18"/>
      <c r="E60" s="19"/>
      <c r="F60" s="18"/>
      <c r="G60" s="19"/>
      <c r="H60" s="19"/>
      <c r="I60" s="56">
        <f t="shared" si="0"/>
        <v>0</v>
      </c>
      <c r="J60" s="18"/>
      <c r="K60" s="18"/>
      <c r="L60" s="18"/>
      <c r="M60" s="18"/>
      <c r="N60" s="18"/>
      <c r="O60" s="18"/>
      <c r="P60" s="24"/>
      <c r="Q60" s="18"/>
      <c r="R60" s="18"/>
      <c r="S60" s="18"/>
      <c r="T60" s="18"/>
    </row>
    <row r="61" spans="1:20">
      <c r="A61" s="4">
        <v>57</v>
      </c>
      <c r="B61" s="17"/>
      <c r="C61" s="18"/>
      <c r="D61" s="18"/>
      <c r="E61" s="19"/>
      <c r="F61" s="18"/>
      <c r="G61" s="19"/>
      <c r="H61" s="19"/>
      <c r="I61" s="56">
        <f t="shared" si="0"/>
        <v>0</v>
      </c>
      <c r="J61" s="18"/>
      <c r="K61" s="18"/>
      <c r="L61" s="18"/>
      <c r="M61" s="18"/>
      <c r="N61" s="18"/>
      <c r="O61" s="18"/>
      <c r="P61" s="24"/>
      <c r="Q61" s="18"/>
      <c r="R61" s="18"/>
      <c r="S61" s="18"/>
      <c r="T61" s="18"/>
    </row>
    <row r="62" spans="1:20">
      <c r="A62" s="4">
        <v>58</v>
      </c>
      <c r="B62" s="17"/>
      <c r="C62" s="18"/>
      <c r="D62" s="18"/>
      <c r="E62" s="19"/>
      <c r="F62" s="18"/>
      <c r="G62" s="19"/>
      <c r="H62" s="19"/>
      <c r="I62" s="56">
        <f t="shared" si="0"/>
        <v>0</v>
      </c>
      <c r="J62" s="18"/>
      <c r="K62" s="18"/>
      <c r="L62" s="18"/>
      <c r="M62" s="18"/>
      <c r="N62" s="18"/>
      <c r="O62" s="18"/>
      <c r="P62" s="24"/>
      <c r="Q62" s="18"/>
      <c r="R62" s="18"/>
      <c r="S62" s="18"/>
      <c r="T62" s="18"/>
    </row>
    <row r="63" spans="1:20">
      <c r="A63" s="4">
        <v>59</v>
      </c>
      <c r="B63" s="17"/>
      <c r="C63" s="18"/>
      <c r="D63" s="18"/>
      <c r="E63" s="19"/>
      <c r="F63" s="18"/>
      <c r="G63" s="19"/>
      <c r="H63" s="19"/>
      <c r="I63" s="56">
        <f t="shared" si="0"/>
        <v>0</v>
      </c>
      <c r="J63" s="18"/>
      <c r="K63" s="18"/>
      <c r="L63" s="18"/>
      <c r="M63" s="18"/>
      <c r="N63" s="18"/>
      <c r="O63" s="18"/>
      <c r="P63" s="24"/>
      <c r="Q63" s="18"/>
      <c r="R63" s="18"/>
      <c r="S63" s="18"/>
      <c r="T63" s="18"/>
    </row>
    <row r="64" spans="1:20">
      <c r="A64" s="4">
        <v>60</v>
      </c>
      <c r="B64" s="17"/>
      <c r="C64" s="18"/>
      <c r="D64" s="18"/>
      <c r="E64" s="19"/>
      <c r="F64" s="18"/>
      <c r="G64" s="19"/>
      <c r="H64" s="19"/>
      <c r="I64" s="56">
        <f t="shared" si="0"/>
        <v>0</v>
      </c>
      <c r="J64" s="18"/>
      <c r="K64" s="18"/>
      <c r="L64" s="18"/>
      <c r="M64" s="18"/>
      <c r="N64" s="18"/>
      <c r="O64" s="18"/>
      <c r="P64" s="24"/>
      <c r="Q64" s="18"/>
      <c r="R64" s="18"/>
      <c r="S64" s="18"/>
      <c r="T64" s="18"/>
    </row>
    <row r="65" spans="1:20">
      <c r="A65" s="4">
        <v>61</v>
      </c>
      <c r="B65" s="17"/>
      <c r="C65" s="18"/>
      <c r="D65" s="18"/>
      <c r="E65" s="19"/>
      <c r="F65" s="18"/>
      <c r="G65" s="19"/>
      <c r="H65" s="19"/>
      <c r="I65" s="56">
        <f t="shared" si="0"/>
        <v>0</v>
      </c>
      <c r="J65" s="18"/>
      <c r="K65" s="18"/>
      <c r="L65" s="18"/>
      <c r="M65" s="18"/>
      <c r="N65" s="18"/>
      <c r="O65" s="18"/>
      <c r="P65" s="24"/>
      <c r="Q65" s="18"/>
      <c r="R65" s="18"/>
      <c r="S65" s="18"/>
      <c r="T65" s="18"/>
    </row>
    <row r="66" spans="1:20">
      <c r="A66" s="4">
        <v>62</v>
      </c>
      <c r="B66" s="17"/>
      <c r="C66" s="18"/>
      <c r="D66" s="18"/>
      <c r="E66" s="19"/>
      <c r="F66" s="18"/>
      <c r="G66" s="19"/>
      <c r="H66" s="19"/>
      <c r="I66" s="56">
        <f t="shared" si="0"/>
        <v>0</v>
      </c>
      <c r="J66" s="18"/>
      <c r="K66" s="18"/>
      <c r="L66" s="18"/>
      <c r="M66" s="18"/>
      <c r="N66" s="18"/>
      <c r="O66" s="18"/>
      <c r="P66" s="24"/>
      <c r="Q66" s="18"/>
      <c r="R66" s="18"/>
      <c r="S66" s="18"/>
      <c r="T66" s="18"/>
    </row>
    <row r="67" spans="1:20">
      <c r="A67" s="4">
        <v>63</v>
      </c>
      <c r="B67" s="17"/>
      <c r="C67" s="18"/>
      <c r="D67" s="18"/>
      <c r="E67" s="19"/>
      <c r="F67" s="18"/>
      <c r="G67" s="19"/>
      <c r="H67" s="19"/>
      <c r="I67" s="56">
        <f t="shared" si="0"/>
        <v>0</v>
      </c>
      <c r="J67" s="18"/>
      <c r="K67" s="18"/>
      <c r="L67" s="18"/>
      <c r="M67" s="18"/>
      <c r="N67" s="18"/>
      <c r="O67" s="18"/>
      <c r="P67" s="24"/>
      <c r="Q67" s="18"/>
      <c r="R67" s="18"/>
      <c r="S67" s="18"/>
      <c r="T67" s="18"/>
    </row>
    <row r="68" spans="1:20">
      <c r="A68" s="4">
        <v>64</v>
      </c>
      <c r="B68" s="17"/>
      <c r="C68" s="18"/>
      <c r="D68" s="18"/>
      <c r="E68" s="19"/>
      <c r="F68" s="18"/>
      <c r="G68" s="19"/>
      <c r="H68" s="19"/>
      <c r="I68" s="56">
        <f t="shared" si="0"/>
        <v>0</v>
      </c>
      <c r="J68" s="18"/>
      <c r="K68" s="18"/>
      <c r="L68" s="18"/>
      <c r="M68" s="18"/>
      <c r="N68" s="18"/>
      <c r="O68" s="18"/>
      <c r="P68" s="24"/>
      <c r="Q68" s="18"/>
      <c r="R68" s="18"/>
      <c r="S68" s="18"/>
      <c r="T68" s="18"/>
    </row>
    <row r="69" spans="1:20">
      <c r="A69" s="4">
        <v>65</v>
      </c>
      <c r="B69" s="17"/>
      <c r="C69" s="18"/>
      <c r="D69" s="18"/>
      <c r="E69" s="19"/>
      <c r="F69" s="18"/>
      <c r="G69" s="19"/>
      <c r="H69" s="19"/>
      <c r="I69" s="56">
        <f t="shared" si="0"/>
        <v>0</v>
      </c>
      <c r="J69" s="18"/>
      <c r="K69" s="18"/>
      <c r="L69" s="18"/>
      <c r="M69" s="18"/>
      <c r="N69" s="18"/>
      <c r="O69" s="18"/>
      <c r="P69" s="24"/>
      <c r="Q69" s="18"/>
      <c r="R69" s="18"/>
      <c r="S69" s="18"/>
      <c r="T69" s="18"/>
    </row>
    <row r="70" spans="1:20">
      <c r="A70" s="4">
        <v>66</v>
      </c>
      <c r="B70" s="17"/>
      <c r="C70" s="18"/>
      <c r="D70" s="18"/>
      <c r="E70" s="19"/>
      <c r="F70" s="18"/>
      <c r="G70" s="19"/>
      <c r="H70" s="19"/>
      <c r="I70" s="56">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6">
        <f t="shared" si="1"/>
        <v>0</v>
      </c>
      <c r="J71" s="18"/>
      <c r="K71" s="18"/>
      <c r="L71" s="18"/>
      <c r="M71" s="18"/>
      <c r="N71" s="18"/>
      <c r="O71" s="18"/>
      <c r="P71" s="24"/>
      <c r="Q71" s="18"/>
      <c r="R71" s="18"/>
      <c r="S71" s="18"/>
      <c r="T71" s="18"/>
    </row>
    <row r="72" spans="1:20">
      <c r="A72" s="4">
        <v>68</v>
      </c>
      <c r="B72" s="17"/>
      <c r="C72" s="18"/>
      <c r="D72" s="18"/>
      <c r="E72" s="19"/>
      <c r="F72" s="18"/>
      <c r="G72" s="19"/>
      <c r="H72" s="19"/>
      <c r="I72" s="56">
        <f t="shared" si="1"/>
        <v>0</v>
      </c>
      <c r="J72" s="18"/>
      <c r="K72" s="18"/>
      <c r="L72" s="18"/>
      <c r="M72" s="18"/>
      <c r="N72" s="18"/>
      <c r="O72" s="18"/>
      <c r="P72" s="24"/>
      <c r="Q72" s="18"/>
      <c r="R72" s="18"/>
      <c r="S72" s="18"/>
      <c r="T72" s="18"/>
    </row>
    <row r="73" spans="1:20">
      <c r="A73" s="4">
        <v>69</v>
      </c>
      <c r="B73" s="17"/>
      <c r="C73" s="18"/>
      <c r="D73" s="18"/>
      <c r="E73" s="19"/>
      <c r="F73" s="18"/>
      <c r="G73" s="19"/>
      <c r="H73" s="19"/>
      <c r="I73" s="56">
        <f t="shared" si="1"/>
        <v>0</v>
      </c>
      <c r="J73" s="18"/>
      <c r="K73" s="18"/>
      <c r="L73" s="18"/>
      <c r="M73" s="18"/>
      <c r="N73" s="18"/>
      <c r="O73" s="18"/>
      <c r="P73" s="24"/>
      <c r="Q73" s="18"/>
      <c r="R73" s="18"/>
      <c r="S73" s="18"/>
      <c r="T73" s="18"/>
    </row>
    <row r="74" spans="1:20">
      <c r="A74" s="4">
        <v>70</v>
      </c>
      <c r="B74" s="17"/>
      <c r="C74" s="57"/>
      <c r="D74" s="57"/>
      <c r="E74" s="17"/>
      <c r="F74" s="57"/>
      <c r="G74" s="17"/>
      <c r="H74" s="17"/>
      <c r="I74" s="56">
        <f t="shared" si="1"/>
        <v>0</v>
      </c>
      <c r="J74" s="57"/>
      <c r="K74" s="57"/>
      <c r="L74" s="57"/>
      <c r="M74" s="57"/>
      <c r="N74" s="57"/>
      <c r="O74" s="57"/>
      <c r="P74" s="24"/>
      <c r="Q74" s="18"/>
      <c r="R74" s="18"/>
      <c r="S74" s="18"/>
      <c r="T74" s="18"/>
    </row>
    <row r="75" spans="1:20">
      <c r="A75" s="4">
        <v>71</v>
      </c>
      <c r="B75" s="17"/>
      <c r="C75" s="18"/>
      <c r="D75" s="18"/>
      <c r="E75" s="19"/>
      <c r="F75" s="18"/>
      <c r="G75" s="19"/>
      <c r="H75" s="19"/>
      <c r="I75" s="56">
        <f t="shared" si="1"/>
        <v>0</v>
      </c>
      <c r="J75" s="18"/>
      <c r="K75" s="18"/>
      <c r="L75" s="18"/>
      <c r="M75" s="18"/>
      <c r="N75" s="18"/>
      <c r="O75" s="18"/>
      <c r="P75" s="24"/>
      <c r="Q75" s="18"/>
      <c r="R75" s="18"/>
      <c r="S75" s="18"/>
      <c r="T75" s="18"/>
    </row>
    <row r="76" spans="1:20">
      <c r="A76" s="4">
        <v>72</v>
      </c>
      <c r="B76" s="17"/>
      <c r="C76" s="18"/>
      <c r="D76" s="18"/>
      <c r="E76" s="19"/>
      <c r="F76" s="18"/>
      <c r="G76" s="19"/>
      <c r="H76" s="19"/>
      <c r="I76" s="56">
        <f t="shared" si="1"/>
        <v>0</v>
      </c>
      <c r="J76" s="18"/>
      <c r="K76" s="18"/>
      <c r="L76" s="18"/>
      <c r="M76" s="18"/>
      <c r="N76" s="18"/>
      <c r="O76" s="18"/>
      <c r="P76" s="24"/>
      <c r="Q76" s="18"/>
      <c r="R76" s="18"/>
      <c r="S76" s="18"/>
      <c r="T76" s="18"/>
    </row>
    <row r="77" spans="1:20">
      <c r="A77" s="4">
        <v>73</v>
      </c>
      <c r="B77" s="17"/>
      <c r="C77" s="18"/>
      <c r="D77" s="18"/>
      <c r="E77" s="19"/>
      <c r="F77" s="18"/>
      <c r="G77" s="19"/>
      <c r="H77" s="19"/>
      <c r="I77" s="56">
        <f t="shared" si="1"/>
        <v>0</v>
      </c>
      <c r="J77" s="18"/>
      <c r="K77" s="18"/>
      <c r="L77" s="18"/>
      <c r="M77" s="18"/>
      <c r="N77" s="18"/>
      <c r="O77" s="18"/>
      <c r="P77" s="24"/>
      <c r="Q77" s="18"/>
      <c r="R77" s="18"/>
      <c r="S77" s="18"/>
      <c r="T77" s="18"/>
    </row>
    <row r="78" spans="1:20">
      <c r="A78" s="4">
        <v>74</v>
      </c>
      <c r="B78" s="17"/>
      <c r="C78" s="18"/>
      <c r="D78" s="18"/>
      <c r="E78" s="19"/>
      <c r="F78" s="18"/>
      <c r="G78" s="19"/>
      <c r="H78" s="19"/>
      <c r="I78" s="56">
        <f t="shared" si="1"/>
        <v>0</v>
      </c>
      <c r="J78" s="18"/>
      <c r="K78" s="18"/>
      <c r="L78" s="18"/>
      <c r="M78" s="18"/>
      <c r="N78" s="18"/>
      <c r="O78" s="18"/>
      <c r="P78" s="24"/>
      <c r="Q78" s="18"/>
      <c r="R78" s="18"/>
      <c r="S78" s="18"/>
      <c r="T78" s="18"/>
    </row>
    <row r="79" spans="1:20">
      <c r="A79" s="4">
        <v>75</v>
      </c>
      <c r="B79" s="17"/>
      <c r="C79" s="18"/>
      <c r="D79" s="18"/>
      <c r="E79" s="19"/>
      <c r="F79" s="18"/>
      <c r="G79" s="19"/>
      <c r="H79" s="19"/>
      <c r="I79" s="56">
        <f t="shared" si="1"/>
        <v>0</v>
      </c>
      <c r="J79" s="18"/>
      <c r="K79" s="18"/>
      <c r="L79" s="18"/>
      <c r="M79" s="18"/>
      <c r="N79" s="18"/>
      <c r="O79" s="18"/>
      <c r="P79" s="24"/>
      <c r="Q79" s="18"/>
      <c r="R79" s="18"/>
      <c r="S79" s="18"/>
      <c r="T79" s="18"/>
    </row>
    <row r="80" spans="1:20">
      <c r="A80" s="4">
        <v>76</v>
      </c>
      <c r="B80" s="17"/>
      <c r="C80" s="18"/>
      <c r="D80" s="18"/>
      <c r="E80" s="19"/>
      <c r="F80" s="18"/>
      <c r="G80" s="19"/>
      <c r="H80" s="19"/>
      <c r="I80" s="56">
        <f t="shared" si="1"/>
        <v>0</v>
      </c>
      <c r="J80" s="18"/>
      <c r="K80" s="18"/>
      <c r="L80" s="18"/>
      <c r="M80" s="18"/>
      <c r="N80" s="18"/>
      <c r="O80" s="18"/>
      <c r="P80" s="24"/>
      <c r="Q80" s="18"/>
      <c r="R80" s="18"/>
      <c r="S80" s="18"/>
      <c r="T80" s="18"/>
    </row>
    <row r="81" spans="1:20">
      <c r="A81" s="4">
        <v>77</v>
      </c>
      <c r="B81" s="17"/>
      <c r="C81" s="18"/>
      <c r="D81" s="18"/>
      <c r="E81" s="19"/>
      <c r="F81" s="18"/>
      <c r="G81" s="19"/>
      <c r="H81" s="19"/>
      <c r="I81" s="56">
        <f t="shared" si="1"/>
        <v>0</v>
      </c>
      <c r="J81" s="18"/>
      <c r="K81" s="18"/>
      <c r="L81" s="18"/>
      <c r="M81" s="18"/>
      <c r="N81" s="18"/>
      <c r="O81" s="18"/>
      <c r="P81" s="24"/>
      <c r="Q81" s="18"/>
      <c r="R81" s="18"/>
      <c r="S81" s="18"/>
      <c r="T81" s="18"/>
    </row>
    <row r="82" spans="1:20">
      <c r="A82" s="4">
        <v>78</v>
      </c>
      <c r="B82" s="17"/>
      <c r="C82" s="18"/>
      <c r="D82" s="18"/>
      <c r="E82" s="19"/>
      <c r="F82" s="18"/>
      <c r="G82" s="19"/>
      <c r="H82" s="19"/>
      <c r="I82" s="56">
        <f t="shared" si="1"/>
        <v>0</v>
      </c>
      <c r="J82" s="18"/>
      <c r="K82" s="18"/>
      <c r="L82" s="18"/>
      <c r="M82" s="18"/>
      <c r="N82" s="18"/>
      <c r="O82" s="18"/>
      <c r="P82" s="24"/>
      <c r="Q82" s="18"/>
      <c r="R82" s="18"/>
      <c r="S82" s="18"/>
      <c r="T82" s="18"/>
    </row>
    <row r="83" spans="1:20">
      <c r="A83" s="4">
        <v>79</v>
      </c>
      <c r="B83" s="17"/>
      <c r="C83" s="18"/>
      <c r="D83" s="18"/>
      <c r="E83" s="19"/>
      <c r="F83" s="18"/>
      <c r="G83" s="19"/>
      <c r="H83" s="19"/>
      <c r="I83" s="56">
        <f t="shared" si="1"/>
        <v>0</v>
      </c>
      <c r="J83" s="18"/>
      <c r="K83" s="18"/>
      <c r="L83" s="18"/>
      <c r="M83" s="18"/>
      <c r="N83" s="18"/>
      <c r="O83" s="18"/>
      <c r="P83" s="24"/>
      <c r="Q83" s="18"/>
      <c r="R83" s="18"/>
      <c r="S83" s="18"/>
      <c r="T83" s="18"/>
    </row>
    <row r="84" spans="1:20">
      <c r="A84" s="4">
        <v>80</v>
      </c>
      <c r="B84" s="17"/>
      <c r="C84" s="18"/>
      <c r="D84" s="18"/>
      <c r="E84" s="19"/>
      <c r="F84" s="18"/>
      <c r="G84" s="19"/>
      <c r="H84" s="19"/>
      <c r="I84" s="56">
        <f t="shared" si="1"/>
        <v>0</v>
      </c>
      <c r="J84" s="18"/>
      <c r="K84" s="18"/>
      <c r="L84" s="18"/>
      <c r="M84" s="18"/>
      <c r="N84" s="18"/>
      <c r="O84" s="18"/>
      <c r="P84" s="24"/>
      <c r="Q84" s="18"/>
      <c r="R84" s="18"/>
      <c r="S84" s="18"/>
      <c r="T84" s="18"/>
    </row>
    <row r="85" spans="1:20">
      <c r="A85" s="4">
        <v>81</v>
      </c>
      <c r="B85" s="17"/>
      <c r="C85" s="18"/>
      <c r="D85" s="18"/>
      <c r="E85" s="19"/>
      <c r="F85" s="18"/>
      <c r="G85" s="19"/>
      <c r="H85" s="19"/>
      <c r="I85" s="56">
        <f t="shared" si="1"/>
        <v>0</v>
      </c>
      <c r="J85" s="18"/>
      <c r="K85" s="18"/>
      <c r="L85" s="18"/>
      <c r="M85" s="18"/>
      <c r="N85" s="18"/>
      <c r="O85" s="18"/>
      <c r="P85" s="24"/>
      <c r="Q85" s="18"/>
      <c r="R85" s="18"/>
      <c r="S85" s="18"/>
      <c r="T85" s="18"/>
    </row>
    <row r="86" spans="1:20">
      <c r="A86" s="4">
        <v>82</v>
      </c>
      <c r="B86" s="17"/>
      <c r="C86" s="18"/>
      <c r="D86" s="18"/>
      <c r="E86" s="19"/>
      <c r="F86" s="18"/>
      <c r="G86" s="19"/>
      <c r="H86" s="19"/>
      <c r="I86" s="56">
        <f t="shared" si="1"/>
        <v>0</v>
      </c>
      <c r="J86" s="18"/>
      <c r="K86" s="18"/>
      <c r="L86" s="18"/>
      <c r="M86" s="18"/>
      <c r="N86" s="18"/>
      <c r="O86" s="18"/>
      <c r="P86" s="24"/>
      <c r="Q86" s="18"/>
      <c r="R86" s="18"/>
      <c r="S86" s="18"/>
      <c r="T86" s="18"/>
    </row>
    <row r="87" spans="1:20">
      <c r="A87" s="4">
        <v>83</v>
      </c>
      <c r="B87" s="17"/>
      <c r="C87" s="18"/>
      <c r="D87" s="18"/>
      <c r="E87" s="19"/>
      <c r="F87" s="18"/>
      <c r="G87" s="19"/>
      <c r="H87" s="19"/>
      <c r="I87" s="56">
        <f t="shared" si="1"/>
        <v>0</v>
      </c>
      <c r="J87" s="18"/>
      <c r="K87" s="18"/>
      <c r="L87" s="18"/>
      <c r="M87" s="18"/>
      <c r="N87" s="18"/>
      <c r="O87" s="18"/>
      <c r="P87" s="24"/>
      <c r="Q87" s="18"/>
      <c r="R87" s="18"/>
      <c r="S87" s="18"/>
      <c r="T87" s="18"/>
    </row>
    <row r="88" spans="1:20">
      <c r="A88" s="4">
        <v>84</v>
      </c>
      <c r="B88" s="17"/>
      <c r="C88" s="18"/>
      <c r="D88" s="18"/>
      <c r="E88" s="19"/>
      <c r="F88" s="18"/>
      <c r="G88" s="19"/>
      <c r="H88" s="19"/>
      <c r="I88" s="56">
        <f t="shared" si="1"/>
        <v>0</v>
      </c>
      <c r="J88" s="18"/>
      <c r="K88" s="18"/>
      <c r="L88" s="18"/>
      <c r="M88" s="18"/>
      <c r="N88" s="18"/>
      <c r="O88" s="18"/>
      <c r="P88" s="24"/>
      <c r="Q88" s="18"/>
      <c r="R88" s="18"/>
      <c r="S88" s="18"/>
      <c r="T88" s="18"/>
    </row>
    <row r="89" spans="1:20">
      <c r="A89" s="4">
        <v>85</v>
      </c>
      <c r="B89" s="17"/>
      <c r="C89" s="18"/>
      <c r="D89" s="18"/>
      <c r="E89" s="19"/>
      <c r="F89" s="18"/>
      <c r="G89" s="19"/>
      <c r="H89" s="19"/>
      <c r="I89" s="56">
        <f t="shared" si="1"/>
        <v>0</v>
      </c>
      <c r="J89" s="18"/>
      <c r="K89" s="18"/>
      <c r="L89" s="18"/>
      <c r="M89" s="18"/>
      <c r="N89" s="18"/>
      <c r="O89" s="18"/>
      <c r="P89" s="24"/>
      <c r="Q89" s="18"/>
      <c r="R89" s="18"/>
      <c r="S89" s="18"/>
      <c r="T89" s="18"/>
    </row>
    <row r="90" spans="1:20">
      <c r="A90" s="4">
        <v>86</v>
      </c>
      <c r="B90" s="17"/>
      <c r="C90" s="18"/>
      <c r="D90" s="18"/>
      <c r="E90" s="19"/>
      <c r="F90" s="18"/>
      <c r="G90" s="19"/>
      <c r="H90" s="19"/>
      <c r="I90" s="56">
        <f t="shared" si="1"/>
        <v>0</v>
      </c>
      <c r="J90" s="18"/>
      <c r="K90" s="18"/>
      <c r="L90" s="18"/>
      <c r="M90" s="18"/>
      <c r="N90" s="18"/>
      <c r="O90" s="18"/>
      <c r="P90" s="24"/>
      <c r="Q90" s="18"/>
      <c r="R90" s="18"/>
      <c r="S90" s="18"/>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3" t="s">
        <v>11</v>
      </c>
      <c r="B165" s="39"/>
      <c r="C165" s="3">
        <f>COUNTIFS(C5:C164,"*")</f>
        <v>40</v>
      </c>
      <c r="D165" s="3"/>
      <c r="E165" s="13"/>
      <c r="F165" s="3"/>
      <c r="G165" s="58">
        <f>SUM(G5:G164)</f>
        <v>1718</v>
      </c>
      <c r="H165" s="58">
        <f>SUM(H5:H164)</f>
        <v>1475</v>
      </c>
      <c r="I165" s="58">
        <f>SUM(I5:I164)</f>
        <v>3193</v>
      </c>
      <c r="J165" s="3"/>
      <c r="K165" s="7"/>
      <c r="L165" s="21"/>
      <c r="M165" s="21"/>
      <c r="N165" s="7"/>
      <c r="O165" s="7"/>
      <c r="P165" s="14"/>
      <c r="Q165" s="3"/>
      <c r="R165" s="3"/>
      <c r="S165" s="3"/>
      <c r="T165" s="12"/>
    </row>
    <row r="166" spans="1:20">
      <c r="A166" s="44" t="s">
        <v>62</v>
      </c>
      <c r="B166" s="10">
        <f>COUNTIF(B$5:B$164,"Team 1")</f>
        <v>40</v>
      </c>
      <c r="C166" s="44" t="s">
        <v>25</v>
      </c>
      <c r="D166" s="10">
        <f>COUNTIF(D5:D164,"Anganwadi")</f>
        <v>0</v>
      </c>
    </row>
    <row r="167" spans="1:20">
      <c r="A167" s="44" t="s">
        <v>63</v>
      </c>
      <c r="B167" s="10">
        <f>COUNTIF(B$6:B$164,"Team 2")</f>
        <v>0</v>
      </c>
      <c r="C167" s="44" t="s">
        <v>23</v>
      </c>
      <c r="D167" s="10">
        <f>COUNTIF(D5:D164,"School")</f>
        <v>40</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L14" sqref="L14"/>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31" t="s">
        <v>70</v>
      </c>
      <c r="B1" s="131"/>
      <c r="C1" s="131"/>
      <c r="D1" s="55"/>
      <c r="E1" s="55"/>
      <c r="F1" s="55"/>
      <c r="G1" s="55"/>
      <c r="H1" s="55"/>
      <c r="I1" s="55"/>
      <c r="J1" s="55"/>
      <c r="K1" s="55"/>
      <c r="L1" s="55"/>
      <c r="M1" s="132"/>
      <c r="N1" s="132"/>
      <c r="O1" s="132"/>
      <c r="P1" s="132"/>
      <c r="Q1" s="132"/>
      <c r="R1" s="132"/>
      <c r="S1" s="132"/>
      <c r="T1" s="132"/>
    </row>
    <row r="2" spans="1:20">
      <c r="A2" s="127" t="s">
        <v>59</v>
      </c>
      <c r="B2" s="128"/>
      <c r="C2" s="128"/>
      <c r="D2" s="25">
        <v>43586</v>
      </c>
      <c r="E2" s="22"/>
      <c r="F2" s="22"/>
      <c r="G2" s="22"/>
      <c r="H2" s="22"/>
      <c r="I2" s="22"/>
      <c r="J2" s="22"/>
      <c r="K2" s="22"/>
      <c r="L2" s="22"/>
      <c r="M2" s="22"/>
      <c r="N2" s="22"/>
      <c r="O2" s="22"/>
      <c r="P2" s="22"/>
      <c r="Q2" s="22"/>
      <c r="R2" s="22"/>
      <c r="S2" s="22"/>
    </row>
    <row r="3" spans="1:20" ht="24" customHeight="1">
      <c r="A3" s="123" t="s">
        <v>14</v>
      </c>
      <c r="B3" s="125" t="s">
        <v>61</v>
      </c>
      <c r="C3" s="122" t="s">
        <v>7</v>
      </c>
      <c r="D3" s="122" t="s">
        <v>55</v>
      </c>
      <c r="E3" s="122" t="s">
        <v>16</v>
      </c>
      <c r="F3" s="129" t="s">
        <v>17</v>
      </c>
      <c r="G3" s="122" t="s">
        <v>8</v>
      </c>
      <c r="H3" s="122"/>
      <c r="I3" s="122"/>
      <c r="J3" s="122" t="s">
        <v>31</v>
      </c>
      <c r="K3" s="125" t="s">
        <v>33</v>
      </c>
      <c r="L3" s="125" t="s">
        <v>50</v>
      </c>
      <c r="M3" s="125" t="s">
        <v>51</v>
      </c>
      <c r="N3" s="125" t="s">
        <v>34</v>
      </c>
      <c r="O3" s="125" t="s">
        <v>35</v>
      </c>
      <c r="P3" s="123" t="s">
        <v>54</v>
      </c>
      <c r="Q3" s="122" t="s">
        <v>52</v>
      </c>
      <c r="R3" s="122" t="s">
        <v>32</v>
      </c>
      <c r="S3" s="122" t="s">
        <v>53</v>
      </c>
      <c r="T3" s="122" t="s">
        <v>13</v>
      </c>
    </row>
    <row r="4" spans="1:20" ht="25.5" customHeight="1">
      <c r="A4" s="123"/>
      <c r="B4" s="130"/>
      <c r="C4" s="122"/>
      <c r="D4" s="122"/>
      <c r="E4" s="122"/>
      <c r="F4" s="129"/>
      <c r="G4" s="23" t="s">
        <v>9</v>
      </c>
      <c r="H4" s="23" t="s">
        <v>10</v>
      </c>
      <c r="I4" s="23" t="s">
        <v>11</v>
      </c>
      <c r="J4" s="122"/>
      <c r="K4" s="126"/>
      <c r="L4" s="126"/>
      <c r="M4" s="126"/>
      <c r="N4" s="126"/>
      <c r="O4" s="126"/>
      <c r="P4" s="123"/>
      <c r="Q4" s="123"/>
      <c r="R4" s="122"/>
      <c r="S4" s="122"/>
      <c r="T4" s="122"/>
    </row>
    <row r="5" spans="1:20">
      <c r="A5" s="4">
        <v>1</v>
      </c>
      <c r="B5" s="17" t="s">
        <v>62</v>
      </c>
      <c r="C5" s="57" t="s">
        <v>74</v>
      </c>
      <c r="D5" s="48" t="s">
        <v>23</v>
      </c>
      <c r="E5" s="57">
        <v>18010321505</v>
      </c>
      <c r="F5" s="48" t="s">
        <v>75</v>
      </c>
      <c r="G5" s="57">
        <v>84</v>
      </c>
      <c r="H5" s="57">
        <v>85</v>
      </c>
      <c r="I5" s="59">
        <f>SUM(G5:H5)</f>
        <v>169</v>
      </c>
      <c r="J5" s="57">
        <v>9613118075</v>
      </c>
      <c r="K5" s="57" t="s">
        <v>117</v>
      </c>
      <c r="L5" s="57" t="s">
        <v>118</v>
      </c>
      <c r="M5" s="57">
        <v>9678509025</v>
      </c>
      <c r="N5" s="57" t="s">
        <v>119</v>
      </c>
      <c r="O5" s="57">
        <v>7577851776</v>
      </c>
      <c r="P5" s="49">
        <v>43587</v>
      </c>
      <c r="Q5" s="48"/>
      <c r="R5" s="48"/>
      <c r="S5" s="18"/>
      <c r="T5" s="48"/>
    </row>
    <row r="6" spans="1:20">
      <c r="A6" s="4">
        <v>2</v>
      </c>
      <c r="B6" s="17" t="s">
        <v>62</v>
      </c>
      <c r="C6" s="57" t="s">
        <v>76</v>
      </c>
      <c r="D6" s="48" t="s">
        <v>23</v>
      </c>
      <c r="E6" s="57">
        <v>18010321505</v>
      </c>
      <c r="F6" s="48" t="s">
        <v>77</v>
      </c>
      <c r="G6" s="57">
        <v>125</v>
      </c>
      <c r="H6" s="57">
        <v>149</v>
      </c>
      <c r="I6" s="59">
        <f t="shared" ref="I6:I69" si="0">SUM(G6:H6)</f>
        <v>274</v>
      </c>
      <c r="J6" s="57">
        <v>9613118075</v>
      </c>
      <c r="K6" s="57" t="s">
        <v>117</v>
      </c>
      <c r="L6" s="57" t="s">
        <v>118</v>
      </c>
      <c r="M6" s="57">
        <v>9678509025</v>
      </c>
      <c r="N6" s="57" t="s">
        <v>119</v>
      </c>
      <c r="O6" s="57">
        <v>7577851776</v>
      </c>
      <c r="P6" s="49" t="s">
        <v>120</v>
      </c>
      <c r="Q6" s="48"/>
      <c r="R6" s="48"/>
      <c r="S6" s="18"/>
      <c r="T6" s="48"/>
    </row>
    <row r="7" spans="1:20">
      <c r="A7" s="4">
        <v>3</v>
      </c>
      <c r="B7" s="17" t="s">
        <v>62</v>
      </c>
      <c r="C7" s="57" t="s">
        <v>78</v>
      </c>
      <c r="D7" s="48" t="s">
        <v>23</v>
      </c>
      <c r="E7" s="57">
        <v>18010321505</v>
      </c>
      <c r="F7" s="48" t="s">
        <v>79</v>
      </c>
      <c r="G7" s="57">
        <v>38</v>
      </c>
      <c r="H7" s="57">
        <v>39</v>
      </c>
      <c r="I7" s="59">
        <f t="shared" si="0"/>
        <v>77</v>
      </c>
      <c r="J7" s="57">
        <v>9613118075</v>
      </c>
      <c r="K7" s="57" t="s">
        <v>117</v>
      </c>
      <c r="L7" s="57" t="s">
        <v>118</v>
      </c>
      <c r="M7" s="57">
        <v>9678509025</v>
      </c>
      <c r="N7" s="57" t="s">
        <v>119</v>
      </c>
      <c r="O7" s="57">
        <v>7577851776</v>
      </c>
      <c r="P7" s="49">
        <v>43591</v>
      </c>
      <c r="Q7" s="48"/>
      <c r="R7" s="48"/>
      <c r="S7" s="18"/>
      <c r="T7" s="48"/>
    </row>
    <row r="8" spans="1:20">
      <c r="A8" s="4">
        <v>4</v>
      </c>
      <c r="B8" s="17" t="s">
        <v>62</v>
      </c>
      <c r="C8" s="57" t="s">
        <v>80</v>
      </c>
      <c r="D8" s="48" t="s">
        <v>23</v>
      </c>
      <c r="E8" s="57">
        <v>18010321505</v>
      </c>
      <c r="F8" s="48" t="s">
        <v>79</v>
      </c>
      <c r="G8" s="57">
        <v>104</v>
      </c>
      <c r="H8" s="57">
        <v>85</v>
      </c>
      <c r="I8" s="59">
        <f t="shared" si="0"/>
        <v>189</v>
      </c>
      <c r="J8" s="57">
        <v>6000038084</v>
      </c>
      <c r="K8" s="57" t="s">
        <v>117</v>
      </c>
      <c r="L8" s="57" t="s">
        <v>118</v>
      </c>
      <c r="M8" s="57">
        <v>9678509025</v>
      </c>
      <c r="N8" s="57" t="s">
        <v>121</v>
      </c>
      <c r="O8" s="57">
        <v>6001907618</v>
      </c>
      <c r="P8" s="49">
        <v>43592</v>
      </c>
      <c r="Q8" s="48"/>
      <c r="R8" s="48"/>
      <c r="S8" s="18"/>
      <c r="T8" s="48"/>
    </row>
    <row r="9" spans="1:20">
      <c r="A9" s="4">
        <v>5</v>
      </c>
      <c r="B9" s="17" t="s">
        <v>62</v>
      </c>
      <c r="C9" s="57" t="s">
        <v>81</v>
      </c>
      <c r="D9" s="48" t="s">
        <v>23</v>
      </c>
      <c r="E9" s="57">
        <v>18010321505</v>
      </c>
      <c r="F9" s="48" t="s">
        <v>79</v>
      </c>
      <c r="G9" s="57">
        <v>57</v>
      </c>
      <c r="H9" s="57">
        <v>33</v>
      </c>
      <c r="I9" s="59">
        <f t="shared" si="0"/>
        <v>90</v>
      </c>
      <c r="J9" s="57">
        <v>6000048540</v>
      </c>
      <c r="K9" s="57" t="s">
        <v>117</v>
      </c>
      <c r="L9" s="57" t="s">
        <v>118</v>
      </c>
      <c r="M9" s="57">
        <v>9678509025</v>
      </c>
      <c r="N9" s="57" t="s">
        <v>122</v>
      </c>
      <c r="O9" s="57">
        <v>6002179550</v>
      </c>
      <c r="P9" s="49">
        <v>43593</v>
      </c>
      <c r="Q9" s="48"/>
      <c r="R9" s="48"/>
      <c r="S9" s="18"/>
      <c r="T9" s="48"/>
    </row>
    <row r="10" spans="1:20">
      <c r="A10" s="4">
        <v>6</v>
      </c>
      <c r="B10" s="17" t="s">
        <v>62</v>
      </c>
      <c r="C10" s="57" t="s">
        <v>82</v>
      </c>
      <c r="D10" s="48" t="s">
        <v>23</v>
      </c>
      <c r="E10" s="57">
        <v>18010321505</v>
      </c>
      <c r="F10" s="48" t="s">
        <v>79</v>
      </c>
      <c r="G10" s="57">
        <v>18</v>
      </c>
      <c r="H10" s="57">
        <v>20</v>
      </c>
      <c r="I10" s="59">
        <f t="shared" si="0"/>
        <v>38</v>
      </c>
      <c r="J10" s="57">
        <v>9365887733</v>
      </c>
      <c r="K10" s="57" t="s">
        <v>117</v>
      </c>
      <c r="L10" s="57" t="s">
        <v>118</v>
      </c>
      <c r="M10" s="57">
        <v>9678509025</v>
      </c>
      <c r="N10" s="57" t="s">
        <v>123</v>
      </c>
      <c r="O10" s="57">
        <v>6000803953</v>
      </c>
      <c r="P10" s="49">
        <v>43593</v>
      </c>
      <c r="Q10" s="48"/>
      <c r="R10" s="48"/>
      <c r="S10" s="18"/>
      <c r="T10" s="48"/>
    </row>
    <row r="11" spans="1:20">
      <c r="A11" s="4">
        <v>7</v>
      </c>
      <c r="B11" s="17" t="s">
        <v>62</v>
      </c>
      <c r="C11" s="57" t="s">
        <v>83</v>
      </c>
      <c r="D11" s="48" t="s">
        <v>23</v>
      </c>
      <c r="E11" s="57">
        <v>18010321505</v>
      </c>
      <c r="F11" s="48" t="s">
        <v>79</v>
      </c>
      <c r="G11" s="57">
        <v>82</v>
      </c>
      <c r="H11" s="57">
        <v>70</v>
      </c>
      <c r="I11" s="59">
        <f t="shared" si="0"/>
        <v>152</v>
      </c>
      <c r="J11" s="57">
        <v>9101762134</v>
      </c>
      <c r="K11" s="57" t="s">
        <v>117</v>
      </c>
      <c r="L11" s="57" t="s">
        <v>118</v>
      </c>
      <c r="M11" s="57">
        <v>9678509025</v>
      </c>
      <c r="N11" s="57" t="s">
        <v>124</v>
      </c>
      <c r="O11" s="57">
        <v>9577013056</v>
      </c>
      <c r="P11" s="49">
        <v>43594</v>
      </c>
      <c r="Q11" s="48"/>
      <c r="R11" s="48"/>
      <c r="S11" s="18"/>
      <c r="T11" s="48"/>
    </row>
    <row r="12" spans="1:20">
      <c r="A12" s="4">
        <v>8</v>
      </c>
      <c r="B12" s="17" t="s">
        <v>62</v>
      </c>
      <c r="C12" s="57" t="s">
        <v>84</v>
      </c>
      <c r="D12" s="48" t="s">
        <v>23</v>
      </c>
      <c r="E12" s="57">
        <v>18010321505</v>
      </c>
      <c r="F12" s="48" t="s">
        <v>79</v>
      </c>
      <c r="G12" s="57">
        <v>33</v>
      </c>
      <c r="H12" s="57">
        <v>31</v>
      </c>
      <c r="I12" s="59">
        <f t="shared" si="0"/>
        <v>64</v>
      </c>
      <c r="J12" s="57">
        <v>9365801803</v>
      </c>
      <c r="K12" s="57" t="s">
        <v>117</v>
      </c>
      <c r="L12" s="57" t="s">
        <v>118</v>
      </c>
      <c r="M12" s="57">
        <v>9678509025</v>
      </c>
      <c r="N12" s="57" t="s">
        <v>124</v>
      </c>
      <c r="O12" s="57">
        <v>9577013056</v>
      </c>
      <c r="P12" s="49">
        <v>43595</v>
      </c>
      <c r="Q12" s="48"/>
      <c r="R12" s="48"/>
      <c r="S12" s="18"/>
      <c r="T12" s="48"/>
    </row>
    <row r="13" spans="1:20">
      <c r="A13" s="4">
        <v>9</v>
      </c>
      <c r="B13" s="17" t="s">
        <v>62</v>
      </c>
      <c r="C13" s="57" t="s">
        <v>85</v>
      </c>
      <c r="D13" s="48" t="s">
        <v>23</v>
      </c>
      <c r="E13" s="57">
        <v>18010321505</v>
      </c>
      <c r="F13" s="48" t="s">
        <v>79</v>
      </c>
      <c r="G13" s="57">
        <v>38</v>
      </c>
      <c r="H13" s="57">
        <v>50</v>
      </c>
      <c r="I13" s="59">
        <f t="shared" si="0"/>
        <v>88</v>
      </c>
      <c r="J13" s="57">
        <v>8638086500</v>
      </c>
      <c r="K13" s="57" t="s">
        <v>117</v>
      </c>
      <c r="L13" s="57" t="s">
        <v>118</v>
      </c>
      <c r="M13" s="57">
        <v>9678509025</v>
      </c>
      <c r="N13" s="57" t="s">
        <v>125</v>
      </c>
      <c r="O13" s="57">
        <v>9954774151</v>
      </c>
      <c r="P13" s="49">
        <v>76467</v>
      </c>
      <c r="Q13" s="48"/>
      <c r="R13" s="48"/>
      <c r="S13" s="18"/>
      <c r="T13" s="48"/>
    </row>
    <row r="14" spans="1:20">
      <c r="A14" s="4">
        <v>10</v>
      </c>
      <c r="B14" s="17" t="s">
        <v>62</v>
      </c>
      <c r="C14" s="57" t="s">
        <v>86</v>
      </c>
      <c r="D14" s="48" t="s">
        <v>23</v>
      </c>
      <c r="E14" s="57">
        <v>18010321505</v>
      </c>
      <c r="F14" s="48" t="s">
        <v>79</v>
      </c>
      <c r="G14" s="57">
        <v>38</v>
      </c>
      <c r="H14" s="57">
        <v>30</v>
      </c>
      <c r="I14" s="59">
        <f t="shared" si="0"/>
        <v>68</v>
      </c>
      <c r="J14" s="57">
        <v>8638544632</v>
      </c>
      <c r="K14" s="57" t="s">
        <v>117</v>
      </c>
      <c r="L14" s="57" t="s">
        <v>118</v>
      </c>
      <c r="M14" s="57">
        <v>9678509025</v>
      </c>
      <c r="N14" s="57" t="s">
        <v>126</v>
      </c>
      <c r="O14" s="57">
        <v>6900981712</v>
      </c>
      <c r="P14" s="49">
        <v>43596</v>
      </c>
      <c r="Q14" s="48"/>
      <c r="R14" s="48"/>
      <c r="S14" s="18"/>
      <c r="T14" s="48"/>
    </row>
    <row r="15" spans="1:20">
      <c r="A15" s="4">
        <v>11</v>
      </c>
      <c r="B15" s="17" t="s">
        <v>62</v>
      </c>
      <c r="C15" s="57" t="s">
        <v>87</v>
      </c>
      <c r="D15" s="48" t="s">
        <v>23</v>
      </c>
      <c r="E15" s="57">
        <v>18010321505</v>
      </c>
      <c r="F15" s="48" t="s">
        <v>79</v>
      </c>
      <c r="G15" s="57">
        <v>203</v>
      </c>
      <c r="H15" s="57">
        <v>86</v>
      </c>
      <c r="I15" s="59">
        <f t="shared" si="0"/>
        <v>289</v>
      </c>
      <c r="J15" s="57">
        <v>9365214875</v>
      </c>
      <c r="K15" s="57" t="s">
        <v>117</v>
      </c>
      <c r="L15" s="57" t="s">
        <v>118</v>
      </c>
      <c r="M15" s="57">
        <v>9678509025</v>
      </c>
      <c r="N15" s="57" t="s">
        <v>127</v>
      </c>
      <c r="O15" s="57">
        <v>6000052054</v>
      </c>
      <c r="P15" s="49" t="s">
        <v>128</v>
      </c>
      <c r="Q15" s="48"/>
      <c r="R15" s="48"/>
      <c r="S15" s="18"/>
      <c r="T15" s="48"/>
    </row>
    <row r="16" spans="1:20">
      <c r="A16" s="4">
        <v>12</v>
      </c>
      <c r="B16" s="17" t="s">
        <v>62</v>
      </c>
      <c r="C16" s="57" t="s">
        <v>88</v>
      </c>
      <c r="D16" s="48" t="s">
        <v>23</v>
      </c>
      <c r="E16" s="57">
        <v>18010321505</v>
      </c>
      <c r="F16" s="48" t="s">
        <v>79</v>
      </c>
      <c r="G16" s="57">
        <v>22</v>
      </c>
      <c r="H16" s="57">
        <v>21</v>
      </c>
      <c r="I16" s="59">
        <f t="shared" si="0"/>
        <v>43</v>
      </c>
      <c r="J16" s="57">
        <v>9365632980</v>
      </c>
      <c r="K16" s="57" t="s">
        <v>129</v>
      </c>
      <c r="L16" s="57" t="s">
        <v>130</v>
      </c>
      <c r="M16" s="57">
        <v>7896228783</v>
      </c>
      <c r="N16" s="57" t="s">
        <v>131</v>
      </c>
      <c r="O16" s="57">
        <v>6001297762</v>
      </c>
      <c r="P16" s="49">
        <v>43600</v>
      </c>
      <c r="Q16" s="48"/>
      <c r="R16" s="48"/>
      <c r="S16" s="18"/>
      <c r="T16" s="48"/>
    </row>
    <row r="17" spans="1:20">
      <c r="A17" s="4">
        <v>13</v>
      </c>
      <c r="B17" s="17" t="s">
        <v>62</v>
      </c>
      <c r="C17" s="57" t="s">
        <v>89</v>
      </c>
      <c r="D17" s="48" t="s">
        <v>23</v>
      </c>
      <c r="E17" s="57">
        <v>18010321505</v>
      </c>
      <c r="F17" s="48" t="s">
        <v>79</v>
      </c>
      <c r="G17" s="57">
        <v>20</v>
      </c>
      <c r="H17" s="57">
        <v>14</v>
      </c>
      <c r="I17" s="59">
        <f t="shared" si="0"/>
        <v>34</v>
      </c>
      <c r="J17" s="57">
        <v>9933166326</v>
      </c>
      <c r="K17" s="57" t="s">
        <v>129</v>
      </c>
      <c r="L17" s="57" t="s">
        <v>130</v>
      </c>
      <c r="M17" s="57">
        <v>7896228783</v>
      </c>
      <c r="N17" s="57" t="s">
        <v>132</v>
      </c>
      <c r="O17" s="57">
        <v>6000041566</v>
      </c>
      <c r="P17" s="49">
        <v>43600</v>
      </c>
      <c r="Q17" s="48"/>
      <c r="R17" s="48"/>
      <c r="S17" s="18"/>
      <c r="T17" s="48"/>
    </row>
    <row r="18" spans="1:20">
      <c r="A18" s="4">
        <v>14</v>
      </c>
      <c r="B18" s="17" t="s">
        <v>62</v>
      </c>
      <c r="C18" s="57" t="s">
        <v>90</v>
      </c>
      <c r="D18" s="48" t="s">
        <v>23</v>
      </c>
      <c r="E18" s="57">
        <v>18010321505</v>
      </c>
      <c r="F18" s="48" t="s">
        <v>79</v>
      </c>
      <c r="G18" s="57">
        <v>23</v>
      </c>
      <c r="H18" s="57">
        <v>24</v>
      </c>
      <c r="I18" s="59">
        <f t="shared" si="0"/>
        <v>47</v>
      </c>
      <c r="J18" s="57">
        <v>9365609859</v>
      </c>
      <c r="K18" s="57" t="s">
        <v>129</v>
      </c>
      <c r="L18" s="57" t="s">
        <v>130</v>
      </c>
      <c r="M18" s="57">
        <v>7896228783</v>
      </c>
      <c r="N18" s="57" t="s">
        <v>133</v>
      </c>
      <c r="O18" s="57">
        <v>6000041566</v>
      </c>
      <c r="P18" s="49">
        <v>43600</v>
      </c>
      <c r="Q18" s="48"/>
      <c r="R18" s="48"/>
      <c r="S18" s="18"/>
      <c r="T18" s="48"/>
    </row>
    <row r="19" spans="1:20">
      <c r="A19" s="4">
        <v>15</v>
      </c>
      <c r="B19" s="17" t="s">
        <v>62</v>
      </c>
      <c r="C19" s="57" t="s">
        <v>91</v>
      </c>
      <c r="D19" s="48" t="s">
        <v>23</v>
      </c>
      <c r="E19" s="57">
        <v>18010321505</v>
      </c>
      <c r="F19" s="48" t="s">
        <v>79</v>
      </c>
      <c r="G19" s="57">
        <v>26</v>
      </c>
      <c r="H19" s="57">
        <v>15</v>
      </c>
      <c r="I19" s="59">
        <f t="shared" si="0"/>
        <v>41</v>
      </c>
      <c r="J19" s="57">
        <v>9365819852</v>
      </c>
      <c r="K19" s="57" t="s">
        <v>129</v>
      </c>
      <c r="L19" s="57" t="s">
        <v>130</v>
      </c>
      <c r="M19" s="57">
        <v>7896228783</v>
      </c>
      <c r="N19" s="57" t="s">
        <v>134</v>
      </c>
      <c r="O19" s="57">
        <v>9678277541</v>
      </c>
      <c r="P19" s="49">
        <v>43601</v>
      </c>
      <c r="Q19" s="48"/>
      <c r="R19" s="48"/>
      <c r="S19" s="18"/>
      <c r="T19" s="48"/>
    </row>
    <row r="20" spans="1:20">
      <c r="A20" s="4">
        <v>16</v>
      </c>
      <c r="B20" s="17" t="s">
        <v>62</v>
      </c>
      <c r="C20" s="57" t="s">
        <v>92</v>
      </c>
      <c r="D20" s="48" t="s">
        <v>23</v>
      </c>
      <c r="E20" s="57">
        <v>18010321505</v>
      </c>
      <c r="F20" s="48" t="s">
        <v>79</v>
      </c>
      <c r="G20" s="57">
        <v>48</v>
      </c>
      <c r="H20" s="57">
        <v>40</v>
      </c>
      <c r="I20" s="59">
        <f t="shared" si="0"/>
        <v>88</v>
      </c>
      <c r="J20" s="57">
        <v>6901779611</v>
      </c>
      <c r="K20" s="57" t="s">
        <v>129</v>
      </c>
      <c r="L20" s="57" t="s">
        <v>130</v>
      </c>
      <c r="M20" s="57">
        <v>7896228783</v>
      </c>
      <c r="N20" s="57" t="s">
        <v>135</v>
      </c>
      <c r="O20" s="57">
        <v>9365791580</v>
      </c>
      <c r="P20" s="49">
        <v>43601</v>
      </c>
      <c r="Q20" s="48"/>
      <c r="R20" s="48"/>
      <c r="S20" s="18"/>
      <c r="T20" s="48"/>
    </row>
    <row r="21" spans="1:20">
      <c r="A21" s="4">
        <v>17</v>
      </c>
      <c r="B21" s="17" t="s">
        <v>62</v>
      </c>
      <c r="C21" s="57" t="s">
        <v>93</v>
      </c>
      <c r="D21" s="48" t="s">
        <v>23</v>
      </c>
      <c r="E21" s="57">
        <v>18010321505</v>
      </c>
      <c r="F21" s="48" t="s">
        <v>79</v>
      </c>
      <c r="G21" s="57">
        <v>17</v>
      </c>
      <c r="H21" s="57">
        <v>18</v>
      </c>
      <c r="I21" s="59">
        <f t="shared" si="0"/>
        <v>35</v>
      </c>
      <c r="J21" s="57">
        <v>9678795288</v>
      </c>
      <c r="K21" s="57" t="s">
        <v>129</v>
      </c>
      <c r="L21" s="57" t="s">
        <v>130</v>
      </c>
      <c r="M21" s="57">
        <v>7896228783</v>
      </c>
      <c r="N21" s="57" t="s">
        <v>136</v>
      </c>
      <c r="O21" s="57">
        <v>8638390788</v>
      </c>
      <c r="P21" s="49">
        <v>43602</v>
      </c>
      <c r="Q21" s="48"/>
      <c r="R21" s="48"/>
      <c r="S21" s="18"/>
      <c r="T21" s="48"/>
    </row>
    <row r="22" spans="1:20">
      <c r="A22" s="4">
        <v>18</v>
      </c>
      <c r="B22" s="17" t="s">
        <v>62</v>
      </c>
      <c r="C22" s="57" t="s">
        <v>94</v>
      </c>
      <c r="D22" s="48" t="s">
        <v>23</v>
      </c>
      <c r="E22" s="57">
        <v>18010321505</v>
      </c>
      <c r="F22" s="48" t="s">
        <v>79</v>
      </c>
      <c r="G22" s="57">
        <v>32</v>
      </c>
      <c r="H22" s="57">
        <v>28</v>
      </c>
      <c r="I22" s="59">
        <f t="shared" si="0"/>
        <v>60</v>
      </c>
      <c r="J22" s="57">
        <v>8471977051</v>
      </c>
      <c r="K22" s="57" t="s">
        <v>129</v>
      </c>
      <c r="L22" s="57" t="s">
        <v>130</v>
      </c>
      <c r="M22" s="57">
        <v>7896228783</v>
      </c>
      <c r="N22" s="57" t="s">
        <v>137</v>
      </c>
      <c r="O22" s="57">
        <v>7399422323</v>
      </c>
      <c r="P22" s="49">
        <v>43602</v>
      </c>
      <c r="Q22" s="48"/>
      <c r="R22" s="48"/>
      <c r="S22" s="18"/>
      <c r="T22" s="48"/>
    </row>
    <row r="23" spans="1:20">
      <c r="A23" s="4">
        <v>19</v>
      </c>
      <c r="B23" s="17" t="s">
        <v>62</v>
      </c>
      <c r="C23" s="57" t="s">
        <v>95</v>
      </c>
      <c r="D23" s="48" t="s">
        <v>23</v>
      </c>
      <c r="E23" s="57">
        <v>18010321505</v>
      </c>
      <c r="F23" s="48" t="s">
        <v>79</v>
      </c>
      <c r="G23" s="57">
        <v>44</v>
      </c>
      <c r="H23" s="57">
        <v>53</v>
      </c>
      <c r="I23" s="59">
        <f t="shared" si="0"/>
        <v>97</v>
      </c>
      <c r="J23" s="57">
        <v>8638716079</v>
      </c>
      <c r="K23" s="57" t="s">
        <v>129</v>
      </c>
      <c r="L23" s="57" t="s">
        <v>130</v>
      </c>
      <c r="M23" s="57">
        <v>7896228783</v>
      </c>
      <c r="N23" s="57" t="s">
        <v>137</v>
      </c>
      <c r="O23" s="57">
        <v>7399422323</v>
      </c>
      <c r="P23" s="49">
        <v>43605</v>
      </c>
      <c r="Q23" s="48"/>
      <c r="R23" s="48"/>
      <c r="S23" s="18"/>
      <c r="T23" s="48"/>
    </row>
    <row r="24" spans="1:20">
      <c r="A24" s="4">
        <v>20</v>
      </c>
      <c r="B24" s="17" t="s">
        <v>62</v>
      </c>
      <c r="C24" s="57" t="s">
        <v>96</v>
      </c>
      <c r="D24" s="48" t="s">
        <v>23</v>
      </c>
      <c r="E24" s="57">
        <v>18010321505</v>
      </c>
      <c r="F24" s="48" t="s">
        <v>79</v>
      </c>
      <c r="G24" s="57">
        <v>63</v>
      </c>
      <c r="H24" s="57">
        <v>46</v>
      </c>
      <c r="I24" s="59">
        <f t="shared" si="0"/>
        <v>109</v>
      </c>
      <c r="J24" s="57">
        <v>9954871991</v>
      </c>
      <c r="K24" s="57" t="s">
        <v>129</v>
      </c>
      <c r="L24" s="57" t="s">
        <v>130</v>
      </c>
      <c r="M24" s="57">
        <v>7896228783</v>
      </c>
      <c r="N24" s="57" t="s">
        <v>138</v>
      </c>
      <c r="O24" s="57">
        <v>7636959479</v>
      </c>
      <c r="P24" s="49">
        <v>43606</v>
      </c>
      <c r="Q24" s="48"/>
      <c r="R24" s="48"/>
      <c r="S24" s="18"/>
      <c r="T24" s="48"/>
    </row>
    <row r="25" spans="1:20">
      <c r="A25" s="4">
        <v>21</v>
      </c>
      <c r="B25" s="17" t="s">
        <v>62</v>
      </c>
      <c r="C25" s="57" t="s">
        <v>97</v>
      </c>
      <c r="D25" s="48" t="s">
        <v>23</v>
      </c>
      <c r="E25" s="57">
        <v>18010321505</v>
      </c>
      <c r="F25" s="48" t="s">
        <v>79</v>
      </c>
      <c r="G25" s="57">
        <v>39</v>
      </c>
      <c r="H25" s="57">
        <v>37</v>
      </c>
      <c r="I25" s="59">
        <f t="shared" si="0"/>
        <v>76</v>
      </c>
      <c r="J25" s="57">
        <v>9365014640</v>
      </c>
      <c r="K25" s="57" t="s">
        <v>129</v>
      </c>
      <c r="L25" s="57" t="s">
        <v>130</v>
      </c>
      <c r="M25" s="57">
        <v>7896228783</v>
      </c>
      <c r="N25" s="57" t="s">
        <v>139</v>
      </c>
      <c r="O25" s="57">
        <v>9593704187</v>
      </c>
      <c r="P25" s="49">
        <v>43607</v>
      </c>
      <c r="Q25" s="48"/>
      <c r="R25" s="48"/>
      <c r="S25" s="18"/>
      <c r="T25" s="48"/>
    </row>
    <row r="26" spans="1:20">
      <c r="A26" s="4">
        <v>22</v>
      </c>
      <c r="B26" s="17" t="s">
        <v>62</v>
      </c>
      <c r="C26" s="57" t="s">
        <v>98</v>
      </c>
      <c r="D26" s="48" t="s">
        <v>23</v>
      </c>
      <c r="E26" s="57">
        <v>18010321505</v>
      </c>
      <c r="F26" s="48" t="s">
        <v>77</v>
      </c>
      <c r="G26" s="57">
        <v>55</v>
      </c>
      <c r="H26" s="57">
        <v>42</v>
      </c>
      <c r="I26" s="59">
        <f t="shared" si="0"/>
        <v>97</v>
      </c>
      <c r="J26" s="57">
        <v>8876282034</v>
      </c>
      <c r="K26" s="57" t="s">
        <v>140</v>
      </c>
      <c r="L26" s="57" t="s">
        <v>141</v>
      </c>
      <c r="M26" s="57">
        <v>9957878267</v>
      </c>
      <c r="N26" s="57" t="s">
        <v>142</v>
      </c>
      <c r="O26" s="57">
        <v>8876282344</v>
      </c>
      <c r="P26" s="49">
        <v>43607</v>
      </c>
      <c r="Q26" s="48"/>
      <c r="R26" s="48"/>
      <c r="S26" s="18"/>
      <c r="T26" s="48"/>
    </row>
    <row r="27" spans="1:20">
      <c r="A27" s="4">
        <v>23</v>
      </c>
      <c r="B27" s="17" t="s">
        <v>62</v>
      </c>
      <c r="C27" s="57" t="s">
        <v>99</v>
      </c>
      <c r="D27" s="48" t="s">
        <v>23</v>
      </c>
      <c r="E27" s="57">
        <v>18010321505</v>
      </c>
      <c r="F27" s="48" t="s">
        <v>79</v>
      </c>
      <c r="G27" s="57">
        <v>30</v>
      </c>
      <c r="H27" s="57">
        <v>29</v>
      </c>
      <c r="I27" s="59">
        <f t="shared" si="0"/>
        <v>59</v>
      </c>
      <c r="J27" s="57">
        <v>9957719428</v>
      </c>
      <c r="K27" s="57" t="s">
        <v>140</v>
      </c>
      <c r="L27" s="57" t="s">
        <v>141</v>
      </c>
      <c r="M27" s="57">
        <v>9957878267</v>
      </c>
      <c r="N27" s="57" t="s">
        <v>142</v>
      </c>
      <c r="O27" s="57">
        <v>8876282344</v>
      </c>
      <c r="P27" s="49">
        <v>43608</v>
      </c>
      <c r="Q27" s="48"/>
      <c r="R27" s="48"/>
      <c r="S27" s="18"/>
      <c r="T27" s="48"/>
    </row>
    <row r="28" spans="1:20">
      <c r="A28" s="4">
        <v>24</v>
      </c>
      <c r="B28" s="17" t="s">
        <v>62</v>
      </c>
      <c r="C28" s="57" t="s">
        <v>100</v>
      </c>
      <c r="D28" s="48" t="s">
        <v>23</v>
      </c>
      <c r="E28" s="57">
        <v>18010321505</v>
      </c>
      <c r="F28" s="48" t="s">
        <v>79</v>
      </c>
      <c r="G28" s="57">
        <v>12</v>
      </c>
      <c r="H28" s="57">
        <v>22</v>
      </c>
      <c r="I28" s="59">
        <f t="shared" si="0"/>
        <v>34</v>
      </c>
      <c r="J28" s="57">
        <v>8876155774</v>
      </c>
      <c r="K28" s="57" t="s">
        <v>140</v>
      </c>
      <c r="L28" s="57" t="s">
        <v>141</v>
      </c>
      <c r="M28" s="57">
        <v>9957878267</v>
      </c>
      <c r="N28" s="57" t="s">
        <v>143</v>
      </c>
      <c r="O28" s="57">
        <v>9954182276</v>
      </c>
      <c r="P28" s="49">
        <v>43608</v>
      </c>
      <c r="Q28" s="48"/>
      <c r="R28" s="48"/>
      <c r="S28" s="18"/>
      <c r="T28" s="48"/>
    </row>
    <row r="29" spans="1:20">
      <c r="A29" s="4">
        <v>25</v>
      </c>
      <c r="B29" s="17" t="s">
        <v>62</v>
      </c>
      <c r="C29" s="57" t="s">
        <v>101</v>
      </c>
      <c r="D29" s="48" t="s">
        <v>23</v>
      </c>
      <c r="E29" s="57">
        <v>18010321505</v>
      </c>
      <c r="F29" s="48" t="s">
        <v>79</v>
      </c>
      <c r="G29" s="57">
        <v>10</v>
      </c>
      <c r="H29" s="57">
        <v>17</v>
      </c>
      <c r="I29" s="59">
        <f t="shared" si="0"/>
        <v>27</v>
      </c>
      <c r="J29" s="57">
        <v>9954538136</v>
      </c>
      <c r="K29" s="57" t="s">
        <v>140</v>
      </c>
      <c r="L29" s="57" t="s">
        <v>141</v>
      </c>
      <c r="M29" s="57">
        <v>9957878267</v>
      </c>
      <c r="N29" s="57" t="s">
        <v>144</v>
      </c>
      <c r="O29" s="57">
        <v>6002783906</v>
      </c>
      <c r="P29" s="49">
        <v>43608</v>
      </c>
      <c r="Q29" s="48"/>
      <c r="R29" s="48"/>
      <c r="S29" s="18"/>
      <c r="T29" s="48"/>
    </row>
    <row r="30" spans="1:20">
      <c r="A30" s="4">
        <v>26</v>
      </c>
      <c r="B30" s="17" t="s">
        <v>62</v>
      </c>
      <c r="C30" s="57" t="s">
        <v>102</v>
      </c>
      <c r="D30" s="48" t="s">
        <v>23</v>
      </c>
      <c r="E30" s="57">
        <v>18010321505</v>
      </c>
      <c r="F30" s="48" t="s">
        <v>79</v>
      </c>
      <c r="G30" s="57">
        <v>11</v>
      </c>
      <c r="H30" s="57">
        <v>10</v>
      </c>
      <c r="I30" s="59">
        <f t="shared" si="0"/>
        <v>21</v>
      </c>
      <c r="J30" s="57">
        <v>6002462822</v>
      </c>
      <c r="K30" s="57" t="s">
        <v>145</v>
      </c>
      <c r="L30" s="57" t="s">
        <v>146</v>
      </c>
      <c r="M30" s="57">
        <v>9435512054</v>
      </c>
      <c r="N30" s="57" t="s">
        <v>147</v>
      </c>
      <c r="O30" s="57">
        <v>9678143705</v>
      </c>
      <c r="P30" s="49">
        <v>43609</v>
      </c>
      <c r="Q30" s="48"/>
      <c r="R30" s="48"/>
      <c r="S30" s="18"/>
      <c r="T30" s="48"/>
    </row>
    <row r="31" spans="1:20">
      <c r="A31" s="4">
        <v>27</v>
      </c>
      <c r="B31" s="17" t="s">
        <v>62</v>
      </c>
      <c r="C31" s="57" t="s">
        <v>103</v>
      </c>
      <c r="D31" s="48" t="s">
        <v>23</v>
      </c>
      <c r="E31" s="57">
        <v>18010321505</v>
      </c>
      <c r="F31" s="48" t="s">
        <v>77</v>
      </c>
      <c r="G31" s="57">
        <v>32</v>
      </c>
      <c r="H31" s="57">
        <v>10</v>
      </c>
      <c r="I31" s="59">
        <f t="shared" si="0"/>
        <v>42</v>
      </c>
      <c r="J31" s="57">
        <v>6000144213</v>
      </c>
      <c r="K31" s="57" t="s">
        <v>145</v>
      </c>
      <c r="L31" s="57" t="s">
        <v>146</v>
      </c>
      <c r="M31" s="57">
        <v>9435512054</v>
      </c>
      <c r="N31" s="57" t="s">
        <v>147</v>
      </c>
      <c r="O31" s="57">
        <v>9678143705</v>
      </c>
      <c r="P31" s="49">
        <v>43609</v>
      </c>
      <c r="Q31" s="48"/>
      <c r="R31" s="48"/>
      <c r="S31" s="18"/>
      <c r="T31" s="48"/>
    </row>
    <row r="32" spans="1:20">
      <c r="A32" s="4">
        <v>28</v>
      </c>
      <c r="B32" s="17" t="s">
        <v>62</v>
      </c>
      <c r="C32" s="57" t="s">
        <v>104</v>
      </c>
      <c r="D32" s="48" t="s">
        <v>23</v>
      </c>
      <c r="E32" s="57">
        <v>18010321505</v>
      </c>
      <c r="F32" s="48" t="s">
        <v>79</v>
      </c>
      <c r="G32" s="57">
        <v>22</v>
      </c>
      <c r="H32" s="57">
        <v>18</v>
      </c>
      <c r="I32" s="59">
        <f t="shared" si="0"/>
        <v>40</v>
      </c>
      <c r="J32" s="57">
        <v>8486154842</v>
      </c>
      <c r="K32" s="57" t="s">
        <v>140</v>
      </c>
      <c r="L32" s="57" t="s">
        <v>141</v>
      </c>
      <c r="M32" s="57">
        <v>9957878267</v>
      </c>
      <c r="N32" s="57" t="s">
        <v>148</v>
      </c>
      <c r="O32" s="57">
        <v>7035243485</v>
      </c>
      <c r="P32" s="49">
        <v>43609</v>
      </c>
      <c r="Q32" s="48"/>
      <c r="R32" s="48"/>
      <c r="S32" s="18"/>
      <c r="T32" s="48"/>
    </row>
    <row r="33" spans="1:20">
      <c r="A33" s="4">
        <v>29</v>
      </c>
      <c r="B33" s="17" t="s">
        <v>62</v>
      </c>
      <c r="C33" s="57" t="s">
        <v>105</v>
      </c>
      <c r="D33" s="48" t="s">
        <v>23</v>
      </c>
      <c r="E33" s="57">
        <v>18010321505</v>
      </c>
      <c r="F33" s="48" t="s">
        <v>79</v>
      </c>
      <c r="G33" s="57">
        <v>66</v>
      </c>
      <c r="H33" s="57">
        <v>37</v>
      </c>
      <c r="I33" s="59">
        <f t="shared" si="0"/>
        <v>103</v>
      </c>
      <c r="J33" s="57">
        <v>8471969605</v>
      </c>
      <c r="K33" s="57" t="s">
        <v>140</v>
      </c>
      <c r="L33" s="57" t="s">
        <v>141</v>
      </c>
      <c r="M33" s="57">
        <v>9957878267</v>
      </c>
      <c r="N33" s="57" t="s">
        <v>148</v>
      </c>
      <c r="O33" s="57">
        <v>7035243485</v>
      </c>
      <c r="P33" s="49">
        <v>43610</v>
      </c>
      <c r="Q33" s="48"/>
      <c r="R33" s="48"/>
      <c r="S33" s="18"/>
      <c r="T33" s="48"/>
    </row>
    <row r="34" spans="1:20">
      <c r="A34" s="4">
        <v>30</v>
      </c>
      <c r="B34" s="17" t="s">
        <v>62</v>
      </c>
      <c r="C34" s="57" t="s">
        <v>106</v>
      </c>
      <c r="D34" s="48" t="s">
        <v>23</v>
      </c>
      <c r="E34" s="57">
        <v>18010321505</v>
      </c>
      <c r="F34" s="48" t="s">
        <v>79</v>
      </c>
      <c r="G34" s="57">
        <v>13</v>
      </c>
      <c r="H34" s="57">
        <v>24</v>
      </c>
      <c r="I34" s="59">
        <f t="shared" si="0"/>
        <v>37</v>
      </c>
      <c r="J34" s="57">
        <v>9957396783</v>
      </c>
      <c r="K34" s="57" t="s">
        <v>140</v>
      </c>
      <c r="L34" s="57" t="s">
        <v>141</v>
      </c>
      <c r="M34" s="57">
        <v>9957878267</v>
      </c>
      <c r="N34" s="57" t="s">
        <v>148</v>
      </c>
      <c r="O34" s="57">
        <v>7035243485</v>
      </c>
      <c r="P34" s="49">
        <v>43612</v>
      </c>
      <c r="Q34" s="48"/>
      <c r="R34" s="48"/>
      <c r="S34" s="18"/>
      <c r="T34" s="48"/>
    </row>
    <row r="35" spans="1:20">
      <c r="A35" s="4">
        <v>31</v>
      </c>
      <c r="B35" s="17" t="s">
        <v>62</v>
      </c>
      <c r="C35" s="57" t="s">
        <v>107</v>
      </c>
      <c r="D35" s="48" t="s">
        <v>23</v>
      </c>
      <c r="E35" s="57">
        <v>18010321505</v>
      </c>
      <c r="F35" s="48" t="s">
        <v>79</v>
      </c>
      <c r="G35" s="57">
        <v>18</v>
      </c>
      <c r="H35" s="57">
        <v>24</v>
      </c>
      <c r="I35" s="59">
        <f t="shared" si="0"/>
        <v>42</v>
      </c>
      <c r="J35" s="57">
        <v>9954118124</v>
      </c>
      <c r="K35" s="57" t="s">
        <v>140</v>
      </c>
      <c r="L35" s="57" t="s">
        <v>141</v>
      </c>
      <c r="M35" s="57">
        <v>9957878267</v>
      </c>
      <c r="N35" s="57" t="s">
        <v>148</v>
      </c>
      <c r="O35" s="57">
        <v>7035243485</v>
      </c>
      <c r="P35" s="49">
        <v>43612</v>
      </c>
      <c r="Q35" s="48"/>
      <c r="R35" s="48"/>
      <c r="S35" s="18"/>
      <c r="T35" s="48"/>
    </row>
    <row r="36" spans="1:20">
      <c r="A36" s="4">
        <v>32</v>
      </c>
      <c r="B36" s="17" t="s">
        <v>62</v>
      </c>
      <c r="C36" s="57" t="s">
        <v>108</v>
      </c>
      <c r="D36" s="48" t="s">
        <v>23</v>
      </c>
      <c r="E36" s="57">
        <v>18010321505</v>
      </c>
      <c r="F36" s="48" t="s">
        <v>79</v>
      </c>
      <c r="G36" s="57">
        <v>49</v>
      </c>
      <c r="H36" s="57">
        <v>43</v>
      </c>
      <c r="I36" s="59">
        <f t="shared" si="0"/>
        <v>92</v>
      </c>
      <c r="J36" s="57">
        <v>9957048077</v>
      </c>
      <c r="K36" s="57" t="s">
        <v>140</v>
      </c>
      <c r="L36" s="57" t="s">
        <v>141</v>
      </c>
      <c r="M36" s="57">
        <v>9957878267</v>
      </c>
      <c r="N36" s="57" t="s">
        <v>148</v>
      </c>
      <c r="O36" s="57">
        <v>7035243485</v>
      </c>
      <c r="P36" s="24">
        <v>43612</v>
      </c>
      <c r="Q36" s="18"/>
      <c r="R36" s="18"/>
      <c r="S36" s="18"/>
      <c r="T36" s="18"/>
    </row>
    <row r="37" spans="1:20">
      <c r="A37" s="4">
        <v>33</v>
      </c>
      <c r="B37" s="17" t="s">
        <v>62</v>
      </c>
      <c r="C37" s="57" t="s">
        <v>109</v>
      </c>
      <c r="D37" s="48" t="s">
        <v>23</v>
      </c>
      <c r="E37" s="57">
        <v>18010321505</v>
      </c>
      <c r="F37" s="48" t="s">
        <v>79</v>
      </c>
      <c r="G37" s="57">
        <v>41</v>
      </c>
      <c r="H37" s="57">
        <v>23</v>
      </c>
      <c r="I37" s="59">
        <f t="shared" si="0"/>
        <v>64</v>
      </c>
      <c r="J37" s="57">
        <v>9101450976</v>
      </c>
      <c r="K37" s="57" t="s">
        <v>140</v>
      </c>
      <c r="L37" s="57" t="s">
        <v>141</v>
      </c>
      <c r="M37" s="57">
        <v>9957878267</v>
      </c>
      <c r="N37" s="57" t="s">
        <v>149</v>
      </c>
      <c r="O37" s="57">
        <v>9957635483</v>
      </c>
      <c r="P37" s="24">
        <v>43613</v>
      </c>
      <c r="Q37" s="18"/>
      <c r="R37" s="18"/>
      <c r="S37" s="18"/>
      <c r="T37" s="18"/>
    </row>
    <row r="38" spans="1:20">
      <c r="A38" s="4">
        <v>34</v>
      </c>
      <c r="B38" s="17" t="s">
        <v>62</v>
      </c>
      <c r="C38" s="57" t="s">
        <v>110</v>
      </c>
      <c r="D38" s="48" t="s">
        <v>23</v>
      </c>
      <c r="E38" s="57">
        <v>18010321505</v>
      </c>
      <c r="F38" s="48" t="s">
        <v>79</v>
      </c>
      <c r="G38" s="57">
        <v>32</v>
      </c>
      <c r="H38" s="57">
        <v>28</v>
      </c>
      <c r="I38" s="59">
        <f t="shared" si="0"/>
        <v>60</v>
      </c>
      <c r="J38" s="57">
        <v>8638127461</v>
      </c>
      <c r="K38" s="57" t="s">
        <v>140</v>
      </c>
      <c r="L38" s="57" t="s">
        <v>141</v>
      </c>
      <c r="M38" s="57">
        <v>9957878267</v>
      </c>
      <c r="N38" s="57" t="s">
        <v>149</v>
      </c>
      <c r="O38" s="57">
        <v>9957635483</v>
      </c>
      <c r="P38" s="24">
        <v>43613</v>
      </c>
      <c r="Q38" s="18"/>
      <c r="R38" s="18"/>
      <c r="S38" s="18"/>
      <c r="T38" s="18"/>
    </row>
    <row r="39" spans="1:20">
      <c r="A39" s="4">
        <v>35</v>
      </c>
      <c r="B39" s="17" t="s">
        <v>62</v>
      </c>
      <c r="C39" s="57" t="s">
        <v>111</v>
      </c>
      <c r="D39" s="48" t="s">
        <v>23</v>
      </c>
      <c r="E39" s="57">
        <v>18010321505</v>
      </c>
      <c r="F39" s="48" t="s">
        <v>79</v>
      </c>
      <c r="G39" s="57">
        <v>40</v>
      </c>
      <c r="H39" s="57">
        <v>30</v>
      </c>
      <c r="I39" s="59">
        <f t="shared" si="0"/>
        <v>70</v>
      </c>
      <c r="J39" s="57">
        <v>9954102778</v>
      </c>
      <c r="K39" s="57" t="s">
        <v>145</v>
      </c>
      <c r="L39" s="57" t="s">
        <v>146</v>
      </c>
      <c r="M39" s="57">
        <v>9435512054</v>
      </c>
      <c r="N39" s="57" t="s">
        <v>150</v>
      </c>
      <c r="O39" s="57">
        <v>8876831471</v>
      </c>
      <c r="P39" s="24">
        <v>43614</v>
      </c>
      <c r="Q39" s="18"/>
      <c r="R39" s="18"/>
      <c r="S39" s="18"/>
      <c r="T39" s="18"/>
    </row>
    <row r="40" spans="1:20">
      <c r="A40" s="4">
        <v>36</v>
      </c>
      <c r="B40" s="17" t="s">
        <v>62</v>
      </c>
      <c r="C40" s="57" t="s">
        <v>112</v>
      </c>
      <c r="D40" s="48" t="s">
        <v>23</v>
      </c>
      <c r="E40" s="57">
        <v>18010321505</v>
      </c>
      <c r="F40" s="48" t="s">
        <v>79</v>
      </c>
      <c r="G40" s="57">
        <v>24</v>
      </c>
      <c r="H40" s="57">
        <v>19</v>
      </c>
      <c r="I40" s="59">
        <f t="shared" si="0"/>
        <v>43</v>
      </c>
      <c r="J40" s="57">
        <v>9954118250</v>
      </c>
      <c r="K40" s="57" t="s">
        <v>145</v>
      </c>
      <c r="L40" s="57" t="s">
        <v>146</v>
      </c>
      <c r="M40" s="57">
        <v>9435512054</v>
      </c>
      <c r="N40" s="57" t="s">
        <v>151</v>
      </c>
      <c r="O40" s="57">
        <v>6901780880</v>
      </c>
      <c r="P40" s="24">
        <v>43614</v>
      </c>
      <c r="Q40" s="18"/>
      <c r="R40" s="18"/>
      <c r="S40" s="18"/>
      <c r="T40" s="18"/>
    </row>
    <row r="41" spans="1:20">
      <c r="A41" s="4">
        <v>37</v>
      </c>
      <c r="B41" s="17" t="s">
        <v>62</v>
      </c>
      <c r="C41" s="57" t="s">
        <v>113</v>
      </c>
      <c r="D41" s="48" t="s">
        <v>23</v>
      </c>
      <c r="E41" s="57">
        <v>18010321505</v>
      </c>
      <c r="F41" s="48" t="s">
        <v>79</v>
      </c>
      <c r="G41" s="57">
        <v>25</v>
      </c>
      <c r="H41" s="57">
        <v>23</v>
      </c>
      <c r="I41" s="59">
        <f t="shared" si="0"/>
        <v>48</v>
      </c>
      <c r="J41" s="57">
        <v>9954707239</v>
      </c>
      <c r="K41" s="57" t="s">
        <v>145</v>
      </c>
      <c r="L41" s="57" t="s">
        <v>146</v>
      </c>
      <c r="M41" s="57">
        <v>9435512054</v>
      </c>
      <c r="N41" s="57" t="s">
        <v>152</v>
      </c>
      <c r="O41" s="57">
        <v>8474061870</v>
      </c>
      <c r="P41" s="24">
        <v>43615</v>
      </c>
      <c r="Q41" s="18"/>
      <c r="R41" s="18"/>
      <c r="S41" s="18"/>
      <c r="T41" s="18"/>
    </row>
    <row r="42" spans="1:20">
      <c r="A42" s="4">
        <v>38</v>
      </c>
      <c r="B42" s="17" t="s">
        <v>62</v>
      </c>
      <c r="C42" s="57" t="s">
        <v>114</v>
      </c>
      <c r="D42" s="48" t="s">
        <v>23</v>
      </c>
      <c r="E42" s="57">
        <v>18010321505</v>
      </c>
      <c r="F42" s="48" t="s">
        <v>79</v>
      </c>
      <c r="G42" s="57">
        <v>16</v>
      </c>
      <c r="H42" s="57">
        <v>18</v>
      </c>
      <c r="I42" s="59">
        <f t="shared" si="0"/>
        <v>34</v>
      </c>
      <c r="J42" s="57">
        <v>7002095362</v>
      </c>
      <c r="K42" s="57" t="s">
        <v>153</v>
      </c>
      <c r="L42" s="57" t="s">
        <v>154</v>
      </c>
      <c r="M42" s="57">
        <v>7002110977</v>
      </c>
      <c r="N42" s="57" t="s">
        <v>155</v>
      </c>
      <c r="O42" s="57">
        <v>6913015796</v>
      </c>
      <c r="P42" s="24">
        <v>43615</v>
      </c>
      <c r="Q42" s="18"/>
      <c r="R42" s="18"/>
      <c r="S42" s="18"/>
      <c r="T42" s="18"/>
    </row>
    <row r="43" spans="1:20">
      <c r="A43" s="4">
        <v>39</v>
      </c>
      <c r="B43" s="17" t="s">
        <v>62</v>
      </c>
      <c r="C43" s="57" t="s">
        <v>115</v>
      </c>
      <c r="D43" s="48" t="s">
        <v>23</v>
      </c>
      <c r="E43" s="57">
        <v>18010321505</v>
      </c>
      <c r="F43" s="48" t="s">
        <v>79</v>
      </c>
      <c r="G43" s="57">
        <v>18</v>
      </c>
      <c r="H43" s="57">
        <v>18</v>
      </c>
      <c r="I43" s="59">
        <f t="shared" si="0"/>
        <v>36</v>
      </c>
      <c r="J43" s="57">
        <v>9101204078</v>
      </c>
      <c r="K43" s="57" t="s">
        <v>153</v>
      </c>
      <c r="L43" s="57" t="s">
        <v>154</v>
      </c>
      <c r="M43" s="57">
        <v>7002110977</v>
      </c>
      <c r="N43" s="57" t="s">
        <v>155</v>
      </c>
      <c r="O43" s="57">
        <v>6913015796</v>
      </c>
      <c r="P43" s="24">
        <v>43615</v>
      </c>
      <c r="Q43" s="18"/>
      <c r="R43" s="18"/>
      <c r="S43" s="18"/>
      <c r="T43" s="18"/>
    </row>
    <row r="44" spans="1:20">
      <c r="A44" s="4">
        <v>40</v>
      </c>
      <c r="B44" s="17" t="s">
        <v>62</v>
      </c>
      <c r="C44" s="57" t="s">
        <v>116</v>
      </c>
      <c r="D44" s="48" t="s">
        <v>23</v>
      </c>
      <c r="E44" s="57">
        <v>18010321505</v>
      </c>
      <c r="F44" s="48" t="s">
        <v>79</v>
      </c>
      <c r="G44" s="57">
        <v>50</v>
      </c>
      <c r="H44" s="57">
        <v>66</v>
      </c>
      <c r="I44" s="59">
        <f t="shared" si="0"/>
        <v>116</v>
      </c>
      <c r="J44" s="57">
        <v>7002549355</v>
      </c>
      <c r="K44" s="57" t="s">
        <v>153</v>
      </c>
      <c r="L44" s="57" t="s">
        <v>154</v>
      </c>
      <c r="M44" s="57">
        <v>7002110977</v>
      </c>
      <c r="N44" s="57" t="s">
        <v>156</v>
      </c>
      <c r="O44" s="57" t="s">
        <v>156</v>
      </c>
      <c r="P44" s="24">
        <v>43616</v>
      </c>
      <c r="Q44" s="18"/>
      <c r="R44" s="18"/>
      <c r="S44" s="18"/>
      <c r="T44" s="18"/>
    </row>
    <row r="45" spans="1:20">
      <c r="A45" s="4">
        <v>41</v>
      </c>
      <c r="B45" s="17"/>
      <c r="C45" s="18"/>
      <c r="D45" s="18"/>
      <c r="E45" s="19"/>
      <c r="F45" s="18"/>
      <c r="G45" s="19"/>
      <c r="H45" s="19"/>
      <c r="I45" s="59">
        <f t="shared" si="0"/>
        <v>0</v>
      </c>
      <c r="J45" s="18"/>
      <c r="K45" s="18"/>
      <c r="L45" s="18"/>
      <c r="M45" s="18"/>
      <c r="N45" s="18"/>
      <c r="O45" s="18"/>
      <c r="P45" s="24"/>
      <c r="Q45" s="18"/>
      <c r="R45" s="18"/>
      <c r="S45" s="18"/>
      <c r="T45" s="18"/>
    </row>
    <row r="46" spans="1:20">
      <c r="A46" s="4">
        <v>42</v>
      </c>
      <c r="B46" s="17"/>
      <c r="C46" s="18"/>
      <c r="D46" s="18"/>
      <c r="E46" s="19"/>
      <c r="F46" s="18"/>
      <c r="G46" s="19"/>
      <c r="H46" s="19"/>
      <c r="I46" s="59">
        <f t="shared" si="0"/>
        <v>0</v>
      </c>
      <c r="J46" s="18"/>
      <c r="K46" s="18"/>
      <c r="L46" s="18"/>
      <c r="M46" s="18"/>
      <c r="N46" s="18"/>
      <c r="O46" s="18"/>
      <c r="P46" s="24"/>
      <c r="Q46" s="18"/>
      <c r="R46" s="18"/>
      <c r="S46" s="18"/>
      <c r="T46" s="18"/>
    </row>
    <row r="47" spans="1:20">
      <c r="A47" s="4">
        <v>43</v>
      </c>
      <c r="B47" s="17"/>
      <c r="C47" s="18"/>
      <c r="D47" s="18"/>
      <c r="E47" s="19"/>
      <c r="F47" s="18"/>
      <c r="G47" s="19"/>
      <c r="H47" s="19"/>
      <c r="I47" s="59">
        <f t="shared" si="0"/>
        <v>0</v>
      </c>
      <c r="J47" s="18"/>
      <c r="K47" s="18"/>
      <c r="L47" s="18"/>
      <c r="M47" s="18"/>
      <c r="N47" s="18"/>
      <c r="O47" s="18"/>
      <c r="P47" s="24"/>
      <c r="Q47" s="18"/>
      <c r="R47" s="18"/>
      <c r="S47" s="18"/>
      <c r="T47" s="18"/>
    </row>
    <row r="48" spans="1:20">
      <c r="A48" s="4">
        <v>44</v>
      </c>
      <c r="B48" s="17"/>
      <c r="C48" s="18"/>
      <c r="D48" s="18"/>
      <c r="E48" s="19"/>
      <c r="F48" s="18"/>
      <c r="G48" s="19"/>
      <c r="H48" s="19"/>
      <c r="I48" s="59">
        <f t="shared" si="0"/>
        <v>0</v>
      </c>
      <c r="J48" s="18"/>
      <c r="K48" s="18"/>
      <c r="L48" s="18"/>
      <c r="M48" s="18"/>
      <c r="N48" s="18"/>
      <c r="O48" s="18"/>
      <c r="P48" s="24"/>
      <c r="Q48" s="18"/>
      <c r="R48" s="18"/>
      <c r="S48" s="18"/>
      <c r="T48" s="18"/>
    </row>
    <row r="49" spans="1:20">
      <c r="A49" s="4">
        <v>45</v>
      </c>
      <c r="B49" s="17"/>
      <c r="C49" s="18"/>
      <c r="D49" s="18"/>
      <c r="E49" s="19"/>
      <c r="F49" s="18"/>
      <c r="G49" s="19"/>
      <c r="H49" s="19"/>
      <c r="I49" s="59">
        <f t="shared" si="0"/>
        <v>0</v>
      </c>
      <c r="J49" s="18"/>
      <c r="K49" s="18"/>
      <c r="L49" s="18"/>
      <c r="M49" s="18"/>
      <c r="N49" s="18"/>
      <c r="O49" s="18"/>
      <c r="P49" s="24"/>
      <c r="Q49" s="18"/>
      <c r="R49" s="18"/>
      <c r="S49" s="18"/>
      <c r="T49" s="18"/>
    </row>
    <row r="50" spans="1:20">
      <c r="A50" s="4">
        <v>46</v>
      </c>
      <c r="B50" s="17"/>
      <c r="C50" s="18"/>
      <c r="D50" s="18"/>
      <c r="E50" s="19"/>
      <c r="F50" s="18"/>
      <c r="G50" s="19"/>
      <c r="H50" s="19"/>
      <c r="I50" s="59">
        <f t="shared" si="0"/>
        <v>0</v>
      </c>
      <c r="J50" s="18"/>
      <c r="K50" s="18"/>
      <c r="L50" s="18"/>
      <c r="M50" s="18"/>
      <c r="N50" s="18"/>
      <c r="O50" s="18"/>
      <c r="P50" s="24"/>
      <c r="Q50" s="18"/>
      <c r="R50" s="18"/>
      <c r="S50" s="18"/>
      <c r="T50" s="18"/>
    </row>
    <row r="51" spans="1:20">
      <c r="A51" s="4">
        <v>47</v>
      </c>
      <c r="B51" s="17"/>
      <c r="C51" s="18"/>
      <c r="D51" s="18"/>
      <c r="E51" s="19"/>
      <c r="F51" s="18"/>
      <c r="G51" s="19"/>
      <c r="H51" s="19"/>
      <c r="I51" s="59">
        <f t="shared" si="0"/>
        <v>0</v>
      </c>
      <c r="J51" s="18"/>
      <c r="K51" s="18"/>
      <c r="L51" s="18"/>
      <c r="M51" s="18"/>
      <c r="N51" s="18"/>
      <c r="O51" s="18"/>
      <c r="P51" s="24"/>
      <c r="Q51" s="18"/>
      <c r="R51" s="18"/>
      <c r="S51" s="18"/>
      <c r="T51" s="18"/>
    </row>
    <row r="52" spans="1:20">
      <c r="A52" s="4">
        <v>48</v>
      </c>
      <c r="B52" s="17"/>
      <c r="C52" s="18"/>
      <c r="D52" s="18"/>
      <c r="E52" s="19"/>
      <c r="F52" s="18"/>
      <c r="G52" s="19"/>
      <c r="H52" s="19"/>
      <c r="I52" s="59">
        <f t="shared" si="0"/>
        <v>0</v>
      </c>
      <c r="J52" s="18"/>
      <c r="K52" s="18"/>
      <c r="L52" s="18"/>
      <c r="M52" s="18"/>
      <c r="N52" s="18"/>
      <c r="O52" s="18"/>
      <c r="P52" s="24"/>
      <c r="Q52" s="18"/>
      <c r="R52" s="18"/>
      <c r="S52" s="18"/>
      <c r="T52" s="18"/>
    </row>
    <row r="53" spans="1:20">
      <c r="A53" s="4">
        <v>49</v>
      </c>
      <c r="B53" s="17"/>
      <c r="C53" s="18"/>
      <c r="D53" s="18"/>
      <c r="E53" s="19"/>
      <c r="F53" s="18"/>
      <c r="G53" s="19"/>
      <c r="H53" s="19"/>
      <c r="I53" s="59">
        <f t="shared" si="0"/>
        <v>0</v>
      </c>
      <c r="J53" s="18"/>
      <c r="K53" s="18"/>
      <c r="L53" s="18"/>
      <c r="M53" s="18"/>
      <c r="N53" s="18"/>
      <c r="O53" s="18"/>
      <c r="P53" s="24"/>
      <c r="Q53" s="18"/>
      <c r="R53" s="18"/>
      <c r="S53" s="18"/>
      <c r="T53" s="18"/>
    </row>
    <row r="54" spans="1:20">
      <c r="A54" s="4">
        <v>50</v>
      </c>
      <c r="B54" s="17"/>
      <c r="C54" s="57"/>
      <c r="D54" s="57"/>
      <c r="E54" s="17"/>
      <c r="F54" s="57"/>
      <c r="G54" s="17"/>
      <c r="H54" s="17"/>
      <c r="I54" s="59">
        <f t="shared" si="0"/>
        <v>0</v>
      </c>
      <c r="J54" s="57"/>
      <c r="K54" s="57"/>
      <c r="L54" s="57"/>
      <c r="M54" s="57"/>
      <c r="N54" s="57"/>
      <c r="O54" s="57"/>
      <c r="P54" s="24"/>
      <c r="Q54" s="18"/>
      <c r="R54" s="18"/>
      <c r="S54" s="18"/>
      <c r="T54" s="18"/>
    </row>
    <row r="55" spans="1:20">
      <c r="A55" s="4">
        <v>51</v>
      </c>
      <c r="B55" s="17"/>
      <c r="C55" s="18"/>
      <c r="D55" s="18"/>
      <c r="E55" s="19"/>
      <c r="F55" s="18"/>
      <c r="G55" s="19"/>
      <c r="H55" s="19"/>
      <c r="I55" s="59">
        <f t="shared" si="0"/>
        <v>0</v>
      </c>
      <c r="J55" s="18"/>
      <c r="K55" s="18"/>
      <c r="L55" s="18"/>
      <c r="M55" s="18"/>
      <c r="N55" s="18"/>
      <c r="O55" s="18"/>
      <c r="P55" s="24"/>
      <c r="Q55" s="18"/>
      <c r="R55" s="18"/>
      <c r="S55" s="18"/>
      <c r="T55" s="18"/>
    </row>
    <row r="56" spans="1:20">
      <c r="A56" s="4">
        <v>52</v>
      </c>
      <c r="B56" s="17"/>
      <c r="C56" s="18"/>
      <c r="D56" s="18"/>
      <c r="E56" s="19"/>
      <c r="F56" s="18"/>
      <c r="G56" s="19"/>
      <c r="H56" s="19"/>
      <c r="I56" s="59">
        <f t="shared" si="0"/>
        <v>0</v>
      </c>
      <c r="J56" s="18"/>
      <c r="K56" s="18"/>
      <c r="L56" s="18"/>
      <c r="M56" s="18"/>
      <c r="N56" s="18"/>
      <c r="O56" s="18"/>
      <c r="P56" s="24"/>
      <c r="Q56" s="18"/>
      <c r="R56" s="18"/>
      <c r="S56" s="18"/>
      <c r="T56" s="18"/>
    </row>
    <row r="57" spans="1:20">
      <c r="A57" s="4">
        <v>53</v>
      </c>
      <c r="B57" s="17"/>
      <c r="C57" s="18"/>
      <c r="D57" s="18"/>
      <c r="E57" s="19"/>
      <c r="F57" s="18"/>
      <c r="G57" s="19"/>
      <c r="H57" s="19"/>
      <c r="I57" s="59">
        <f t="shared" si="0"/>
        <v>0</v>
      </c>
      <c r="J57" s="18"/>
      <c r="K57" s="18"/>
      <c r="L57" s="18"/>
      <c r="M57" s="18"/>
      <c r="N57" s="18"/>
      <c r="O57" s="18"/>
      <c r="P57" s="24"/>
      <c r="Q57" s="18"/>
      <c r="R57" s="18"/>
      <c r="S57" s="18"/>
      <c r="T57" s="18"/>
    </row>
    <row r="58" spans="1:20">
      <c r="A58" s="4">
        <v>54</v>
      </c>
      <c r="B58" s="17"/>
      <c r="C58" s="18"/>
      <c r="D58" s="18"/>
      <c r="E58" s="19"/>
      <c r="F58" s="18"/>
      <c r="G58" s="19"/>
      <c r="H58" s="19"/>
      <c r="I58" s="59">
        <f t="shared" si="0"/>
        <v>0</v>
      </c>
      <c r="J58" s="18"/>
      <c r="K58" s="18"/>
      <c r="L58" s="18"/>
      <c r="M58" s="18"/>
      <c r="N58" s="18"/>
      <c r="O58" s="18"/>
      <c r="P58" s="24"/>
      <c r="Q58" s="18"/>
      <c r="R58" s="18"/>
      <c r="S58" s="18"/>
      <c r="T58" s="18"/>
    </row>
    <row r="59" spans="1:20">
      <c r="A59" s="4">
        <v>55</v>
      </c>
      <c r="B59" s="17"/>
      <c r="C59" s="18"/>
      <c r="D59" s="18"/>
      <c r="E59" s="19"/>
      <c r="F59" s="18"/>
      <c r="G59" s="19"/>
      <c r="H59" s="19"/>
      <c r="I59" s="59">
        <f t="shared" si="0"/>
        <v>0</v>
      </c>
      <c r="J59" s="18"/>
      <c r="K59" s="18"/>
      <c r="L59" s="18"/>
      <c r="M59" s="18"/>
      <c r="N59" s="18"/>
      <c r="O59" s="18"/>
      <c r="P59" s="24"/>
      <c r="Q59" s="18"/>
      <c r="R59" s="18"/>
      <c r="S59" s="18"/>
      <c r="T59" s="18"/>
    </row>
    <row r="60" spans="1:20">
      <c r="A60" s="4">
        <v>56</v>
      </c>
      <c r="B60" s="17"/>
      <c r="C60" s="18"/>
      <c r="D60" s="18"/>
      <c r="E60" s="19"/>
      <c r="F60" s="18"/>
      <c r="G60" s="19"/>
      <c r="H60" s="19"/>
      <c r="I60" s="59">
        <f t="shared" si="0"/>
        <v>0</v>
      </c>
      <c r="J60" s="18"/>
      <c r="K60" s="18"/>
      <c r="L60" s="18"/>
      <c r="M60" s="18"/>
      <c r="N60" s="18"/>
      <c r="O60" s="18"/>
      <c r="P60" s="24"/>
      <c r="Q60" s="18"/>
      <c r="R60" s="18"/>
      <c r="S60" s="18"/>
      <c r="T60" s="18"/>
    </row>
    <row r="61" spans="1:20">
      <c r="A61" s="4">
        <v>57</v>
      </c>
      <c r="B61" s="17"/>
      <c r="C61" s="57"/>
      <c r="D61" s="57"/>
      <c r="E61" s="17"/>
      <c r="F61" s="57"/>
      <c r="G61" s="17"/>
      <c r="H61" s="17"/>
      <c r="I61" s="59">
        <f t="shared" si="0"/>
        <v>0</v>
      </c>
      <c r="J61" s="57"/>
      <c r="K61" s="57"/>
      <c r="L61" s="57"/>
      <c r="M61" s="57"/>
      <c r="N61" s="57"/>
      <c r="O61" s="57"/>
      <c r="P61" s="24"/>
      <c r="Q61" s="18"/>
      <c r="R61" s="18"/>
      <c r="S61" s="18"/>
      <c r="T61" s="18"/>
    </row>
    <row r="62" spans="1:20">
      <c r="A62" s="4">
        <v>58</v>
      </c>
      <c r="B62" s="17"/>
      <c r="C62" s="18"/>
      <c r="D62" s="18"/>
      <c r="E62" s="19"/>
      <c r="F62" s="18"/>
      <c r="G62" s="19"/>
      <c r="H62" s="19"/>
      <c r="I62" s="59">
        <f t="shared" si="0"/>
        <v>0</v>
      </c>
      <c r="J62" s="18"/>
      <c r="K62" s="18"/>
      <c r="L62" s="18"/>
      <c r="M62" s="18"/>
      <c r="N62" s="18"/>
      <c r="O62" s="18"/>
      <c r="P62" s="24"/>
      <c r="Q62" s="18"/>
      <c r="R62" s="18"/>
      <c r="S62" s="18"/>
      <c r="T62" s="18"/>
    </row>
    <row r="63" spans="1:20">
      <c r="A63" s="4">
        <v>59</v>
      </c>
      <c r="B63" s="17"/>
      <c r="C63" s="18"/>
      <c r="D63" s="18"/>
      <c r="E63" s="19"/>
      <c r="F63" s="18"/>
      <c r="G63" s="19"/>
      <c r="H63" s="19"/>
      <c r="I63" s="59">
        <f t="shared" si="0"/>
        <v>0</v>
      </c>
      <c r="J63" s="18"/>
      <c r="K63" s="18"/>
      <c r="L63" s="18"/>
      <c r="M63" s="18"/>
      <c r="N63" s="18"/>
      <c r="O63" s="18"/>
      <c r="P63" s="24"/>
      <c r="Q63" s="18"/>
      <c r="R63" s="18"/>
      <c r="S63" s="18"/>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40</v>
      </c>
      <c r="D165" s="21"/>
      <c r="E165" s="13"/>
      <c r="F165" s="21"/>
      <c r="G165" s="60">
        <f>SUM(G5:G164)</f>
        <v>1718</v>
      </c>
      <c r="H165" s="60">
        <f>SUM(H5:H164)</f>
        <v>1475</v>
      </c>
      <c r="I165" s="60">
        <f>SUM(I5:I164)</f>
        <v>3193</v>
      </c>
      <c r="J165" s="21"/>
      <c r="K165" s="21"/>
      <c r="L165" s="21"/>
      <c r="M165" s="21"/>
      <c r="N165" s="21"/>
      <c r="O165" s="21"/>
      <c r="P165" s="14"/>
      <c r="Q165" s="21"/>
      <c r="R165" s="21"/>
      <c r="S165" s="21"/>
      <c r="T165" s="12"/>
    </row>
    <row r="166" spans="1:20">
      <c r="A166" s="44" t="s">
        <v>62</v>
      </c>
      <c r="B166" s="10">
        <f>COUNTIF(B$5:B$164,"Team 1")</f>
        <v>40</v>
      </c>
      <c r="C166" s="44" t="s">
        <v>25</v>
      </c>
      <c r="D166" s="10">
        <f>COUNTIF(D5:D164,"Anganwadi")</f>
        <v>0</v>
      </c>
    </row>
    <row r="167" spans="1:20">
      <c r="A167" s="44" t="s">
        <v>63</v>
      </c>
      <c r="B167" s="10">
        <f>COUNTIF(B$6:B$164,"Team 2")</f>
        <v>0</v>
      </c>
      <c r="C167" s="44" t="s">
        <v>23</v>
      </c>
      <c r="D167" s="10">
        <f>COUNTIF(D5:D164,"School")</f>
        <v>40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17" sqref="D17"/>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31" t="s">
        <v>70</v>
      </c>
      <c r="B1" s="131"/>
      <c r="C1" s="131"/>
      <c r="D1" s="55"/>
      <c r="E1" s="55"/>
      <c r="F1" s="55"/>
      <c r="G1" s="55"/>
      <c r="H1" s="55"/>
      <c r="I1" s="55"/>
      <c r="J1" s="55"/>
      <c r="K1" s="55"/>
      <c r="L1" s="55"/>
      <c r="M1" s="132"/>
      <c r="N1" s="132"/>
      <c r="O1" s="132"/>
      <c r="P1" s="132"/>
      <c r="Q1" s="132"/>
      <c r="R1" s="132"/>
      <c r="S1" s="132"/>
      <c r="T1" s="132"/>
    </row>
    <row r="2" spans="1:20">
      <c r="A2" s="127" t="s">
        <v>59</v>
      </c>
      <c r="B2" s="128"/>
      <c r="C2" s="128"/>
      <c r="D2" s="25">
        <v>43617</v>
      </c>
      <c r="E2" s="22"/>
      <c r="F2" s="22"/>
      <c r="G2" s="22"/>
      <c r="H2" s="22"/>
      <c r="I2" s="22"/>
      <c r="J2" s="22"/>
      <c r="K2" s="22"/>
      <c r="L2" s="22"/>
      <c r="M2" s="22"/>
      <c r="N2" s="22"/>
      <c r="O2" s="22"/>
      <c r="P2" s="22"/>
      <c r="Q2" s="22"/>
      <c r="R2" s="22"/>
      <c r="S2" s="22"/>
    </row>
    <row r="3" spans="1:20" ht="24" customHeight="1">
      <c r="A3" s="123" t="s">
        <v>14</v>
      </c>
      <c r="B3" s="125" t="s">
        <v>61</v>
      </c>
      <c r="C3" s="122" t="s">
        <v>7</v>
      </c>
      <c r="D3" s="122" t="s">
        <v>55</v>
      </c>
      <c r="E3" s="122" t="s">
        <v>16</v>
      </c>
      <c r="F3" s="129" t="s">
        <v>17</v>
      </c>
      <c r="G3" s="122" t="s">
        <v>8</v>
      </c>
      <c r="H3" s="122"/>
      <c r="I3" s="122"/>
      <c r="J3" s="122" t="s">
        <v>31</v>
      </c>
      <c r="K3" s="125" t="s">
        <v>33</v>
      </c>
      <c r="L3" s="125" t="s">
        <v>50</v>
      </c>
      <c r="M3" s="125" t="s">
        <v>51</v>
      </c>
      <c r="N3" s="125" t="s">
        <v>34</v>
      </c>
      <c r="O3" s="125" t="s">
        <v>35</v>
      </c>
      <c r="P3" s="123" t="s">
        <v>54</v>
      </c>
      <c r="Q3" s="122" t="s">
        <v>52</v>
      </c>
      <c r="R3" s="122" t="s">
        <v>32</v>
      </c>
      <c r="S3" s="122" t="s">
        <v>53</v>
      </c>
      <c r="T3" s="122" t="s">
        <v>13</v>
      </c>
    </row>
    <row r="4" spans="1:20" ht="25.5" customHeight="1">
      <c r="A4" s="123"/>
      <c r="B4" s="130"/>
      <c r="C4" s="122"/>
      <c r="D4" s="122"/>
      <c r="E4" s="122"/>
      <c r="F4" s="129"/>
      <c r="G4" s="23" t="s">
        <v>9</v>
      </c>
      <c r="H4" s="23" t="s">
        <v>10</v>
      </c>
      <c r="I4" s="23" t="s">
        <v>11</v>
      </c>
      <c r="J4" s="122"/>
      <c r="K4" s="126"/>
      <c r="L4" s="126"/>
      <c r="M4" s="126"/>
      <c r="N4" s="126"/>
      <c r="O4" s="126"/>
      <c r="P4" s="123"/>
      <c r="Q4" s="123"/>
      <c r="R4" s="122"/>
      <c r="S4" s="122"/>
      <c r="T4" s="122"/>
    </row>
    <row r="5" spans="1:20">
      <c r="A5" s="4">
        <v>1</v>
      </c>
      <c r="B5" s="17" t="s">
        <v>62</v>
      </c>
      <c r="C5" s="57" t="s">
        <v>157</v>
      </c>
      <c r="D5" s="48" t="s">
        <v>23</v>
      </c>
      <c r="E5" s="57">
        <v>18010312201</v>
      </c>
      <c r="F5" s="48" t="s">
        <v>79</v>
      </c>
      <c r="G5" s="57">
        <v>16</v>
      </c>
      <c r="H5" s="57">
        <v>20</v>
      </c>
      <c r="I5" s="59">
        <f>SUM(G5:H5)</f>
        <v>36</v>
      </c>
      <c r="J5" s="57">
        <v>9365524846</v>
      </c>
      <c r="K5" s="57" t="s">
        <v>153</v>
      </c>
      <c r="L5" s="57" t="s">
        <v>154</v>
      </c>
      <c r="M5" s="57">
        <v>7002110977</v>
      </c>
      <c r="N5" s="57" t="s">
        <v>197</v>
      </c>
      <c r="O5" s="57">
        <v>7896066028</v>
      </c>
      <c r="P5" s="65">
        <v>43617</v>
      </c>
      <c r="Q5" s="18"/>
      <c r="R5" s="48"/>
      <c r="S5" s="18"/>
      <c r="T5" s="18"/>
    </row>
    <row r="6" spans="1:20">
      <c r="A6" s="4">
        <v>2</v>
      </c>
      <c r="B6" s="17" t="s">
        <v>62</v>
      </c>
      <c r="C6" s="57" t="s">
        <v>158</v>
      </c>
      <c r="D6" s="48" t="s">
        <v>23</v>
      </c>
      <c r="E6" s="57">
        <v>18010300880</v>
      </c>
      <c r="F6" s="48" t="s">
        <v>79</v>
      </c>
      <c r="G6" s="57">
        <v>40</v>
      </c>
      <c r="H6" s="57">
        <v>34</v>
      </c>
      <c r="I6" s="59">
        <f t="shared" ref="I6:I69" si="0">SUM(G6:H6)</f>
        <v>74</v>
      </c>
      <c r="J6" s="57">
        <v>9706440176</v>
      </c>
      <c r="K6" s="57" t="s">
        <v>153</v>
      </c>
      <c r="L6" s="57" t="s">
        <v>154</v>
      </c>
      <c r="M6" s="57">
        <v>7002110977</v>
      </c>
      <c r="N6" s="57" t="s">
        <v>198</v>
      </c>
      <c r="O6" s="57">
        <v>6000018936</v>
      </c>
      <c r="P6" s="65">
        <v>43617</v>
      </c>
      <c r="Q6" s="18"/>
      <c r="R6" s="48"/>
      <c r="S6" s="18"/>
      <c r="T6" s="18"/>
    </row>
    <row r="7" spans="1:20">
      <c r="A7" s="4">
        <v>3</v>
      </c>
      <c r="B7" s="17" t="s">
        <v>62</v>
      </c>
      <c r="C7" s="57" t="s">
        <v>159</v>
      </c>
      <c r="D7" s="48" t="s">
        <v>23</v>
      </c>
      <c r="E7" s="57">
        <v>18010309202</v>
      </c>
      <c r="F7" s="48" t="s">
        <v>79</v>
      </c>
      <c r="G7" s="57">
        <v>40</v>
      </c>
      <c r="H7" s="57">
        <v>30</v>
      </c>
      <c r="I7" s="59">
        <f t="shared" si="0"/>
        <v>70</v>
      </c>
      <c r="J7" s="57">
        <v>7365119105</v>
      </c>
      <c r="K7" s="57" t="s">
        <v>153</v>
      </c>
      <c r="L7" s="57" t="s">
        <v>154</v>
      </c>
      <c r="M7" s="57">
        <v>7002110977</v>
      </c>
      <c r="N7" s="57" t="s">
        <v>199</v>
      </c>
      <c r="O7" s="57">
        <v>6002325201</v>
      </c>
      <c r="P7" s="65">
        <v>43617</v>
      </c>
      <c r="Q7" s="18"/>
      <c r="R7" s="48"/>
      <c r="S7" s="18"/>
      <c r="T7" s="18"/>
    </row>
    <row r="8" spans="1:20">
      <c r="A8" s="4">
        <v>4</v>
      </c>
      <c r="B8" s="17" t="s">
        <v>62</v>
      </c>
      <c r="C8" s="57" t="s">
        <v>160</v>
      </c>
      <c r="D8" s="48" t="s">
        <v>23</v>
      </c>
      <c r="E8" s="57">
        <v>18010300880</v>
      </c>
      <c r="F8" s="48" t="s">
        <v>79</v>
      </c>
      <c r="G8" s="57">
        <v>38</v>
      </c>
      <c r="H8" s="57">
        <v>30</v>
      </c>
      <c r="I8" s="59">
        <f t="shared" si="0"/>
        <v>68</v>
      </c>
      <c r="J8" s="57">
        <v>8638282079</v>
      </c>
      <c r="K8" s="57" t="s">
        <v>153</v>
      </c>
      <c r="L8" s="57" t="s">
        <v>154</v>
      </c>
      <c r="M8" s="57">
        <v>7002110977</v>
      </c>
      <c r="N8" s="57" t="s">
        <v>200</v>
      </c>
      <c r="O8" s="57">
        <v>9859104256</v>
      </c>
      <c r="P8" s="65">
        <v>43619</v>
      </c>
      <c r="Q8" s="18"/>
      <c r="R8" s="48"/>
      <c r="S8" s="18"/>
      <c r="T8" s="18"/>
    </row>
    <row r="9" spans="1:20">
      <c r="A9" s="4">
        <v>5</v>
      </c>
      <c r="B9" s="17" t="s">
        <v>62</v>
      </c>
      <c r="C9" s="57" t="s">
        <v>161</v>
      </c>
      <c r="D9" s="48" t="s">
        <v>23</v>
      </c>
      <c r="E9" s="57">
        <v>18010301001</v>
      </c>
      <c r="F9" s="48" t="s">
        <v>79</v>
      </c>
      <c r="G9" s="57">
        <v>17</v>
      </c>
      <c r="H9" s="57">
        <v>22</v>
      </c>
      <c r="I9" s="59">
        <f t="shared" si="0"/>
        <v>39</v>
      </c>
      <c r="J9" s="57">
        <v>9101540257</v>
      </c>
      <c r="K9" s="57" t="s">
        <v>153</v>
      </c>
      <c r="L9" s="57" t="s">
        <v>154</v>
      </c>
      <c r="M9" s="57">
        <v>7002110977</v>
      </c>
      <c r="N9" s="57" t="s">
        <v>200</v>
      </c>
      <c r="O9" s="57">
        <v>9859104256</v>
      </c>
      <c r="P9" s="65">
        <v>43619</v>
      </c>
      <c r="Q9" s="18"/>
      <c r="R9" s="48"/>
      <c r="S9" s="18"/>
      <c r="T9" s="18"/>
    </row>
    <row r="10" spans="1:20">
      <c r="A10" s="4">
        <v>6</v>
      </c>
      <c r="B10" s="17" t="s">
        <v>62</v>
      </c>
      <c r="C10" s="57" t="s">
        <v>162</v>
      </c>
      <c r="D10" s="48" t="s">
        <v>23</v>
      </c>
      <c r="E10" s="57">
        <v>18010301006</v>
      </c>
      <c r="F10" s="48" t="s">
        <v>79</v>
      </c>
      <c r="G10" s="57">
        <v>150</v>
      </c>
      <c r="H10" s="57">
        <v>130</v>
      </c>
      <c r="I10" s="59">
        <f t="shared" si="0"/>
        <v>280</v>
      </c>
      <c r="J10" s="57">
        <v>9101567768</v>
      </c>
      <c r="K10" s="57" t="s">
        <v>153</v>
      </c>
      <c r="L10" s="57" t="s">
        <v>154</v>
      </c>
      <c r="M10" s="57">
        <v>7002110977</v>
      </c>
      <c r="N10" s="57" t="s">
        <v>200</v>
      </c>
      <c r="O10" s="57">
        <v>9859104256</v>
      </c>
      <c r="P10" s="65">
        <v>43620</v>
      </c>
      <c r="Q10" s="18"/>
      <c r="R10" s="48"/>
      <c r="S10" s="18"/>
      <c r="T10" s="18"/>
    </row>
    <row r="11" spans="1:20">
      <c r="A11" s="4">
        <v>7</v>
      </c>
      <c r="B11" s="17" t="s">
        <v>62</v>
      </c>
      <c r="C11" s="57" t="s">
        <v>163</v>
      </c>
      <c r="D11" s="48" t="s">
        <v>23</v>
      </c>
      <c r="E11" s="57">
        <v>18010301003</v>
      </c>
      <c r="F11" s="48" t="s">
        <v>79</v>
      </c>
      <c r="G11" s="57">
        <v>100</v>
      </c>
      <c r="H11" s="57">
        <v>80</v>
      </c>
      <c r="I11" s="59">
        <f t="shared" si="0"/>
        <v>180</v>
      </c>
      <c r="J11" s="57">
        <v>9101396461</v>
      </c>
      <c r="K11" s="57" t="s">
        <v>153</v>
      </c>
      <c r="L11" s="57" t="s">
        <v>154</v>
      </c>
      <c r="M11" s="57">
        <v>7002110977</v>
      </c>
      <c r="N11" s="57" t="s">
        <v>200</v>
      </c>
      <c r="O11" s="57">
        <v>9859104256</v>
      </c>
      <c r="P11" s="65">
        <v>43622</v>
      </c>
      <c r="Q11" s="18"/>
      <c r="R11" s="48"/>
      <c r="S11" s="18"/>
      <c r="T11" s="18"/>
    </row>
    <row r="12" spans="1:20">
      <c r="A12" s="4">
        <v>8</v>
      </c>
      <c r="B12" s="17" t="s">
        <v>62</v>
      </c>
      <c r="C12" s="57" t="s">
        <v>164</v>
      </c>
      <c r="D12" s="48" t="s">
        <v>23</v>
      </c>
      <c r="E12" s="57">
        <v>1801030081</v>
      </c>
      <c r="F12" s="48" t="s">
        <v>79</v>
      </c>
      <c r="G12" s="57">
        <v>19</v>
      </c>
      <c r="H12" s="57">
        <v>20</v>
      </c>
      <c r="I12" s="59">
        <f t="shared" si="0"/>
        <v>39</v>
      </c>
      <c r="J12" s="57">
        <v>9954584273</v>
      </c>
      <c r="K12" s="57" t="s">
        <v>153</v>
      </c>
      <c r="L12" s="57" t="s">
        <v>154</v>
      </c>
      <c r="M12" s="57">
        <v>7002110977</v>
      </c>
      <c r="N12" s="57" t="s">
        <v>200</v>
      </c>
      <c r="O12" s="57">
        <v>9859104256</v>
      </c>
      <c r="P12" s="65">
        <v>43623</v>
      </c>
      <c r="Q12" s="18"/>
      <c r="R12" s="48"/>
      <c r="S12" s="18"/>
      <c r="T12" s="18"/>
    </row>
    <row r="13" spans="1:20">
      <c r="A13" s="4">
        <v>9</v>
      </c>
      <c r="B13" s="17" t="s">
        <v>62</v>
      </c>
      <c r="C13" s="57" t="s">
        <v>165</v>
      </c>
      <c r="D13" s="48" t="s">
        <v>23</v>
      </c>
      <c r="E13" s="57">
        <v>18010308201</v>
      </c>
      <c r="F13" s="48" t="s">
        <v>79</v>
      </c>
      <c r="G13" s="57">
        <v>41</v>
      </c>
      <c r="H13" s="57">
        <v>30</v>
      </c>
      <c r="I13" s="59">
        <f t="shared" si="0"/>
        <v>71</v>
      </c>
      <c r="J13" s="57">
        <v>6000747029</v>
      </c>
      <c r="K13" s="57" t="s">
        <v>201</v>
      </c>
      <c r="L13" s="57" t="s">
        <v>202</v>
      </c>
      <c r="M13" s="57">
        <v>9365521822</v>
      </c>
      <c r="N13" s="57" t="s">
        <v>203</v>
      </c>
      <c r="O13" s="57">
        <v>9954584914</v>
      </c>
      <c r="P13" s="65">
        <v>43623</v>
      </c>
      <c r="Q13" s="18"/>
      <c r="R13" s="48"/>
      <c r="S13" s="18"/>
      <c r="T13" s="18"/>
    </row>
    <row r="14" spans="1:20">
      <c r="A14" s="4">
        <v>10</v>
      </c>
      <c r="B14" s="17" t="s">
        <v>62</v>
      </c>
      <c r="C14" s="57" t="s">
        <v>166</v>
      </c>
      <c r="D14" s="48" t="s">
        <v>23</v>
      </c>
      <c r="E14" s="57">
        <v>18010317602</v>
      </c>
      <c r="F14" s="48" t="s">
        <v>79</v>
      </c>
      <c r="G14" s="57">
        <v>32</v>
      </c>
      <c r="H14" s="57">
        <v>25</v>
      </c>
      <c r="I14" s="59">
        <f t="shared" si="0"/>
        <v>57</v>
      </c>
      <c r="J14" s="57">
        <v>6900240029</v>
      </c>
      <c r="K14" s="57" t="s">
        <v>201</v>
      </c>
      <c r="L14" s="57" t="s">
        <v>202</v>
      </c>
      <c r="M14" s="57">
        <v>9365521822</v>
      </c>
      <c r="N14" s="57" t="s">
        <v>204</v>
      </c>
      <c r="O14" s="57">
        <v>9101343499</v>
      </c>
      <c r="P14" s="65">
        <v>43623</v>
      </c>
      <c r="Q14" s="18"/>
      <c r="R14" s="48"/>
      <c r="S14" s="18"/>
      <c r="T14" s="18"/>
    </row>
    <row r="15" spans="1:20">
      <c r="A15" s="4">
        <v>11</v>
      </c>
      <c r="B15" s="17" t="s">
        <v>62</v>
      </c>
      <c r="C15" s="57" t="s">
        <v>167</v>
      </c>
      <c r="D15" s="48" t="s">
        <v>23</v>
      </c>
      <c r="E15" s="57">
        <v>18010300901</v>
      </c>
      <c r="F15" s="48" t="s">
        <v>79</v>
      </c>
      <c r="G15" s="57">
        <v>26</v>
      </c>
      <c r="H15" s="57">
        <v>20</v>
      </c>
      <c r="I15" s="59">
        <f t="shared" si="0"/>
        <v>46</v>
      </c>
      <c r="J15" s="57">
        <v>8876246791</v>
      </c>
      <c r="K15" s="57" t="s">
        <v>201</v>
      </c>
      <c r="L15" s="57" t="s">
        <v>202</v>
      </c>
      <c r="M15" s="57">
        <v>9365521822</v>
      </c>
      <c r="N15" s="57" t="s">
        <v>205</v>
      </c>
      <c r="O15" s="57">
        <v>6900793838</v>
      </c>
      <c r="P15" s="65">
        <v>43624</v>
      </c>
      <c r="Q15" s="18"/>
      <c r="R15" s="48"/>
      <c r="S15" s="18"/>
      <c r="T15" s="18"/>
    </row>
    <row r="16" spans="1:20">
      <c r="A16" s="4">
        <v>12</v>
      </c>
      <c r="B16" s="17" t="s">
        <v>62</v>
      </c>
      <c r="C16" s="57" t="s">
        <v>168</v>
      </c>
      <c r="D16" s="48" t="s">
        <v>23</v>
      </c>
      <c r="E16" s="57">
        <v>18010300902</v>
      </c>
      <c r="F16" s="48" t="s">
        <v>79</v>
      </c>
      <c r="G16" s="57">
        <v>18</v>
      </c>
      <c r="H16" s="57">
        <v>12</v>
      </c>
      <c r="I16" s="59">
        <f t="shared" si="0"/>
        <v>30</v>
      </c>
      <c r="J16" s="57">
        <v>6000072074</v>
      </c>
      <c r="K16" s="57" t="s">
        <v>201</v>
      </c>
      <c r="L16" s="57" t="s">
        <v>202</v>
      </c>
      <c r="M16" s="57">
        <v>9365521822</v>
      </c>
      <c r="N16" s="57" t="s">
        <v>205</v>
      </c>
      <c r="O16" s="57">
        <v>6900793838</v>
      </c>
      <c r="P16" s="65">
        <v>43624</v>
      </c>
      <c r="Q16" s="18"/>
      <c r="R16" s="48"/>
      <c r="S16" s="18"/>
      <c r="T16" s="18"/>
    </row>
    <row r="17" spans="1:20">
      <c r="A17" s="4">
        <v>13</v>
      </c>
      <c r="B17" s="17" t="s">
        <v>62</v>
      </c>
      <c r="C17" s="57" t="s">
        <v>169</v>
      </c>
      <c r="D17" s="48" t="s">
        <v>23</v>
      </c>
      <c r="E17" s="57"/>
      <c r="F17" s="48" t="s">
        <v>79</v>
      </c>
      <c r="G17" s="57">
        <v>10</v>
      </c>
      <c r="H17" s="57">
        <v>7</v>
      </c>
      <c r="I17" s="59">
        <f t="shared" si="0"/>
        <v>17</v>
      </c>
      <c r="J17" s="57">
        <v>9706418372</v>
      </c>
      <c r="K17" s="57" t="s">
        <v>201</v>
      </c>
      <c r="L17" s="57" t="s">
        <v>202</v>
      </c>
      <c r="M17" s="57">
        <v>9365521822</v>
      </c>
      <c r="N17" s="57" t="s">
        <v>205</v>
      </c>
      <c r="O17" s="57">
        <v>6900793838</v>
      </c>
      <c r="P17" s="65">
        <v>43624</v>
      </c>
      <c r="Q17" s="18"/>
      <c r="R17" s="48"/>
      <c r="S17" s="18"/>
      <c r="T17" s="18"/>
    </row>
    <row r="18" spans="1:20">
      <c r="A18" s="4">
        <v>14</v>
      </c>
      <c r="B18" s="17" t="s">
        <v>62</v>
      </c>
      <c r="C18" s="57" t="s">
        <v>170</v>
      </c>
      <c r="D18" s="48" t="s">
        <v>23</v>
      </c>
      <c r="E18" s="57">
        <v>18010300804</v>
      </c>
      <c r="F18" s="48" t="s">
        <v>79</v>
      </c>
      <c r="G18" s="57">
        <v>12</v>
      </c>
      <c r="H18" s="57">
        <v>9</v>
      </c>
      <c r="I18" s="59">
        <f t="shared" si="0"/>
        <v>21</v>
      </c>
      <c r="J18" s="57">
        <v>9706838041</v>
      </c>
      <c r="K18" s="57" t="s">
        <v>153</v>
      </c>
      <c r="L18" s="57" t="s">
        <v>154</v>
      </c>
      <c r="M18" s="57">
        <v>7002110977</v>
      </c>
      <c r="N18" s="57" t="s">
        <v>206</v>
      </c>
      <c r="O18" s="57">
        <v>8761936549</v>
      </c>
      <c r="P18" s="65">
        <v>43626</v>
      </c>
      <c r="Q18" s="18"/>
      <c r="R18" s="48"/>
      <c r="S18" s="18"/>
      <c r="T18" s="18"/>
    </row>
    <row r="19" spans="1:20">
      <c r="A19" s="4">
        <v>15</v>
      </c>
      <c r="B19" s="17" t="s">
        <v>62</v>
      </c>
      <c r="C19" s="57" t="s">
        <v>171</v>
      </c>
      <c r="D19" s="48" t="s">
        <v>23</v>
      </c>
      <c r="E19" s="57">
        <v>18010321002</v>
      </c>
      <c r="F19" s="48" t="s">
        <v>79</v>
      </c>
      <c r="G19" s="57">
        <v>32</v>
      </c>
      <c r="H19" s="57">
        <v>40</v>
      </c>
      <c r="I19" s="59">
        <f t="shared" si="0"/>
        <v>72</v>
      </c>
      <c r="J19" s="57">
        <v>9435511856</v>
      </c>
      <c r="K19" s="57" t="s">
        <v>207</v>
      </c>
      <c r="L19" s="57" t="s">
        <v>208</v>
      </c>
      <c r="M19" s="57">
        <v>6000273100</v>
      </c>
      <c r="N19" s="57" t="s">
        <v>209</v>
      </c>
      <c r="O19" s="57">
        <v>7086554141</v>
      </c>
      <c r="P19" s="65">
        <v>43626</v>
      </c>
      <c r="Q19" s="18"/>
      <c r="R19" s="48"/>
      <c r="S19" s="18"/>
      <c r="T19" s="18"/>
    </row>
    <row r="20" spans="1:20">
      <c r="A20" s="4">
        <v>16</v>
      </c>
      <c r="B20" s="17" t="s">
        <v>62</v>
      </c>
      <c r="C20" s="57" t="s">
        <v>172</v>
      </c>
      <c r="D20" s="48" t="s">
        <v>23</v>
      </c>
      <c r="E20" s="57">
        <v>18010322004</v>
      </c>
      <c r="F20" s="48" t="s">
        <v>79</v>
      </c>
      <c r="G20" s="57">
        <v>11</v>
      </c>
      <c r="H20" s="57">
        <v>22</v>
      </c>
      <c r="I20" s="59">
        <f t="shared" si="0"/>
        <v>33</v>
      </c>
      <c r="J20" s="57">
        <v>9401818207</v>
      </c>
      <c r="K20" s="57" t="s">
        <v>207</v>
      </c>
      <c r="L20" s="57" t="s">
        <v>208</v>
      </c>
      <c r="M20" s="57">
        <v>6000273100</v>
      </c>
      <c r="N20" s="57" t="s">
        <v>210</v>
      </c>
      <c r="O20" s="57">
        <v>9435156041</v>
      </c>
      <c r="P20" s="65">
        <v>43626</v>
      </c>
      <c r="Q20" s="18"/>
      <c r="R20" s="48"/>
      <c r="S20" s="18"/>
      <c r="T20" s="18"/>
    </row>
    <row r="21" spans="1:20">
      <c r="A21" s="4">
        <v>17</v>
      </c>
      <c r="B21" s="17" t="s">
        <v>62</v>
      </c>
      <c r="C21" s="57" t="s">
        <v>173</v>
      </c>
      <c r="D21" s="48" t="s">
        <v>23</v>
      </c>
      <c r="E21" s="57">
        <v>1829404141</v>
      </c>
      <c r="F21" s="48" t="s">
        <v>79</v>
      </c>
      <c r="G21" s="57">
        <v>14</v>
      </c>
      <c r="H21" s="57">
        <v>14</v>
      </c>
      <c r="I21" s="59">
        <f t="shared" si="0"/>
        <v>28</v>
      </c>
      <c r="J21" s="57">
        <v>9706201863</v>
      </c>
      <c r="K21" s="57" t="s">
        <v>207</v>
      </c>
      <c r="L21" s="57" t="s">
        <v>208</v>
      </c>
      <c r="M21" s="57">
        <v>6000273100</v>
      </c>
      <c r="N21" s="57" t="s">
        <v>211</v>
      </c>
      <c r="O21" s="57">
        <v>6002128194</v>
      </c>
      <c r="P21" s="65">
        <v>43627</v>
      </c>
      <c r="Q21" s="18"/>
      <c r="R21" s="48"/>
      <c r="S21" s="18"/>
      <c r="T21" s="18"/>
    </row>
    <row r="22" spans="1:20">
      <c r="A22" s="4">
        <v>18</v>
      </c>
      <c r="B22" s="17" t="s">
        <v>62</v>
      </c>
      <c r="C22" s="57" t="s">
        <v>174</v>
      </c>
      <c r="D22" s="48" t="s">
        <v>23</v>
      </c>
      <c r="E22" s="57">
        <v>18010300404</v>
      </c>
      <c r="F22" s="48" t="s">
        <v>79</v>
      </c>
      <c r="G22" s="57">
        <v>17</v>
      </c>
      <c r="H22" s="57">
        <v>23</v>
      </c>
      <c r="I22" s="59">
        <f t="shared" si="0"/>
        <v>40</v>
      </c>
      <c r="J22" s="57">
        <v>8471967548</v>
      </c>
      <c r="K22" s="57" t="s">
        <v>207</v>
      </c>
      <c r="L22" s="57" t="s">
        <v>208</v>
      </c>
      <c r="M22" s="57">
        <v>6000273100</v>
      </c>
      <c r="N22" s="57" t="s">
        <v>212</v>
      </c>
      <c r="O22" s="57">
        <v>9401803341</v>
      </c>
      <c r="P22" s="65">
        <v>43627</v>
      </c>
      <c r="Q22" s="18"/>
      <c r="R22" s="48"/>
      <c r="S22" s="18"/>
      <c r="T22" s="18"/>
    </row>
    <row r="23" spans="1:20">
      <c r="A23" s="4">
        <v>19</v>
      </c>
      <c r="B23" s="17" t="s">
        <v>62</v>
      </c>
      <c r="C23" s="57" t="s">
        <v>175</v>
      </c>
      <c r="D23" s="48" t="s">
        <v>23</v>
      </c>
      <c r="E23" s="57">
        <v>18010318204</v>
      </c>
      <c r="F23" s="48" t="s">
        <v>79</v>
      </c>
      <c r="G23" s="57">
        <v>5</v>
      </c>
      <c r="H23" s="57">
        <v>7</v>
      </c>
      <c r="I23" s="59">
        <f t="shared" si="0"/>
        <v>12</v>
      </c>
      <c r="J23" s="57">
        <v>8135885379</v>
      </c>
      <c r="K23" s="57" t="s">
        <v>207</v>
      </c>
      <c r="L23" s="57" t="s">
        <v>208</v>
      </c>
      <c r="M23" s="57">
        <v>6000273100</v>
      </c>
      <c r="N23" s="57" t="s">
        <v>213</v>
      </c>
      <c r="O23" s="57">
        <v>9957169718</v>
      </c>
      <c r="P23" s="65">
        <v>43627</v>
      </c>
      <c r="Q23" s="18"/>
      <c r="R23" s="48"/>
      <c r="S23" s="18"/>
      <c r="T23" s="18"/>
    </row>
    <row r="24" spans="1:20">
      <c r="A24" s="4">
        <v>20</v>
      </c>
      <c r="B24" s="17" t="s">
        <v>62</v>
      </c>
      <c r="C24" s="57" t="s">
        <v>176</v>
      </c>
      <c r="D24" s="48" t="s">
        <v>23</v>
      </c>
      <c r="E24" s="57">
        <v>18010300401</v>
      </c>
      <c r="F24" s="48" t="s">
        <v>79</v>
      </c>
      <c r="G24" s="57">
        <v>35</v>
      </c>
      <c r="H24" s="57">
        <v>50</v>
      </c>
      <c r="I24" s="59">
        <f t="shared" si="0"/>
        <v>85</v>
      </c>
      <c r="J24" s="57">
        <v>6900981728</v>
      </c>
      <c r="K24" s="57" t="s">
        <v>207</v>
      </c>
      <c r="L24" s="57" t="s">
        <v>208</v>
      </c>
      <c r="M24" s="57">
        <v>6000273100</v>
      </c>
      <c r="N24" s="57" t="s">
        <v>214</v>
      </c>
      <c r="O24" s="57">
        <v>7399385219</v>
      </c>
      <c r="P24" s="65">
        <v>43628</v>
      </c>
      <c r="Q24" s="18"/>
      <c r="R24" s="48"/>
      <c r="S24" s="18"/>
      <c r="T24" s="18"/>
    </row>
    <row r="25" spans="1:20">
      <c r="A25" s="4">
        <v>21</v>
      </c>
      <c r="B25" s="17" t="s">
        <v>62</v>
      </c>
      <c r="C25" s="57" t="s">
        <v>177</v>
      </c>
      <c r="D25" s="48" t="s">
        <v>23</v>
      </c>
      <c r="E25" s="57">
        <v>18294041416</v>
      </c>
      <c r="F25" s="48" t="s">
        <v>79</v>
      </c>
      <c r="G25" s="57">
        <v>46</v>
      </c>
      <c r="H25" s="57">
        <v>55</v>
      </c>
      <c r="I25" s="59">
        <f t="shared" si="0"/>
        <v>101</v>
      </c>
      <c r="J25" s="57">
        <v>9365704421</v>
      </c>
      <c r="K25" s="57" t="s">
        <v>207</v>
      </c>
      <c r="L25" s="57" t="s">
        <v>208</v>
      </c>
      <c r="M25" s="57">
        <v>6000273100</v>
      </c>
      <c r="N25" s="57" t="s">
        <v>215</v>
      </c>
      <c r="O25" s="57">
        <v>9401823002</v>
      </c>
      <c r="P25" s="65">
        <v>43628</v>
      </c>
      <c r="Q25" s="18"/>
      <c r="R25" s="48"/>
      <c r="S25" s="18"/>
      <c r="T25" s="18"/>
    </row>
    <row r="26" spans="1:20">
      <c r="A26" s="4">
        <v>22</v>
      </c>
      <c r="B26" s="17" t="s">
        <v>62</v>
      </c>
      <c r="C26" s="57" t="s">
        <v>178</v>
      </c>
      <c r="D26" s="48" t="s">
        <v>23</v>
      </c>
      <c r="E26" s="57"/>
      <c r="F26" s="48" t="s">
        <v>79</v>
      </c>
      <c r="G26" s="57">
        <v>26</v>
      </c>
      <c r="H26" s="57">
        <v>18</v>
      </c>
      <c r="I26" s="59">
        <f t="shared" si="0"/>
        <v>44</v>
      </c>
      <c r="J26" s="57">
        <v>9859009412</v>
      </c>
      <c r="K26" s="57" t="s">
        <v>207</v>
      </c>
      <c r="L26" s="57" t="s">
        <v>208</v>
      </c>
      <c r="M26" s="57">
        <v>6000273100</v>
      </c>
      <c r="N26" s="57" t="s">
        <v>216</v>
      </c>
      <c r="O26" s="57">
        <v>9401055781</v>
      </c>
      <c r="P26" s="65">
        <v>43629</v>
      </c>
      <c r="Q26" s="18"/>
      <c r="R26" s="48"/>
      <c r="S26" s="18"/>
      <c r="T26" s="18"/>
    </row>
    <row r="27" spans="1:20">
      <c r="A27" s="4">
        <v>23</v>
      </c>
      <c r="B27" s="17" t="s">
        <v>62</v>
      </c>
      <c r="C27" s="57" t="s">
        <v>179</v>
      </c>
      <c r="D27" s="48" t="s">
        <v>23</v>
      </c>
      <c r="E27" s="57">
        <v>1801032401</v>
      </c>
      <c r="F27" s="48" t="s">
        <v>79</v>
      </c>
      <c r="G27" s="57">
        <v>12</v>
      </c>
      <c r="H27" s="57">
        <v>20</v>
      </c>
      <c r="I27" s="59">
        <f t="shared" si="0"/>
        <v>32</v>
      </c>
      <c r="J27" s="57">
        <v>8011935506</v>
      </c>
      <c r="K27" s="57" t="s">
        <v>207</v>
      </c>
      <c r="L27" s="57" t="s">
        <v>208</v>
      </c>
      <c r="M27" s="57">
        <v>6000273100</v>
      </c>
      <c r="N27" s="57" t="s">
        <v>216</v>
      </c>
      <c r="O27" s="57">
        <v>7896955790</v>
      </c>
      <c r="P27" s="65">
        <v>43629</v>
      </c>
      <c r="Q27" s="18"/>
      <c r="R27" s="48"/>
      <c r="S27" s="18"/>
      <c r="T27" s="18"/>
    </row>
    <row r="28" spans="1:20">
      <c r="A28" s="4">
        <v>24</v>
      </c>
      <c r="B28" s="17" t="s">
        <v>62</v>
      </c>
      <c r="C28" s="57" t="s">
        <v>180</v>
      </c>
      <c r="D28" s="48" t="s">
        <v>23</v>
      </c>
      <c r="E28" s="57">
        <v>1801032003</v>
      </c>
      <c r="F28" s="18" t="s">
        <v>77</v>
      </c>
      <c r="G28" s="57">
        <v>30</v>
      </c>
      <c r="H28" s="57">
        <v>34</v>
      </c>
      <c r="I28" s="59">
        <f t="shared" si="0"/>
        <v>64</v>
      </c>
      <c r="J28" s="57">
        <v>8471823515</v>
      </c>
      <c r="K28" s="57" t="s">
        <v>207</v>
      </c>
      <c r="L28" s="57" t="s">
        <v>208</v>
      </c>
      <c r="M28" s="57">
        <v>6000273100</v>
      </c>
      <c r="N28" s="57" t="s">
        <v>217</v>
      </c>
      <c r="O28" s="57">
        <v>7896065595</v>
      </c>
      <c r="P28" s="65"/>
      <c r="Q28" s="18"/>
      <c r="R28" s="48"/>
      <c r="S28" s="18"/>
      <c r="T28" s="18"/>
    </row>
    <row r="29" spans="1:20">
      <c r="A29" s="4">
        <v>25</v>
      </c>
      <c r="B29" s="17" t="s">
        <v>62</v>
      </c>
      <c r="C29" s="57" t="s">
        <v>181</v>
      </c>
      <c r="D29" s="48" t="s">
        <v>23</v>
      </c>
      <c r="E29" s="57">
        <v>18010311501</v>
      </c>
      <c r="F29" s="48" t="s">
        <v>79</v>
      </c>
      <c r="G29" s="57">
        <v>26</v>
      </c>
      <c r="H29" s="57">
        <v>26</v>
      </c>
      <c r="I29" s="59">
        <f t="shared" si="0"/>
        <v>52</v>
      </c>
      <c r="J29" s="57">
        <v>9495140356</v>
      </c>
      <c r="K29" s="57" t="s">
        <v>218</v>
      </c>
      <c r="L29" s="57" t="s">
        <v>219</v>
      </c>
      <c r="M29" s="57">
        <v>9957317748</v>
      </c>
      <c r="N29" s="57" t="s">
        <v>220</v>
      </c>
      <c r="O29" s="57">
        <v>7035510523</v>
      </c>
      <c r="P29" s="65">
        <v>43630</v>
      </c>
      <c r="Q29" s="18"/>
      <c r="R29" s="48"/>
      <c r="S29" s="18"/>
      <c r="T29" s="18"/>
    </row>
    <row r="30" spans="1:20">
      <c r="A30" s="4">
        <v>26</v>
      </c>
      <c r="B30" s="17" t="s">
        <v>62</v>
      </c>
      <c r="C30" s="57" t="s">
        <v>182</v>
      </c>
      <c r="D30" s="48" t="s">
        <v>23</v>
      </c>
      <c r="E30" s="57">
        <v>18010318201</v>
      </c>
      <c r="F30" s="18" t="s">
        <v>79</v>
      </c>
      <c r="G30" s="57">
        <v>14</v>
      </c>
      <c r="H30" s="57">
        <v>21</v>
      </c>
      <c r="I30" s="59">
        <f t="shared" si="0"/>
        <v>35</v>
      </c>
      <c r="J30" s="57">
        <v>9101116252</v>
      </c>
      <c r="K30" s="57" t="s">
        <v>218</v>
      </c>
      <c r="L30" s="57" t="s">
        <v>219</v>
      </c>
      <c r="M30" s="57">
        <v>9957317748</v>
      </c>
      <c r="N30" s="57" t="s">
        <v>220</v>
      </c>
      <c r="O30" s="57">
        <v>9401055168</v>
      </c>
      <c r="P30" s="65">
        <v>43630</v>
      </c>
      <c r="Q30" s="18"/>
      <c r="R30" s="48"/>
      <c r="S30" s="18"/>
      <c r="T30" s="18"/>
    </row>
    <row r="31" spans="1:20">
      <c r="A31" s="4">
        <v>27</v>
      </c>
      <c r="B31" s="17" t="s">
        <v>62</v>
      </c>
      <c r="C31" s="57" t="s">
        <v>183</v>
      </c>
      <c r="D31" s="48" t="s">
        <v>23</v>
      </c>
      <c r="E31" s="57">
        <v>18010318202</v>
      </c>
      <c r="F31" s="18" t="s">
        <v>79</v>
      </c>
      <c r="G31" s="57">
        <v>12</v>
      </c>
      <c r="H31" s="57">
        <v>13</v>
      </c>
      <c r="I31" s="59">
        <f t="shared" si="0"/>
        <v>25</v>
      </c>
      <c r="J31" s="57">
        <v>9435676783</v>
      </c>
      <c r="K31" s="57" t="s">
        <v>218</v>
      </c>
      <c r="L31" s="57" t="s">
        <v>219</v>
      </c>
      <c r="M31" s="57">
        <v>9957317748</v>
      </c>
      <c r="N31" s="57" t="s">
        <v>221</v>
      </c>
      <c r="O31" s="57">
        <v>8133990711</v>
      </c>
      <c r="P31" s="65">
        <v>43631</v>
      </c>
      <c r="Q31" s="18"/>
      <c r="R31" s="48"/>
      <c r="S31" s="18"/>
      <c r="T31" s="18"/>
    </row>
    <row r="32" spans="1:20">
      <c r="A32" s="4">
        <v>28</v>
      </c>
      <c r="B32" s="17" t="s">
        <v>62</v>
      </c>
      <c r="C32" s="57" t="s">
        <v>184</v>
      </c>
      <c r="D32" s="48" t="s">
        <v>23</v>
      </c>
      <c r="E32" s="57">
        <v>18010321001</v>
      </c>
      <c r="F32" s="18" t="s">
        <v>79</v>
      </c>
      <c r="G32" s="57">
        <v>20</v>
      </c>
      <c r="H32" s="57">
        <v>17</v>
      </c>
      <c r="I32" s="59">
        <f t="shared" si="0"/>
        <v>37</v>
      </c>
      <c r="J32" s="57">
        <v>9435617604</v>
      </c>
      <c r="K32" s="57" t="s">
        <v>218</v>
      </c>
      <c r="L32" s="57" t="s">
        <v>219</v>
      </c>
      <c r="M32" s="57">
        <v>9957317748</v>
      </c>
      <c r="N32" s="57" t="s">
        <v>222</v>
      </c>
      <c r="O32" s="57"/>
      <c r="P32" s="65">
        <v>43633</v>
      </c>
      <c r="Q32" s="18"/>
      <c r="R32" s="48"/>
      <c r="S32" s="18"/>
      <c r="T32" s="18"/>
    </row>
    <row r="33" spans="1:20">
      <c r="A33" s="4">
        <v>29</v>
      </c>
      <c r="B33" s="17" t="s">
        <v>62</v>
      </c>
      <c r="C33" s="57" t="s">
        <v>185</v>
      </c>
      <c r="D33" s="48" t="s">
        <v>23</v>
      </c>
      <c r="E33" s="57">
        <v>1801038203</v>
      </c>
      <c r="F33" s="18" t="s">
        <v>79</v>
      </c>
      <c r="G33" s="57">
        <v>23</v>
      </c>
      <c r="H33" s="57">
        <v>24</v>
      </c>
      <c r="I33" s="59">
        <f t="shared" si="0"/>
        <v>47</v>
      </c>
      <c r="J33" s="57">
        <v>9401664690</v>
      </c>
      <c r="K33" s="57" t="s">
        <v>218</v>
      </c>
      <c r="L33" s="57" t="s">
        <v>219</v>
      </c>
      <c r="M33" s="57">
        <v>9957317748</v>
      </c>
      <c r="N33" s="57" t="s">
        <v>223</v>
      </c>
      <c r="O33" s="57">
        <v>9476770193</v>
      </c>
      <c r="P33" s="65">
        <v>43633</v>
      </c>
      <c r="Q33" s="18"/>
      <c r="R33" s="48"/>
      <c r="S33" s="18"/>
      <c r="T33" s="18"/>
    </row>
    <row r="34" spans="1:20">
      <c r="A34" s="4">
        <v>30</v>
      </c>
      <c r="B34" s="17" t="s">
        <v>62</v>
      </c>
      <c r="C34" s="57" t="s">
        <v>186</v>
      </c>
      <c r="D34" s="48" t="s">
        <v>23</v>
      </c>
      <c r="E34" s="57">
        <v>18300041503</v>
      </c>
      <c r="F34" s="18" t="s">
        <v>79</v>
      </c>
      <c r="G34" s="57">
        <v>22</v>
      </c>
      <c r="H34" s="57">
        <v>25</v>
      </c>
      <c r="I34" s="59">
        <f t="shared" si="0"/>
        <v>47</v>
      </c>
      <c r="J34" s="57">
        <v>6000793424</v>
      </c>
      <c r="K34" s="57" t="s">
        <v>218</v>
      </c>
      <c r="L34" s="57" t="s">
        <v>219</v>
      </c>
      <c r="M34" s="57">
        <v>9957317748</v>
      </c>
      <c r="N34" s="57" t="s">
        <v>224</v>
      </c>
      <c r="O34" s="57">
        <v>8135906296</v>
      </c>
      <c r="P34" s="65">
        <v>43633</v>
      </c>
      <c r="Q34" s="18"/>
      <c r="R34" s="18"/>
      <c r="S34" s="18"/>
      <c r="T34" s="18"/>
    </row>
    <row r="35" spans="1:20">
      <c r="A35" s="4">
        <v>31</v>
      </c>
      <c r="B35" s="17" t="s">
        <v>62</v>
      </c>
      <c r="C35" s="57" t="s">
        <v>187</v>
      </c>
      <c r="D35" s="48" t="s">
        <v>23</v>
      </c>
      <c r="E35" s="57"/>
      <c r="F35" s="18" t="s">
        <v>79</v>
      </c>
      <c r="G35" s="57">
        <v>30</v>
      </c>
      <c r="H35" s="57">
        <v>35</v>
      </c>
      <c r="I35" s="59">
        <f t="shared" si="0"/>
        <v>65</v>
      </c>
      <c r="J35" s="57">
        <v>9706356693</v>
      </c>
      <c r="K35" s="57" t="s">
        <v>218</v>
      </c>
      <c r="L35" s="57" t="s">
        <v>219</v>
      </c>
      <c r="M35" s="57">
        <v>9957317748</v>
      </c>
      <c r="N35" s="57" t="s">
        <v>225</v>
      </c>
      <c r="O35" s="57">
        <v>8720923725</v>
      </c>
      <c r="P35" s="65">
        <v>43634</v>
      </c>
      <c r="Q35" s="18"/>
      <c r="R35" s="18"/>
      <c r="S35" s="18"/>
      <c r="T35" s="18"/>
    </row>
    <row r="36" spans="1:20">
      <c r="A36" s="4">
        <v>32</v>
      </c>
      <c r="B36" s="17" t="s">
        <v>62</v>
      </c>
      <c r="C36" s="57" t="s">
        <v>188</v>
      </c>
      <c r="D36" s="48" t="s">
        <v>23</v>
      </c>
      <c r="E36" s="57">
        <v>18300041520</v>
      </c>
      <c r="F36" s="57" t="s">
        <v>79</v>
      </c>
      <c r="G36" s="57">
        <v>9</v>
      </c>
      <c r="H36" s="57">
        <v>10</v>
      </c>
      <c r="I36" s="59">
        <f t="shared" si="0"/>
        <v>19</v>
      </c>
      <c r="J36" s="57">
        <v>8812895576</v>
      </c>
      <c r="K36" s="57" t="s">
        <v>218</v>
      </c>
      <c r="L36" s="57" t="s">
        <v>219</v>
      </c>
      <c r="M36" s="57">
        <v>9957317748</v>
      </c>
      <c r="N36" s="57" t="s">
        <v>226</v>
      </c>
      <c r="O36" s="57">
        <v>9859848120</v>
      </c>
      <c r="P36" s="65">
        <v>43635</v>
      </c>
      <c r="Q36" s="18"/>
      <c r="R36" s="18"/>
      <c r="S36" s="18"/>
      <c r="T36" s="18"/>
    </row>
    <row r="37" spans="1:20">
      <c r="A37" s="4">
        <v>33</v>
      </c>
      <c r="B37" s="17" t="s">
        <v>62</v>
      </c>
      <c r="C37" s="57" t="s">
        <v>189</v>
      </c>
      <c r="D37" s="48" t="s">
        <v>23</v>
      </c>
      <c r="E37" s="57">
        <v>18010301609</v>
      </c>
      <c r="F37" s="18" t="s">
        <v>79</v>
      </c>
      <c r="G37" s="57">
        <v>181</v>
      </c>
      <c r="H37" s="57">
        <v>60</v>
      </c>
      <c r="I37" s="59">
        <f t="shared" si="0"/>
        <v>241</v>
      </c>
      <c r="J37" s="57">
        <v>9954144416</v>
      </c>
      <c r="K37" s="57" t="s">
        <v>227</v>
      </c>
      <c r="L37" s="57" t="s">
        <v>228</v>
      </c>
      <c r="M37" s="57">
        <v>9401098813</v>
      </c>
      <c r="N37" s="57" t="s">
        <v>229</v>
      </c>
      <c r="O37" s="57">
        <v>6002122997</v>
      </c>
      <c r="P37" s="65">
        <v>43636</v>
      </c>
      <c r="Q37" s="18"/>
      <c r="R37" s="18"/>
      <c r="S37" s="18"/>
      <c r="T37" s="18"/>
    </row>
    <row r="38" spans="1:20">
      <c r="A38" s="4">
        <v>34</v>
      </c>
      <c r="B38" s="17" t="s">
        <v>62</v>
      </c>
      <c r="C38" s="57" t="s">
        <v>190</v>
      </c>
      <c r="D38" s="48" t="s">
        <v>23</v>
      </c>
      <c r="E38" s="57">
        <v>18010301604</v>
      </c>
      <c r="F38" s="18" t="s">
        <v>77</v>
      </c>
      <c r="G38" s="57">
        <v>61</v>
      </c>
      <c r="H38" s="57">
        <v>31</v>
      </c>
      <c r="I38" s="59">
        <f t="shared" si="0"/>
        <v>92</v>
      </c>
      <c r="J38" s="57">
        <v>9435325815</v>
      </c>
      <c r="K38" s="57" t="s">
        <v>227</v>
      </c>
      <c r="L38" s="57" t="s">
        <v>228</v>
      </c>
      <c r="M38" s="57">
        <v>9401098813</v>
      </c>
      <c r="N38" s="57" t="s">
        <v>229</v>
      </c>
      <c r="O38" s="57">
        <v>6002122997</v>
      </c>
      <c r="P38" s="65">
        <v>43637</v>
      </c>
      <c r="Q38" s="18"/>
      <c r="R38" s="18"/>
      <c r="S38" s="18"/>
      <c r="T38" s="18"/>
    </row>
    <row r="39" spans="1:20">
      <c r="A39" s="4">
        <v>35</v>
      </c>
      <c r="B39" s="17" t="s">
        <v>62</v>
      </c>
      <c r="C39" s="57" t="s">
        <v>191</v>
      </c>
      <c r="D39" s="48" t="s">
        <v>23</v>
      </c>
      <c r="E39" s="57">
        <v>18010301602</v>
      </c>
      <c r="F39" s="18" t="s">
        <v>79</v>
      </c>
      <c r="G39" s="57">
        <v>68</v>
      </c>
      <c r="H39" s="57">
        <v>67</v>
      </c>
      <c r="I39" s="59">
        <f t="shared" si="0"/>
        <v>135</v>
      </c>
      <c r="J39" s="57">
        <v>9957281225</v>
      </c>
      <c r="K39" s="57" t="s">
        <v>227</v>
      </c>
      <c r="L39" s="57" t="s">
        <v>228</v>
      </c>
      <c r="M39" s="57">
        <v>9401098813</v>
      </c>
      <c r="N39" s="57" t="s">
        <v>229</v>
      </c>
      <c r="O39" s="57">
        <v>6002122997</v>
      </c>
      <c r="P39" s="65">
        <v>43638</v>
      </c>
      <c r="Q39" s="18"/>
      <c r="R39" s="18"/>
      <c r="S39" s="18"/>
      <c r="T39" s="18"/>
    </row>
    <row r="40" spans="1:20">
      <c r="A40" s="4">
        <v>36</v>
      </c>
      <c r="B40" s="17" t="s">
        <v>62</v>
      </c>
      <c r="C40" s="57" t="s">
        <v>192</v>
      </c>
      <c r="D40" s="48" t="s">
        <v>23</v>
      </c>
      <c r="E40" s="57">
        <v>18010301605</v>
      </c>
      <c r="F40" s="18" t="s">
        <v>232</v>
      </c>
      <c r="G40" s="57">
        <v>235</v>
      </c>
      <c r="H40" s="57">
        <v>315</v>
      </c>
      <c r="I40" s="59">
        <f t="shared" si="0"/>
        <v>550</v>
      </c>
      <c r="J40" s="57">
        <v>9954102176</v>
      </c>
      <c r="K40" s="57" t="s">
        <v>227</v>
      </c>
      <c r="L40" s="57" t="s">
        <v>228</v>
      </c>
      <c r="M40" s="57">
        <v>9401098813</v>
      </c>
      <c r="N40" s="57" t="s">
        <v>229</v>
      </c>
      <c r="O40" s="57">
        <v>6002122997</v>
      </c>
      <c r="P40" s="65">
        <v>43640</v>
      </c>
      <c r="Q40" s="18"/>
      <c r="R40" s="18"/>
      <c r="S40" s="18"/>
      <c r="T40" s="18"/>
    </row>
    <row r="41" spans="1:20">
      <c r="A41" s="4">
        <v>37</v>
      </c>
      <c r="B41" s="17" t="s">
        <v>62</v>
      </c>
      <c r="C41" s="57" t="s">
        <v>193</v>
      </c>
      <c r="D41" s="48" t="s">
        <v>23</v>
      </c>
      <c r="E41" s="57">
        <v>18010301610</v>
      </c>
      <c r="F41" s="18" t="s">
        <v>232</v>
      </c>
      <c r="G41" s="57">
        <v>120</v>
      </c>
      <c r="H41" s="57">
        <v>80</v>
      </c>
      <c r="I41" s="59">
        <f t="shared" si="0"/>
        <v>200</v>
      </c>
      <c r="J41" s="57"/>
      <c r="K41" s="57" t="s">
        <v>227</v>
      </c>
      <c r="L41" s="57" t="s">
        <v>228</v>
      </c>
      <c r="M41" s="57">
        <v>9401098813</v>
      </c>
      <c r="N41" s="57" t="s">
        <v>229</v>
      </c>
      <c r="O41" s="57">
        <v>6002122997</v>
      </c>
      <c r="P41" s="65">
        <v>43641</v>
      </c>
      <c r="Q41" s="18"/>
      <c r="R41" s="18"/>
      <c r="S41" s="18"/>
      <c r="T41" s="18"/>
    </row>
    <row r="42" spans="1:20">
      <c r="A42" s="4">
        <v>38</v>
      </c>
      <c r="B42" s="17" t="s">
        <v>62</v>
      </c>
      <c r="C42" s="57" t="s">
        <v>194</v>
      </c>
      <c r="D42" s="48" t="s">
        <v>23</v>
      </c>
      <c r="E42" s="57">
        <v>18010301701</v>
      </c>
      <c r="F42" s="18" t="s">
        <v>79</v>
      </c>
      <c r="G42" s="57">
        <v>70</v>
      </c>
      <c r="H42" s="57">
        <v>42</v>
      </c>
      <c r="I42" s="59">
        <f t="shared" si="0"/>
        <v>112</v>
      </c>
      <c r="J42" s="57">
        <v>7002071852</v>
      </c>
      <c r="K42" s="57" t="s">
        <v>227</v>
      </c>
      <c r="L42" s="57" t="s">
        <v>228</v>
      </c>
      <c r="M42" s="57">
        <v>9401098813</v>
      </c>
      <c r="N42" s="57" t="s">
        <v>230</v>
      </c>
      <c r="O42" s="57">
        <v>8134800571</v>
      </c>
      <c r="P42" s="65">
        <v>43641</v>
      </c>
      <c r="Q42" s="18"/>
      <c r="R42" s="18"/>
      <c r="S42" s="18"/>
      <c r="T42" s="18"/>
    </row>
    <row r="43" spans="1:20">
      <c r="A43" s="4">
        <v>39</v>
      </c>
      <c r="B43" s="17" t="s">
        <v>62</v>
      </c>
      <c r="C43" s="57" t="s">
        <v>195</v>
      </c>
      <c r="D43" s="48" t="s">
        <v>23</v>
      </c>
      <c r="E43" s="57">
        <v>18010301702</v>
      </c>
      <c r="F43" s="57" t="s">
        <v>79</v>
      </c>
      <c r="G43" s="57">
        <v>61</v>
      </c>
      <c r="H43" s="57">
        <v>55</v>
      </c>
      <c r="I43" s="59">
        <f t="shared" si="0"/>
        <v>116</v>
      </c>
      <c r="J43" s="57">
        <v>8638707993</v>
      </c>
      <c r="K43" s="57" t="s">
        <v>227</v>
      </c>
      <c r="L43" s="57" t="s">
        <v>228</v>
      </c>
      <c r="M43" s="57">
        <v>9401098813</v>
      </c>
      <c r="N43" s="57" t="s">
        <v>230</v>
      </c>
      <c r="O43" s="57">
        <v>8134800571</v>
      </c>
      <c r="P43" s="65">
        <v>43642</v>
      </c>
      <c r="Q43" s="18"/>
      <c r="R43" s="18"/>
      <c r="S43" s="18"/>
      <c r="T43" s="18"/>
    </row>
    <row r="44" spans="1:20">
      <c r="A44" s="4">
        <v>40</v>
      </c>
      <c r="B44" s="17" t="s">
        <v>62</v>
      </c>
      <c r="C44" s="57" t="s">
        <v>196</v>
      </c>
      <c r="D44" s="48" t="s">
        <v>23</v>
      </c>
      <c r="E44" s="57">
        <v>18010306103</v>
      </c>
      <c r="F44" s="18" t="s">
        <v>79</v>
      </c>
      <c r="G44" s="57">
        <v>36</v>
      </c>
      <c r="H44" s="57">
        <v>24</v>
      </c>
      <c r="I44" s="59">
        <f t="shared" si="0"/>
        <v>60</v>
      </c>
      <c r="J44" s="57">
        <v>9435240353</v>
      </c>
      <c r="K44" s="57" t="s">
        <v>227</v>
      </c>
      <c r="L44" s="57" t="s">
        <v>228</v>
      </c>
      <c r="M44" s="57">
        <v>9401098813</v>
      </c>
      <c r="N44" s="57" t="s">
        <v>231</v>
      </c>
      <c r="O44" s="57">
        <v>7896452620</v>
      </c>
      <c r="P44" s="65">
        <v>43643</v>
      </c>
      <c r="Q44" s="18"/>
      <c r="R44" s="18"/>
      <c r="S44" s="18"/>
      <c r="T44" s="18"/>
    </row>
    <row r="45" spans="1:20">
      <c r="A45" s="4">
        <v>41</v>
      </c>
      <c r="B45" s="17"/>
      <c r="C45" s="18"/>
      <c r="D45" s="18"/>
      <c r="E45" s="19"/>
      <c r="F45" s="18"/>
      <c r="G45" s="19"/>
      <c r="H45" s="19"/>
      <c r="I45" s="59">
        <f t="shared" si="0"/>
        <v>0</v>
      </c>
      <c r="J45" s="18"/>
      <c r="K45" s="65"/>
      <c r="L45" s="18"/>
      <c r="M45" s="18"/>
      <c r="N45" s="18"/>
      <c r="O45" s="18"/>
      <c r="P45" s="65"/>
      <c r="Q45" s="18"/>
      <c r="R45" s="18"/>
      <c r="S45" s="18"/>
      <c r="T45" s="18"/>
    </row>
    <row r="46" spans="1:20">
      <c r="A46" s="4">
        <v>42</v>
      </c>
      <c r="B46" s="17"/>
      <c r="C46" s="18"/>
      <c r="D46" s="18"/>
      <c r="E46" s="19"/>
      <c r="F46" s="18"/>
      <c r="G46" s="19"/>
      <c r="H46" s="19"/>
      <c r="I46" s="59">
        <f t="shared" si="0"/>
        <v>0</v>
      </c>
      <c r="J46" s="18"/>
      <c r="K46" s="65"/>
      <c r="L46" s="18"/>
      <c r="M46" s="18"/>
      <c r="N46" s="18"/>
      <c r="O46" s="18"/>
      <c r="P46" s="65"/>
      <c r="Q46" s="18"/>
      <c r="R46" s="18"/>
      <c r="S46" s="18"/>
      <c r="T46" s="18"/>
    </row>
    <row r="47" spans="1:20">
      <c r="A47" s="4">
        <v>43</v>
      </c>
      <c r="B47" s="17"/>
      <c r="C47" s="18"/>
      <c r="D47" s="18"/>
      <c r="E47" s="19"/>
      <c r="F47" s="18"/>
      <c r="G47" s="19"/>
      <c r="H47" s="19"/>
      <c r="I47" s="59">
        <f t="shared" si="0"/>
        <v>0</v>
      </c>
      <c r="J47" s="18"/>
      <c r="K47" s="24"/>
      <c r="L47" s="18"/>
      <c r="M47" s="18"/>
      <c r="N47" s="18"/>
      <c r="O47" s="18"/>
      <c r="P47" s="24"/>
      <c r="Q47" s="18"/>
      <c r="R47" s="18"/>
      <c r="S47" s="18"/>
      <c r="T47" s="18"/>
    </row>
    <row r="48" spans="1:20">
      <c r="A48" s="4">
        <v>44</v>
      </c>
      <c r="B48" s="17"/>
      <c r="C48" s="18"/>
      <c r="D48" s="18"/>
      <c r="E48" s="19"/>
      <c r="F48" s="18"/>
      <c r="G48" s="19"/>
      <c r="H48" s="19"/>
      <c r="I48" s="59">
        <f t="shared" si="0"/>
        <v>0</v>
      </c>
      <c r="J48" s="18"/>
      <c r="K48" s="24"/>
      <c r="L48" s="18"/>
      <c r="M48" s="18"/>
      <c r="N48" s="18"/>
      <c r="O48" s="18"/>
      <c r="P48" s="24"/>
      <c r="Q48" s="18"/>
      <c r="R48" s="18"/>
      <c r="S48" s="18"/>
      <c r="T48" s="18"/>
    </row>
    <row r="49" spans="1:20">
      <c r="A49" s="4">
        <v>45</v>
      </c>
      <c r="B49" s="17"/>
      <c r="C49" s="18"/>
      <c r="D49" s="18"/>
      <c r="E49" s="19"/>
      <c r="F49" s="18"/>
      <c r="G49" s="19"/>
      <c r="H49" s="19"/>
      <c r="I49" s="59">
        <f t="shared" si="0"/>
        <v>0</v>
      </c>
      <c r="J49" s="18"/>
      <c r="K49" s="24"/>
      <c r="L49" s="18"/>
      <c r="M49" s="18"/>
      <c r="N49" s="18"/>
      <c r="O49" s="18"/>
      <c r="P49" s="24"/>
      <c r="Q49" s="18"/>
      <c r="R49" s="18"/>
      <c r="S49" s="18"/>
      <c r="T49" s="18"/>
    </row>
    <row r="50" spans="1:20">
      <c r="A50" s="4">
        <v>46</v>
      </c>
      <c r="B50" s="17"/>
      <c r="C50" s="57"/>
      <c r="D50" s="57"/>
      <c r="E50" s="17"/>
      <c r="F50" s="57"/>
      <c r="G50" s="17"/>
      <c r="H50" s="17"/>
      <c r="I50" s="59">
        <f t="shared" si="0"/>
        <v>0</v>
      </c>
      <c r="J50" s="57"/>
      <c r="K50" s="24"/>
      <c r="L50" s="57"/>
      <c r="M50" s="57"/>
      <c r="N50" s="57"/>
      <c r="O50" s="57"/>
      <c r="P50" s="24"/>
      <c r="Q50" s="18"/>
      <c r="R50" s="18"/>
      <c r="S50" s="18"/>
      <c r="T50" s="18"/>
    </row>
    <row r="51" spans="1:20">
      <c r="A51" s="4">
        <v>47</v>
      </c>
      <c r="B51" s="17"/>
      <c r="C51" s="18"/>
      <c r="D51" s="18"/>
      <c r="E51" s="19"/>
      <c r="F51" s="18"/>
      <c r="G51" s="19"/>
      <c r="H51" s="19"/>
      <c r="I51" s="59">
        <f t="shared" si="0"/>
        <v>0</v>
      </c>
      <c r="J51" s="18"/>
      <c r="K51" s="24"/>
      <c r="L51" s="18"/>
      <c r="M51" s="18"/>
      <c r="N51" s="18"/>
      <c r="O51" s="18"/>
      <c r="P51" s="24"/>
      <c r="Q51" s="18"/>
      <c r="R51" s="18"/>
      <c r="S51" s="18"/>
      <c r="T51" s="18"/>
    </row>
    <row r="52" spans="1:20">
      <c r="A52" s="4">
        <v>48</v>
      </c>
      <c r="B52" s="17"/>
      <c r="C52" s="18"/>
      <c r="D52" s="18"/>
      <c r="E52" s="19"/>
      <c r="F52" s="18"/>
      <c r="G52" s="19"/>
      <c r="H52" s="19"/>
      <c r="I52" s="59">
        <f t="shared" si="0"/>
        <v>0</v>
      </c>
      <c r="J52" s="18"/>
      <c r="K52" s="24"/>
      <c r="L52" s="18"/>
      <c r="M52" s="18"/>
      <c r="N52" s="18"/>
      <c r="O52" s="18"/>
      <c r="P52" s="24"/>
      <c r="Q52" s="18"/>
      <c r="R52" s="18"/>
      <c r="S52" s="18"/>
      <c r="T52" s="18"/>
    </row>
    <row r="53" spans="1:20">
      <c r="A53" s="4">
        <v>49</v>
      </c>
      <c r="B53" s="17"/>
      <c r="C53" s="18"/>
      <c r="D53" s="18"/>
      <c r="E53" s="19"/>
      <c r="F53" s="18"/>
      <c r="G53" s="19"/>
      <c r="H53" s="19"/>
      <c r="I53" s="59">
        <f t="shared" si="0"/>
        <v>0</v>
      </c>
      <c r="J53" s="18"/>
      <c r="K53" s="24"/>
      <c r="L53" s="18"/>
      <c r="M53" s="18"/>
      <c r="N53" s="18"/>
      <c r="O53" s="18"/>
      <c r="P53" s="24"/>
      <c r="Q53" s="18"/>
      <c r="R53" s="18"/>
      <c r="S53" s="18"/>
      <c r="T53" s="18"/>
    </row>
    <row r="54" spans="1:20">
      <c r="A54" s="4">
        <v>50</v>
      </c>
      <c r="B54" s="17"/>
      <c r="C54" s="18"/>
      <c r="D54" s="18"/>
      <c r="E54" s="19"/>
      <c r="F54" s="18"/>
      <c r="G54" s="19"/>
      <c r="H54" s="19"/>
      <c r="I54" s="59">
        <f t="shared" si="0"/>
        <v>0</v>
      </c>
      <c r="J54" s="18"/>
      <c r="K54" s="24"/>
      <c r="L54" s="18"/>
      <c r="M54" s="18"/>
      <c r="N54" s="18"/>
      <c r="O54" s="18"/>
      <c r="P54" s="24"/>
      <c r="Q54" s="18"/>
      <c r="R54" s="18"/>
      <c r="S54" s="18"/>
      <c r="T54" s="18"/>
    </row>
    <row r="55" spans="1:20">
      <c r="A55" s="4">
        <v>51</v>
      </c>
      <c r="B55" s="17"/>
      <c r="C55" s="18"/>
      <c r="D55" s="18"/>
      <c r="E55" s="19"/>
      <c r="F55" s="18"/>
      <c r="G55" s="19"/>
      <c r="H55" s="19"/>
      <c r="I55" s="59">
        <f t="shared" si="0"/>
        <v>0</v>
      </c>
      <c r="J55" s="18"/>
      <c r="K55" s="24"/>
      <c r="L55" s="18"/>
      <c r="M55" s="18"/>
      <c r="N55" s="18"/>
      <c r="O55" s="18"/>
      <c r="P55" s="24"/>
      <c r="Q55" s="18"/>
      <c r="R55" s="18"/>
      <c r="S55" s="18"/>
      <c r="T55" s="18"/>
    </row>
    <row r="56" spans="1:20">
      <c r="A56" s="4">
        <v>52</v>
      </c>
      <c r="B56" s="17"/>
      <c r="C56" s="18"/>
      <c r="D56" s="18"/>
      <c r="E56" s="19"/>
      <c r="F56" s="18"/>
      <c r="G56" s="19"/>
      <c r="H56" s="19"/>
      <c r="I56" s="59">
        <f t="shared" si="0"/>
        <v>0</v>
      </c>
      <c r="J56" s="18"/>
      <c r="K56" s="24"/>
      <c r="L56" s="18"/>
      <c r="M56" s="18"/>
      <c r="N56" s="18"/>
      <c r="O56" s="18"/>
      <c r="P56" s="24"/>
      <c r="Q56" s="18"/>
      <c r="R56" s="18"/>
      <c r="S56" s="18"/>
      <c r="T56" s="18"/>
    </row>
    <row r="57" spans="1:20">
      <c r="A57" s="4">
        <v>53</v>
      </c>
      <c r="B57" s="17"/>
      <c r="C57" s="57"/>
      <c r="D57" s="57"/>
      <c r="E57" s="17"/>
      <c r="F57" s="57"/>
      <c r="G57" s="17"/>
      <c r="H57" s="17"/>
      <c r="I57" s="59">
        <f t="shared" si="0"/>
        <v>0</v>
      </c>
      <c r="J57" s="57"/>
      <c r="K57" s="24"/>
      <c r="L57" s="57"/>
      <c r="M57" s="57"/>
      <c r="N57" s="57"/>
      <c r="O57" s="57"/>
      <c r="P57" s="24"/>
      <c r="Q57" s="18"/>
      <c r="R57" s="18"/>
      <c r="S57" s="18"/>
      <c r="T57" s="18"/>
    </row>
    <row r="58" spans="1:20">
      <c r="A58" s="4">
        <v>54</v>
      </c>
      <c r="B58" s="17"/>
      <c r="C58" s="18"/>
      <c r="D58" s="18"/>
      <c r="E58" s="19"/>
      <c r="F58" s="18"/>
      <c r="G58" s="19"/>
      <c r="H58" s="19"/>
      <c r="I58" s="59">
        <f t="shared" si="0"/>
        <v>0</v>
      </c>
      <c r="J58" s="18"/>
      <c r="K58" s="24"/>
      <c r="L58" s="18"/>
      <c r="M58" s="18"/>
      <c r="N58" s="18"/>
      <c r="O58" s="18"/>
      <c r="P58" s="24"/>
      <c r="Q58" s="18"/>
      <c r="R58" s="18"/>
      <c r="S58" s="18"/>
      <c r="T58" s="18"/>
    </row>
    <row r="59" spans="1:20">
      <c r="A59" s="4">
        <v>55</v>
      </c>
      <c r="B59" s="17"/>
      <c r="C59" s="18"/>
      <c r="D59" s="18"/>
      <c r="E59" s="19"/>
      <c r="F59" s="18"/>
      <c r="G59" s="19"/>
      <c r="H59" s="19"/>
      <c r="I59" s="59">
        <f t="shared" si="0"/>
        <v>0</v>
      </c>
      <c r="J59" s="18"/>
      <c r="K59" s="24"/>
      <c r="L59" s="18"/>
      <c r="M59" s="18"/>
      <c r="N59" s="18"/>
      <c r="O59" s="18"/>
      <c r="P59" s="24"/>
      <c r="Q59" s="18"/>
      <c r="R59" s="18"/>
      <c r="S59" s="18"/>
      <c r="T59" s="18"/>
    </row>
    <row r="60" spans="1:20">
      <c r="A60" s="4">
        <v>56</v>
      </c>
      <c r="B60" s="17"/>
      <c r="C60" s="18"/>
      <c r="D60" s="18"/>
      <c r="E60" s="19"/>
      <c r="F60" s="18"/>
      <c r="G60" s="19"/>
      <c r="H60" s="19"/>
      <c r="I60" s="59">
        <f t="shared" si="0"/>
        <v>0</v>
      </c>
      <c r="J60" s="18"/>
      <c r="K60" s="24"/>
      <c r="L60" s="18"/>
      <c r="M60" s="18"/>
      <c r="N60" s="18"/>
      <c r="O60" s="18"/>
      <c r="P60" s="24"/>
      <c r="Q60" s="18"/>
      <c r="R60" s="18"/>
      <c r="S60" s="18"/>
      <c r="T60" s="18"/>
    </row>
    <row r="61" spans="1:20">
      <c r="A61" s="4">
        <v>57</v>
      </c>
      <c r="B61" s="17"/>
      <c r="C61" s="18"/>
      <c r="D61" s="18"/>
      <c r="E61" s="19"/>
      <c r="F61" s="18"/>
      <c r="G61" s="19"/>
      <c r="H61" s="19"/>
      <c r="I61" s="59">
        <f t="shared" si="0"/>
        <v>0</v>
      </c>
      <c r="J61" s="18"/>
      <c r="K61" s="24"/>
      <c r="L61" s="18"/>
      <c r="M61" s="18"/>
      <c r="N61" s="18"/>
      <c r="O61" s="18"/>
      <c r="P61" s="24"/>
      <c r="Q61" s="18"/>
      <c r="R61" s="18"/>
      <c r="S61" s="18"/>
      <c r="T61" s="18"/>
    </row>
    <row r="62" spans="1:20">
      <c r="A62" s="4">
        <v>58</v>
      </c>
      <c r="B62" s="17"/>
      <c r="C62" s="18"/>
      <c r="D62" s="18"/>
      <c r="E62" s="19"/>
      <c r="F62" s="18"/>
      <c r="G62" s="19"/>
      <c r="H62" s="19"/>
      <c r="I62" s="59">
        <f t="shared" si="0"/>
        <v>0</v>
      </c>
      <c r="J62" s="18"/>
      <c r="K62" s="24"/>
      <c r="L62" s="18"/>
      <c r="M62" s="18"/>
      <c r="N62" s="18"/>
      <c r="O62" s="18"/>
      <c r="P62" s="24"/>
      <c r="Q62" s="18"/>
      <c r="R62" s="18"/>
      <c r="S62" s="18"/>
      <c r="T62" s="18"/>
    </row>
    <row r="63" spans="1:20">
      <c r="A63" s="4">
        <v>59</v>
      </c>
      <c r="B63" s="17"/>
      <c r="C63" s="18"/>
      <c r="D63" s="18"/>
      <c r="E63" s="19"/>
      <c r="F63" s="18"/>
      <c r="G63" s="19"/>
      <c r="H63" s="19"/>
      <c r="I63" s="59">
        <f t="shared" si="0"/>
        <v>0</v>
      </c>
      <c r="J63" s="18"/>
      <c r="K63" s="24"/>
      <c r="L63" s="18"/>
      <c r="M63" s="18"/>
      <c r="N63" s="18"/>
      <c r="O63" s="18"/>
      <c r="P63" s="24"/>
      <c r="Q63" s="18"/>
      <c r="R63" s="18"/>
      <c r="S63" s="18"/>
      <c r="T63" s="18"/>
    </row>
    <row r="64" spans="1:20">
      <c r="A64" s="4">
        <v>60</v>
      </c>
      <c r="B64" s="17"/>
      <c r="C64" s="18"/>
      <c r="D64" s="18"/>
      <c r="E64" s="19"/>
      <c r="F64" s="18"/>
      <c r="G64" s="19"/>
      <c r="H64" s="19"/>
      <c r="I64" s="59">
        <f t="shared" si="0"/>
        <v>0</v>
      </c>
      <c r="J64" s="18"/>
      <c r="K64" s="24"/>
      <c r="L64" s="18"/>
      <c r="M64" s="18"/>
      <c r="N64" s="18"/>
      <c r="O64" s="18"/>
      <c r="P64" s="24"/>
      <c r="Q64" s="18"/>
      <c r="R64" s="18"/>
      <c r="S64" s="18"/>
      <c r="T64" s="18"/>
    </row>
    <row r="65" spans="1:20">
      <c r="A65" s="4">
        <v>61</v>
      </c>
      <c r="B65" s="17"/>
      <c r="C65" s="18"/>
      <c r="D65" s="18"/>
      <c r="E65" s="19"/>
      <c r="F65" s="18"/>
      <c r="G65" s="19"/>
      <c r="H65" s="19"/>
      <c r="I65" s="59">
        <f t="shared" si="0"/>
        <v>0</v>
      </c>
      <c r="J65" s="18"/>
      <c r="K65" s="24"/>
      <c r="L65" s="18"/>
      <c r="M65" s="18"/>
      <c r="N65" s="18"/>
      <c r="O65" s="18"/>
      <c r="P65" s="24"/>
      <c r="Q65" s="18"/>
      <c r="R65" s="18"/>
      <c r="S65" s="18"/>
      <c r="T65" s="18"/>
    </row>
    <row r="66" spans="1:20">
      <c r="A66" s="4">
        <v>62</v>
      </c>
      <c r="B66" s="17"/>
      <c r="C66" s="18"/>
      <c r="D66" s="18"/>
      <c r="E66" s="19"/>
      <c r="F66" s="18"/>
      <c r="G66" s="19"/>
      <c r="H66" s="19"/>
      <c r="I66" s="59">
        <f t="shared" si="0"/>
        <v>0</v>
      </c>
      <c r="J66" s="18"/>
      <c r="K66" s="24"/>
      <c r="L66" s="18"/>
      <c r="M66" s="18"/>
      <c r="N66" s="18"/>
      <c r="O66" s="18"/>
      <c r="P66" s="24"/>
      <c r="Q66" s="18"/>
      <c r="R66" s="18"/>
      <c r="S66" s="18"/>
      <c r="T66" s="18"/>
    </row>
    <row r="67" spans="1:20">
      <c r="A67" s="4">
        <v>63</v>
      </c>
      <c r="B67" s="17"/>
      <c r="C67" s="18"/>
      <c r="D67" s="18"/>
      <c r="E67" s="19"/>
      <c r="F67" s="18"/>
      <c r="G67" s="19"/>
      <c r="H67" s="19"/>
      <c r="I67" s="59">
        <f t="shared" si="0"/>
        <v>0</v>
      </c>
      <c r="J67" s="18"/>
      <c r="K67" s="24"/>
      <c r="L67" s="18"/>
      <c r="M67" s="18"/>
      <c r="N67" s="18"/>
      <c r="O67" s="18"/>
      <c r="P67" s="24"/>
      <c r="Q67" s="18"/>
      <c r="R67" s="18"/>
      <c r="S67" s="18"/>
      <c r="T67" s="18"/>
    </row>
    <row r="68" spans="1:20">
      <c r="A68" s="4">
        <v>64</v>
      </c>
      <c r="B68" s="17"/>
      <c r="C68" s="18"/>
      <c r="D68" s="18"/>
      <c r="E68" s="19"/>
      <c r="F68" s="18"/>
      <c r="G68" s="19"/>
      <c r="H68" s="19"/>
      <c r="I68" s="59">
        <f t="shared" si="0"/>
        <v>0</v>
      </c>
      <c r="J68" s="18"/>
      <c r="K68" s="24"/>
      <c r="L68" s="18"/>
      <c r="M68" s="18"/>
      <c r="N68" s="18"/>
      <c r="O68" s="18"/>
      <c r="P68" s="24"/>
      <c r="Q68" s="18"/>
      <c r="R68" s="18"/>
      <c r="S68" s="18"/>
      <c r="T68" s="18"/>
    </row>
    <row r="69" spans="1:20">
      <c r="A69" s="4">
        <v>65</v>
      </c>
      <c r="B69" s="17"/>
      <c r="C69" s="18"/>
      <c r="D69" s="18"/>
      <c r="E69" s="19"/>
      <c r="F69" s="18"/>
      <c r="G69" s="19"/>
      <c r="H69" s="19"/>
      <c r="I69" s="59">
        <f t="shared" si="0"/>
        <v>0</v>
      </c>
      <c r="J69" s="18"/>
      <c r="K69" s="24"/>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24"/>
      <c r="L70" s="18"/>
      <c r="M70" s="18"/>
      <c r="N70" s="18"/>
      <c r="O70" s="18"/>
      <c r="P70" s="24"/>
      <c r="Q70" s="18"/>
      <c r="R70" s="18"/>
      <c r="S70" s="18"/>
      <c r="T70" s="18"/>
    </row>
    <row r="71" spans="1:20">
      <c r="A71" s="4">
        <v>67</v>
      </c>
      <c r="B71" s="17"/>
      <c r="C71" s="18"/>
      <c r="D71" s="18"/>
      <c r="E71" s="19"/>
      <c r="F71" s="18"/>
      <c r="G71" s="19"/>
      <c r="H71" s="19"/>
      <c r="I71" s="59">
        <f t="shared" si="1"/>
        <v>0</v>
      </c>
      <c r="J71" s="18"/>
      <c r="K71" s="24"/>
      <c r="L71" s="18"/>
      <c r="M71" s="18"/>
      <c r="N71" s="18"/>
      <c r="O71" s="18"/>
      <c r="P71" s="24"/>
      <c r="Q71" s="18"/>
      <c r="R71" s="18"/>
      <c r="S71" s="18"/>
      <c r="T71" s="18"/>
    </row>
    <row r="72" spans="1:20">
      <c r="A72" s="4">
        <v>68</v>
      </c>
      <c r="B72" s="17"/>
      <c r="C72" s="18"/>
      <c r="D72" s="18"/>
      <c r="E72" s="19"/>
      <c r="F72" s="18"/>
      <c r="G72" s="19"/>
      <c r="H72" s="19"/>
      <c r="I72" s="59">
        <f t="shared" si="1"/>
        <v>0</v>
      </c>
      <c r="J72" s="18"/>
      <c r="K72" s="24"/>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40</v>
      </c>
      <c r="D165" s="21"/>
      <c r="E165" s="13"/>
      <c r="F165" s="21"/>
      <c r="G165" s="60">
        <f>SUM(G5:G164)</f>
        <v>1775</v>
      </c>
      <c r="H165" s="60">
        <f>SUM(H5:H164)</f>
        <v>1597</v>
      </c>
      <c r="I165" s="60">
        <f>SUM(I5:I164)</f>
        <v>3372</v>
      </c>
      <c r="J165" s="21"/>
      <c r="K165" s="21"/>
      <c r="L165" s="21"/>
      <c r="M165" s="21"/>
      <c r="N165" s="21"/>
      <c r="O165" s="21"/>
      <c r="P165" s="14"/>
      <c r="Q165" s="21"/>
      <c r="R165" s="21"/>
      <c r="S165" s="21"/>
      <c r="T165" s="12"/>
    </row>
    <row r="166" spans="1:20">
      <c r="A166" s="44" t="s">
        <v>62</v>
      </c>
      <c r="B166" s="10">
        <f>COUNTIF(B$5:B$164,"Team 1")</f>
        <v>40</v>
      </c>
      <c r="C166" s="44" t="s">
        <v>25</v>
      </c>
      <c r="D166" s="10">
        <f>COUNTIF(D5:D164,"Anganwadi")</f>
        <v>0</v>
      </c>
    </row>
    <row r="167" spans="1:20">
      <c r="A167" s="44" t="s">
        <v>63</v>
      </c>
      <c r="B167" s="10">
        <f>COUNTIF(B$6:B$164,"Team 2")</f>
        <v>0</v>
      </c>
      <c r="C167" s="44" t="s">
        <v>23</v>
      </c>
      <c r="D167" s="10">
        <f>COUNTIF(D5:D164,"School")</f>
        <v>40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44:D49 D37:D42 D14:D35 D7:D12 D58:D164 D51:D56">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H46" sqref="H46"/>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31" t="s">
        <v>70</v>
      </c>
      <c r="B1" s="131"/>
      <c r="C1" s="131"/>
      <c r="D1" s="55"/>
      <c r="E1" s="55"/>
      <c r="F1" s="55"/>
      <c r="G1" s="55"/>
      <c r="H1" s="55"/>
      <c r="I1" s="55"/>
      <c r="J1" s="55"/>
      <c r="K1" s="55"/>
      <c r="L1" s="55"/>
      <c r="M1" s="133"/>
      <c r="N1" s="133"/>
      <c r="O1" s="133"/>
      <c r="P1" s="133"/>
      <c r="Q1" s="133"/>
      <c r="R1" s="133"/>
      <c r="S1" s="133"/>
      <c r="T1" s="133"/>
    </row>
    <row r="2" spans="1:20">
      <c r="A2" s="127" t="s">
        <v>59</v>
      </c>
      <c r="B2" s="128"/>
      <c r="C2" s="128"/>
      <c r="D2" s="25">
        <v>43647</v>
      </c>
      <c r="E2" s="22"/>
      <c r="F2" s="22"/>
      <c r="G2" s="22"/>
      <c r="H2" s="22"/>
      <c r="I2" s="22"/>
      <c r="J2" s="22"/>
      <c r="K2" s="22"/>
      <c r="L2" s="22"/>
      <c r="M2" s="22"/>
      <c r="N2" s="22"/>
      <c r="O2" s="22"/>
      <c r="P2" s="22"/>
      <c r="Q2" s="22"/>
      <c r="R2" s="22"/>
      <c r="S2" s="22"/>
    </row>
    <row r="3" spans="1:20" ht="24" customHeight="1">
      <c r="A3" s="123" t="s">
        <v>14</v>
      </c>
      <c r="B3" s="125" t="s">
        <v>61</v>
      </c>
      <c r="C3" s="122" t="s">
        <v>7</v>
      </c>
      <c r="D3" s="122" t="s">
        <v>55</v>
      </c>
      <c r="E3" s="122" t="s">
        <v>16</v>
      </c>
      <c r="F3" s="129" t="s">
        <v>17</v>
      </c>
      <c r="G3" s="122" t="s">
        <v>8</v>
      </c>
      <c r="H3" s="122"/>
      <c r="I3" s="122"/>
      <c r="J3" s="122" t="s">
        <v>31</v>
      </c>
      <c r="K3" s="125" t="s">
        <v>33</v>
      </c>
      <c r="L3" s="125" t="s">
        <v>50</v>
      </c>
      <c r="M3" s="125" t="s">
        <v>51</v>
      </c>
      <c r="N3" s="125" t="s">
        <v>34</v>
      </c>
      <c r="O3" s="125" t="s">
        <v>35</v>
      </c>
      <c r="P3" s="123" t="s">
        <v>54</v>
      </c>
      <c r="Q3" s="122" t="s">
        <v>52</v>
      </c>
      <c r="R3" s="122" t="s">
        <v>32</v>
      </c>
      <c r="S3" s="122" t="s">
        <v>53</v>
      </c>
      <c r="T3" s="122" t="s">
        <v>13</v>
      </c>
    </row>
    <row r="4" spans="1:20" ht="25.5" customHeight="1">
      <c r="A4" s="123"/>
      <c r="B4" s="130"/>
      <c r="C4" s="122"/>
      <c r="D4" s="122"/>
      <c r="E4" s="122"/>
      <c r="F4" s="129"/>
      <c r="G4" s="23" t="s">
        <v>9</v>
      </c>
      <c r="H4" s="23" t="s">
        <v>10</v>
      </c>
      <c r="I4" s="23" t="s">
        <v>11</v>
      </c>
      <c r="J4" s="122"/>
      <c r="K4" s="126"/>
      <c r="L4" s="126"/>
      <c r="M4" s="126"/>
      <c r="N4" s="126"/>
      <c r="O4" s="126"/>
      <c r="P4" s="123"/>
      <c r="Q4" s="123"/>
      <c r="R4" s="122"/>
      <c r="S4" s="122"/>
      <c r="T4" s="122"/>
    </row>
    <row r="5" spans="1:20">
      <c r="A5" s="4">
        <v>1</v>
      </c>
      <c r="B5" s="17" t="s">
        <v>62</v>
      </c>
      <c r="C5" s="67" t="s">
        <v>233</v>
      </c>
      <c r="D5" s="57" t="s">
        <v>25</v>
      </c>
      <c r="E5" s="68" t="s">
        <v>274</v>
      </c>
      <c r="F5" s="48"/>
      <c r="G5" s="67">
        <v>62</v>
      </c>
      <c r="H5" s="68">
        <v>58</v>
      </c>
      <c r="I5" s="59">
        <f>SUM(G5:H5)</f>
        <v>120</v>
      </c>
      <c r="J5" s="68">
        <v>7896309441</v>
      </c>
      <c r="K5" s="65"/>
      <c r="L5" s="48"/>
      <c r="M5" s="48"/>
      <c r="N5" s="48"/>
      <c r="O5" s="48"/>
      <c r="P5" s="65">
        <v>43647</v>
      </c>
      <c r="Q5" s="48"/>
      <c r="R5" s="48"/>
      <c r="S5" s="18"/>
      <c r="T5" s="18"/>
    </row>
    <row r="6" spans="1:20">
      <c r="A6" s="4">
        <v>2</v>
      </c>
      <c r="B6" s="17" t="s">
        <v>62</v>
      </c>
      <c r="C6" s="67" t="s">
        <v>234</v>
      </c>
      <c r="D6" s="57" t="s">
        <v>25</v>
      </c>
      <c r="E6" s="68" t="s">
        <v>275</v>
      </c>
      <c r="F6" s="48"/>
      <c r="G6" s="67">
        <v>26</v>
      </c>
      <c r="H6" s="68">
        <v>29</v>
      </c>
      <c r="I6" s="59">
        <f t="shared" ref="I6:I69" si="0">SUM(G6:H6)</f>
        <v>55</v>
      </c>
      <c r="J6" s="68">
        <v>9678767849</v>
      </c>
      <c r="K6" s="65"/>
      <c r="L6" s="48"/>
      <c r="M6" s="48"/>
      <c r="N6" s="48"/>
      <c r="O6" s="48"/>
      <c r="P6" s="65">
        <v>43648</v>
      </c>
      <c r="Q6" s="48"/>
      <c r="R6" s="48"/>
      <c r="S6" s="18"/>
      <c r="T6" s="18"/>
    </row>
    <row r="7" spans="1:20" ht="30">
      <c r="A7" s="4">
        <v>3</v>
      </c>
      <c r="B7" s="17" t="s">
        <v>62</v>
      </c>
      <c r="C7" s="67" t="s">
        <v>235</v>
      </c>
      <c r="D7" s="57" t="s">
        <v>25</v>
      </c>
      <c r="E7" s="68" t="s">
        <v>276</v>
      </c>
      <c r="F7" s="48"/>
      <c r="G7" s="67">
        <v>30</v>
      </c>
      <c r="H7" s="68">
        <v>36</v>
      </c>
      <c r="I7" s="59">
        <f t="shared" si="0"/>
        <v>66</v>
      </c>
      <c r="J7" s="68">
        <v>7399367504</v>
      </c>
      <c r="K7" s="65"/>
      <c r="L7" s="48"/>
      <c r="M7" s="48"/>
      <c r="N7" s="48"/>
      <c r="O7" s="48"/>
      <c r="P7" s="65">
        <v>43649</v>
      </c>
      <c r="Q7" s="48"/>
      <c r="R7" s="48"/>
      <c r="S7" s="18"/>
      <c r="T7" s="18"/>
    </row>
    <row r="8" spans="1:20">
      <c r="A8" s="4">
        <v>4</v>
      </c>
      <c r="B8" s="17" t="s">
        <v>62</v>
      </c>
      <c r="C8" s="67" t="s">
        <v>236</v>
      </c>
      <c r="D8" s="57" t="s">
        <v>25</v>
      </c>
      <c r="E8" s="68">
        <v>77</v>
      </c>
      <c r="F8" s="48"/>
      <c r="G8" s="67">
        <v>45</v>
      </c>
      <c r="H8" s="68">
        <v>46</v>
      </c>
      <c r="I8" s="59">
        <f t="shared" si="0"/>
        <v>91</v>
      </c>
      <c r="J8" s="68">
        <v>9678437650</v>
      </c>
      <c r="K8" s="65"/>
      <c r="L8" s="48"/>
      <c r="M8" s="48"/>
      <c r="N8" s="48"/>
      <c r="O8" s="48"/>
      <c r="P8" s="65">
        <v>43649</v>
      </c>
      <c r="Q8" s="48"/>
      <c r="R8" s="48"/>
      <c r="S8" s="18"/>
      <c r="T8" s="18"/>
    </row>
    <row r="9" spans="1:20">
      <c r="A9" s="4">
        <v>5</v>
      </c>
      <c r="B9" s="17" t="s">
        <v>62</v>
      </c>
      <c r="C9" s="67" t="s">
        <v>237</v>
      </c>
      <c r="D9" s="57" t="s">
        <v>25</v>
      </c>
      <c r="E9" s="68">
        <v>78</v>
      </c>
      <c r="F9" s="48"/>
      <c r="G9" s="67">
        <v>68</v>
      </c>
      <c r="H9" s="68">
        <v>59</v>
      </c>
      <c r="I9" s="59">
        <f t="shared" si="0"/>
        <v>127</v>
      </c>
      <c r="J9" s="68">
        <v>9435809865</v>
      </c>
      <c r="K9" s="65"/>
      <c r="L9" s="48"/>
      <c r="M9" s="48"/>
      <c r="N9" s="48"/>
      <c r="O9" s="48"/>
      <c r="P9" s="65">
        <v>43650</v>
      </c>
      <c r="Q9" s="48"/>
      <c r="R9" s="48"/>
      <c r="S9" s="18"/>
      <c r="T9" s="18"/>
    </row>
    <row r="10" spans="1:20">
      <c r="A10" s="4">
        <v>6</v>
      </c>
      <c r="B10" s="17" t="s">
        <v>62</v>
      </c>
      <c r="C10" s="67" t="s">
        <v>238</v>
      </c>
      <c r="D10" s="57" t="s">
        <v>25</v>
      </c>
      <c r="E10" s="68" t="s">
        <v>277</v>
      </c>
      <c r="F10" s="48"/>
      <c r="G10" s="67">
        <v>18</v>
      </c>
      <c r="H10" s="68">
        <v>19</v>
      </c>
      <c r="I10" s="59">
        <f t="shared" si="0"/>
        <v>37</v>
      </c>
      <c r="J10" s="68">
        <v>9954204301</v>
      </c>
      <c r="K10" s="65"/>
      <c r="L10" s="48"/>
      <c r="M10" s="48"/>
      <c r="N10" s="48"/>
      <c r="O10" s="48"/>
      <c r="P10" s="65">
        <v>43650</v>
      </c>
      <c r="Q10" s="48"/>
      <c r="R10" s="48"/>
      <c r="S10" s="18"/>
      <c r="T10" s="18"/>
    </row>
    <row r="11" spans="1:20">
      <c r="A11" s="4">
        <v>7</v>
      </c>
      <c r="B11" s="17" t="s">
        <v>62</v>
      </c>
      <c r="C11" s="67" t="s">
        <v>239</v>
      </c>
      <c r="D11" s="57" t="s">
        <v>25</v>
      </c>
      <c r="E11" s="68">
        <v>94</v>
      </c>
      <c r="F11" s="57"/>
      <c r="G11" s="67">
        <v>55</v>
      </c>
      <c r="H11" s="68">
        <v>53</v>
      </c>
      <c r="I11" s="59">
        <f t="shared" si="0"/>
        <v>108</v>
      </c>
      <c r="J11" s="68">
        <v>9678437847</v>
      </c>
      <c r="K11" s="65"/>
      <c r="L11" s="57"/>
      <c r="M11" s="57"/>
      <c r="N11" s="57"/>
      <c r="O11" s="57"/>
      <c r="P11" s="65">
        <v>43651</v>
      </c>
      <c r="Q11" s="48"/>
      <c r="R11" s="48"/>
      <c r="S11" s="18"/>
      <c r="T11" s="18"/>
    </row>
    <row r="12" spans="1:20">
      <c r="A12" s="4">
        <v>8</v>
      </c>
      <c r="B12" s="17" t="s">
        <v>62</v>
      </c>
      <c r="C12" s="67" t="s">
        <v>240</v>
      </c>
      <c r="D12" s="57" t="s">
        <v>25</v>
      </c>
      <c r="E12" s="68">
        <v>145</v>
      </c>
      <c r="F12" s="48"/>
      <c r="G12" s="67">
        <v>51</v>
      </c>
      <c r="H12" s="68">
        <v>43</v>
      </c>
      <c r="I12" s="59">
        <f t="shared" si="0"/>
        <v>94</v>
      </c>
      <c r="J12" s="68">
        <v>8761932808</v>
      </c>
      <c r="K12" s="65"/>
      <c r="L12" s="48"/>
      <c r="M12" s="48"/>
      <c r="N12" s="48"/>
      <c r="O12" s="48"/>
      <c r="P12" s="65">
        <v>43652</v>
      </c>
      <c r="Q12" s="48"/>
      <c r="R12" s="48"/>
      <c r="S12" s="18"/>
      <c r="T12" s="18"/>
    </row>
    <row r="13" spans="1:20">
      <c r="A13" s="4">
        <v>9</v>
      </c>
      <c r="B13" s="17" t="s">
        <v>62</v>
      </c>
      <c r="C13" s="67" t="s">
        <v>241</v>
      </c>
      <c r="D13" s="57" t="s">
        <v>25</v>
      </c>
      <c r="E13" s="68">
        <v>67</v>
      </c>
      <c r="F13" s="48"/>
      <c r="G13" s="67">
        <v>97</v>
      </c>
      <c r="H13" s="68">
        <v>91</v>
      </c>
      <c r="I13" s="59">
        <f t="shared" si="0"/>
        <v>188</v>
      </c>
      <c r="J13" s="68">
        <v>9678679407</v>
      </c>
      <c r="K13" s="65"/>
      <c r="L13" s="48"/>
      <c r="M13" s="48"/>
      <c r="N13" s="48"/>
      <c r="O13" s="48"/>
      <c r="P13" s="65">
        <v>43654</v>
      </c>
      <c r="Q13" s="48"/>
      <c r="R13" s="48"/>
      <c r="S13" s="18"/>
      <c r="T13" s="18"/>
    </row>
    <row r="14" spans="1:20">
      <c r="A14" s="4">
        <v>10</v>
      </c>
      <c r="B14" s="17" t="s">
        <v>62</v>
      </c>
      <c r="C14" s="67" t="s">
        <v>242</v>
      </c>
      <c r="D14" s="57" t="s">
        <v>25</v>
      </c>
      <c r="E14" s="68">
        <v>288</v>
      </c>
      <c r="F14" s="48"/>
      <c r="G14" s="67">
        <v>91</v>
      </c>
      <c r="H14" s="68">
        <v>90</v>
      </c>
      <c r="I14" s="59">
        <f t="shared" si="0"/>
        <v>181</v>
      </c>
      <c r="J14" s="68">
        <v>80117405134</v>
      </c>
      <c r="K14" s="65"/>
      <c r="L14" s="48"/>
      <c r="M14" s="48"/>
      <c r="N14" s="48"/>
      <c r="O14" s="48"/>
      <c r="P14" s="65">
        <v>43655</v>
      </c>
      <c r="Q14" s="48"/>
      <c r="R14" s="48"/>
      <c r="S14" s="18"/>
      <c r="T14" s="18"/>
    </row>
    <row r="15" spans="1:20">
      <c r="A15" s="4">
        <v>11</v>
      </c>
      <c r="B15" s="17" t="s">
        <v>62</v>
      </c>
      <c r="C15" s="67" t="s">
        <v>243</v>
      </c>
      <c r="D15" s="57" t="s">
        <v>25</v>
      </c>
      <c r="E15" s="68">
        <v>225</v>
      </c>
      <c r="F15" s="48"/>
      <c r="G15" s="67">
        <v>25</v>
      </c>
      <c r="H15" s="68">
        <v>19</v>
      </c>
      <c r="I15" s="59">
        <f t="shared" si="0"/>
        <v>44</v>
      </c>
      <c r="J15" s="68">
        <v>9678403229</v>
      </c>
      <c r="K15" s="65"/>
      <c r="L15" s="48"/>
      <c r="M15" s="48"/>
      <c r="N15" s="48"/>
      <c r="O15" s="48"/>
      <c r="P15" s="65">
        <v>43656</v>
      </c>
      <c r="Q15" s="48"/>
      <c r="R15" s="48"/>
      <c r="S15" s="18"/>
      <c r="T15" s="18"/>
    </row>
    <row r="16" spans="1:20">
      <c r="A16" s="4">
        <v>12</v>
      </c>
      <c r="B16" s="17" t="s">
        <v>62</v>
      </c>
      <c r="C16" s="67" t="s">
        <v>244</v>
      </c>
      <c r="D16" s="57" t="s">
        <v>25</v>
      </c>
      <c r="E16" s="68">
        <v>66</v>
      </c>
      <c r="F16" s="48"/>
      <c r="G16" s="67">
        <v>37</v>
      </c>
      <c r="H16" s="68">
        <v>39</v>
      </c>
      <c r="I16" s="59">
        <f t="shared" si="0"/>
        <v>76</v>
      </c>
      <c r="J16" s="68">
        <v>9401993350</v>
      </c>
      <c r="K16" s="65"/>
      <c r="L16" s="48"/>
      <c r="M16" s="48"/>
      <c r="N16" s="48"/>
      <c r="O16" s="48"/>
      <c r="P16" s="65">
        <v>43656</v>
      </c>
      <c r="Q16" s="48"/>
      <c r="R16" s="48"/>
      <c r="S16" s="18"/>
      <c r="T16" s="18"/>
    </row>
    <row r="17" spans="1:20">
      <c r="A17" s="4">
        <v>13</v>
      </c>
      <c r="B17" s="17" t="s">
        <v>62</v>
      </c>
      <c r="C17" s="67" t="s">
        <v>245</v>
      </c>
      <c r="D17" s="57" t="s">
        <v>25</v>
      </c>
      <c r="E17" s="68">
        <v>65</v>
      </c>
      <c r="F17" s="48"/>
      <c r="G17" s="67">
        <v>43</v>
      </c>
      <c r="H17" s="68">
        <v>47</v>
      </c>
      <c r="I17" s="59">
        <f t="shared" si="0"/>
        <v>90</v>
      </c>
      <c r="J17" s="68">
        <v>8876918978</v>
      </c>
      <c r="K17" s="65"/>
      <c r="L17" s="48"/>
      <c r="M17" s="48"/>
      <c r="N17" s="48"/>
      <c r="O17" s="48"/>
      <c r="P17" s="65">
        <v>43656</v>
      </c>
      <c r="Q17" s="48"/>
      <c r="R17" s="48"/>
      <c r="S17" s="18"/>
      <c r="T17" s="18"/>
    </row>
    <row r="18" spans="1:20">
      <c r="A18" s="4">
        <v>14</v>
      </c>
      <c r="B18" s="17" t="s">
        <v>62</v>
      </c>
      <c r="C18" s="67" t="s">
        <v>246</v>
      </c>
      <c r="D18" s="57" t="s">
        <v>25</v>
      </c>
      <c r="E18" s="68">
        <v>244</v>
      </c>
      <c r="F18" s="57"/>
      <c r="G18" s="67">
        <v>45</v>
      </c>
      <c r="H18" s="68">
        <v>45</v>
      </c>
      <c r="I18" s="59">
        <f t="shared" si="0"/>
        <v>90</v>
      </c>
      <c r="J18" s="68">
        <v>8812944096</v>
      </c>
      <c r="K18" s="65"/>
      <c r="L18" s="57"/>
      <c r="M18" s="57"/>
      <c r="N18" s="57"/>
      <c r="O18" s="57"/>
      <c r="P18" s="65">
        <v>43657</v>
      </c>
      <c r="Q18" s="48"/>
      <c r="R18" s="48"/>
      <c r="S18" s="18"/>
      <c r="T18" s="18"/>
    </row>
    <row r="19" spans="1:20">
      <c r="A19" s="4">
        <v>15</v>
      </c>
      <c r="B19" s="17" t="s">
        <v>62</v>
      </c>
      <c r="C19" s="67" t="s">
        <v>247</v>
      </c>
      <c r="D19" s="57" t="s">
        <v>25</v>
      </c>
      <c r="E19" s="68">
        <v>61</v>
      </c>
      <c r="F19" s="48"/>
      <c r="G19" s="67">
        <v>39</v>
      </c>
      <c r="H19" s="68">
        <v>57</v>
      </c>
      <c r="I19" s="59">
        <f t="shared" si="0"/>
        <v>96</v>
      </c>
      <c r="J19" s="68">
        <v>9954246624</v>
      </c>
      <c r="K19" s="65"/>
      <c r="L19" s="48"/>
      <c r="M19" s="48"/>
      <c r="N19" s="48"/>
      <c r="O19" s="48"/>
      <c r="P19" s="65">
        <v>43657</v>
      </c>
      <c r="Q19" s="48"/>
      <c r="R19" s="48"/>
      <c r="S19" s="18"/>
      <c r="T19" s="18"/>
    </row>
    <row r="20" spans="1:20">
      <c r="A20" s="4">
        <v>16</v>
      </c>
      <c r="B20" s="17" t="s">
        <v>62</v>
      </c>
      <c r="C20" s="67" t="s">
        <v>248</v>
      </c>
      <c r="D20" s="57" t="s">
        <v>25</v>
      </c>
      <c r="E20" s="68">
        <v>165</v>
      </c>
      <c r="F20" s="48"/>
      <c r="G20" s="67">
        <v>12</v>
      </c>
      <c r="H20" s="68">
        <v>23</v>
      </c>
      <c r="I20" s="59">
        <f t="shared" si="0"/>
        <v>35</v>
      </c>
      <c r="J20" s="68">
        <v>9954362740</v>
      </c>
      <c r="K20" s="65"/>
      <c r="L20" s="48"/>
      <c r="M20" s="48"/>
      <c r="N20" s="48"/>
      <c r="O20" s="48"/>
      <c r="P20" s="65">
        <v>43658</v>
      </c>
      <c r="Q20" s="48"/>
      <c r="R20" s="48"/>
      <c r="S20" s="18"/>
      <c r="T20" s="18"/>
    </row>
    <row r="21" spans="1:20">
      <c r="A21" s="4">
        <v>17</v>
      </c>
      <c r="B21" s="17" t="s">
        <v>62</v>
      </c>
      <c r="C21" s="67" t="s">
        <v>249</v>
      </c>
      <c r="D21" s="57" t="s">
        <v>25</v>
      </c>
      <c r="E21" s="68">
        <v>68</v>
      </c>
      <c r="F21" s="48"/>
      <c r="G21" s="67">
        <v>36</v>
      </c>
      <c r="H21" s="68">
        <v>27</v>
      </c>
      <c r="I21" s="59">
        <f t="shared" si="0"/>
        <v>63</v>
      </c>
      <c r="J21" s="68">
        <v>9435644835</v>
      </c>
      <c r="K21" s="65"/>
      <c r="L21" s="48"/>
      <c r="M21" s="48"/>
      <c r="N21" s="48"/>
      <c r="O21" s="48"/>
      <c r="P21" s="65">
        <v>43658</v>
      </c>
      <c r="Q21" s="48"/>
      <c r="R21" s="48"/>
      <c r="S21" s="18"/>
      <c r="T21" s="18"/>
    </row>
    <row r="22" spans="1:20">
      <c r="A22" s="4">
        <v>18</v>
      </c>
      <c r="B22" s="17" t="s">
        <v>62</v>
      </c>
      <c r="C22" s="67" t="s">
        <v>250</v>
      </c>
      <c r="D22" s="57" t="s">
        <v>25</v>
      </c>
      <c r="E22" s="68" t="s">
        <v>278</v>
      </c>
      <c r="F22" s="48"/>
      <c r="G22" s="67">
        <v>22</v>
      </c>
      <c r="H22" s="68">
        <v>12</v>
      </c>
      <c r="I22" s="59">
        <f t="shared" si="0"/>
        <v>34</v>
      </c>
      <c r="J22" s="68">
        <v>8472819339</v>
      </c>
      <c r="K22" s="65"/>
      <c r="L22" s="48"/>
      <c r="M22" s="48"/>
      <c r="N22" s="48"/>
      <c r="O22" s="48"/>
      <c r="P22" s="65">
        <v>43658</v>
      </c>
      <c r="Q22" s="48"/>
      <c r="R22" s="48"/>
      <c r="S22" s="18"/>
      <c r="T22" s="18"/>
    </row>
    <row r="23" spans="1:20">
      <c r="A23" s="4">
        <v>19</v>
      </c>
      <c r="B23" s="17" t="s">
        <v>62</v>
      </c>
      <c r="C23" s="67" t="s">
        <v>251</v>
      </c>
      <c r="D23" s="57" t="s">
        <v>25</v>
      </c>
      <c r="E23" s="68">
        <v>162</v>
      </c>
      <c r="F23" s="48"/>
      <c r="G23" s="67">
        <v>23</v>
      </c>
      <c r="H23" s="68">
        <v>17</v>
      </c>
      <c r="I23" s="59">
        <f t="shared" si="0"/>
        <v>40</v>
      </c>
      <c r="J23" s="68">
        <v>9435246081</v>
      </c>
      <c r="K23" s="65"/>
      <c r="L23" s="48"/>
      <c r="M23" s="48"/>
      <c r="N23" s="48"/>
      <c r="O23" s="48"/>
      <c r="P23" s="65">
        <v>43660</v>
      </c>
      <c r="Q23" s="48"/>
      <c r="R23" s="48"/>
      <c r="S23" s="18"/>
      <c r="T23" s="18"/>
    </row>
    <row r="24" spans="1:20">
      <c r="A24" s="4">
        <v>20</v>
      </c>
      <c r="B24" s="17" t="s">
        <v>62</v>
      </c>
      <c r="C24" s="67" t="s">
        <v>252</v>
      </c>
      <c r="D24" s="57" t="s">
        <v>25</v>
      </c>
      <c r="E24" s="68">
        <v>70</v>
      </c>
      <c r="F24" s="48"/>
      <c r="G24" s="67">
        <v>32</v>
      </c>
      <c r="H24" s="68">
        <v>29</v>
      </c>
      <c r="I24" s="59">
        <f t="shared" si="0"/>
        <v>61</v>
      </c>
      <c r="J24" s="68">
        <v>8876659220</v>
      </c>
      <c r="K24" s="65"/>
      <c r="L24" s="48"/>
      <c r="M24" s="48"/>
      <c r="N24" s="48"/>
      <c r="O24" s="48"/>
      <c r="P24" s="65">
        <v>43660</v>
      </c>
      <c r="Q24" s="48"/>
      <c r="R24" s="48"/>
      <c r="S24" s="18"/>
      <c r="T24" s="18"/>
    </row>
    <row r="25" spans="1:20">
      <c r="A25" s="4">
        <v>21</v>
      </c>
      <c r="B25" s="17" t="s">
        <v>62</v>
      </c>
      <c r="C25" s="67" t="s">
        <v>253</v>
      </c>
      <c r="D25" s="57" t="s">
        <v>25</v>
      </c>
      <c r="E25" s="68">
        <v>69</v>
      </c>
      <c r="F25" s="57"/>
      <c r="G25" s="67">
        <v>60</v>
      </c>
      <c r="H25" s="68">
        <v>54</v>
      </c>
      <c r="I25" s="59">
        <f t="shared" si="0"/>
        <v>114</v>
      </c>
      <c r="J25" s="68">
        <v>9678605523</v>
      </c>
      <c r="K25" s="65"/>
      <c r="L25" s="57"/>
      <c r="M25" s="57"/>
      <c r="N25" s="57"/>
      <c r="O25" s="57"/>
      <c r="P25" s="65">
        <v>43661</v>
      </c>
      <c r="Q25" s="48"/>
      <c r="R25" s="48"/>
      <c r="S25" s="18"/>
      <c r="T25" s="18"/>
    </row>
    <row r="26" spans="1:20">
      <c r="A26" s="4">
        <v>22</v>
      </c>
      <c r="B26" s="17" t="s">
        <v>62</v>
      </c>
      <c r="C26" s="67" t="s">
        <v>254</v>
      </c>
      <c r="D26" s="57" t="s">
        <v>25</v>
      </c>
      <c r="E26" s="68">
        <v>226</v>
      </c>
      <c r="F26" s="48"/>
      <c r="G26" s="67">
        <v>30</v>
      </c>
      <c r="H26" s="68">
        <v>28</v>
      </c>
      <c r="I26" s="59">
        <f t="shared" si="0"/>
        <v>58</v>
      </c>
      <c r="J26" s="68">
        <v>9678487594</v>
      </c>
      <c r="K26" s="65"/>
      <c r="L26" s="48"/>
      <c r="M26" s="48"/>
      <c r="N26" s="48"/>
      <c r="O26" s="48"/>
      <c r="P26" s="65">
        <v>43661</v>
      </c>
      <c r="Q26" s="48"/>
      <c r="R26" s="48"/>
      <c r="S26" s="18"/>
      <c r="T26" s="18"/>
    </row>
    <row r="27" spans="1:20">
      <c r="A27" s="4">
        <v>23</v>
      </c>
      <c r="B27" s="17" t="s">
        <v>62</v>
      </c>
      <c r="C27" s="67" t="s">
        <v>255</v>
      </c>
      <c r="D27" s="57" t="s">
        <v>25</v>
      </c>
      <c r="E27" s="68">
        <v>144</v>
      </c>
      <c r="F27" s="48"/>
      <c r="G27" s="67">
        <v>20</v>
      </c>
      <c r="H27" s="68">
        <v>16</v>
      </c>
      <c r="I27" s="59">
        <f t="shared" si="0"/>
        <v>36</v>
      </c>
      <c r="J27" s="68">
        <v>801177550</v>
      </c>
      <c r="K27" s="65"/>
      <c r="L27" s="48"/>
      <c r="M27" s="48"/>
      <c r="N27" s="48"/>
      <c r="O27" s="48"/>
      <c r="P27" s="65">
        <v>43662</v>
      </c>
      <c r="Q27" s="48"/>
      <c r="R27" s="48"/>
      <c r="S27" s="18"/>
      <c r="T27" s="18"/>
    </row>
    <row r="28" spans="1:20">
      <c r="A28" s="4">
        <v>24</v>
      </c>
      <c r="B28" s="17" t="s">
        <v>62</v>
      </c>
      <c r="C28" s="67" t="s">
        <v>256</v>
      </c>
      <c r="D28" s="57" t="s">
        <v>25</v>
      </c>
      <c r="E28" s="68">
        <v>227</v>
      </c>
      <c r="F28" s="48"/>
      <c r="G28" s="67">
        <v>39</v>
      </c>
      <c r="H28" s="68">
        <v>33</v>
      </c>
      <c r="I28" s="59">
        <f t="shared" si="0"/>
        <v>72</v>
      </c>
      <c r="J28" s="68">
        <v>9954720943</v>
      </c>
      <c r="K28" s="65"/>
      <c r="L28" s="48"/>
      <c r="M28" s="48"/>
      <c r="N28" s="48"/>
      <c r="O28" s="48"/>
      <c r="P28" s="65">
        <v>43662</v>
      </c>
      <c r="Q28" s="48"/>
      <c r="R28" s="48"/>
      <c r="S28" s="18"/>
      <c r="T28" s="18"/>
    </row>
    <row r="29" spans="1:20">
      <c r="A29" s="4">
        <v>25</v>
      </c>
      <c r="B29" s="17" t="s">
        <v>62</v>
      </c>
      <c r="C29" s="67" t="s">
        <v>257</v>
      </c>
      <c r="D29" s="57" t="s">
        <v>25</v>
      </c>
      <c r="E29" s="68">
        <v>59</v>
      </c>
      <c r="F29" s="48"/>
      <c r="G29" s="67">
        <v>28</v>
      </c>
      <c r="H29" s="68">
        <v>17</v>
      </c>
      <c r="I29" s="59">
        <f t="shared" si="0"/>
        <v>45</v>
      </c>
      <c r="J29" s="68">
        <v>9954383977</v>
      </c>
      <c r="K29" s="65"/>
      <c r="L29" s="48"/>
      <c r="M29" s="48"/>
      <c r="N29" s="48"/>
      <c r="O29" s="48"/>
      <c r="P29" s="65">
        <v>43662</v>
      </c>
      <c r="Q29" s="48"/>
      <c r="R29" s="48"/>
      <c r="S29" s="18"/>
      <c r="T29" s="18"/>
    </row>
    <row r="30" spans="1:20" ht="30">
      <c r="A30" s="4">
        <v>26</v>
      </c>
      <c r="B30" s="17" t="s">
        <v>62</v>
      </c>
      <c r="C30" s="67" t="s">
        <v>258</v>
      </c>
      <c r="D30" s="57" t="s">
        <v>25</v>
      </c>
      <c r="E30" s="68" t="s">
        <v>279</v>
      </c>
      <c r="F30" s="48"/>
      <c r="G30" s="67">
        <v>19</v>
      </c>
      <c r="H30" s="68">
        <v>13</v>
      </c>
      <c r="I30" s="59">
        <f t="shared" si="0"/>
        <v>32</v>
      </c>
      <c r="J30" s="68">
        <v>9707653262</v>
      </c>
      <c r="K30" s="65"/>
      <c r="L30" s="48"/>
      <c r="M30" s="48"/>
      <c r="N30" s="48"/>
      <c r="O30" s="48"/>
      <c r="P30" s="65">
        <v>43663</v>
      </c>
      <c r="Q30" s="48"/>
      <c r="R30" s="48"/>
      <c r="S30" s="18"/>
      <c r="T30" s="18"/>
    </row>
    <row r="31" spans="1:20">
      <c r="A31" s="4">
        <v>27</v>
      </c>
      <c r="B31" s="17" t="s">
        <v>62</v>
      </c>
      <c r="C31" s="67" t="s">
        <v>259</v>
      </c>
      <c r="D31" s="57" t="s">
        <v>25</v>
      </c>
      <c r="E31" s="68">
        <v>60</v>
      </c>
      <c r="F31" s="48"/>
      <c r="G31" s="67">
        <v>37</v>
      </c>
      <c r="H31" s="68">
        <v>25</v>
      </c>
      <c r="I31" s="59">
        <f t="shared" si="0"/>
        <v>62</v>
      </c>
      <c r="J31" s="68">
        <v>7678605518</v>
      </c>
      <c r="K31" s="65"/>
      <c r="L31" s="48"/>
      <c r="M31" s="48"/>
      <c r="N31" s="48"/>
      <c r="O31" s="48"/>
      <c r="P31" s="65">
        <v>43663</v>
      </c>
      <c r="Q31" s="48"/>
      <c r="R31" s="48"/>
      <c r="S31" s="18"/>
      <c r="T31" s="18"/>
    </row>
    <row r="32" spans="1:20">
      <c r="A32" s="4">
        <v>28</v>
      </c>
      <c r="B32" s="17" t="s">
        <v>62</v>
      </c>
      <c r="C32" s="67" t="s">
        <v>260</v>
      </c>
      <c r="D32" s="57" t="s">
        <v>25</v>
      </c>
      <c r="E32" s="68">
        <v>62</v>
      </c>
      <c r="F32" s="57"/>
      <c r="G32" s="67">
        <v>53</v>
      </c>
      <c r="H32" s="68">
        <v>57</v>
      </c>
      <c r="I32" s="59">
        <f t="shared" si="0"/>
        <v>110</v>
      </c>
      <c r="J32" s="68">
        <v>9508278424</v>
      </c>
      <c r="K32" s="65"/>
      <c r="L32" s="57"/>
      <c r="M32" s="57"/>
      <c r="N32" s="57"/>
      <c r="O32" s="57"/>
      <c r="P32" s="65">
        <v>43664</v>
      </c>
      <c r="Q32" s="48"/>
      <c r="R32" s="48"/>
      <c r="S32" s="18"/>
      <c r="T32" s="18"/>
    </row>
    <row r="33" spans="1:20">
      <c r="A33" s="4">
        <v>29</v>
      </c>
      <c r="B33" s="17" t="s">
        <v>62</v>
      </c>
      <c r="C33" s="67" t="s">
        <v>261</v>
      </c>
      <c r="D33" s="57" t="s">
        <v>25</v>
      </c>
      <c r="E33" s="68">
        <v>58</v>
      </c>
      <c r="F33" s="48"/>
      <c r="G33" s="67">
        <v>98</v>
      </c>
      <c r="H33" s="68">
        <v>96</v>
      </c>
      <c r="I33" s="59">
        <f t="shared" si="0"/>
        <v>194</v>
      </c>
      <c r="J33" s="68">
        <v>9864329484</v>
      </c>
      <c r="K33" s="65"/>
      <c r="L33" s="48"/>
      <c r="M33" s="48"/>
      <c r="N33" s="48"/>
      <c r="O33" s="48"/>
      <c r="P33" s="65">
        <v>43665</v>
      </c>
      <c r="Q33" s="48"/>
      <c r="R33" s="48"/>
      <c r="S33" s="18"/>
      <c r="T33" s="18"/>
    </row>
    <row r="34" spans="1:20">
      <c r="A34" s="4">
        <v>30</v>
      </c>
      <c r="B34" s="17" t="s">
        <v>62</v>
      </c>
      <c r="C34" s="67" t="s">
        <v>262</v>
      </c>
      <c r="D34" s="57" t="s">
        <v>25</v>
      </c>
      <c r="E34" s="68">
        <v>63</v>
      </c>
      <c r="F34" s="48"/>
      <c r="G34" s="67">
        <v>71</v>
      </c>
      <c r="H34" s="68">
        <v>67</v>
      </c>
      <c r="I34" s="59">
        <f t="shared" si="0"/>
        <v>138</v>
      </c>
      <c r="J34" s="68">
        <v>7896779288</v>
      </c>
      <c r="K34" s="65"/>
      <c r="L34" s="48"/>
      <c r="M34" s="48"/>
      <c r="N34" s="48"/>
      <c r="O34" s="48"/>
      <c r="P34" s="65">
        <v>43666</v>
      </c>
      <c r="Q34" s="48"/>
      <c r="R34" s="48"/>
      <c r="S34" s="18"/>
      <c r="T34" s="18"/>
    </row>
    <row r="35" spans="1:20" ht="30">
      <c r="A35" s="4">
        <v>31</v>
      </c>
      <c r="B35" s="17" t="s">
        <v>62</v>
      </c>
      <c r="C35" s="67" t="s">
        <v>263</v>
      </c>
      <c r="D35" s="57" t="s">
        <v>25</v>
      </c>
      <c r="E35" s="68">
        <v>211</v>
      </c>
      <c r="F35" s="48"/>
      <c r="G35" s="67">
        <v>61</v>
      </c>
      <c r="H35" s="68">
        <v>52</v>
      </c>
      <c r="I35" s="59">
        <f t="shared" si="0"/>
        <v>113</v>
      </c>
      <c r="J35" s="68">
        <v>9954527575</v>
      </c>
      <c r="K35" s="65"/>
      <c r="L35" s="48"/>
      <c r="M35" s="48"/>
      <c r="N35" s="48"/>
      <c r="O35" s="48"/>
      <c r="P35" s="65">
        <v>43668</v>
      </c>
      <c r="Q35" s="48"/>
      <c r="R35" s="48"/>
      <c r="S35" s="18"/>
      <c r="T35" s="18"/>
    </row>
    <row r="36" spans="1:20">
      <c r="A36" s="4">
        <v>32</v>
      </c>
      <c r="B36" s="17" t="s">
        <v>62</v>
      </c>
      <c r="C36" s="67" t="s">
        <v>264</v>
      </c>
      <c r="D36" s="57" t="s">
        <v>25</v>
      </c>
      <c r="E36" s="68">
        <v>64</v>
      </c>
      <c r="F36" s="48"/>
      <c r="G36" s="67">
        <v>125</v>
      </c>
      <c r="H36" s="68">
        <v>146</v>
      </c>
      <c r="I36" s="59">
        <f t="shared" si="0"/>
        <v>271</v>
      </c>
      <c r="J36" s="68">
        <v>9957048024</v>
      </c>
      <c r="K36" s="65"/>
      <c r="L36" s="48"/>
      <c r="M36" s="48"/>
      <c r="N36" s="48"/>
      <c r="O36" s="48"/>
      <c r="P36" s="65">
        <v>43669</v>
      </c>
      <c r="Q36" s="48"/>
      <c r="R36" s="48"/>
      <c r="S36" s="18"/>
      <c r="T36" s="18"/>
    </row>
    <row r="37" spans="1:20" ht="30">
      <c r="A37" s="4">
        <v>33</v>
      </c>
      <c r="B37" s="17" t="s">
        <v>62</v>
      </c>
      <c r="C37" s="67" t="s">
        <v>265</v>
      </c>
      <c r="D37" s="57" t="s">
        <v>25</v>
      </c>
      <c r="E37" s="68">
        <v>267</v>
      </c>
      <c r="F37" s="48"/>
      <c r="G37" s="67">
        <v>75</v>
      </c>
      <c r="H37" s="68">
        <v>58</v>
      </c>
      <c r="I37" s="59">
        <f t="shared" si="0"/>
        <v>133</v>
      </c>
      <c r="J37" s="68">
        <v>8721002795</v>
      </c>
      <c r="K37" s="65"/>
      <c r="L37" s="48"/>
      <c r="M37" s="48"/>
      <c r="N37" s="48"/>
      <c r="O37" s="48"/>
      <c r="P37" s="65">
        <v>43670</v>
      </c>
      <c r="Q37" s="48"/>
      <c r="R37" s="48"/>
      <c r="S37" s="18"/>
      <c r="T37" s="18"/>
    </row>
    <row r="38" spans="1:20">
      <c r="A38" s="4">
        <v>34</v>
      </c>
      <c r="B38" s="17" t="s">
        <v>62</v>
      </c>
      <c r="C38" s="67" t="s">
        <v>266</v>
      </c>
      <c r="D38" s="57" t="s">
        <v>25</v>
      </c>
      <c r="E38" s="68">
        <v>21</v>
      </c>
      <c r="F38" s="48"/>
      <c r="G38" s="67">
        <v>29</v>
      </c>
      <c r="H38" s="68">
        <v>49</v>
      </c>
      <c r="I38" s="59">
        <f t="shared" si="0"/>
        <v>78</v>
      </c>
      <c r="J38" s="68">
        <v>9957464702</v>
      </c>
      <c r="K38" s="65"/>
      <c r="L38" s="48"/>
      <c r="M38" s="48"/>
      <c r="N38" s="48"/>
      <c r="O38" s="48"/>
      <c r="P38" s="65">
        <v>43672</v>
      </c>
      <c r="Q38" s="48"/>
      <c r="R38" s="48"/>
      <c r="S38" s="18"/>
      <c r="T38" s="18"/>
    </row>
    <row r="39" spans="1:20">
      <c r="A39" s="4">
        <v>35</v>
      </c>
      <c r="B39" s="17" t="s">
        <v>62</v>
      </c>
      <c r="C39" s="67" t="s">
        <v>267</v>
      </c>
      <c r="D39" s="57" t="s">
        <v>25</v>
      </c>
      <c r="E39" s="68">
        <v>13</v>
      </c>
      <c r="F39" s="48"/>
      <c r="G39" s="67">
        <v>55</v>
      </c>
      <c r="H39" s="68">
        <v>63</v>
      </c>
      <c r="I39" s="59">
        <f t="shared" si="0"/>
        <v>118</v>
      </c>
      <c r="J39" s="68">
        <v>9957406022</v>
      </c>
      <c r="K39" s="65"/>
      <c r="L39" s="48"/>
      <c r="M39" s="48"/>
      <c r="N39" s="48"/>
      <c r="O39" s="48"/>
      <c r="P39" s="65">
        <v>43673</v>
      </c>
      <c r="Q39" s="48"/>
      <c r="R39" s="48"/>
      <c r="S39" s="18"/>
      <c r="T39" s="18"/>
    </row>
    <row r="40" spans="1:20">
      <c r="A40" s="4">
        <v>36</v>
      </c>
      <c r="B40" s="17" t="s">
        <v>62</v>
      </c>
      <c r="C40" s="67" t="s">
        <v>268</v>
      </c>
      <c r="D40" s="57" t="s">
        <v>25</v>
      </c>
      <c r="E40" s="68">
        <v>16</v>
      </c>
      <c r="F40" s="48"/>
      <c r="G40" s="67">
        <v>15</v>
      </c>
      <c r="H40" s="68">
        <v>25</v>
      </c>
      <c r="I40" s="59">
        <f t="shared" si="0"/>
        <v>40</v>
      </c>
      <c r="J40" s="68">
        <v>8876247184</v>
      </c>
      <c r="K40" s="65"/>
      <c r="L40" s="48"/>
      <c r="M40" s="48"/>
      <c r="N40" s="48"/>
      <c r="O40" s="48"/>
      <c r="P40" s="65">
        <v>43675</v>
      </c>
      <c r="Q40" s="48"/>
      <c r="R40" s="48"/>
      <c r="S40" s="18"/>
      <c r="T40" s="18"/>
    </row>
    <row r="41" spans="1:20">
      <c r="A41" s="4">
        <v>37</v>
      </c>
      <c r="B41" s="17" t="s">
        <v>62</v>
      </c>
      <c r="C41" s="67" t="s">
        <v>269</v>
      </c>
      <c r="D41" s="57" t="s">
        <v>25</v>
      </c>
      <c r="E41" s="68">
        <v>19</v>
      </c>
      <c r="F41" s="48"/>
      <c r="G41" s="67">
        <v>40</v>
      </c>
      <c r="H41" s="68">
        <v>37</v>
      </c>
      <c r="I41" s="59">
        <f t="shared" si="0"/>
        <v>77</v>
      </c>
      <c r="J41" s="68"/>
      <c r="K41" s="65"/>
      <c r="L41" s="48"/>
      <c r="M41" s="48"/>
      <c r="N41" s="48"/>
      <c r="O41" s="48"/>
      <c r="P41" s="65">
        <v>43675</v>
      </c>
      <c r="Q41" s="48"/>
      <c r="R41" s="48"/>
      <c r="S41" s="18"/>
      <c r="T41" s="18"/>
    </row>
    <row r="42" spans="1:20">
      <c r="A42" s="4">
        <v>38</v>
      </c>
      <c r="B42" s="17" t="s">
        <v>62</v>
      </c>
      <c r="C42" s="67" t="s">
        <v>270</v>
      </c>
      <c r="D42" s="57" t="s">
        <v>25</v>
      </c>
      <c r="E42" s="68">
        <v>24</v>
      </c>
      <c r="F42" s="57"/>
      <c r="G42" s="67">
        <v>42</v>
      </c>
      <c r="H42" s="68">
        <v>56</v>
      </c>
      <c r="I42" s="59">
        <f t="shared" si="0"/>
        <v>98</v>
      </c>
      <c r="J42" s="68">
        <v>9678642818</v>
      </c>
      <c r="K42" s="65"/>
      <c r="L42" s="57"/>
      <c r="M42" s="57"/>
      <c r="N42" s="57"/>
      <c r="O42" s="57"/>
      <c r="P42" s="65">
        <v>43676</v>
      </c>
      <c r="Q42" s="48"/>
      <c r="R42" s="48"/>
      <c r="S42" s="18"/>
      <c r="T42" s="18"/>
    </row>
    <row r="43" spans="1:20">
      <c r="A43" s="4">
        <v>39</v>
      </c>
      <c r="B43" s="17" t="s">
        <v>62</v>
      </c>
      <c r="C43" s="67" t="s">
        <v>271</v>
      </c>
      <c r="D43" s="57" t="s">
        <v>25</v>
      </c>
      <c r="E43" s="68">
        <v>25</v>
      </c>
      <c r="F43" s="48"/>
      <c r="G43" s="19">
        <v>44</v>
      </c>
      <c r="H43" s="19">
        <v>41</v>
      </c>
      <c r="I43" s="59">
        <f t="shared" si="0"/>
        <v>85</v>
      </c>
      <c r="J43" s="68">
        <v>9954642572</v>
      </c>
      <c r="K43" s="65"/>
      <c r="L43" s="48"/>
      <c r="M43" s="48"/>
      <c r="N43" s="48"/>
      <c r="O43" s="48"/>
      <c r="P43" s="65">
        <v>43676</v>
      </c>
      <c r="Q43" s="48"/>
      <c r="R43" s="48"/>
      <c r="S43" s="18"/>
      <c r="T43" s="18"/>
    </row>
    <row r="44" spans="1:20">
      <c r="A44" s="4">
        <v>40</v>
      </c>
      <c r="B44" s="17" t="s">
        <v>62</v>
      </c>
      <c r="C44" s="67" t="s">
        <v>272</v>
      </c>
      <c r="D44" s="57" t="s">
        <v>25</v>
      </c>
      <c r="E44" s="68">
        <v>23</v>
      </c>
      <c r="F44" s="48"/>
      <c r="G44" s="19">
        <v>35</v>
      </c>
      <c r="H44" s="19">
        <v>33</v>
      </c>
      <c r="I44" s="59">
        <f t="shared" si="0"/>
        <v>68</v>
      </c>
      <c r="J44" s="68">
        <v>9577029627</v>
      </c>
      <c r="K44" s="65"/>
      <c r="L44" s="48"/>
      <c r="M44" s="48"/>
      <c r="N44" s="48"/>
      <c r="O44" s="48"/>
      <c r="P44" s="65">
        <v>43677</v>
      </c>
      <c r="Q44" s="48"/>
      <c r="R44" s="48"/>
      <c r="S44" s="18"/>
      <c r="T44" s="18"/>
    </row>
    <row r="45" spans="1:20">
      <c r="A45" s="4">
        <v>41</v>
      </c>
      <c r="B45" s="17" t="s">
        <v>62</v>
      </c>
      <c r="C45" s="67" t="s">
        <v>273</v>
      </c>
      <c r="D45" s="57" t="s">
        <v>25</v>
      </c>
      <c r="E45" s="68">
        <v>20</v>
      </c>
      <c r="F45" s="48"/>
      <c r="G45" s="19">
        <v>21</v>
      </c>
      <c r="H45" s="19">
        <v>19</v>
      </c>
      <c r="I45" s="59">
        <f t="shared" si="0"/>
        <v>40</v>
      </c>
      <c r="J45" s="68">
        <v>9707673927</v>
      </c>
      <c r="K45" s="65"/>
      <c r="L45" s="48"/>
      <c r="M45" s="48"/>
      <c r="N45" s="48"/>
      <c r="O45" s="48"/>
      <c r="P45" s="49"/>
      <c r="Q45" s="48"/>
      <c r="R45" s="48"/>
      <c r="S45" s="18"/>
      <c r="T45" s="18"/>
    </row>
    <row r="46" spans="1:20">
      <c r="A46" s="4">
        <v>42</v>
      </c>
      <c r="B46" s="17"/>
      <c r="C46" s="67"/>
      <c r="D46" s="48"/>
      <c r="E46" s="68"/>
      <c r="F46" s="48"/>
      <c r="G46" s="19"/>
      <c r="H46" s="19"/>
      <c r="I46" s="59">
        <f t="shared" si="0"/>
        <v>0</v>
      </c>
      <c r="J46" s="18"/>
      <c r="K46" s="66"/>
      <c r="L46" s="48"/>
      <c r="M46" s="48"/>
      <c r="N46" s="48"/>
      <c r="O46" s="48"/>
      <c r="P46" s="24"/>
      <c r="Q46" s="18"/>
      <c r="R46" s="18"/>
      <c r="S46" s="18"/>
      <c r="T46" s="18"/>
    </row>
    <row r="47" spans="1:20">
      <c r="A47" s="4">
        <v>43</v>
      </c>
      <c r="B47" s="17"/>
      <c r="C47" s="67"/>
      <c r="D47" s="18"/>
      <c r="E47" s="68"/>
      <c r="F47" s="18"/>
      <c r="G47" s="19"/>
      <c r="H47" s="19"/>
      <c r="I47" s="59">
        <f t="shared" si="0"/>
        <v>0</v>
      </c>
      <c r="J47" s="18"/>
      <c r="K47" s="66"/>
      <c r="L47" s="18"/>
      <c r="M47" s="18"/>
      <c r="N47" s="18"/>
      <c r="O47" s="18"/>
      <c r="P47" s="24"/>
      <c r="Q47" s="18"/>
      <c r="R47" s="18"/>
      <c r="S47" s="18"/>
      <c r="T47" s="18"/>
    </row>
    <row r="48" spans="1:20">
      <c r="A48" s="4">
        <v>44</v>
      </c>
      <c r="B48" s="17"/>
      <c r="C48" s="67"/>
      <c r="D48" s="18"/>
      <c r="E48" s="68"/>
      <c r="F48" s="18"/>
      <c r="G48" s="19"/>
      <c r="H48" s="19"/>
      <c r="I48" s="59">
        <f t="shared" si="0"/>
        <v>0</v>
      </c>
      <c r="J48" s="18"/>
      <c r="K48" s="66"/>
      <c r="L48" s="18"/>
      <c r="M48" s="18"/>
      <c r="N48" s="18"/>
      <c r="O48" s="18"/>
      <c r="P48" s="24"/>
      <c r="Q48" s="18"/>
      <c r="R48" s="18"/>
      <c r="S48" s="18"/>
      <c r="T48" s="18"/>
    </row>
    <row r="49" spans="1:20">
      <c r="A49" s="4">
        <v>45</v>
      </c>
      <c r="B49" s="17"/>
      <c r="C49" s="67"/>
      <c r="D49" s="57"/>
      <c r="E49" s="68"/>
      <c r="F49" s="57"/>
      <c r="G49" s="17"/>
      <c r="H49" s="17"/>
      <c r="I49" s="59">
        <f t="shared" si="0"/>
        <v>0</v>
      </c>
      <c r="J49" s="18"/>
      <c r="K49" s="65"/>
      <c r="L49" s="57"/>
      <c r="M49" s="57"/>
      <c r="N49" s="57"/>
      <c r="O49" s="57"/>
      <c r="P49" s="24"/>
      <c r="Q49" s="18"/>
      <c r="R49" s="18"/>
      <c r="S49" s="18"/>
      <c r="T49" s="18"/>
    </row>
    <row r="50" spans="1:20">
      <c r="A50" s="4">
        <v>46</v>
      </c>
      <c r="B50" s="17"/>
      <c r="C50" s="67"/>
      <c r="D50" s="18"/>
      <c r="E50" s="68"/>
      <c r="F50" s="18"/>
      <c r="G50" s="19"/>
      <c r="H50" s="19"/>
      <c r="I50" s="59">
        <f t="shared" si="0"/>
        <v>0</v>
      </c>
      <c r="J50" s="68"/>
      <c r="K50" s="66"/>
      <c r="L50" s="18"/>
      <c r="M50" s="18"/>
      <c r="N50" s="18"/>
      <c r="O50" s="18"/>
      <c r="P50" s="24"/>
      <c r="Q50" s="18"/>
      <c r="R50" s="18"/>
      <c r="S50" s="18"/>
      <c r="T50" s="18"/>
    </row>
    <row r="51" spans="1:20">
      <c r="A51" s="4">
        <v>47</v>
      </c>
      <c r="B51" s="17"/>
      <c r="C51" s="67"/>
      <c r="D51" s="48"/>
      <c r="E51" s="68"/>
      <c r="F51" s="48"/>
      <c r="G51" s="19"/>
      <c r="H51" s="19"/>
      <c r="I51" s="59">
        <f t="shared" si="0"/>
        <v>0</v>
      </c>
      <c r="J51" s="68"/>
      <c r="K51" s="65"/>
      <c r="L51" s="48"/>
      <c r="M51" s="48"/>
      <c r="N51" s="48"/>
      <c r="O51" s="48"/>
      <c r="P51" s="24"/>
      <c r="Q51" s="18"/>
      <c r="R51" s="18"/>
      <c r="S51" s="18"/>
      <c r="T51" s="18"/>
    </row>
    <row r="52" spans="1:20">
      <c r="A52" s="4">
        <v>48</v>
      </c>
      <c r="B52" s="17"/>
      <c r="C52" s="18"/>
      <c r="D52" s="18"/>
      <c r="E52" s="19"/>
      <c r="F52" s="18"/>
      <c r="G52" s="19"/>
      <c r="H52" s="19"/>
      <c r="I52" s="59">
        <f t="shared" si="0"/>
        <v>0</v>
      </c>
      <c r="J52" s="18"/>
      <c r="K52" s="65"/>
      <c r="L52" s="18"/>
      <c r="M52" s="18"/>
      <c r="N52" s="18"/>
      <c r="O52" s="18"/>
      <c r="P52" s="24"/>
      <c r="Q52" s="18"/>
      <c r="R52" s="18"/>
      <c r="S52" s="18"/>
      <c r="T52" s="18"/>
    </row>
    <row r="53" spans="1:20">
      <c r="A53" s="4">
        <v>49</v>
      </c>
      <c r="B53" s="17"/>
      <c r="C53" s="18"/>
      <c r="D53" s="18"/>
      <c r="E53" s="19"/>
      <c r="F53" s="18"/>
      <c r="G53" s="19"/>
      <c r="H53" s="19"/>
      <c r="I53" s="59">
        <f t="shared" si="0"/>
        <v>0</v>
      </c>
      <c r="J53" s="18"/>
      <c r="K53" s="65"/>
      <c r="L53" s="18"/>
      <c r="M53" s="18"/>
      <c r="N53" s="18"/>
      <c r="O53" s="18"/>
      <c r="P53" s="24"/>
      <c r="Q53" s="18"/>
      <c r="R53" s="18"/>
      <c r="S53" s="18"/>
      <c r="T53" s="18"/>
    </row>
    <row r="54" spans="1:20">
      <c r="A54" s="4">
        <v>50</v>
      </c>
      <c r="B54" s="17"/>
      <c r="C54" s="18"/>
      <c r="D54" s="18"/>
      <c r="E54" s="19"/>
      <c r="F54" s="18"/>
      <c r="G54" s="19"/>
      <c r="H54" s="19"/>
      <c r="I54" s="59">
        <f t="shared" si="0"/>
        <v>0</v>
      </c>
      <c r="J54" s="18"/>
      <c r="K54" s="66"/>
      <c r="L54" s="18"/>
      <c r="M54" s="18"/>
      <c r="N54" s="18"/>
      <c r="O54" s="18"/>
      <c r="P54" s="24"/>
      <c r="Q54" s="18"/>
      <c r="R54" s="18"/>
      <c r="S54" s="18"/>
      <c r="T54" s="18"/>
    </row>
    <row r="55" spans="1:20">
      <c r="A55" s="4">
        <v>51</v>
      </c>
      <c r="B55" s="17"/>
      <c r="C55" s="18"/>
      <c r="D55" s="18"/>
      <c r="E55" s="19"/>
      <c r="F55" s="18"/>
      <c r="G55" s="19"/>
      <c r="H55" s="19"/>
      <c r="I55" s="59">
        <f t="shared" si="0"/>
        <v>0</v>
      </c>
      <c r="J55" s="18"/>
      <c r="K55" s="65"/>
      <c r="L55" s="18"/>
      <c r="M55" s="18"/>
      <c r="N55" s="18"/>
      <c r="O55" s="18"/>
      <c r="P55" s="24"/>
      <c r="Q55" s="18"/>
      <c r="R55" s="18"/>
      <c r="S55" s="18"/>
      <c r="T55" s="18"/>
    </row>
    <row r="56" spans="1:20">
      <c r="A56" s="4">
        <v>52</v>
      </c>
      <c r="B56" s="17"/>
      <c r="C56" s="57"/>
      <c r="D56" s="57"/>
      <c r="E56" s="17"/>
      <c r="F56" s="57"/>
      <c r="G56" s="17"/>
      <c r="H56" s="17"/>
      <c r="I56" s="59">
        <f t="shared" si="0"/>
        <v>0</v>
      </c>
      <c r="J56" s="57"/>
      <c r="K56" s="65"/>
      <c r="L56" s="57"/>
      <c r="M56" s="57"/>
      <c r="N56" s="57"/>
      <c r="O56" s="57"/>
      <c r="P56" s="24"/>
      <c r="Q56" s="18"/>
      <c r="R56" s="18"/>
      <c r="S56" s="18"/>
      <c r="T56" s="18"/>
    </row>
    <row r="57" spans="1:20">
      <c r="A57" s="4">
        <v>53</v>
      </c>
      <c r="B57" s="17"/>
      <c r="C57" s="18"/>
      <c r="D57" s="18"/>
      <c r="E57" s="19"/>
      <c r="F57" s="18"/>
      <c r="G57" s="19"/>
      <c r="H57" s="19"/>
      <c r="I57" s="59">
        <f t="shared" si="0"/>
        <v>0</v>
      </c>
      <c r="J57" s="18"/>
      <c r="K57" s="65"/>
      <c r="L57" s="18"/>
      <c r="M57" s="18"/>
      <c r="N57" s="18"/>
      <c r="O57" s="18"/>
      <c r="P57" s="24"/>
      <c r="Q57" s="18"/>
      <c r="R57" s="18"/>
      <c r="S57" s="18"/>
      <c r="T57" s="18"/>
    </row>
    <row r="58" spans="1:20">
      <c r="A58" s="4">
        <v>54</v>
      </c>
      <c r="B58" s="17"/>
      <c r="C58" s="18"/>
      <c r="D58" s="18"/>
      <c r="E58" s="19"/>
      <c r="F58" s="18"/>
      <c r="G58" s="19"/>
      <c r="H58" s="19"/>
      <c r="I58" s="59">
        <f t="shared" si="0"/>
        <v>0</v>
      </c>
      <c r="J58" s="18"/>
      <c r="K58" s="66"/>
      <c r="L58" s="18"/>
      <c r="M58" s="18"/>
      <c r="N58" s="18"/>
      <c r="O58" s="18"/>
      <c r="P58" s="24"/>
      <c r="Q58" s="18"/>
      <c r="R58" s="18"/>
      <c r="S58" s="18"/>
      <c r="T58" s="18"/>
    </row>
    <row r="59" spans="1:20">
      <c r="A59" s="4">
        <v>55</v>
      </c>
      <c r="B59" s="17"/>
      <c r="C59" s="18"/>
      <c r="D59" s="18"/>
      <c r="E59" s="19"/>
      <c r="F59" s="18"/>
      <c r="G59" s="19"/>
      <c r="H59" s="19"/>
      <c r="I59" s="59">
        <f t="shared" si="0"/>
        <v>0</v>
      </c>
      <c r="J59" s="18"/>
      <c r="K59" s="65"/>
      <c r="L59" s="18"/>
      <c r="M59" s="18"/>
      <c r="N59" s="18"/>
      <c r="O59" s="18"/>
      <c r="P59" s="24"/>
      <c r="Q59" s="18"/>
      <c r="R59" s="18"/>
      <c r="S59" s="18"/>
      <c r="T59" s="18"/>
    </row>
    <row r="60" spans="1:20">
      <c r="A60" s="4">
        <v>56</v>
      </c>
      <c r="B60" s="17"/>
      <c r="C60" s="18"/>
      <c r="D60" s="18"/>
      <c r="E60" s="19"/>
      <c r="F60" s="18"/>
      <c r="G60" s="19"/>
      <c r="H60" s="19"/>
      <c r="I60" s="59">
        <f t="shared" si="0"/>
        <v>0</v>
      </c>
      <c r="J60" s="18"/>
      <c r="K60" s="65"/>
      <c r="L60" s="18"/>
      <c r="M60" s="18"/>
      <c r="N60" s="18"/>
      <c r="O60" s="18"/>
      <c r="P60" s="24"/>
      <c r="Q60" s="18"/>
      <c r="R60" s="18"/>
      <c r="S60" s="18"/>
      <c r="T60" s="18"/>
    </row>
    <row r="61" spans="1:20">
      <c r="A61" s="4">
        <v>57</v>
      </c>
      <c r="B61" s="17"/>
      <c r="C61" s="18"/>
      <c r="D61" s="18"/>
      <c r="E61" s="19"/>
      <c r="F61" s="18"/>
      <c r="G61" s="19"/>
      <c r="H61" s="19"/>
      <c r="I61" s="59">
        <f t="shared" si="0"/>
        <v>0</v>
      </c>
      <c r="J61" s="18"/>
      <c r="K61" s="65"/>
      <c r="L61" s="18"/>
      <c r="M61" s="18"/>
      <c r="N61" s="18"/>
      <c r="O61" s="18"/>
      <c r="P61" s="24"/>
      <c r="Q61" s="18"/>
      <c r="R61" s="18"/>
      <c r="S61" s="18"/>
      <c r="T61" s="18"/>
    </row>
    <row r="62" spans="1:20">
      <c r="A62" s="4">
        <v>58</v>
      </c>
      <c r="B62" s="17"/>
      <c r="C62" s="18"/>
      <c r="D62" s="18"/>
      <c r="E62" s="19"/>
      <c r="F62" s="18"/>
      <c r="G62" s="19"/>
      <c r="H62" s="19"/>
      <c r="I62" s="59">
        <f t="shared" si="0"/>
        <v>0</v>
      </c>
      <c r="J62" s="18"/>
      <c r="K62" s="65"/>
      <c r="L62" s="18"/>
      <c r="M62" s="18"/>
      <c r="N62" s="18"/>
      <c r="O62" s="18"/>
      <c r="P62" s="24"/>
      <c r="Q62" s="18"/>
      <c r="R62" s="18"/>
      <c r="S62" s="18"/>
      <c r="T62" s="18"/>
    </row>
    <row r="63" spans="1:20">
      <c r="A63" s="4">
        <v>59</v>
      </c>
      <c r="B63" s="17"/>
      <c r="C63" s="18"/>
      <c r="D63" s="18"/>
      <c r="E63" s="19"/>
      <c r="F63" s="18"/>
      <c r="G63" s="19"/>
      <c r="H63" s="19"/>
      <c r="I63" s="59">
        <f t="shared" si="0"/>
        <v>0</v>
      </c>
      <c r="J63" s="18"/>
      <c r="K63" s="65"/>
      <c r="L63" s="18"/>
      <c r="M63" s="18"/>
      <c r="N63" s="18"/>
      <c r="O63" s="18"/>
      <c r="P63" s="24"/>
      <c r="Q63" s="18"/>
      <c r="R63" s="18"/>
      <c r="S63" s="18"/>
      <c r="T63" s="18"/>
    </row>
    <row r="64" spans="1:20">
      <c r="A64" s="4">
        <v>60</v>
      </c>
      <c r="B64" s="17"/>
      <c r="C64" s="18"/>
      <c r="D64" s="18"/>
      <c r="E64" s="19"/>
      <c r="F64" s="18"/>
      <c r="G64" s="19"/>
      <c r="H64" s="19"/>
      <c r="I64" s="59">
        <f t="shared" si="0"/>
        <v>0</v>
      </c>
      <c r="J64" s="18"/>
      <c r="K64" s="65"/>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41</v>
      </c>
      <c r="D165" s="21"/>
      <c r="E165" s="13"/>
      <c r="F165" s="21"/>
      <c r="G165" s="60">
        <f>SUM(G5:G164)</f>
        <v>1854</v>
      </c>
      <c r="H165" s="60">
        <f>SUM(H5:H164)</f>
        <v>1824</v>
      </c>
      <c r="I165" s="60">
        <f>SUM(I5:I164)</f>
        <v>3678</v>
      </c>
      <c r="J165" s="21"/>
      <c r="K165" s="21"/>
      <c r="L165" s="21"/>
      <c r="M165" s="21"/>
      <c r="N165" s="21"/>
      <c r="O165" s="21"/>
      <c r="P165" s="14"/>
      <c r="Q165" s="21"/>
      <c r="R165" s="21"/>
      <c r="S165" s="21"/>
      <c r="T165" s="12"/>
    </row>
    <row r="166" spans="1:20">
      <c r="A166" s="44" t="s">
        <v>62</v>
      </c>
      <c r="B166" s="10">
        <f>COUNTIF(B$5:B$164,"Team 1")</f>
        <v>41</v>
      </c>
      <c r="C166" s="44" t="s">
        <v>25</v>
      </c>
      <c r="D166" s="10">
        <f>COUNTIF(D5:D164,"Anganwadi")</f>
        <v>41</v>
      </c>
    </row>
    <row r="167" spans="1:20">
      <c r="A167" s="44" t="s">
        <v>63</v>
      </c>
      <c r="B167" s="10">
        <f>COUNTIF(B$6:B$164,"Team 2")</f>
        <v>0</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P49" sqref="P49:P50"/>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31" t="s">
        <v>70</v>
      </c>
      <c r="B1" s="131"/>
      <c r="C1" s="131"/>
      <c r="D1" s="55"/>
      <c r="E1" s="55"/>
      <c r="F1" s="55"/>
      <c r="G1" s="55"/>
      <c r="H1" s="55"/>
      <c r="I1" s="55"/>
      <c r="J1" s="55"/>
      <c r="K1" s="55"/>
      <c r="L1" s="55"/>
      <c r="M1" s="55"/>
      <c r="N1" s="55"/>
      <c r="O1" s="55"/>
      <c r="P1" s="55"/>
      <c r="Q1" s="55"/>
      <c r="R1" s="55"/>
      <c r="S1" s="55"/>
    </row>
    <row r="2" spans="1:20">
      <c r="A2" s="127" t="s">
        <v>59</v>
      </c>
      <c r="B2" s="128"/>
      <c r="C2" s="128"/>
      <c r="D2" s="25">
        <v>43678</v>
      </c>
      <c r="E2" s="22"/>
      <c r="F2" s="22"/>
      <c r="G2" s="22"/>
      <c r="H2" s="22"/>
      <c r="I2" s="22"/>
      <c r="J2" s="22"/>
      <c r="K2" s="22"/>
      <c r="L2" s="22"/>
      <c r="M2" s="22"/>
      <c r="N2" s="22"/>
      <c r="O2" s="22"/>
      <c r="P2" s="22"/>
      <c r="Q2" s="22"/>
      <c r="R2" s="22"/>
      <c r="S2" s="22"/>
    </row>
    <row r="3" spans="1:20" ht="24" customHeight="1">
      <c r="A3" s="123" t="s">
        <v>14</v>
      </c>
      <c r="B3" s="125" t="s">
        <v>61</v>
      </c>
      <c r="C3" s="122" t="s">
        <v>7</v>
      </c>
      <c r="D3" s="122" t="s">
        <v>55</v>
      </c>
      <c r="E3" s="122" t="s">
        <v>16</v>
      </c>
      <c r="F3" s="129" t="s">
        <v>17</v>
      </c>
      <c r="G3" s="122" t="s">
        <v>8</v>
      </c>
      <c r="H3" s="122"/>
      <c r="I3" s="122"/>
      <c r="J3" s="122" t="s">
        <v>31</v>
      </c>
      <c r="K3" s="125" t="s">
        <v>33</v>
      </c>
      <c r="L3" s="125" t="s">
        <v>50</v>
      </c>
      <c r="M3" s="125" t="s">
        <v>51</v>
      </c>
      <c r="N3" s="125" t="s">
        <v>34</v>
      </c>
      <c r="O3" s="125" t="s">
        <v>35</v>
      </c>
      <c r="P3" s="123" t="s">
        <v>54</v>
      </c>
      <c r="Q3" s="122" t="s">
        <v>52</v>
      </c>
      <c r="R3" s="122" t="s">
        <v>32</v>
      </c>
      <c r="S3" s="122" t="s">
        <v>53</v>
      </c>
      <c r="T3" s="122" t="s">
        <v>13</v>
      </c>
    </row>
    <row r="4" spans="1:20" ht="25.5" customHeight="1">
      <c r="A4" s="123"/>
      <c r="B4" s="130"/>
      <c r="C4" s="122"/>
      <c r="D4" s="122"/>
      <c r="E4" s="122"/>
      <c r="F4" s="129"/>
      <c r="G4" s="23" t="s">
        <v>9</v>
      </c>
      <c r="H4" s="23" t="s">
        <v>10</v>
      </c>
      <c r="I4" s="23" t="s">
        <v>11</v>
      </c>
      <c r="J4" s="122"/>
      <c r="K4" s="126"/>
      <c r="L4" s="126"/>
      <c r="M4" s="126"/>
      <c r="N4" s="126"/>
      <c r="O4" s="126"/>
      <c r="P4" s="123"/>
      <c r="Q4" s="123"/>
      <c r="R4" s="122"/>
      <c r="S4" s="122"/>
      <c r="T4" s="122"/>
    </row>
    <row r="5" spans="1:20">
      <c r="A5" s="4">
        <v>1</v>
      </c>
      <c r="B5" s="17" t="s">
        <v>62</v>
      </c>
      <c r="C5" s="57" t="s">
        <v>280</v>
      </c>
      <c r="D5" s="48" t="s">
        <v>23</v>
      </c>
      <c r="E5" s="57">
        <v>18010306103</v>
      </c>
      <c r="F5" s="57" t="s">
        <v>323</v>
      </c>
      <c r="G5" s="57">
        <v>45</v>
      </c>
      <c r="H5" s="57">
        <v>39</v>
      </c>
      <c r="I5" s="59">
        <f>SUM(G5:H5)</f>
        <v>84</v>
      </c>
      <c r="J5" s="57">
        <v>9435240353</v>
      </c>
      <c r="K5" s="57" t="s">
        <v>227</v>
      </c>
      <c r="L5" s="57" t="s">
        <v>228</v>
      </c>
      <c r="M5" s="57">
        <v>9401098813</v>
      </c>
      <c r="N5" s="57" t="s">
        <v>231</v>
      </c>
      <c r="O5" s="57">
        <v>7896452620</v>
      </c>
      <c r="P5" s="69">
        <v>43678</v>
      </c>
      <c r="Q5" s="48"/>
      <c r="R5" s="48"/>
      <c r="S5" s="18"/>
      <c r="T5" s="18"/>
    </row>
    <row r="6" spans="1:20">
      <c r="A6" s="4">
        <v>2</v>
      </c>
      <c r="B6" s="17" t="s">
        <v>62</v>
      </c>
      <c r="C6" s="57" t="s">
        <v>281</v>
      </c>
      <c r="D6" s="48" t="s">
        <v>23</v>
      </c>
      <c r="E6" s="57">
        <v>18010306103</v>
      </c>
      <c r="F6" s="48" t="s">
        <v>324</v>
      </c>
      <c r="G6" s="57">
        <v>50</v>
      </c>
      <c r="H6" s="57">
        <v>56</v>
      </c>
      <c r="I6" s="59">
        <f t="shared" ref="I6:I69" si="0">SUM(G6:H6)</f>
        <v>106</v>
      </c>
      <c r="J6" s="57">
        <v>9435240353</v>
      </c>
      <c r="K6" s="57" t="s">
        <v>227</v>
      </c>
      <c r="L6" s="57" t="s">
        <v>228</v>
      </c>
      <c r="M6" s="57">
        <v>9401098813</v>
      </c>
      <c r="N6" s="57" t="s">
        <v>231</v>
      </c>
      <c r="O6" s="57">
        <v>7896452620</v>
      </c>
      <c r="P6" s="69">
        <v>43678</v>
      </c>
      <c r="Q6" s="48"/>
      <c r="R6" s="48"/>
      <c r="S6" s="18"/>
      <c r="T6" s="18"/>
    </row>
    <row r="7" spans="1:20">
      <c r="A7" s="4">
        <v>3</v>
      </c>
      <c r="B7" s="17" t="s">
        <v>62</v>
      </c>
      <c r="C7" s="57" t="s">
        <v>282</v>
      </c>
      <c r="D7" s="48" t="s">
        <v>23</v>
      </c>
      <c r="E7" s="57">
        <v>18010300603</v>
      </c>
      <c r="F7" s="48"/>
      <c r="G7" s="57">
        <v>124</v>
      </c>
      <c r="H7" s="57">
        <v>81</v>
      </c>
      <c r="I7" s="59">
        <f t="shared" si="0"/>
        <v>205</v>
      </c>
      <c r="J7" s="57">
        <v>9101971001</v>
      </c>
      <c r="K7" s="57" t="s">
        <v>227</v>
      </c>
      <c r="L7" s="57" t="s">
        <v>228</v>
      </c>
      <c r="M7" s="57">
        <v>9401098813</v>
      </c>
      <c r="N7" s="57" t="s">
        <v>231</v>
      </c>
      <c r="O7" s="57">
        <v>7896452620</v>
      </c>
      <c r="P7" s="69">
        <v>43679</v>
      </c>
      <c r="Q7" s="48"/>
      <c r="R7" s="48"/>
      <c r="S7" s="18"/>
      <c r="T7" s="18"/>
    </row>
    <row r="8" spans="1:20">
      <c r="A8" s="4">
        <v>4</v>
      </c>
      <c r="B8" s="17" t="s">
        <v>62</v>
      </c>
      <c r="C8" s="57" t="s">
        <v>283</v>
      </c>
      <c r="D8" s="48" t="s">
        <v>23</v>
      </c>
      <c r="E8" s="57">
        <v>18010300602</v>
      </c>
      <c r="F8" s="48"/>
      <c r="G8" s="57">
        <v>16</v>
      </c>
      <c r="H8" s="57">
        <v>14</v>
      </c>
      <c r="I8" s="59">
        <f t="shared" si="0"/>
        <v>30</v>
      </c>
      <c r="J8" s="57">
        <v>9706087835</v>
      </c>
      <c r="K8" s="57" t="s">
        <v>227</v>
      </c>
      <c r="L8" s="57" t="s">
        <v>228</v>
      </c>
      <c r="M8" s="57">
        <v>9401098813</v>
      </c>
      <c r="N8" s="57" t="s">
        <v>325</v>
      </c>
      <c r="O8" s="57">
        <v>8474062071</v>
      </c>
      <c r="P8" s="69">
        <v>43680</v>
      </c>
      <c r="Q8" s="48"/>
      <c r="R8" s="48"/>
      <c r="S8" s="18"/>
      <c r="T8" s="18"/>
    </row>
    <row r="9" spans="1:20">
      <c r="A9" s="4">
        <v>5</v>
      </c>
      <c r="B9" s="17" t="s">
        <v>62</v>
      </c>
      <c r="C9" s="57" t="s">
        <v>284</v>
      </c>
      <c r="D9" s="48" t="s">
        <v>23</v>
      </c>
      <c r="E9" s="57">
        <v>18010300642</v>
      </c>
      <c r="F9" s="48"/>
      <c r="G9" s="57">
        <v>11</v>
      </c>
      <c r="H9" s="57">
        <v>16</v>
      </c>
      <c r="I9" s="59">
        <f t="shared" si="0"/>
        <v>27</v>
      </c>
      <c r="J9" s="57">
        <v>9401473289</v>
      </c>
      <c r="K9" s="57" t="s">
        <v>227</v>
      </c>
      <c r="L9" s="57" t="s">
        <v>228</v>
      </c>
      <c r="M9" s="57">
        <v>9401098813</v>
      </c>
      <c r="N9" s="57" t="s">
        <v>326</v>
      </c>
      <c r="O9" s="57">
        <v>9954344252</v>
      </c>
      <c r="P9" s="69">
        <v>43680</v>
      </c>
      <c r="Q9" s="48"/>
      <c r="R9" s="48"/>
      <c r="S9" s="18"/>
      <c r="T9" s="18"/>
    </row>
    <row r="10" spans="1:20">
      <c r="A10" s="4">
        <v>6</v>
      </c>
      <c r="B10" s="17" t="s">
        <v>62</v>
      </c>
      <c r="C10" s="57" t="s">
        <v>285</v>
      </c>
      <c r="D10" s="48" t="s">
        <v>23</v>
      </c>
      <c r="E10" s="57">
        <v>18010304404</v>
      </c>
      <c r="F10" s="48"/>
      <c r="G10" s="57">
        <v>13</v>
      </c>
      <c r="H10" s="57">
        <v>20</v>
      </c>
      <c r="I10" s="59">
        <f t="shared" si="0"/>
        <v>33</v>
      </c>
      <c r="J10" s="57">
        <v>9365008040</v>
      </c>
      <c r="K10" s="57" t="s">
        <v>227</v>
      </c>
      <c r="L10" s="57" t="s">
        <v>228</v>
      </c>
      <c r="M10" s="57">
        <v>9401098813</v>
      </c>
      <c r="N10" s="57" t="s">
        <v>327</v>
      </c>
      <c r="O10" s="57">
        <v>9859843322</v>
      </c>
      <c r="P10" s="69">
        <v>43682</v>
      </c>
      <c r="Q10" s="48"/>
      <c r="R10" s="48"/>
      <c r="S10" s="18"/>
      <c r="T10" s="18"/>
    </row>
    <row r="11" spans="1:20">
      <c r="A11" s="4">
        <v>7</v>
      </c>
      <c r="B11" s="17" t="s">
        <v>62</v>
      </c>
      <c r="C11" s="57" t="s">
        <v>286</v>
      </c>
      <c r="D11" s="48" t="s">
        <v>23</v>
      </c>
      <c r="E11" s="57">
        <v>18010304403</v>
      </c>
      <c r="F11" s="48"/>
      <c r="G11" s="57">
        <v>9</v>
      </c>
      <c r="H11" s="57">
        <v>18</v>
      </c>
      <c r="I11" s="59">
        <f t="shared" si="0"/>
        <v>27</v>
      </c>
      <c r="J11" s="57">
        <v>9101427212</v>
      </c>
      <c r="K11" s="57" t="s">
        <v>227</v>
      </c>
      <c r="L11" s="57" t="s">
        <v>228</v>
      </c>
      <c r="M11" s="57">
        <v>9401098813</v>
      </c>
      <c r="N11" s="57" t="s">
        <v>327</v>
      </c>
      <c r="O11" s="57">
        <v>9859843322</v>
      </c>
      <c r="P11" s="69">
        <v>43683</v>
      </c>
      <c r="Q11" s="48"/>
      <c r="R11" s="48"/>
      <c r="S11" s="18"/>
      <c r="T11" s="18"/>
    </row>
    <row r="12" spans="1:20">
      <c r="A12" s="4">
        <v>8</v>
      </c>
      <c r="B12" s="17" t="s">
        <v>62</v>
      </c>
      <c r="C12" s="57" t="s">
        <v>287</v>
      </c>
      <c r="D12" s="48" t="s">
        <v>23</v>
      </c>
      <c r="E12" s="57"/>
      <c r="F12" s="48"/>
      <c r="G12" s="57">
        <v>9</v>
      </c>
      <c r="H12" s="57">
        <v>7</v>
      </c>
      <c r="I12" s="59">
        <f t="shared" si="0"/>
        <v>16</v>
      </c>
      <c r="J12" s="57">
        <v>7896014826</v>
      </c>
      <c r="K12" s="57" t="s">
        <v>227</v>
      </c>
      <c r="L12" s="57" t="s">
        <v>228</v>
      </c>
      <c r="M12" s="57">
        <v>9401098813</v>
      </c>
      <c r="N12" s="57" t="s">
        <v>327</v>
      </c>
      <c r="O12" s="57">
        <v>9859843322</v>
      </c>
      <c r="P12" s="69">
        <v>43683</v>
      </c>
      <c r="Q12" s="48"/>
      <c r="R12" s="48"/>
      <c r="S12" s="18"/>
      <c r="T12" s="18"/>
    </row>
    <row r="13" spans="1:20">
      <c r="A13" s="4">
        <v>9</v>
      </c>
      <c r="B13" s="17" t="s">
        <v>62</v>
      </c>
      <c r="C13" s="57" t="s">
        <v>288</v>
      </c>
      <c r="D13" s="48" t="s">
        <v>23</v>
      </c>
      <c r="E13" s="57"/>
      <c r="F13" s="48"/>
      <c r="G13" s="57">
        <v>30</v>
      </c>
      <c r="H13" s="57">
        <v>34</v>
      </c>
      <c r="I13" s="59">
        <f t="shared" si="0"/>
        <v>64</v>
      </c>
      <c r="J13" s="57">
        <v>9957304647</v>
      </c>
      <c r="K13" s="57" t="s">
        <v>227</v>
      </c>
      <c r="L13" s="57" t="s">
        <v>228</v>
      </c>
      <c r="M13" s="57">
        <v>9401098813</v>
      </c>
      <c r="N13" s="57" t="s">
        <v>328</v>
      </c>
      <c r="O13" s="57">
        <v>6002122997</v>
      </c>
      <c r="P13" s="69">
        <v>43684</v>
      </c>
      <c r="Q13" s="48"/>
      <c r="R13" s="48"/>
      <c r="S13" s="18"/>
      <c r="T13" s="18"/>
    </row>
    <row r="14" spans="1:20">
      <c r="A14" s="4">
        <v>10</v>
      </c>
      <c r="B14" s="17" t="s">
        <v>62</v>
      </c>
      <c r="C14" s="57" t="s">
        <v>289</v>
      </c>
      <c r="D14" s="48" t="s">
        <v>23</v>
      </c>
      <c r="E14" s="57">
        <v>18010311304</v>
      </c>
      <c r="F14" s="48"/>
      <c r="G14" s="57">
        <v>70</v>
      </c>
      <c r="H14" s="57">
        <v>74</v>
      </c>
      <c r="I14" s="59">
        <f t="shared" si="0"/>
        <v>144</v>
      </c>
      <c r="J14" s="57">
        <v>9954644855</v>
      </c>
      <c r="K14" s="57" t="s">
        <v>329</v>
      </c>
      <c r="L14" s="57" t="s">
        <v>330</v>
      </c>
      <c r="M14" s="57">
        <v>8638858030</v>
      </c>
      <c r="N14" s="57" t="s">
        <v>331</v>
      </c>
      <c r="O14" s="57">
        <v>9401352624</v>
      </c>
      <c r="P14" s="69">
        <v>43685</v>
      </c>
      <c r="Q14" s="48"/>
      <c r="R14" s="48"/>
      <c r="S14" s="18"/>
      <c r="T14" s="18"/>
    </row>
    <row r="15" spans="1:20">
      <c r="A15" s="4">
        <v>11</v>
      </c>
      <c r="B15" s="17" t="s">
        <v>62</v>
      </c>
      <c r="C15" s="57" t="s">
        <v>290</v>
      </c>
      <c r="D15" s="48" t="s">
        <v>23</v>
      </c>
      <c r="E15" s="57">
        <v>18010319101</v>
      </c>
      <c r="F15" s="57"/>
      <c r="G15" s="57">
        <v>8</v>
      </c>
      <c r="H15" s="57">
        <v>5</v>
      </c>
      <c r="I15" s="59">
        <f t="shared" si="0"/>
        <v>13</v>
      </c>
      <c r="J15" s="57">
        <v>9954921310</v>
      </c>
      <c r="K15" s="57" t="s">
        <v>329</v>
      </c>
      <c r="L15" s="57" t="s">
        <v>330</v>
      </c>
      <c r="M15" s="57">
        <v>8638858030</v>
      </c>
      <c r="N15" s="57" t="s">
        <v>332</v>
      </c>
      <c r="O15" s="57">
        <v>8486331631</v>
      </c>
      <c r="P15" s="69">
        <v>43686</v>
      </c>
      <c r="Q15" s="48"/>
      <c r="R15" s="48"/>
      <c r="S15" s="18"/>
      <c r="T15" s="18"/>
    </row>
    <row r="16" spans="1:20">
      <c r="A16" s="4">
        <v>12</v>
      </c>
      <c r="B16" s="17" t="s">
        <v>62</v>
      </c>
      <c r="C16" s="57" t="s">
        <v>291</v>
      </c>
      <c r="D16" s="48" t="s">
        <v>23</v>
      </c>
      <c r="E16" s="57"/>
      <c r="F16" s="48"/>
      <c r="G16" s="57">
        <v>20</v>
      </c>
      <c r="H16" s="57">
        <v>15</v>
      </c>
      <c r="I16" s="59">
        <f t="shared" si="0"/>
        <v>35</v>
      </c>
      <c r="J16" s="57">
        <v>9954102783</v>
      </c>
      <c r="K16" s="57" t="s">
        <v>329</v>
      </c>
      <c r="L16" s="57" t="s">
        <v>330</v>
      </c>
      <c r="M16" s="57">
        <v>8638858030</v>
      </c>
      <c r="N16" s="57" t="s">
        <v>332</v>
      </c>
      <c r="O16" s="57">
        <v>8486331631</v>
      </c>
      <c r="P16" s="69">
        <v>43687</v>
      </c>
      <c r="Q16" s="48"/>
      <c r="R16" s="48"/>
      <c r="S16" s="18"/>
      <c r="T16" s="18"/>
    </row>
    <row r="17" spans="1:20">
      <c r="A17" s="4">
        <v>13</v>
      </c>
      <c r="B17" s="17" t="s">
        <v>62</v>
      </c>
      <c r="C17" s="57" t="s">
        <v>292</v>
      </c>
      <c r="D17" s="48" t="s">
        <v>23</v>
      </c>
      <c r="E17" s="57">
        <v>18010306501</v>
      </c>
      <c r="F17" s="48"/>
      <c r="G17" s="57">
        <v>12</v>
      </c>
      <c r="H17" s="57">
        <v>10</v>
      </c>
      <c r="I17" s="59">
        <f t="shared" si="0"/>
        <v>22</v>
      </c>
      <c r="J17" s="57"/>
      <c r="K17" s="57" t="s">
        <v>329</v>
      </c>
      <c r="L17" s="57" t="s">
        <v>330</v>
      </c>
      <c r="M17" s="57">
        <v>8638858030</v>
      </c>
      <c r="N17" s="57" t="s">
        <v>333</v>
      </c>
      <c r="O17" s="57"/>
      <c r="P17" s="69">
        <v>43687</v>
      </c>
      <c r="Q17" s="48"/>
      <c r="R17" s="48"/>
      <c r="S17" s="18"/>
      <c r="T17" s="18"/>
    </row>
    <row r="18" spans="1:20">
      <c r="A18" s="4">
        <v>14</v>
      </c>
      <c r="B18" s="17" t="s">
        <v>62</v>
      </c>
      <c r="C18" s="57" t="s">
        <v>293</v>
      </c>
      <c r="D18" s="48" t="s">
        <v>23</v>
      </c>
      <c r="E18" s="57">
        <v>180103001</v>
      </c>
      <c r="F18" s="48"/>
      <c r="G18" s="57">
        <v>30</v>
      </c>
      <c r="H18" s="57">
        <v>22</v>
      </c>
      <c r="I18" s="59">
        <f t="shared" si="0"/>
        <v>52</v>
      </c>
      <c r="J18" s="57">
        <v>9954506730</v>
      </c>
      <c r="K18" s="57" t="s">
        <v>329</v>
      </c>
      <c r="L18" s="57" t="s">
        <v>330</v>
      </c>
      <c r="M18" s="57">
        <v>8638858030</v>
      </c>
      <c r="N18" s="57" t="s">
        <v>333</v>
      </c>
      <c r="O18" s="57"/>
      <c r="P18" s="69">
        <v>43690</v>
      </c>
      <c r="Q18" s="48"/>
      <c r="R18" s="48"/>
      <c r="S18" s="18"/>
      <c r="T18" s="18"/>
    </row>
    <row r="19" spans="1:20">
      <c r="A19" s="4">
        <v>15</v>
      </c>
      <c r="B19" s="17" t="s">
        <v>62</v>
      </c>
      <c r="C19" s="57" t="s">
        <v>294</v>
      </c>
      <c r="D19" s="48" t="s">
        <v>23</v>
      </c>
      <c r="E19" s="57">
        <v>18010306002</v>
      </c>
      <c r="F19" s="48"/>
      <c r="G19" s="57">
        <v>10</v>
      </c>
      <c r="H19" s="57">
        <v>12</v>
      </c>
      <c r="I19" s="59">
        <f t="shared" si="0"/>
        <v>22</v>
      </c>
      <c r="J19" s="57">
        <v>8011890841</v>
      </c>
      <c r="K19" s="57" t="s">
        <v>329</v>
      </c>
      <c r="L19" s="57" t="s">
        <v>330</v>
      </c>
      <c r="M19" s="57">
        <v>8638858030</v>
      </c>
      <c r="N19" s="57" t="s">
        <v>334</v>
      </c>
      <c r="O19" s="57">
        <v>7638817754</v>
      </c>
      <c r="P19" s="69">
        <v>43690</v>
      </c>
      <c r="Q19" s="48"/>
      <c r="R19" s="48"/>
      <c r="S19" s="18"/>
      <c r="T19" s="18"/>
    </row>
    <row r="20" spans="1:20">
      <c r="A20" s="4">
        <v>16</v>
      </c>
      <c r="B20" s="17" t="s">
        <v>62</v>
      </c>
      <c r="C20" s="57" t="s">
        <v>295</v>
      </c>
      <c r="D20" s="48" t="s">
        <v>23</v>
      </c>
      <c r="E20" s="57"/>
      <c r="F20" s="48"/>
      <c r="G20" s="57">
        <v>10</v>
      </c>
      <c r="H20" s="57">
        <v>11</v>
      </c>
      <c r="I20" s="59">
        <f t="shared" si="0"/>
        <v>21</v>
      </c>
      <c r="J20" s="57">
        <v>7638843669</v>
      </c>
      <c r="K20" s="57" t="s">
        <v>329</v>
      </c>
      <c r="L20" s="57" t="s">
        <v>330</v>
      </c>
      <c r="M20" s="57">
        <v>8638858030</v>
      </c>
      <c r="N20" s="57" t="s">
        <v>335</v>
      </c>
      <c r="O20" s="57">
        <v>8876285546</v>
      </c>
      <c r="P20" s="65">
        <v>43691</v>
      </c>
      <c r="Q20" s="48"/>
      <c r="R20" s="48"/>
      <c r="S20" s="18"/>
      <c r="T20" s="18"/>
    </row>
    <row r="21" spans="1:20">
      <c r="A21" s="4">
        <v>17</v>
      </c>
      <c r="B21" s="17" t="s">
        <v>62</v>
      </c>
      <c r="C21" s="57" t="s">
        <v>296</v>
      </c>
      <c r="D21" s="48" t="s">
        <v>23</v>
      </c>
      <c r="E21" s="57"/>
      <c r="F21" s="48"/>
      <c r="G21" s="57">
        <v>12</v>
      </c>
      <c r="H21" s="57">
        <v>13</v>
      </c>
      <c r="I21" s="59">
        <f t="shared" si="0"/>
        <v>25</v>
      </c>
      <c r="J21" s="57">
        <v>9365079035</v>
      </c>
      <c r="K21" s="57" t="s">
        <v>329</v>
      </c>
      <c r="L21" s="57" t="s">
        <v>330</v>
      </c>
      <c r="M21" s="57">
        <v>8638858030</v>
      </c>
      <c r="N21" s="57" t="s">
        <v>336</v>
      </c>
      <c r="O21" s="57">
        <v>8876908401</v>
      </c>
      <c r="P21" s="65">
        <v>43691</v>
      </c>
      <c r="Q21" s="48"/>
      <c r="R21" s="48"/>
      <c r="S21" s="18"/>
      <c r="T21" s="18"/>
    </row>
    <row r="22" spans="1:20">
      <c r="A22" s="4">
        <v>18</v>
      </c>
      <c r="B22" s="17" t="s">
        <v>62</v>
      </c>
      <c r="C22" s="57" t="s">
        <v>297</v>
      </c>
      <c r="D22" s="48" t="s">
        <v>23</v>
      </c>
      <c r="E22" s="57">
        <v>180102362011</v>
      </c>
      <c r="F22" s="57"/>
      <c r="G22" s="57">
        <v>75</v>
      </c>
      <c r="H22" s="57">
        <v>64</v>
      </c>
      <c r="I22" s="59">
        <f t="shared" si="0"/>
        <v>139</v>
      </c>
      <c r="J22" s="57">
        <v>9435560635</v>
      </c>
      <c r="K22" s="57" t="s">
        <v>329</v>
      </c>
      <c r="L22" s="57" t="s">
        <v>330</v>
      </c>
      <c r="M22" s="57">
        <v>8638858030</v>
      </c>
      <c r="N22" s="57" t="s">
        <v>337</v>
      </c>
      <c r="O22" s="57"/>
      <c r="P22" s="65">
        <v>43691</v>
      </c>
      <c r="Q22" s="48"/>
      <c r="R22" s="48"/>
      <c r="S22" s="18"/>
      <c r="T22" s="18"/>
    </row>
    <row r="23" spans="1:20">
      <c r="A23" s="4">
        <v>19</v>
      </c>
      <c r="B23" s="17" t="s">
        <v>62</v>
      </c>
      <c r="C23" s="57" t="s">
        <v>298</v>
      </c>
      <c r="D23" s="48" t="s">
        <v>23</v>
      </c>
      <c r="E23" s="57"/>
      <c r="F23" s="48"/>
      <c r="G23" s="57">
        <v>6</v>
      </c>
      <c r="H23" s="57">
        <v>4</v>
      </c>
      <c r="I23" s="59">
        <f t="shared" si="0"/>
        <v>10</v>
      </c>
      <c r="J23" s="57">
        <v>9706966821</v>
      </c>
      <c r="K23" s="57" t="s">
        <v>329</v>
      </c>
      <c r="L23" s="57" t="s">
        <v>330</v>
      </c>
      <c r="M23" s="57">
        <v>8638858030</v>
      </c>
      <c r="N23" s="57" t="s">
        <v>337</v>
      </c>
      <c r="O23" s="57"/>
      <c r="P23" s="65">
        <v>43693</v>
      </c>
      <c r="Q23" s="48"/>
      <c r="R23" s="48"/>
      <c r="S23" s="18"/>
      <c r="T23" s="18"/>
    </row>
    <row r="24" spans="1:20">
      <c r="A24" s="4">
        <v>20</v>
      </c>
      <c r="B24" s="17" t="s">
        <v>62</v>
      </c>
      <c r="C24" s="57" t="s">
        <v>299</v>
      </c>
      <c r="D24" s="48" t="s">
        <v>23</v>
      </c>
      <c r="E24" s="57">
        <v>18010332003</v>
      </c>
      <c r="F24" s="57"/>
      <c r="G24" s="57">
        <v>33</v>
      </c>
      <c r="H24" s="57">
        <v>20</v>
      </c>
      <c r="I24" s="59">
        <f t="shared" si="0"/>
        <v>53</v>
      </c>
      <c r="J24" s="57">
        <v>8812839269</v>
      </c>
      <c r="K24" s="57" t="s">
        <v>338</v>
      </c>
      <c r="L24" s="57" t="s">
        <v>339</v>
      </c>
      <c r="M24" s="57">
        <v>9435898266</v>
      </c>
      <c r="N24" s="57" t="s">
        <v>340</v>
      </c>
      <c r="O24" s="57">
        <v>9954821932</v>
      </c>
      <c r="P24" s="65">
        <v>43693</v>
      </c>
      <c r="Q24" s="18"/>
      <c r="R24" s="18"/>
      <c r="S24" s="18"/>
      <c r="T24" s="18"/>
    </row>
    <row r="25" spans="1:20">
      <c r="A25" s="4">
        <v>21</v>
      </c>
      <c r="B25" s="17" t="s">
        <v>62</v>
      </c>
      <c r="C25" s="57" t="s">
        <v>300</v>
      </c>
      <c r="D25" s="48" t="s">
        <v>23</v>
      </c>
      <c r="E25" s="57"/>
      <c r="F25" s="18"/>
      <c r="G25" s="57">
        <v>29</v>
      </c>
      <c r="H25" s="57">
        <v>16</v>
      </c>
      <c r="I25" s="59">
        <f t="shared" si="0"/>
        <v>45</v>
      </c>
      <c r="J25" s="57">
        <v>8133020396</v>
      </c>
      <c r="K25" s="57" t="s">
        <v>338</v>
      </c>
      <c r="L25" s="57" t="s">
        <v>339</v>
      </c>
      <c r="M25" s="57">
        <v>9435898266</v>
      </c>
      <c r="N25" s="57" t="s">
        <v>340</v>
      </c>
      <c r="O25" s="57">
        <v>9954821932</v>
      </c>
      <c r="P25" s="65">
        <v>43693</v>
      </c>
      <c r="Q25" s="18"/>
      <c r="R25" s="18"/>
      <c r="S25" s="18"/>
      <c r="T25" s="18"/>
    </row>
    <row r="26" spans="1:20">
      <c r="A26" s="4">
        <v>22</v>
      </c>
      <c r="B26" s="17" t="s">
        <v>62</v>
      </c>
      <c r="C26" s="57" t="s">
        <v>301</v>
      </c>
      <c r="D26" s="48" t="s">
        <v>23</v>
      </c>
      <c r="E26" s="57">
        <v>18010332001</v>
      </c>
      <c r="F26" s="18"/>
      <c r="G26" s="57">
        <v>25</v>
      </c>
      <c r="H26" s="57">
        <v>25</v>
      </c>
      <c r="I26" s="59">
        <f t="shared" si="0"/>
        <v>50</v>
      </c>
      <c r="J26" s="57">
        <v>8724058435</v>
      </c>
      <c r="K26" s="57" t="s">
        <v>338</v>
      </c>
      <c r="L26" s="57" t="s">
        <v>339</v>
      </c>
      <c r="M26" s="57">
        <v>9435898266</v>
      </c>
      <c r="N26" s="57" t="s">
        <v>340</v>
      </c>
      <c r="O26" s="57">
        <v>9954821932</v>
      </c>
      <c r="P26" s="65">
        <v>43694</v>
      </c>
      <c r="Q26" s="18"/>
      <c r="R26" s="18"/>
      <c r="S26" s="18"/>
      <c r="T26" s="18"/>
    </row>
    <row r="27" spans="1:20">
      <c r="A27" s="4">
        <v>23</v>
      </c>
      <c r="B27" s="17" t="s">
        <v>62</v>
      </c>
      <c r="C27" s="57" t="s">
        <v>302</v>
      </c>
      <c r="D27" s="48" t="s">
        <v>23</v>
      </c>
      <c r="E27" s="57">
        <v>18010310802</v>
      </c>
      <c r="F27" s="18"/>
      <c r="G27" s="57">
        <v>63</v>
      </c>
      <c r="H27" s="57">
        <v>69</v>
      </c>
      <c r="I27" s="59">
        <f t="shared" si="0"/>
        <v>132</v>
      </c>
      <c r="J27" s="57">
        <v>9957748059</v>
      </c>
      <c r="K27" s="57" t="s">
        <v>338</v>
      </c>
      <c r="L27" s="57" t="s">
        <v>339</v>
      </c>
      <c r="M27" s="57">
        <v>9435898266</v>
      </c>
      <c r="N27" s="57" t="s">
        <v>341</v>
      </c>
      <c r="O27" s="57">
        <v>7896675514</v>
      </c>
      <c r="P27" s="65">
        <v>43694</v>
      </c>
      <c r="Q27" s="18"/>
      <c r="R27" s="18"/>
      <c r="S27" s="18"/>
      <c r="T27" s="18"/>
    </row>
    <row r="28" spans="1:20">
      <c r="A28" s="4">
        <v>24</v>
      </c>
      <c r="B28" s="17" t="s">
        <v>62</v>
      </c>
      <c r="C28" s="57" t="s">
        <v>303</v>
      </c>
      <c r="D28" s="48" t="s">
        <v>23</v>
      </c>
      <c r="E28" s="57">
        <v>18010310801</v>
      </c>
      <c r="F28" s="18"/>
      <c r="G28" s="57">
        <v>64</v>
      </c>
      <c r="H28" s="57">
        <v>72</v>
      </c>
      <c r="I28" s="59">
        <f t="shared" si="0"/>
        <v>136</v>
      </c>
      <c r="J28" s="57">
        <v>9957644058</v>
      </c>
      <c r="K28" s="57" t="s">
        <v>338</v>
      </c>
      <c r="L28" s="57" t="s">
        <v>339</v>
      </c>
      <c r="M28" s="57">
        <v>9435898266</v>
      </c>
      <c r="N28" s="57" t="s">
        <v>341</v>
      </c>
      <c r="O28" s="57">
        <v>7896675514</v>
      </c>
      <c r="P28" s="65">
        <v>43694</v>
      </c>
      <c r="Q28" s="18"/>
      <c r="R28" s="18"/>
      <c r="S28" s="18"/>
      <c r="T28" s="18"/>
    </row>
    <row r="29" spans="1:20">
      <c r="A29" s="4">
        <v>25</v>
      </c>
      <c r="B29" s="17" t="s">
        <v>62</v>
      </c>
      <c r="C29" s="57" t="s">
        <v>304</v>
      </c>
      <c r="D29" s="48" t="s">
        <v>23</v>
      </c>
      <c r="E29" s="57">
        <v>18010310803</v>
      </c>
      <c r="F29" s="57"/>
      <c r="G29" s="57">
        <v>19</v>
      </c>
      <c r="H29" s="57">
        <v>16</v>
      </c>
      <c r="I29" s="59">
        <f t="shared" si="0"/>
        <v>35</v>
      </c>
      <c r="J29" s="57">
        <v>7002219126</v>
      </c>
      <c r="K29" s="57" t="s">
        <v>338</v>
      </c>
      <c r="L29" s="57" t="s">
        <v>339</v>
      </c>
      <c r="M29" s="57">
        <v>9435898266</v>
      </c>
      <c r="N29" s="57" t="s">
        <v>341</v>
      </c>
      <c r="O29" s="57">
        <v>7896675514</v>
      </c>
      <c r="P29" s="65">
        <v>43696</v>
      </c>
      <c r="Q29" s="18"/>
      <c r="R29" s="18"/>
      <c r="S29" s="18"/>
      <c r="T29" s="18"/>
    </row>
    <row r="30" spans="1:20">
      <c r="A30" s="4">
        <v>26</v>
      </c>
      <c r="B30" s="17" t="s">
        <v>62</v>
      </c>
      <c r="C30" s="57" t="s">
        <v>305</v>
      </c>
      <c r="D30" s="48" t="s">
        <v>23</v>
      </c>
      <c r="E30" s="57"/>
      <c r="F30" s="18"/>
      <c r="G30" s="57">
        <v>44</v>
      </c>
      <c r="H30" s="57">
        <v>40</v>
      </c>
      <c r="I30" s="59">
        <f t="shared" si="0"/>
        <v>84</v>
      </c>
      <c r="J30" s="57">
        <v>9957284265</v>
      </c>
      <c r="K30" s="57" t="s">
        <v>342</v>
      </c>
      <c r="L30" s="57" t="s">
        <v>343</v>
      </c>
      <c r="M30" s="57">
        <v>9101052076</v>
      </c>
      <c r="N30" s="57" t="s">
        <v>344</v>
      </c>
      <c r="O30" s="57">
        <v>8472909693</v>
      </c>
      <c r="P30" s="65">
        <v>43696</v>
      </c>
      <c r="Q30" s="18"/>
      <c r="R30" s="18"/>
      <c r="S30" s="18"/>
      <c r="T30" s="18"/>
    </row>
    <row r="31" spans="1:20">
      <c r="A31" s="4">
        <v>27</v>
      </c>
      <c r="B31" s="17" t="s">
        <v>62</v>
      </c>
      <c r="C31" s="57" t="s">
        <v>306</v>
      </c>
      <c r="D31" s="48" t="s">
        <v>23</v>
      </c>
      <c r="E31" s="57">
        <v>18010310701</v>
      </c>
      <c r="F31" s="18"/>
      <c r="G31" s="57">
        <v>82</v>
      </c>
      <c r="H31" s="57">
        <v>70</v>
      </c>
      <c r="I31" s="59">
        <f t="shared" si="0"/>
        <v>152</v>
      </c>
      <c r="J31" s="57">
        <v>8761934842</v>
      </c>
      <c r="K31" s="57" t="s">
        <v>342</v>
      </c>
      <c r="L31" s="57" t="s">
        <v>343</v>
      </c>
      <c r="M31" s="57">
        <v>9101052076</v>
      </c>
      <c r="N31" s="57" t="s">
        <v>345</v>
      </c>
      <c r="O31" s="57">
        <v>9706572184</v>
      </c>
      <c r="P31" s="65">
        <v>43696</v>
      </c>
      <c r="Q31" s="18"/>
      <c r="R31" s="18"/>
      <c r="S31" s="18"/>
      <c r="T31" s="18"/>
    </row>
    <row r="32" spans="1:20">
      <c r="A32" s="4">
        <v>28</v>
      </c>
      <c r="B32" s="17" t="s">
        <v>62</v>
      </c>
      <c r="C32" s="57" t="s">
        <v>307</v>
      </c>
      <c r="D32" s="48" t="s">
        <v>23</v>
      </c>
      <c r="E32" s="57">
        <v>18010311002</v>
      </c>
      <c r="F32" s="18"/>
      <c r="G32" s="57">
        <v>28</v>
      </c>
      <c r="H32" s="57">
        <v>22</v>
      </c>
      <c r="I32" s="59">
        <f t="shared" si="0"/>
        <v>50</v>
      </c>
      <c r="J32" s="57">
        <v>7002721138</v>
      </c>
      <c r="K32" s="57" t="s">
        <v>342</v>
      </c>
      <c r="L32" s="57" t="s">
        <v>343</v>
      </c>
      <c r="M32" s="57">
        <v>9101052076</v>
      </c>
      <c r="N32" s="57" t="s">
        <v>346</v>
      </c>
      <c r="O32" s="57">
        <v>9954885423</v>
      </c>
      <c r="P32" s="65">
        <v>43698</v>
      </c>
      <c r="Q32" s="18"/>
      <c r="R32" s="18"/>
      <c r="S32" s="18"/>
      <c r="T32" s="18"/>
    </row>
    <row r="33" spans="1:20">
      <c r="A33" s="4">
        <v>29</v>
      </c>
      <c r="B33" s="17" t="s">
        <v>62</v>
      </c>
      <c r="C33" s="57" t="s">
        <v>308</v>
      </c>
      <c r="D33" s="48" t="s">
        <v>23</v>
      </c>
      <c r="E33" s="57"/>
      <c r="F33" s="18"/>
      <c r="G33" s="57">
        <v>36</v>
      </c>
      <c r="H33" s="57">
        <v>42</v>
      </c>
      <c r="I33" s="59">
        <f t="shared" si="0"/>
        <v>78</v>
      </c>
      <c r="J33" s="57">
        <v>9954358893</v>
      </c>
      <c r="K33" s="57" t="s">
        <v>342</v>
      </c>
      <c r="L33" s="57" t="s">
        <v>343</v>
      </c>
      <c r="M33" s="57">
        <v>9101052076</v>
      </c>
      <c r="N33" s="57" t="s">
        <v>347</v>
      </c>
      <c r="O33" s="57">
        <v>7002546251</v>
      </c>
      <c r="P33" s="65">
        <v>43698</v>
      </c>
      <c r="Q33" s="18"/>
      <c r="R33" s="18"/>
      <c r="S33" s="18"/>
      <c r="T33" s="18"/>
    </row>
    <row r="34" spans="1:20">
      <c r="A34" s="4">
        <v>30</v>
      </c>
      <c r="B34" s="17" t="s">
        <v>62</v>
      </c>
      <c r="C34" s="57" t="s">
        <v>309</v>
      </c>
      <c r="D34" s="48" t="s">
        <v>23</v>
      </c>
      <c r="E34" s="57"/>
      <c r="F34" s="18"/>
      <c r="G34" s="57">
        <v>30</v>
      </c>
      <c r="H34" s="57">
        <v>36</v>
      </c>
      <c r="I34" s="59">
        <f t="shared" si="0"/>
        <v>66</v>
      </c>
      <c r="J34" s="57">
        <v>9678059522</v>
      </c>
      <c r="K34" s="57" t="s">
        <v>342</v>
      </c>
      <c r="L34" s="57" t="s">
        <v>343</v>
      </c>
      <c r="M34" s="57">
        <v>9101052076</v>
      </c>
      <c r="N34" s="57" t="s">
        <v>344</v>
      </c>
      <c r="O34" s="57">
        <v>8472909693</v>
      </c>
      <c r="P34" s="65">
        <v>43698</v>
      </c>
      <c r="Q34" s="18"/>
      <c r="R34" s="18"/>
      <c r="S34" s="18"/>
      <c r="T34" s="18"/>
    </row>
    <row r="35" spans="1:20">
      <c r="A35" s="4">
        <v>31</v>
      </c>
      <c r="B35" s="17" t="s">
        <v>62</v>
      </c>
      <c r="C35" s="57" t="s">
        <v>310</v>
      </c>
      <c r="D35" s="48" t="s">
        <v>23</v>
      </c>
      <c r="E35" s="57"/>
      <c r="F35" s="18"/>
      <c r="G35" s="57">
        <v>83</v>
      </c>
      <c r="H35" s="57">
        <v>80</v>
      </c>
      <c r="I35" s="59">
        <f t="shared" si="0"/>
        <v>163</v>
      </c>
      <c r="J35" s="57">
        <v>9638874284</v>
      </c>
      <c r="K35" s="57" t="s">
        <v>342</v>
      </c>
      <c r="L35" s="57" t="s">
        <v>343</v>
      </c>
      <c r="M35" s="57">
        <v>9101052076</v>
      </c>
      <c r="N35" s="57" t="s">
        <v>346</v>
      </c>
      <c r="O35" s="57">
        <v>9954885423</v>
      </c>
      <c r="P35" s="65">
        <v>43699</v>
      </c>
      <c r="Q35" s="18"/>
      <c r="R35" s="18"/>
      <c r="S35" s="18"/>
      <c r="T35" s="18"/>
    </row>
    <row r="36" spans="1:20">
      <c r="A36" s="4">
        <v>32</v>
      </c>
      <c r="B36" s="17" t="s">
        <v>62</v>
      </c>
      <c r="C36" s="57" t="s">
        <v>311</v>
      </c>
      <c r="D36" s="48" t="s">
        <v>23</v>
      </c>
      <c r="E36" s="57">
        <v>18010312804</v>
      </c>
      <c r="F36" s="18"/>
      <c r="G36" s="57">
        <v>28</v>
      </c>
      <c r="H36" s="57">
        <v>23</v>
      </c>
      <c r="I36" s="59">
        <f t="shared" si="0"/>
        <v>51</v>
      </c>
      <c r="J36" s="57">
        <v>8402841812</v>
      </c>
      <c r="K36" s="57" t="s">
        <v>342</v>
      </c>
      <c r="L36" s="57" t="s">
        <v>343</v>
      </c>
      <c r="M36" s="57">
        <v>9101052076</v>
      </c>
      <c r="N36" s="57" t="s">
        <v>348</v>
      </c>
      <c r="O36" s="57">
        <v>600846966</v>
      </c>
      <c r="P36" s="65">
        <v>43699</v>
      </c>
      <c r="Q36" s="18"/>
      <c r="R36" s="18"/>
      <c r="S36" s="18"/>
      <c r="T36" s="18"/>
    </row>
    <row r="37" spans="1:20">
      <c r="A37" s="4">
        <v>33</v>
      </c>
      <c r="B37" s="17" t="s">
        <v>62</v>
      </c>
      <c r="C37" s="57" t="s">
        <v>312</v>
      </c>
      <c r="D37" s="48" t="s">
        <v>23</v>
      </c>
      <c r="E37" s="57"/>
      <c r="F37" s="18"/>
      <c r="G37" s="57">
        <v>41</v>
      </c>
      <c r="H37" s="57">
        <v>30</v>
      </c>
      <c r="I37" s="59">
        <f t="shared" si="0"/>
        <v>71</v>
      </c>
      <c r="J37" s="57">
        <v>8136031198</v>
      </c>
      <c r="K37" s="57" t="s">
        <v>342</v>
      </c>
      <c r="L37" s="57" t="s">
        <v>343</v>
      </c>
      <c r="M37" s="57">
        <v>9101052076</v>
      </c>
      <c r="N37" s="57" t="s">
        <v>348</v>
      </c>
      <c r="O37" s="57">
        <v>600846966</v>
      </c>
      <c r="P37" s="65">
        <v>43700</v>
      </c>
      <c r="Q37" s="18"/>
      <c r="R37" s="18"/>
      <c r="S37" s="18"/>
      <c r="T37" s="18"/>
    </row>
    <row r="38" spans="1:20">
      <c r="A38" s="4">
        <v>34</v>
      </c>
      <c r="B38" s="17" t="s">
        <v>62</v>
      </c>
      <c r="C38" s="57" t="s">
        <v>313</v>
      </c>
      <c r="D38" s="48" t="s">
        <v>23</v>
      </c>
      <c r="E38" s="57">
        <v>18010312805</v>
      </c>
      <c r="F38" s="18"/>
      <c r="G38" s="57">
        <v>42</v>
      </c>
      <c r="H38" s="57">
        <v>31</v>
      </c>
      <c r="I38" s="59">
        <f t="shared" si="0"/>
        <v>73</v>
      </c>
      <c r="J38" s="57">
        <v>9954848742</v>
      </c>
      <c r="K38" s="57" t="s">
        <v>342</v>
      </c>
      <c r="L38" s="57" t="s">
        <v>343</v>
      </c>
      <c r="M38" s="57">
        <v>9101052076</v>
      </c>
      <c r="N38" s="57" t="s">
        <v>348</v>
      </c>
      <c r="O38" s="57">
        <v>600846966</v>
      </c>
      <c r="P38" s="65">
        <v>43701</v>
      </c>
      <c r="Q38" s="18"/>
      <c r="R38" s="18"/>
      <c r="S38" s="18"/>
      <c r="T38" s="18"/>
    </row>
    <row r="39" spans="1:20">
      <c r="A39" s="4">
        <v>35</v>
      </c>
      <c r="B39" s="17" t="s">
        <v>62</v>
      </c>
      <c r="C39" s="57" t="s">
        <v>314</v>
      </c>
      <c r="D39" s="48" t="s">
        <v>23</v>
      </c>
      <c r="E39" s="57"/>
      <c r="F39" s="18"/>
      <c r="G39" s="57">
        <v>12</v>
      </c>
      <c r="H39" s="57">
        <v>10</v>
      </c>
      <c r="I39" s="59">
        <f t="shared" si="0"/>
        <v>22</v>
      </c>
      <c r="J39" s="57">
        <v>9706968586</v>
      </c>
      <c r="K39" s="57" t="s">
        <v>342</v>
      </c>
      <c r="L39" s="57" t="s">
        <v>343</v>
      </c>
      <c r="M39" s="57">
        <v>9101052076</v>
      </c>
      <c r="N39" s="57" t="s">
        <v>348</v>
      </c>
      <c r="O39" s="57">
        <v>600846966</v>
      </c>
      <c r="P39" s="65">
        <v>43703</v>
      </c>
      <c r="Q39" s="18"/>
      <c r="R39" s="18"/>
      <c r="S39" s="18"/>
      <c r="T39" s="18"/>
    </row>
    <row r="40" spans="1:20">
      <c r="A40" s="4">
        <v>36</v>
      </c>
      <c r="B40" s="17" t="s">
        <v>62</v>
      </c>
      <c r="C40" s="57" t="s">
        <v>315</v>
      </c>
      <c r="D40" s="48" t="s">
        <v>23</v>
      </c>
      <c r="E40" s="57"/>
      <c r="F40" s="18"/>
      <c r="G40" s="57">
        <v>90</v>
      </c>
      <c r="H40" s="57">
        <v>76</v>
      </c>
      <c r="I40" s="59">
        <f t="shared" si="0"/>
        <v>166</v>
      </c>
      <c r="J40" s="57">
        <v>7002110153</v>
      </c>
      <c r="K40" s="57" t="s">
        <v>349</v>
      </c>
      <c r="L40" s="57" t="s">
        <v>350</v>
      </c>
      <c r="M40" s="57">
        <v>9101052076</v>
      </c>
      <c r="N40" s="57" t="s">
        <v>351</v>
      </c>
      <c r="O40" s="57">
        <v>7638098223</v>
      </c>
      <c r="P40" s="65">
        <v>43704</v>
      </c>
      <c r="Q40" s="18"/>
      <c r="R40" s="18"/>
      <c r="S40" s="18"/>
      <c r="T40" s="18"/>
    </row>
    <row r="41" spans="1:20">
      <c r="A41" s="4">
        <v>37</v>
      </c>
      <c r="B41" s="17" t="s">
        <v>62</v>
      </c>
      <c r="C41" s="57" t="s">
        <v>316</v>
      </c>
      <c r="D41" s="48" t="s">
        <v>23</v>
      </c>
      <c r="E41" s="57"/>
      <c r="F41" s="18"/>
      <c r="G41" s="57">
        <v>54</v>
      </c>
      <c r="H41" s="57">
        <v>40</v>
      </c>
      <c r="I41" s="59">
        <f t="shared" si="0"/>
        <v>94</v>
      </c>
      <c r="J41" s="57">
        <v>9957867012</v>
      </c>
      <c r="K41" s="57" t="s">
        <v>349</v>
      </c>
      <c r="L41" s="57" t="s">
        <v>350</v>
      </c>
      <c r="M41" s="57">
        <v>9101052076</v>
      </c>
      <c r="N41" s="57" t="s">
        <v>351</v>
      </c>
      <c r="O41" s="57">
        <v>7638098223</v>
      </c>
      <c r="P41" s="65">
        <v>43706</v>
      </c>
      <c r="Q41" s="18"/>
      <c r="R41" s="18"/>
      <c r="S41" s="18"/>
      <c r="T41" s="18"/>
    </row>
    <row r="42" spans="1:20">
      <c r="A42" s="4">
        <v>38</v>
      </c>
      <c r="B42" s="17" t="s">
        <v>62</v>
      </c>
      <c r="C42" s="57" t="s">
        <v>317</v>
      </c>
      <c r="D42" s="48" t="s">
        <v>23</v>
      </c>
      <c r="E42" s="57"/>
      <c r="F42" s="18"/>
      <c r="G42" s="57">
        <v>96</v>
      </c>
      <c r="H42" s="57">
        <v>90</v>
      </c>
      <c r="I42" s="59">
        <f t="shared" si="0"/>
        <v>186</v>
      </c>
      <c r="J42" s="57">
        <v>9435737110</v>
      </c>
      <c r="K42" s="57" t="s">
        <v>349</v>
      </c>
      <c r="L42" s="57" t="s">
        <v>350</v>
      </c>
      <c r="M42" s="57">
        <v>9101052076</v>
      </c>
      <c r="N42" s="57" t="s">
        <v>352</v>
      </c>
      <c r="O42" s="57">
        <v>9954202992</v>
      </c>
      <c r="P42" s="65">
        <v>43706</v>
      </c>
      <c r="Q42" s="18"/>
      <c r="R42" s="18"/>
      <c r="S42" s="18"/>
      <c r="T42" s="18"/>
    </row>
    <row r="43" spans="1:20">
      <c r="A43" s="4">
        <v>39</v>
      </c>
      <c r="B43" s="17" t="s">
        <v>62</v>
      </c>
      <c r="C43" s="57" t="s">
        <v>318</v>
      </c>
      <c r="D43" s="48" t="s">
        <v>23</v>
      </c>
      <c r="E43" s="57"/>
      <c r="F43" s="18"/>
      <c r="G43" s="57">
        <v>48</v>
      </c>
      <c r="H43" s="57">
        <v>56</v>
      </c>
      <c r="I43" s="59">
        <f t="shared" si="0"/>
        <v>104</v>
      </c>
      <c r="J43" s="57">
        <v>9954202992</v>
      </c>
      <c r="K43" s="57" t="s">
        <v>349</v>
      </c>
      <c r="L43" s="57" t="s">
        <v>350</v>
      </c>
      <c r="M43" s="57">
        <v>9101052076</v>
      </c>
      <c r="N43" s="57" t="s">
        <v>353</v>
      </c>
      <c r="O43" s="57">
        <v>9101406177</v>
      </c>
      <c r="P43" s="65">
        <v>43706</v>
      </c>
      <c r="Q43" s="18"/>
      <c r="R43" s="18"/>
      <c r="S43" s="18"/>
      <c r="T43" s="18"/>
    </row>
    <row r="44" spans="1:20">
      <c r="A44" s="4">
        <v>40</v>
      </c>
      <c r="B44" s="17" t="s">
        <v>62</v>
      </c>
      <c r="C44" s="57" t="s">
        <v>319</v>
      </c>
      <c r="D44" s="48" t="s">
        <v>23</v>
      </c>
      <c r="E44" s="57"/>
      <c r="F44" s="18"/>
      <c r="G44" s="57">
        <v>56</v>
      </c>
      <c r="H44" s="57">
        <v>60</v>
      </c>
      <c r="I44" s="59">
        <f t="shared" si="0"/>
        <v>116</v>
      </c>
      <c r="J44" s="57">
        <v>9957468300</v>
      </c>
      <c r="K44" s="57" t="s">
        <v>349</v>
      </c>
      <c r="L44" s="57" t="s">
        <v>350</v>
      </c>
      <c r="M44" s="57">
        <v>9101052076</v>
      </c>
      <c r="N44" s="57" t="s">
        <v>354</v>
      </c>
      <c r="O44" s="57">
        <v>9678176514</v>
      </c>
      <c r="P44" s="65">
        <v>43707</v>
      </c>
      <c r="Q44" s="18"/>
      <c r="R44" s="18"/>
      <c r="S44" s="18"/>
      <c r="T44" s="18"/>
    </row>
    <row r="45" spans="1:20">
      <c r="A45" s="4">
        <v>41</v>
      </c>
      <c r="B45" s="17" t="s">
        <v>62</v>
      </c>
      <c r="C45" s="57" t="s">
        <v>320</v>
      </c>
      <c r="D45" s="48" t="s">
        <v>23</v>
      </c>
      <c r="E45" s="57"/>
      <c r="F45" s="18"/>
      <c r="G45" s="57">
        <v>60</v>
      </c>
      <c r="H45" s="57">
        <v>56</v>
      </c>
      <c r="I45" s="59">
        <f t="shared" si="0"/>
        <v>116</v>
      </c>
      <c r="J45" s="57">
        <v>9957468300</v>
      </c>
      <c r="K45" s="57" t="s">
        <v>349</v>
      </c>
      <c r="L45" s="57" t="s">
        <v>350</v>
      </c>
      <c r="M45" s="57">
        <v>9101052076</v>
      </c>
      <c r="N45" s="57" t="s">
        <v>355</v>
      </c>
      <c r="O45" s="57">
        <v>8876127117</v>
      </c>
      <c r="P45" s="65">
        <v>43707</v>
      </c>
      <c r="Q45" s="18"/>
      <c r="R45" s="18"/>
      <c r="S45" s="18"/>
      <c r="T45" s="18"/>
    </row>
    <row r="46" spans="1:20">
      <c r="A46" s="4">
        <v>42</v>
      </c>
      <c r="B46" s="17" t="s">
        <v>62</v>
      </c>
      <c r="C46" s="57" t="s">
        <v>321</v>
      </c>
      <c r="D46" s="48" t="s">
        <v>23</v>
      </c>
      <c r="E46" s="57"/>
      <c r="F46" s="18"/>
      <c r="G46" s="57">
        <v>18</v>
      </c>
      <c r="H46" s="57">
        <v>14</v>
      </c>
      <c r="I46" s="59">
        <f t="shared" si="0"/>
        <v>32</v>
      </c>
      <c r="J46" s="57">
        <v>9101593092</v>
      </c>
      <c r="K46" s="57" t="s">
        <v>153</v>
      </c>
      <c r="L46" s="57" t="s">
        <v>154</v>
      </c>
      <c r="M46" s="57">
        <v>7002110977</v>
      </c>
      <c r="N46" s="57" t="s">
        <v>356</v>
      </c>
      <c r="O46" s="57">
        <v>9613622630</v>
      </c>
      <c r="P46" s="65">
        <v>43707</v>
      </c>
      <c r="Q46" s="18"/>
      <c r="R46" s="18"/>
      <c r="S46" s="18"/>
      <c r="T46" s="18"/>
    </row>
    <row r="47" spans="1:20">
      <c r="A47" s="4">
        <v>43</v>
      </c>
      <c r="B47" s="17" t="s">
        <v>62</v>
      </c>
      <c r="C47" s="57" t="s">
        <v>322</v>
      </c>
      <c r="D47" s="48" t="s">
        <v>23</v>
      </c>
      <c r="E47" s="57">
        <v>18010300702</v>
      </c>
      <c r="F47" s="18"/>
      <c r="G47" s="57">
        <v>11</v>
      </c>
      <c r="H47" s="57">
        <v>10</v>
      </c>
      <c r="I47" s="59">
        <f t="shared" si="0"/>
        <v>21</v>
      </c>
      <c r="J47" s="57">
        <v>9729882116</v>
      </c>
      <c r="K47" s="57" t="s">
        <v>153</v>
      </c>
      <c r="L47" s="57" t="s">
        <v>154</v>
      </c>
      <c r="M47" s="57">
        <v>7002110977</v>
      </c>
      <c r="N47" s="57" t="s">
        <v>357</v>
      </c>
      <c r="O47" s="57">
        <v>9600794295</v>
      </c>
      <c r="P47" s="65">
        <v>43707</v>
      </c>
      <c r="Q47" s="18"/>
      <c r="R47" s="18"/>
      <c r="S47" s="18"/>
      <c r="T47" s="18"/>
    </row>
    <row r="48" spans="1:20">
      <c r="A48" s="4">
        <v>44</v>
      </c>
      <c r="B48" s="17" t="s">
        <v>62</v>
      </c>
      <c r="C48" s="57" t="s">
        <v>322</v>
      </c>
      <c r="D48" s="48" t="s">
        <v>23</v>
      </c>
      <c r="E48" s="57"/>
      <c r="F48" s="18"/>
      <c r="G48" s="57">
        <v>12</v>
      </c>
      <c r="H48" s="57">
        <v>13</v>
      </c>
      <c r="I48" s="59">
        <f t="shared" si="0"/>
        <v>25</v>
      </c>
      <c r="J48" s="57">
        <v>9101815131</v>
      </c>
      <c r="K48" s="57" t="s">
        <v>153</v>
      </c>
      <c r="L48" s="57" t="s">
        <v>154</v>
      </c>
      <c r="M48" s="57">
        <v>7002110977</v>
      </c>
      <c r="N48" s="57" t="s">
        <v>357</v>
      </c>
      <c r="O48" s="57">
        <v>9600794295</v>
      </c>
      <c r="P48" s="65">
        <v>43708</v>
      </c>
      <c r="Q48" s="18"/>
      <c r="R48" s="18"/>
      <c r="S48" s="18"/>
      <c r="T48" s="18"/>
    </row>
    <row r="49" spans="1:20">
      <c r="A49" s="4">
        <v>45</v>
      </c>
      <c r="B49" s="17"/>
      <c r="C49" s="18"/>
      <c r="D49" s="18"/>
      <c r="E49" s="19"/>
      <c r="F49" s="18"/>
      <c r="G49" s="19"/>
      <c r="H49" s="19"/>
      <c r="I49" s="59">
        <f t="shared" si="0"/>
        <v>0</v>
      </c>
      <c r="J49" s="18"/>
      <c r="K49" s="65"/>
      <c r="L49" s="18"/>
      <c r="M49" s="18"/>
      <c r="N49" s="18"/>
      <c r="O49" s="18"/>
      <c r="P49" s="65"/>
      <c r="Q49" s="18"/>
      <c r="R49" s="18"/>
      <c r="S49" s="18"/>
      <c r="T49" s="18"/>
    </row>
    <row r="50" spans="1:20">
      <c r="A50" s="4">
        <v>46</v>
      </c>
      <c r="B50" s="17"/>
      <c r="C50" s="18"/>
      <c r="D50" s="18"/>
      <c r="E50" s="19"/>
      <c r="F50" s="18"/>
      <c r="G50" s="19"/>
      <c r="H50" s="19"/>
      <c r="I50" s="59">
        <f t="shared" si="0"/>
        <v>0</v>
      </c>
      <c r="J50" s="18"/>
      <c r="K50" s="65"/>
      <c r="L50" s="18"/>
      <c r="M50" s="18"/>
      <c r="N50" s="18"/>
      <c r="O50" s="18"/>
      <c r="P50" s="65"/>
      <c r="Q50" s="18"/>
      <c r="R50" s="18"/>
      <c r="S50" s="18"/>
      <c r="T50" s="18"/>
    </row>
    <row r="51" spans="1:20">
      <c r="A51" s="4">
        <v>47</v>
      </c>
      <c r="B51" s="17"/>
      <c r="C51" s="18"/>
      <c r="D51" s="18"/>
      <c r="E51" s="19"/>
      <c r="F51" s="18"/>
      <c r="G51" s="19"/>
      <c r="H51" s="19"/>
      <c r="I51" s="59">
        <f t="shared" si="0"/>
        <v>0</v>
      </c>
      <c r="J51" s="18"/>
      <c r="K51" s="70"/>
      <c r="L51" s="18"/>
      <c r="M51" s="18"/>
      <c r="N51" s="18"/>
      <c r="O51" s="18"/>
      <c r="P51" s="24"/>
      <c r="Q51" s="18"/>
      <c r="R51" s="18"/>
      <c r="S51" s="18"/>
      <c r="T51" s="18"/>
    </row>
    <row r="52" spans="1:20">
      <c r="A52" s="4">
        <v>48</v>
      </c>
      <c r="B52" s="17"/>
      <c r="C52" s="18"/>
      <c r="D52" s="18"/>
      <c r="E52" s="19"/>
      <c r="F52" s="18"/>
      <c r="G52" s="19"/>
      <c r="H52" s="19"/>
      <c r="I52" s="59">
        <f t="shared" si="0"/>
        <v>0</v>
      </c>
      <c r="J52" s="18"/>
      <c r="K52" s="70"/>
      <c r="L52" s="18"/>
      <c r="M52" s="18"/>
      <c r="N52" s="18"/>
      <c r="O52" s="18"/>
      <c r="P52" s="24"/>
      <c r="Q52" s="18"/>
      <c r="R52" s="18"/>
      <c r="S52" s="18"/>
      <c r="T52" s="18"/>
    </row>
    <row r="53" spans="1:20">
      <c r="A53" s="4">
        <v>49</v>
      </c>
      <c r="B53" s="17"/>
      <c r="C53" s="57"/>
      <c r="D53" s="57"/>
      <c r="E53" s="17"/>
      <c r="F53" s="57"/>
      <c r="G53" s="17"/>
      <c r="H53" s="17"/>
      <c r="I53" s="59">
        <f t="shared" si="0"/>
        <v>0</v>
      </c>
      <c r="J53" s="57"/>
      <c r="K53" s="70"/>
      <c r="L53" s="57"/>
      <c r="M53" s="57"/>
      <c r="N53" s="57"/>
      <c r="O53" s="57"/>
      <c r="P53" s="24"/>
      <c r="Q53" s="18"/>
      <c r="R53" s="18"/>
      <c r="S53" s="18"/>
      <c r="T53" s="18"/>
    </row>
    <row r="54" spans="1:20">
      <c r="A54" s="4">
        <v>50</v>
      </c>
      <c r="B54" s="17"/>
      <c r="C54" s="18"/>
      <c r="D54" s="18"/>
      <c r="E54" s="19"/>
      <c r="F54" s="18"/>
      <c r="G54" s="19"/>
      <c r="H54" s="19"/>
      <c r="I54" s="59">
        <f t="shared" si="0"/>
        <v>0</v>
      </c>
      <c r="J54" s="18"/>
      <c r="K54" s="18"/>
      <c r="L54" s="18"/>
      <c r="M54" s="18"/>
      <c r="N54" s="18"/>
      <c r="O54" s="18"/>
      <c r="P54" s="24"/>
      <c r="Q54" s="18"/>
      <c r="R54" s="18"/>
      <c r="S54" s="18"/>
      <c r="T54" s="18"/>
    </row>
    <row r="55" spans="1:20">
      <c r="A55" s="4">
        <v>51</v>
      </c>
      <c r="B55" s="17"/>
      <c r="C55" s="18"/>
      <c r="D55" s="18"/>
      <c r="E55" s="19"/>
      <c r="F55" s="18"/>
      <c r="G55" s="19"/>
      <c r="H55" s="19"/>
      <c r="I55" s="59">
        <f t="shared" si="0"/>
        <v>0</v>
      </c>
      <c r="J55" s="18"/>
      <c r="K55" s="18"/>
      <c r="L55" s="18"/>
      <c r="M55" s="18"/>
      <c r="N55" s="18"/>
      <c r="O55" s="18"/>
      <c r="P55" s="24"/>
      <c r="Q55" s="18"/>
      <c r="R55" s="18"/>
      <c r="S55" s="18"/>
      <c r="T55" s="18"/>
    </row>
    <row r="56" spans="1:20">
      <c r="A56" s="4">
        <v>52</v>
      </c>
      <c r="B56" s="17"/>
      <c r="C56" s="18"/>
      <c r="D56" s="18"/>
      <c r="E56" s="19"/>
      <c r="F56" s="18"/>
      <c r="G56" s="19"/>
      <c r="H56" s="19"/>
      <c r="I56" s="59">
        <f t="shared" si="0"/>
        <v>0</v>
      </c>
      <c r="J56" s="18"/>
      <c r="K56" s="18"/>
      <c r="L56" s="18"/>
      <c r="M56" s="18"/>
      <c r="N56" s="18"/>
      <c r="O56" s="18"/>
      <c r="P56" s="24"/>
      <c r="Q56" s="18"/>
      <c r="R56" s="18"/>
      <c r="S56" s="18"/>
      <c r="T56" s="18"/>
    </row>
    <row r="57" spans="1:20">
      <c r="A57" s="4">
        <v>53</v>
      </c>
      <c r="B57" s="17"/>
      <c r="C57" s="18"/>
      <c r="D57" s="18"/>
      <c r="E57" s="19"/>
      <c r="F57" s="18"/>
      <c r="G57" s="19"/>
      <c r="H57" s="19"/>
      <c r="I57" s="59">
        <f t="shared" si="0"/>
        <v>0</v>
      </c>
      <c r="J57" s="18"/>
      <c r="K57" s="18"/>
      <c r="L57" s="18"/>
      <c r="M57" s="18"/>
      <c r="N57" s="18"/>
      <c r="O57" s="18"/>
      <c r="P57" s="24"/>
      <c r="Q57" s="18"/>
      <c r="R57" s="18"/>
      <c r="S57" s="18"/>
      <c r="T57" s="18"/>
    </row>
    <row r="58" spans="1:20">
      <c r="A58" s="4">
        <v>54</v>
      </c>
      <c r="B58" s="17"/>
      <c r="C58" s="18"/>
      <c r="D58" s="18"/>
      <c r="E58" s="19"/>
      <c r="F58" s="18"/>
      <c r="G58" s="19"/>
      <c r="H58" s="19"/>
      <c r="I58" s="59">
        <f t="shared" si="0"/>
        <v>0</v>
      </c>
      <c r="J58" s="18"/>
      <c r="K58" s="18"/>
      <c r="L58" s="18"/>
      <c r="M58" s="18"/>
      <c r="N58" s="18"/>
      <c r="O58" s="18"/>
      <c r="P58" s="24"/>
      <c r="Q58" s="18"/>
      <c r="R58" s="18"/>
      <c r="S58" s="18"/>
      <c r="T58" s="18"/>
    </row>
    <row r="59" spans="1:20">
      <c r="A59" s="4">
        <v>55</v>
      </c>
      <c r="B59" s="17"/>
      <c r="C59" s="18"/>
      <c r="D59" s="18"/>
      <c r="E59" s="19"/>
      <c r="F59" s="18"/>
      <c r="G59" s="19"/>
      <c r="H59" s="19"/>
      <c r="I59" s="59">
        <f t="shared" si="0"/>
        <v>0</v>
      </c>
      <c r="J59" s="18"/>
      <c r="K59" s="18"/>
      <c r="L59" s="18"/>
      <c r="M59" s="18"/>
      <c r="N59" s="18"/>
      <c r="O59" s="18"/>
      <c r="P59" s="24"/>
      <c r="Q59" s="18"/>
      <c r="R59" s="18"/>
      <c r="S59" s="18"/>
      <c r="T59" s="18"/>
    </row>
    <row r="60" spans="1:20">
      <c r="A60" s="4">
        <v>56</v>
      </c>
      <c r="B60" s="17"/>
      <c r="C60" s="18"/>
      <c r="D60" s="18"/>
      <c r="E60" s="19"/>
      <c r="F60" s="18"/>
      <c r="G60" s="19"/>
      <c r="H60" s="19"/>
      <c r="I60" s="59">
        <f t="shared" si="0"/>
        <v>0</v>
      </c>
      <c r="J60" s="18"/>
      <c r="K60" s="18"/>
      <c r="L60" s="18"/>
      <c r="M60" s="18"/>
      <c r="N60" s="18"/>
      <c r="O60" s="18"/>
      <c r="P60" s="24"/>
      <c r="Q60" s="18"/>
      <c r="R60" s="18"/>
      <c r="S60" s="18"/>
      <c r="T60" s="18"/>
    </row>
    <row r="61" spans="1:20">
      <c r="A61" s="4">
        <v>57</v>
      </c>
      <c r="B61" s="17"/>
      <c r="C61" s="18"/>
      <c r="D61" s="18"/>
      <c r="E61" s="19"/>
      <c r="F61" s="18"/>
      <c r="G61" s="19"/>
      <c r="H61" s="19"/>
      <c r="I61" s="59">
        <f t="shared" si="0"/>
        <v>0</v>
      </c>
      <c r="J61" s="18"/>
      <c r="K61" s="18"/>
      <c r="L61" s="18"/>
      <c r="M61" s="18"/>
      <c r="N61" s="18"/>
      <c r="O61" s="18"/>
      <c r="P61" s="24"/>
      <c r="Q61" s="18"/>
      <c r="R61" s="18"/>
      <c r="S61" s="18"/>
      <c r="T61" s="18"/>
    </row>
    <row r="62" spans="1:20">
      <c r="A62" s="4">
        <v>58</v>
      </c>
      <c r="B62" s="17"/>
      <c r="C62" s="18"/>
      <c r="D62" s="18"/>
      <c r="E62" s="19"/>
      <c r="F62" s="18"/>
      <c r="G62" s="19"/>
      <c r="H62" s="19"/>
      <c r="I62" s="59">
        <f t="shared" si="0"/>
        <v>0</v>
      </c>
      <c r="J62" s="18"/>
      <c r="K62" s="18"/>
      <c r="L62" s="18"/>
      <c r="M62" s="18"/>
      <c r="N62" s="18"/>
      <c r="O62" s="18"/>
      <c r="P62" s="24"/>
      <c r="Q62" s="18"/>
      <c r="R62" s="18"/>
      <c r="S62" s="18"/>
      <c r="T62" s="18"/>
    </row>
    <row r="63" spans="1:20">
      <c r="A63" s="4">
        <v>59</v>
      </c>
      <c r="B63" s="17"/>
      <c r="C63" s="18"/>
      <c r="D63" s="18"/>
      <c r="E63" s="19"/>
      <c r="F63" s="18"/>
      <c r="G63" s="19"/>
      <c r="H63" s="19"/>
      <c r="I63" s="59">
        <f t="shared" si="0"/>
        <v>0</v>
      </c>
      <c r="J63" s="18"/>
      <c r="K63" s="18"/>
      <c r="L63" s="18"/>
      <c r="M63" s="18"/>
      <c r="N63" s="18"/>
      <c r="O63" s="18"/>
      <c r="P63" s="24"/>
      <c r="Q63" s="18"/>
      <c r="R63" s="18"/>
      <c r="S63" s="18"/>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48"/>
      <c r="D78" s="48"/>
      <c r="E78" s="19"/>
      <c r="F78" s="48"/>
      <c r="G78" s="19"/>
      <c r="H78" s="19"/>
      <c r="I78" s="59">
        <f t="shared" si="1"/>
        <v>0</v>
      </c>
      <c r="J78" s="48"/>
      <c r="K78" s="48"/>
      <c r="L78" s="48"/>
      <c r="M78" s="48"/>
      <c r="N78" s="48"/>
      <c r="O78" s="4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44</v>
      </c>
      <c r="D165" s="21"/>
      <c r="E165" s="13"/>
      <c r="F165" s="21"/>
      <c r="G165" s="60">
        <f>SUM(G5:G164)</f>
        <v>1664</v>
      </c>
      <c r="H165" s="60">
        <f>SUM(H5:H164)</f>
        <v>1532</v>
      </c>
      <c r="I165" s="60">
        <f>SUM(I5:I164)</f>
        <v>3196</v>
      </c>
      <c r="J165" s="21"/>
      <c r="K165" s="21"/>
      <c r="L165" s="21"/>
      <c r="M165" s="21"/>
      <c r="N165" s="21"/>
      <c r="O165" s="21"/>
      <c r="P165" s="14"/>
      <c r="Q165" s="21"/>
      <c r="R165" s="21"/>
      <c r="S165" s="21"/>
      <c r="T165" s="12"/>
    </row>
    <row r="166" spans="1:20">
      <c r="A166" s="44" t="s">
        <v>62</v>
      </c>
      <c r="B166" s="10">
        <f>COUNTIF(B$5:B$164,"Team 1")</f>
        <v>44</v>
      </c>
      <c r="C166" s="44" t="s">
        <v>25</v>
      </c>
      <c r="D166" s="10">
        <f>COUNTIF(D5:D164,"Anganwadi")</f>
        <v>0</v>
      </c>
    </row>
    <row r="167" spans="1:20">
      <c r="A167" s="44" t="s">
        <v>63</v>
      </c>
      <c r="B167" s="10">
        <f>COUNTIF(B$6:B$164,"Team 2")</f>
        <v>0</v>
      </c>
      <c r="C167" s="44" t="s">
        <v>23</v>
      </c>
      <c r="D167" s="10">
        <f>COUNTIF(D5:D164,"School")</f>
        <v>44</v>
      </c>
    </row>
  </sheetData>
  <sheetProtection password="8527" sheet="1" objects="1" scenarios="1"/>
  <mergeCells count="20">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11" sqref="C1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31" t="s">
        <v>70</v>
      </c>
      <c r="B1" s="131"/>
      <c r="C1" s="131"/>
      <c r="D1" s="55"/>
      <c r="E1" s="55"/>
      <c r="F1" s="55"/>
      <c r="G1" s="55"/>
      <c r="H1" s="55"/>
      <c r="I1" s="55"/>
      <c r="J1" s="55"/>
      <c r="K1" s="55"/>
      <c r="L1" s="55"/>
      <c r="M1" s="133"/>
      <c r="N1" s="133"/>
      <c r="O1" s="133"/>
      <c r="P1" s="133"/>
      <c r="Q1" s="133"/>
      <c r="R1" s="133"/>
      <c r="S1" s="133"/>
      <c r="T1" s="133"/>
    </row>
    <row r="2" spans="1:20">
      <c r="A2" s="127" t="s">
        <v>59</v>
      </c>
      <c r="B2" s="128"/>
      <c r="C2" s="128"/>
      <c r="D2" s="25">
        <v>43709</v>
      </c>
      <c r="E2" s="22"/>
      <c r="F2" s="22"/>
      <c r="G2" s="22"/>
      <c r="H2" s="22"/>
      <c r="I2" s="22"/>
      <c r="J2" s="22"/>
      <c r="K2" s="22"/>
      <c r="L2" s="22"/>
      <c r="M2" s="22"/>
      <c r="N2" s="22"/>
      <c r="O2" s="22"/>
      <c r="P2" s="22"/>
      <c r="Q2" s="22"/>
      <c r="R2" s="22"/>
      <c r="S2" s="22"/>
    </row>
    <row r="3" spans="1:20" ht="24" customHeight="1">
      <c r="A3" s="123" t="s">
        <v>14</v>
      </c>
      <c r="B3" s="125" t="s">
        <v>61</v>
      </c>
      <c r="C3" s="122" t="s">
        <v>7</v>
      </c>
      <c r="D3" s="122" t="s">
        <v>55</v>
      </c>
      <c r="E3" s="122" t="s">
        <v>16</v>
      </c>
      <c r="F3" s="129" t="s">
        <v>17</v>
      </c>
      <c r="G3" s="122" t="s">
        <v>8</v>
      </c>
      <c r="H3" s="122"/>
      <c r="I3" s="122"/>
      <c r="J3" s="122" t="s">
        <v>31</v>
      </c>
      <c r="K3" s="125" t="s">
        <v>33</v>
      </c>
      <c r="L3" s="125" t="s">
        <v>50</v>
      </c>
      <c r="M3" s="125" t="s">
        <v>51</v>
      </c>
      <c r="N3" s="125" t="s">
        <v>34</v>
      </c>
      <c r="O3" s="125" t="s">
        <v>35</v>
      </c>
      <c r="P3" s="123" t="s">
        <v>54</v>
      </c>
      <c r="Q3" s="122" t="s">
        <v>52</v>
      </c>
      <c r="R3" s="122" t="s">
        <v>32</v>
      </c>
      <c r="S3" s="122" t="s">
        <v>53</v>
      </c>
      <c r="T3" s="122" t="s">
        <v>13</v>
      </c>
    </row>
    <row r="4" spans="1:20" ht="25.5" customHeight="1">
      <c r="A4" s="123"/>
      <c r="B4" s="130"/>
      <c r="C4" s="122"/>
      <c r="D4" s="122"/>
      <c r="E4" s="122"/>
      <c r="F4" s="129"/>
      <c r="G4" s="23" t="s">
        <v>9</v>
      </c>
      <c r="H4" s="23" t="s">
        <v>10</v>
      </c>
      <c r="I4" s="23" t="s">
        <v>11</v>
      </c>
      <c r="J4" s="122"/>
      <c r="K4" s="126"/>
      <c r="L4" s="126"/>
      <c r="M4" s="126"/>
      <c r="N4" s="126"/>
      <c r="O4" s="126"/>
      <c r="P4" s="123"/>
      <c r="Q4" s="123"/>
      <c r="R4" s="122"/>
      <c r="S4" s="122"/>
      <c r="T4" s="122"/>
    </row>
    <row r="5" spans="1:20">
      <c r="A5" s="4">
        <v>1</v>
      </c>
      <c r="B5" s="17" t="s">
        <v>63</v>
      </c>
      <c r="C5" s="57" t="s">
        <v>358</v>
      </c>
      <c r="D5" s="48" t="s">
        <v>23</v>
      </c>
      <c r="E5" s="57">
        <v>18010301503</v>
      </c>
      <c r="F5" s="57" t="s">
        <v>75</v>
      </c>
      <c r="G5" s="57">
        <v>361</v>
      </c>
      <c r="H5" s="57">
        <v>300</v>
      </c>
      <c r="I5" s="61">
        <f>SUM(G5:H5)</f>
        <v>661</v>
      </c>
      <c r="J5" s="57">
        <v>9954656817</v>
      </c>
      <c r="K5" s="57" t="s">
        <v>153</v>
      </c>
      <c r="L5" s="57" t="s">
        <v>154</v>
      </c>
      <c r="M5" s="57">
        <v>7002110977</v>
      </c>
      <c r="N5" s="57" t="s">
        <v>392</v>
      </c>
      <c r="O5" s="57">
        <v>9101728136</v>
      </c>
      <c r="P5" s="65">
        <v>43711</v>
      </c>
      <c r="Q5" s="48"/>
      <c r="R5" s="48"/>
      <c r="S5" s="18"/>
      <c r="T5" s="18"/>
    </row>
    <row r="6" spans="1:20">
      <c r="A6" s="4">
        <v>2</v>
      </c>
      <c r="B6" s="17" t="s">
        <v>63</v>
      </c>
      <c r="C6" s="57" t="s">
        <v>358</v>
      </c>
      <c r="D6" s="48" t="s">
        <v>23</v>
      </c>
      <c r="E6" s="57">
        <v>18010301503</v>
      </c>
      <c r="F6" s="57" t="s">
        <v>75</v>
      </c>
      <c r="G6" s="57"/>
      <c r="H6" s="57"/>
      <c r="I6" s="61">
        <f t="shared" ref="I6:I69" si="0">SUM(G6:H6)</f>
        <v>0</v>
      </c>
      <c r="J6" s="57">
        <v>9954656817</v>
      </c>
      <c r="K6" s="57" t="s">
        <v>153</v>
      </c>
      <c r="L6" s="57" t="s">
        <v>154</v>
      </c>
      <c r="M6" s="57">
        <v>7002110977</v>
      </c>
      <c r="N6" s="57" t="s">
        <v>392</v>
      </c>
      <c r="O6" s="57">
        <v>9101728136</v>
      </c>
      <c r="P6" s="65">
        <v>43711</v>
      </c>
      <c r="Q6" s="48"/>
      <c r="R6" s="48"/>
      <c r="S6" s="18"/>
      <c r="T6" s="18"/>
    </row>
    <row r="7" spans="1:20">
      <c r="A7" s="4">
        <v>3</v>
      </c>
      <c r="B7" s="17" t="s">
        <v>63</v>
      </c>
      <c r="C7" s="57" t="s">
        <v>358</v>
      </c>
      <c r="D7" s="48" t="s">
        <v>23</v>
      </c>
      <c r="E7" s="57">
        <v>18010301503</v>
      </c>
      <c r="F7" s="57" t="s">
        <v>75</v>
      </c>
      <c r="G7" s="57"/>
      <c r="H7" s="57"/>
      <c r="I7" s="61">
        <f t="shared" si="0"/>
        <v>0</v>
      </c>
      <c r="J7" s="57">
        <v>9954656817</v>
      </c>
      <c r="K7" s="57" t="s">
        <v>153</v>
      </c>
      <c r="L7" s="57" t="s">
        <v>154</v>
      </c>
      <c r="M7" s="57">
        <v>7002110977</v>
      </c>
      <c r="N7" s="57" t="s">
        <v>392</v>
      </c>
      <c r="O7" s="57">
        <v>9101728136</v>
      </c>
      <c r="P7" s="65">
        <v>43712</v>
      </c>
      <c r="Q7" s="48"/>
      <c r="R7" s="48"/>
      <c r="S7" s="18"/>
      <c r="T7" s="18"/>
    </row>
    <row r="8" spans="1:20">
      <c r="A8" s="4">
        <v>4</v>
      </c>
      <c r="B8" s="17" t="s">
        <v>63</v>
      </c>
      <c r="C8" s="57" t="s">
        <v>358</v>
      </c>
      <c r="D8" s="48" t="s">
        <v>23</v>
      </c>
      <c r="E8" s="57">
        <v>18010301503</v>
      </c>
      <c r="F8" s="57" t="s">
        <v>75</v>
      </c>
      <c r="G8" s="57"/>
      <c r="H8" s="57"/>
      <c r="I8" s="61">
        <f t="shared" si="0"/>
        <v>0</v>
      </c>
      <c r="J8" s="57">
        <v>9954656817</v>
      </c>
      <c r="K8" s="57" t="s">
        <v>153</v>
      </c>
      <c r="L8" s="57" t="s">
        <v>154</v>
      </c>
      <c r="M8" s="57">
        <v>7002110977</v>
      </c>
      <c r="N8" s="57" t="s">
        <v>392</v>
      </c>
      <c r="O8" s="57">
        <v>9101728136</v>
      </c>
      <c r="P8" s="65">
        <v>43713</v>
      </c>
      <c r="Q8" s="48"/>
      <c r="R8" s="48"/>
      <c r="S8" s="18"/>
      <c r="T8" s="18"/>
    </row>
    <row r="9" spans="1:20">
      <c r="A9" s="4">
        <v>5</v>
      </c>
      <c r="B9" s="17" t="s">
        <v>63</v>
      </c>
      <c r="C9" s="57" t="s">
        <v>359</v>
      </c>
      <c r="D9" s="48" t="s">
        <v>23</v>
      </c>
      <c r="E9" s="57"/>
      <c r="F9" s="48" t="s">
        <v>79</v>
      </c>
      <c r="G9" s="57">
        <v>26</v>
      </c>
      <c r="H9" s="57">
        <v>24</v>
      </c>
      <c r="I9" s="61">
        <f t="shared" si="0"/>
        <v>50</v>
      </c>
      <c r="J9" s="57">
        <v>8876125305</v>
      </c>
      <c r="K9" s="57" t="s">
        <v>153</v>
      </c>
      <c r="L9" s="57" t="s">
        <v>154</v>
      </c>
      <c r="M9" s="57">
        <v>7002110977</v>
      </c>
      <c r="N9" s="57" t="s">
        <v>392</v>
      </c>
      <c r="O9" s="57">
        <v>9101728136</v>
      </c>
      <c r="P9" s="65">
        <v>43713</v>
      </c>
      <c r="Q9" s="48"/>
      <c r="R9" s="48"/>
      <c r="S9" s="18"/>
      <c r="T9" s="18"/>
    </row>
    <row r="10" spans="1:20">
      <c r="A10" s="4">
        <v>6</v>
      </c>
      <c r="B10" s="17" t="s">
        <v>63</v>
      </c>
      <c r="C10" s="57" t="s">
        <v>360</v>
      </c>
      <c r="D10" s="48" t="s">
        <v>23</v>
      </c>
      <c r="E10" s="57"/>
      <c r="F10" s="48" t="s">
        <v>79</v>
      </c>
      <c r="G10" s="57">
        <v>18</v>
      </c>
      <c r="H10" s="57">
        <v>23</v>
      </c>
      <c r="I10" s="61">
        <f t="shared" si="0"/>
        <v>41</v>
      </c>
      <c r="J10" s="57">
        <v>9365800072</v>
      </c>
      <c r="K10" s="57" t="s">
        <v>153</v>
      </c>
      <c r="L10" s="57" t="s">
        <v>154</v>
      </c>
      <c r="M10" s="57">
        <v>7002110977</v>
      </c>
      <c r="N10" s="57" t="s">
        <v>154</v>
      </c>
      <c r="O10" s="57">
        <v>8486987985</v>
      </c>
      <c r="P10" s="65">
        <v>43714</v>
      </c>
      <c r="Q10" s="48"/>
      <c r="R10" s="48"/>
      <c r="S10" s="18"/>
      <c r="T10" s="18"/>
    </row>
    <row r="11" spans="1:20">
      <c r="A11" s="4">
        <v>7</v>
      </c>
      <c r="B11" s="17" t="s">
        <v>63</v>
      </c>
      <c r="C11" s="57" t="s">
        <v>361</v>
      </c>
      <c r="D11" s="48" t="s">
        <v>23</v>
      </c>
      <c r="E11" s="57"/>
      <c r="F11" s="48" t="s">
        <v>79</v>
      </c>
      <c r="G11" s="57">
        <v>25</v>
      </c>
      <c r="H11" s="57">
        <v>18</v>
      </c>
      <c r="I11" s="61">
        <f t="shared" si="0"/>
        <v>43</v>
      </c>
      <c r="J11" s="57">
        <v>6000787376</v>
      </c>
      <c r="K11" s="57" t="s">
        <v>153</v>
      </c>
      <c r="L11" s="57" t="s">
        <v>154</v>
      </c>
      <c r="M11" s="57">
        <v>7002110977</v>
      </c>
      <c r="N11" s="57" t="s">
        <v>393</v>
      </c>
      <c r="O11" s="57">
        <v>7399503364</v>
      </c>
      <c r="P11" s="65">
        <v>43714</v>
      </c>
      <c r="Q11" s="48"/>
      <c r="R11" s="48"/>
      <c r="S11" s="18"/>
      <c r="T11" s="18"/>
    </row>
    <row r="12" spans="1:20">
      <c r="A12" s="4">
        <v>8</v>
      </c>
      <c r="B12" s="17" t="s">
        <v>63</v>
      </c>
      <c r="C12" s="57" t="s">
        <v>362</v>
      </c>
      <c r="D12" s="48" t="s">
        <v>23</v>
      </c>
      <c r="E12" s="57"/>
      <c r="F12" s="57" t="s">
        <v>79</v>
      </c>
      <c r="G12" s="57">
        <v>14</v>
      </c>
      <c r="H12" s="57">
        <v>13</v>
      </c>
      <c r="I12" s="61">
        <f t="shared" si="0"/>
        <v>27</v>
      </c>
      <c r="J12" s="57"/>
      <c r="K12" s="57" t="s">
        <v>153</v>
      </c>
      <c r="L12" s="57" t="s">
        <v>154</v>
      </c>
      <c r="M12" s="57">
        <v>7002110977</v>
      </c>
      <c r="N12" s="57" t="s">
        <v>394</v>
      </c>
      <c r="O12" s="57">
        <v>8751830277</v>
      </c>
      <c r="P12" s="65">
        <v>43715</v>
      </c>
      <c r="Q12" s="48"/>
      <c r="R12" s="48"/>
      <c r="S12" s="18"/>
      <c r="T12" s="18"/>
    </row>
    <row r="13" spans="1:20">
      <c r="A13" s="4">
        <v>9</v>
      </c>
      <c r="B13" s="17" t="s">
        <v>63</v>
      </c>
      <c r="C13" s="57" t="s">
        <v>363</v>
      </c>
      <c r="D13" s="48" t="s">
        <v>23</v>
      </c>
      <c r="E13" s="57">
        <v>180103102201</v>
      </c>
      <c r="F13" s="48" t="s">
        <v>79</v>
      </c>
      <c r="G13" s="57">
        <v>46</v>
      </c>
      <c r="H13" s="57">
        <v>30</v>
      </c>
      <c r="I13" s="61">
        <f t="shared" si="0"/>
        <v>76</v>
      </c>
      <c r="J13" s="57">
        <v>8134974571</v>
      </c>
      <c r="K13" s="57" t="s">
        <v>395</v>
      </c>
      <c r="L13" s="57" t="s">
        <v>396</v>
      </c>
      <c r="M13" s="57">
        <v>8751832755</v>
      </c>
      <c r="N13" s="57" t="s">
        <v>397</v>
      </c>
      <c r="O13" s="57">
        <v>7838843243</v>
      </c>
      <c r="P13" s="65">
        <v>43717</v>
      </c>
      <c r="Q13" s="48"/>
      <c r="R13" s="48"/>
      <c r="S13" s="18"/>
      <c r="T13" s="18"/>
    </row>
    <row r="14" spans="1:20">
      <c r="A14" s="4">
        <v>10</v>
      </c>
      <c r="B14" s="17" t="s">
        <v>63</v>
      </c>
      <c r="C14" s="57" t="s">
        <v>364</v>
      </c>
      <c r="D14" s="48" t="s">
        <v>23</v>
      </c>
      <c r="E14" s="57"/>
      <c r="F14" s="48" t="s">
        <v>79</v>
      </c>
      <c r="G14" s="57">
        <v>12</v>
      </c>
      <c r="H14" s="57">
        <v>8</v>
      </c>
      <c r="I14" s="61">
        <f t="shared" si="0"/>
        <v>20</v>
      </c>
      <c r="J14" s="57">
        <v>8638187746</v>
      </c>
      <c r="K14" s="57" t="s">
        <v>395</v>
      </c>
      <c r="L14" s="57" t="s">
        <v>396</v>
      </c>
      <c r="M14" s="57">
        <v>8751832755</v>
      </c>
      <c r="N14" s="57" t="s">
        <v>397</v>
      </c>
      <c r="O14" s="57">
        <v>7838843243</v>
      </c>
      <c r="P14" s="65">
        <v>43718</v>
      </c>
      <c r="Q14" s="48"/>
      <c r="R14" s="48"/>
      <c r="S14" s="18"/>
      <c r="T14" s="18"/>
    </row>
    <row r="15" spans="1:20">
      <c r="A15" s="4">
        <v>11</v>
      </c>
      <c r="B15" s="17" t="s">
        <v>63</v>
      </c>
      <c r="C15" s="57" t="s">
        <v>365</v>
      </c>
      <c r="D15" s="48" t="s">
        <v>23</v>
      </c>
      <c r="E15" s="57"/>
      <c r="F15" s="48" t="s">
        <v>79</v>
      </c>
      <c r="G15" s="57">
        <v>26</v>
      </c>
      <c r="H15" s="57">
        <v>25</v>
      </c>
      <c r="I15" s="61">
        <f t="shared" si="0"/>
        <v>51</v>
      </c>
      <c r="J15" s="57">
        <v>9401282322</v>
      </c>
      <c r="K15" s="57" t="s">
        <v>395</v>
      </c>
      <c r="L15" s="57" t="s">
        <v>396</v>
      </c>
      <c r="M15" s="57">
        <v>8751832755</v>
      </c>
      <c r="N15" s="57" t="s">
        <v>397</v>
      </c>
      <c r="O15" s="57">
        <v>7838843243</v>
      </c>
      <c r="P15" s="65">
        <v>43719</v>
      </c>
      <c r="Q15" s="48"/>
      <c r="R15" s="48"/>
      <c r="S15" s="18"/>
      <c r="T15" s="18"/>
    </row>
    <row r="16" spans="1:20">
      <c r="A16" s="4">
        <v>12</v>
      </c>
      <c r="B16" s="17" t="s">
        <v>63</v>
      </c>
      <c r="C16" s="57" t="s">
        <v>363</v>
      </c>
      <c r="D16" s="48" t="s">
        <v>23</v>
      </c>
      <c r="E16" s="57"/>
      <c r="F16" s="48" t="s">
        <v>79</v>
      </c>
      <c r="G16" s="57">
        <v>8</v>
      </c>
      <c r="H16" s="57">
        <v>7</v>
      </c>
      <c r="I16" s="61">
        <f t="shared" si="0"/>
        <v>15</v>
      </c>
      <c r="J16" s="57">
        <v>9101296408</v>
      </c>
      <c r="K16" s="57" t="s">
        <v>395</v>
      </c>
      <c r="L16" s="57" t="s">
        <v>396</v>
      </c>
      <c r="M16" s="57">
        <v>8751832755</v>
      </c>
      <c r="N16" s="57" t="s">
        <v>398</v>
      </c>
      <c r="O16" s="57">
        <v>6000096191</v>
      </c>
      <c r="P16" s="65">
        <v>43720</v>
      </c>
      <c r="Q16" s="48"/>
      <c r="R16" s="48"/>
      <c r="S16" s="18"/>
      <c r="T16" s="18"/>
    </row>
    <row r="17" spans="1:20">
      <c r="A17" s="4">
        <v>13</v>
      </c>
      <c r="B17" s="17" t="s">
        <v>63</v>
      </c>
      <c r="C17" s="57" t="s">
        <v>366</v>
      </c>
      <c r="D17" s="48" t="s">
        <v>23</v>
      </c>
      <c r="E17" s="57"/>
      <c r="F17" s="48" t="s">
        <v>79</v>
      </c>
      <c r="G17" s="57">
        <v>48</v>
      </c>
      <c r="H17" s="57">
        <v>40</v>
      </c>
      <c r="I17" s="61">
        <f t="shared" si="0"/>
        <v>88</v>
      </c>
      <c r="J17" s="57">
        <v>9101898217</v>
      </c>
      <c r="K17" s="57" t="s">
        <v>395</v>
      </c>
      <c r="L17" s="57" t="s">
        <v>396</v>
      </c>
      <c r="M17" s="57">
        <v>8751832755</v>
      </c>
      <c r="N17" s="57" t="s">
        <v>399</v>
      </c>
      <c r="O17" s="57">
        <v>7002250923</v>
      </c>
      <c r="P17" s="65">
        <v>43721</v>
      </c>
      <c r="Q17" s="48"/>
      <c r="R17" s="48"/>
      <c r="S17" s="18"/>
      <c r="T17" s="18"/>
    </row>
    <row r="18" spans="1:20">
      <c r="A18" s="4">
        <v>14</v>
      </c>
      <c r="B18" s="17" t="s">
        <v>63</v>
      </c>
      <c r="C18" s="57" t="s">
        <v>367</v>
      </c>
      <c r="D18" s="48" t="s">
        <v>23</v>
      </c>
      <c r="E18" s="57">
        <v>18010302902</v>
      </c>
      <c r="F18" s="48" t="s">
        <v>79</v>
      </c>
      <c r="G18" s="57">
        <v>52</v>
      </c>
      <c r="H18" s="57">
        <v>56</v>
      </c>
      <c r="I18" s="61">
        <f t="shared" si="0"/>
        <v>108</v>
      </c>
      <c r="J18" s="57">
        <v>9613716973</v>
      </c>
      <c r="K18" s="57" t="s">
        <v>395</v>
      </c>
      <c r="L18" s="57" t="s">
        <v>396</v>
      </c>
      <c r="M18" s="57">
        <v>8751832755</v>
      </c>
      <c r="N18" s="57" t="s">
        <v>400</v>
      </c>
      <c r="O18" s="57">
        <v>6000013067</v>
      </c>
      <c r="P18" s="65">
        <v>43721</v>
      </c>
      <c r="Q18" s="48"/>
      <c r="R18" s="48"/>
      <c r="S18" s="18"/>
      <c r="T18" s="18"/>
    </row>
    <row r="19" spans="1:20">
      <c r="A19" s="4">
        <v>15</v>
      </c>
      <c r="B19" s="17" t="s">
        <v>63</v>
      </c>
      <c r="C19" s="57" t="s">
        <v>368</v>
      </c>
      <c r="D19" s="48" t="s">
        <v>23</v>
      </c>
      <c r="E19" s="57"/>
      <c r="F19" s="48" t="s">
        <v>79</v>
      </c>
      <c r="G19" s="57">
        <v>30</v>
      </c>
      <c r="H19" s="57">
        <v>25</v>
      </c>
      <c r="I19" s="61">
        <f t="shared" si="0"/>
        <v>55</v>
      </c>
      <c r="J19" s="57">
        <v>9859936517</v>
      </c>
      <c r="K19" s="57" t="s">
        <v>395</v>
      </c>
      <c r="L19" s="57" t="s">
        <v>396</v>
      </c>
      <c r="M19" s="57">
        <v>8751832755</v>
      </c>
      <c r="N19" s="57" t="s">
        <v>401</v>
      </c>
      <c r="O19" s="57">
        <v>6000105346</v>
      </c>
      <c r="P19" s="65">
        <v>43722</v>
      </c>
      <c r="Q19" s="48"/>
      <c r="R19" s="48"/>
      <c r="S19" s="18"/>
      <c r="T19" s="18"/>
    </row>
    <row r="20" spans="1:20">
      <c r="A20" s="4">
        <v>16</v>
      </c>
      <c r="B20" s="17" t="s">
        <v>63</v>
      </c>
      <c r="C20" s="57" t="s">
        <v>369</v>
      </c>
      <c r="D20" s="48" t="s">
        <v>23</v>
      </c>
      <c r="E20" s="57"/>
      <c r="F20" s="48" t="s">
        <v>79</v>
      </c>
      <c r="G20" s="57">
        <v>16</v>
      </c>
      <c r="H20" s="57">
        <v>20</v>
      </c>
      <c r="I20" s="61">
        <f t="shared" si="0"/>
        <v>36</v>
      </c>
      <c r="J20" s="57">
        <v>9954804314</v>
      </c>
      <c r="K20" s="57" t="s">
        <v>402</v>
      </c>
      <c r="L20" s="57" t="s">
        <v>403</v>
      </c>
      <c r="M20" s="57">
        <v>9954878629</v>
      </c>
      <c r="N20" s="57" t="s">
        <v>404</v>
      </c>
      <c r="O20" s="57">
        <v>6900299602</v>
      </c>
      <c r="P20" s="65">
        <v>43724</v>
      </c>
      <c r="Q20" s="48"/>
      <c r="R20" s="48"/>
      <c r="S20" s="18"/>
      <c r="T20" s="18"/>
    </row>
    <row r="21" spans="1:20">
      <c r="A21" s="4">
        <v>17</v>
      </c>
      <c r="B21" s="17" t="s">
        <v>63</v>
      </c>
      <c r="C21" s="57" t="s">
        <v>370</v>
      </c>
      <c r="D21" s="48" t="s">
        <v>23</v>
      </c>
      <c r="E21" s="57"/>
      <c r="F21" s="48" t="s">
        <v>79</v>
      </c>
      <c r="G21" s="57">
        <v>14</v>
      </c>
      <c r="H21" s="57">
        <v>24</v>
      </c>
      <c r="I21" s="61">
        <f t="shared" si="0"/>
        <v>38</v>
      </c>
      <c r="J21" s="57">
        <v>8011381726</v>
      </c>
      <c r="K21" s="57" t="s">
        <v>402</v>
      </c>
      <c r="L21" s="57" t="s">
        <v>403</v>
      </c>
      <c r="M21" s="57">
        <v>9954878629</v>
      </c>
      <c r="N21" s="57" t="s">
        <v>405</v>
      </c>
      <c r="O21" s="57">
        <v>8133030556</v>
      </c>
      <c r="P21" s="65">
        <v>43724</v>
      </c>
      <c r="Q21" s="48"/>
      <c r="R21" s="48"/>
      <c r="S21" s="18"/>
      <c r="T21" s="18"/>
    </row>
    <row r="22" spans="1:20">
      <c r="A22" s="4">
        <v>18</v>
      </c>
      <c r="B22" s="17" t="s">
        <v>63</v>
      </c>
      <c r="C22" s="57" t="s">
        <v>371</v>
      </c>
      <c r="D22" s="48" t="s">
        <v>23</v>
      </c>
      <c r="E22" s="57"/>
      <c r="F22" s="48" t="s">
        <v>79</v>
      </c>
      <c r="G22" s="57">
        <v>9</v>
      </c>
      <c r="H22" s="57">
        <v>10</v>
      </c>
      <c r="I22" s="61">
        <f t="shared" si="0"/>
        <v>19</v>
      </c>
      <c r="J22" s="57">
        <v>9957528440</v>
      </c>
      <c r="K22" s="57" t="s">
        <v>402</v>
      </c>
      <c r="L22" s="57" t="s">
        <v>403</v>
      </c>
      <c r="M22" s="57">
        <v>9954878629</v>
      </c>
      <c r="N22" s="57" t="s">
        <v>406</v>
      </c>
      <c r="O22" s="57">
        <v>7086767192</v>
      </c>
      <c r="P22" s="65">
        <v>43724</v>
      </c>
      <c r="Q22" s="48"/>
      <c r="R22" s="48"/>
      <c r="S22" s="18"/>
      <c r="T22" s="18"/>
    </row>
    <row r="23" spans="1:20">
      <c r="A23" s="4">
        <v>19</v>
      </c>
      <c r="B23" s="17" t="s">
        <v>63</v>
      </c>
      <c r="C23" s="57" t="s">
        <v>372</v>
      </c>
      <c r="D23" s="48" t="s">
        <v>23</v>
      </c>
      <c r="E23" s="57"/>
      <c r="F23" s="48" t="s">
        <v>79</v>
      </c>
      <c r="G23" s="57">
        <v>12</v>
      </c>
      <c r="H23" s="57">
        <v>9</v>
      </c>
      <c r="I23" s="61">
        <f t="shared" si="0"/>
        <v>21</v>
      </c>
      <c r="J23" s="57">
        <v>9957106579</v>
      </c>
      <c r="K23" s="57" t="s">
        <v>402</v>
      </c>
      <c r="L23" s="57" t="s">
        <v>403</v>
      </c>
      <c r="M23" s="57">
        <v>9954878629</v>
      </c>
      <c r="N23" s="57" t="s">
        <v>407</v>
      </c>
      <c r="O23" s="57">
        <v>9957706842</v>
      </c>
      <c r="P23" s="65">
        <v>43725</v>
      </c>
      <c r="Q23" s="48"/>
      <c r="R23" s="48"/>
      <c r="S23" s="18"/>
      <c r="T23" s="18"/>
    </row>
    <row r="24" spans="1:20">
      <c r="A24" s="4">
        <v>20</v>
      </c>
      <c r="B24" s="17" t="s">
        <v>63</v>
      </c>
      <c r="C24" s="57" t="s">
        <v>373</v>
      </c>
      <c r="D24" s="48" t="s">
        <v>23</v>
      </c>
      <c r="E24" s="57"/>
      <c r="F24" s="48" t="s">
        <v>79</v>
      </c>
      <c r="G24" s="57">
        <v>17</v>
      </c>
      <c r="H24" s="57">
        <v>13</v>
      </c>
      <c r="I24" s="61">
        <f t="shared" si="0"/>
        <v>30</v>
      </c>
      <c r="J24" s="57">
        <v>9365477752</v>
      </c>
      <c r="K24" s="57" t="s">
        <v>402</v>
      </c>
      <c r="L24" s="57" t="s">
        <v>403</v>
      </c>
      <c r="M24" s="57">
        <v>9954878629</v>
      </c>
      <c r="N24" s="57" t="s">
        <v>408</v>
      </c>
      <c r="O24" s="57">
        <v>9957706801</v>
      </c>
      <c r="P24" s="65">
        <v>43726</v>
      </c>
      <c r="Q24" s="48"/>
      <c r="R24" s="48"/>
      <c r="S24" s="18"/>
      <c r="T24" s="18"/>
    </row>
    <row r="25" spans="1:20">
      <c r="A25" s="4">
        <v>21</v>
      </c>
      <c r="B25" s="17" t="s">
        <v>63</v>
      </c>
      <c r="C25" s="57" t="s">
        <v>374</v>
      </c>
      <c r="D25" s="48" t="s">
        <v>23</v>
      </c>
      <c r="E25" s="57"/>
      <c r="F25" s="48" t="s">
        <v>79</v>
      </c>
      <c r="G25" s="57">
        <v>5</v>
      </c>
      <c r="H25" s="57">
        <v>9</v>
      </c>
      <c r="I25" s="61">
        <f t="shared" si="0"/>
        <v>14</v>
      </c>
      <c r="J25" s="57">
        <v>7002242407</v>
      </c>
      <c r="K25" s="57" t="s">
        <v>402</v>
      </c>
      <c r="L25" s="57" t="s">
        <v>403</v>
      </c>
      <c r="M25" s="57">
        <v>9954878629</v>
      </c>
      <c r="N25" s="57" t="s">
        <v>409</v>
      </c>
      <c r="O25" s="57">
        <v>8133030556</v>
      </c>
      <c r="P25" s="65">
        <v>43727</v>
      </c>
      <c r="Q25" s="48"/>
      <c r="R25" s="48"/>
      <c r="S25" s="18"/>
      <c r="T25" s="18"/>
    </row>
    <row r="26" spans="1:20">
      <c r="A26" s="4">
        <v>22</v>
      </c>
      <c r="B26" s="17" t="s">
        <v>63</v>
      </c>
      <c r="C26" s="57" t="s">
        <v>375</v>
      </c>
      <c r="D26" s="48" t="s">
        <v>23</v>
      </c>
      <c r="E26" s="57"/>
      <c r="F26" s="57" t="s">
        <v>79</v>
      </c>
      <c r="G26" s="57">
        <v>22</v>
      </c>
      <c r="H26" s="57">
        <v>18</v>
      </c>
      <c r="I26" s="61">
        <f t="shared" si="0"/>
        <v>40</v>
      </c>
      <c r="J26" s="57">
        <v>9101970947</v>
      </c>
      <c r="K26" s="57" t="s">
        <v>410</v>
      </c>
      <c r="L26" s="57" t="s">
        <v>411</v>
      </c>
      <c r="M26" s="57">
        <v>8638917874</v>
      </c>
      <c r="N26" s="57" t="s">
        <v>412</v>
      </c>
      <c r="O26" s="57">
        <v>8721896711</v>
      </c>
      <c r="P26" s="65">
        <v>43728</v>
      </c>
      <c r="Q26" s="48"/>
      <c r="R26" s="48"/>
      <c r="S26" s="18"/>
      <c r="T26" s="18"/>
    </row>
    <row r="27" spans="1:20">
      <c r="A27" s="4">
        <v>23</v>
      </c>
      <c r="B27" s="17" t="s">
        <v>63</v>
      </c>
      <c r="C27" s="57" t="s">
        <v>191</v>
      </c>
      <c r="D27" s="48" t="s">
        <v>23</v>
      </c>
      <c r="E27" s="57"/>
      <c r="F27" s="48" t="s">
        <v>79</v>
      </c>
      <c r="G27" s="57">
        <v>20</v>
      </c>
      <c r="H27" s="57">
        <v>25</v>
      </c>
      <c r="I27" s="61">
        <f t="shared" si="0"/>
        <v>45</v>
      </c>
      <c r="J27" s="57">
        <v>8876627967</v>
      </c>
      <c r="K27" s="57" t="s">
        <v>410</v>
      </c>
      <c r="L27" s="57" t="s">
        <v>411</v>
      </c>
      <c r="M27" s="57">
        <v>8638917874</v>
      </c>
      <c r="N27" s="57" t="s">
        <v>412</v>
      </c>
      <c r="O27" s="57">
        <v>8721896711</v>
      </c>
      <c r="P27" s="65">
        <v>43729</v>
      </c>
      <c r="Q27" s="48"/>
      <c r="R27" s="48"/>
      <c r="S27" s="18"/>
      <c r="T27" s="18"/>
    </row>
    <row r="28" spans="1:20">
      <c r="A28" s="4">
        <v>24</v>
      </c>
      <c r="B28" s="17" t="s">
        <v>63</v>
      </c>
      <c r="C28" s="57" t="s">
        <v>376</v>
      </c>
      <c r="D28" s="48" t="s">
        <v>23</v>
      </c>
      <c r="E28" s="57"/>
      <c r="F28" s="48" t="s">
        <v>79</v>
      </c>
      <c r="G28" s="57">
        <v>21</v>
      </c>
      <c r="H28" s="57">
        <v>19</v>
      </c>
      <c r="I28" s="61">
        <f t="shared" si="0"/>
        <v>40</v>
      </c>
      <c r="J28" s="57">
        <v>8876248960</v>
      </c>
      <c r="K28" s="57" t="s">
        <v>410</v>
      </c>
      <c r="L28" s="57" t="s">
        <v>411</v>
      </c>
      <c r="M28" s="57">
        <v>8638917874</v>
      </c>
      <c r="N28" s="57" t="s">
        <v>412</v>
      </c>
      <c r="O28" s="57">
        <v>8721896711</v>
      </c>
      <c r="P28" s="65">
        <v>43729</v>
      </c>
      <c r="Q28" s="48"/>
      <c r="R28" s="48"/>
      <c r="S28" s="18"/>
      <c r="T28" s="18"/>
    </row>
    <row r="29" spans="1:20">
      <c r="A29" s="4">
        <v>25</v>
      </c>
      <c r="B29" s="17" t="s">
        <v>63</v>
      </c>
      <c r="C29" s="57" t="s">
        <v>377</v>
      </c>
      <c r="D29" s="48" t="s">
        <v>23</v>
      </c>
      <c r="E29" s="57">
        <v>18010334902</v>
      </c>
      <c r="F29" s="48" t="s">
        <v>79</v>
      </c>
      <c r="G29" s="57">
        <v>98</v>
      </c>
      <c r="H29" s="57">
        <v>80</v>
      </c>
      <c r="I29" s="61">
        <f t="shared" si="0"/>
        <v>178</v>
      </c>
      <c r="J29" s="57">
        <v>9954086140</v>
      </c>
      <c r="K29" s="57" t="s">
        <v>410</v>
      </c>
      <c r="L29" s="57" t="s">
        <v>411</v>
      </c>
      <c r="M29" s="57">
        <v>8638917874</v>
      </c>
      <c r="N29" s="57" t="s">
        <v>413</v>
      </c>
      <c r="O29" s="57">
        <v>9706192479</v>
      </c>
      <c r="P29" s="65">
        <v>43731</v>
      </c>
      <c r="Q29" s="48"/>
      <c r="R29" s="48"/>
      <c r="S29" s="18"/>
      <c r="T29" s="18"/>
    </row>
    <row r="30" spans="1:20">
      <c r="A30" s="4">
        <v>26</v>
      </c>
      <c r="B30" s="17" t="s">
        <v>63</v>
      </c>
      <c r="C30" s="57" t="s">
        <v>378</v>
      </c>
      <c r="D30" s="48" t="s">
        <v>23</v>
      </c>
      <c r="E30" s="57">
        <v>18010333801</v>
      </c>
      <c r="F30" s="48" t="s">
        <v>79</v>
      </c>
      <c r="G30" s="57">
        <v>10</v>
      </c>
      <c r="H30" s="57">
        <v>19</v>
      </c>
      <c r="I30" s="61">
        <f t="shared" si="0"/>
        <v>29</v>
      </c>
      <c r="J30" s="57">
        <v>9954144527</v>
      </c>
      <c r="K30" s="57" t="s">
        <v>410</v>
      </c>
      <c r="L30" s="57" t="s">
        <v>411</v>
      </c>
      <c r="M30" s="57">
        <v>8638917874</v>
      </c>
      <c r="N30" s="57" t="s">
        <v>414</v>
      </c>
      <c r="O30" s="57">
        <v>8135961060</v>
      </c>
      <c r="P30" s="65">
        <v>43731</v>
      </c>
      <c r="Q30" s="48"/>
      <c r="R30" s="48"/>
      <c r="S30" s="18"/>
      <c r="T30" s="18"/>
    </row>
    <row r="31" spans="1:20">
      <c r="A31" s="4">
        <v>27</v>
      </c>
      <c r="B31" s="17" t="s">
        <v>63</v>
      </c>
      <c r="C31" s="57" t="s">
        <v>379</v>
      </c>
      <c r="D31" s="48" t="s">
        <v>23</v>
      </c>
      <c r="E31" s="57">
        <v>18010331301</v>
      </c>
      <c r="F31" s="48" t="s">
        <v>79</v>
      </c>
      <c r="G31" s="57">
        <v>55</v>
      </c>
      <c r="H31" s="57">
        <v>46</v>
      </c>
      <c r="I31" s="61">
        <f t="shared" si="0"/>
        <v>101</v>
      </c>
      <c r="J31" s="57">
        <v>9954251776</v>
      </c>
      <c r="K31" s="57" t="s">
        <v>410</v>
      </c>
      <c r="L31" s="57" t="s">
        <v>411</v>
      </c>
      <c r="M31" s="57">
        <v>8638917874</v>
      </c>
      <c r="N31" s="57" t="s">
        <v>415</v>
      </c>
      <c r="O31" s="57">
        <v>6000084667</v>
      </c>
      <c r="P31" s="65">
        <v>43732</v>
      </c>
      <c r="Q31" s="48"/>
      <c r="R31" s="48"/>
      <c r="S31" s="18"/>
      <c r="T31" s="18"/>
    </row>
    <row r="32" spans="1:20">
      <c r="A32" s="4">
        <v>28</v>
      </c>
      <c r="B32" s="17" t="s">
        <v>63</v>
      </c>
      <c r="C32" s="57" t="s">
        <v>380</v>
      </c>
      <c r="D32" s="48" t="s">
        <v>23</v>
      </c>
      <c r="E32" s="57">
        <v>18010330127</v>
      </c>
      <c r="F32" s="48" t="s">
        <v>79</v>
      </c>
      <c r="G32" s="57">
        <v>14</v>
      </c>
      <c r="H32" s="57">
        <v>18</v>
      </c>
      <c r="I32" s="61">
        <f t="shared" si="0"/>
        <v>32</v>
      </c>
      <c r="J32" s="57">
        <v>9707067864</v>
      </c>
      <c r="K32" s="57" t="s">
        <v>410</v>
      </c>
      <c r="L32" s="57" t="s">
        <v>411</v>
      </c>
      <c r="M32" s="57">
        <v>8638917874</v>
      </c>
      <c r="N32" s="57" t="s">
        <v>415</v>
      </c>
      <c r="O32" s="57">
        <v>6000084667</v>
      </c>
      <c r="P32" s="65">
        <v>43732</v>
      </c>
      <c r="Q32" s="48"/>
      <c r="R32" s="48"/>
      <c r="S32" s="18"/>
      <c r="T32" s="18"/>
    </row>
    <row r="33" spans="1:20">
      <c r="A33" s="4">
        <v>29</v>
      </c>
      <c r="B33" s="17" t="s">
        <v>63</v>
      </c>
      <c r="C33" s="57" t="s">
        <v>381</v>
      </c>
      <c r="D33" s="48" t="s">
        <v>23</v>
      </c>
      <c r="E33" s="57">
        <v>18010331302</v>
      </c>
      <c r="F33" s="57" t="s">
        <v>79</v>
      </c>
      <c r="G33" s="57">
        <v>22</v>
      </c>
      <c r="H33" s="57">
        <v>18</v>
      </c>
      <c r="I33" s="61">
        <f t="shared" si="0"/>
        <v>40</v>
      </c>
      <c r="J33" s="57">
        <v>8876525221</v>
      </c>
      <c r="K33" s="57" t="s">
        <v>410</v>
      </c>
      <c r="L33" s="57" t="s">
        <v>411</v>
      </c>
      <c r="M33" s="57">
        <v>8638917874</v>
      </c>
      <c r="N33" s="57" t="s">
        <v>416</v>
      </c>
      <c r="O33" s="57">
        <v>9954656874</v>
      </c>
      <c r="P33" s="65">
        <v>43732</v>
      </c>
      <c r="Q33" s="48"/>
      <c r="R33" s="48"/>
      <c r="S33" s="18"/>
      <c r="T33" s="18"/>
    </row>
    <row r="34" spans="1:20">
      <c r="A34" s="4">
        <v>30</v>
      </c>
      <c r="B34" s="17" t="s">
        <v>63</v>
      </c>
      <c r="C34" s="57" t="s">
        <v>382</v>
      </c>
      <c r="D34" s="48" t="s">
        <v>23</v>
      </c>
      <c r="E34" s="57">
        <v>18010338404</v>
      </c>
      <c r="F34" s="48" t="s">
        <v>79</v>
      </c>
      <c r="G34" s="57">
        <v>56</v>
      </c>
      <c r="H34" s="57">
        <v>51</v>
      </c>
      <c r="I34" s="61">
        <f t="shared" si="0"/>
        <v>107</v>
      </c>
      <c r="J34" s="57">
        <v>9678333797</v>
      </c>
      <c r="K34" s="57" t="s">
        <v>410</v>
      </c>
      <c r="L34" s="57" t="s">
        <v>411</v>
      </c>
      <c r="M34" s="57">
        <v>8638917874</v>
      </c>
      <c r="N34" s="57" t="s">
        <v>416</v>
      </c>
      <c r="O34" s="57">
        <v>9954656874</v>
      </c>
      <c r="P34" s="65">
        <v>43733</v>
      </c>
      <c r="Q34" s="48"/>
      <c r="R34" s="48"/>
      <c r="S34" s="18"/>
      <c r="T34" s="18"/>
    </row>
    <row r="35" spans="1:20">
      <c r="A35" s="4">
        <v>31</v>
      </c>
      <c r="B35" s="17" t="s">
        <v>63</v>
      </c>
      <c r="C35" s="57" t="s">
        <v>383</v>
      </c>
      <c r="D35" s="48" t="s">
        <v>23</v>
      </c>
      <c r="E35" s="57">
        <v>18010334803</v>
      </c>
      <c r="F35" s="48" t="s">
        <v>79</v>
      </c>
      <c r="G35" s="57">
        <v>42</v>
      </c>
      <c r="H35" s="57">
        <v>40</v>
      </c>
      <c r="I35" s="61">
        <f t="shared" si="0"/>
        <v>82</v>
      </c>
      <c r="J35" s="57">
        <v>8486475889</v>
      </c>
      <c r="K35" s="57" t="s">
        <v>410</v>
      </c>
      <c r="L35" s="57" t="s">
        <v>411</v>
      </c>
      <c r="M35" s="57">
        <v>8638917874</v>
      </c>
      <c r="N35" s="57" t="s">
        <v>416</v>
      </c>
      <c r="O35" s="57">
        <v>9954656874</v>
      </c>
      <c r="P35" s="65">
        <v>43733</v>
      </c>
      <c r="Q35" s="48"/>
      <c r="R35" s="48"/>
      <c r="S35" s="18"/>
      <c r="T35" s="18"/>
    </row>
    <row r="36" spans="1:20">
      <c r="A36" s="4">
        <v>32</v>
      </c>
      <c r="B36" s="17" t="s">
        <v>63</v>
      </c>
      <c r="C36" s="57" t="s">
        <v>384</v>
      </c>
      <c r="D36" s="48" t="s">
        <v>23</v>
      </c>
      <c r="E36" s="57">
        <v>18010333501</v>
      </c>
      <c r="F36" s="48" t="s">
        <v>79</v>
      </c>
      <c r="G36" s="57">
        <v>21</v>
      </c>
      <c r="H36" s="57">
        <v>19</v>
      </c>
      <c r="I36" s="61">
        <f t="shared" si="0"/>
        <v>40</v>
      </c>
      <c r="J36" s="57">
        <v>9957719385</v>
      </c>
      <c r="K36" s="57" t="s">
        <v>410</v>
      </c>
      <c r="L36" s="57" t="s">
        <v>411</v>
      </c>
      <c r="M36" s="57">
        <v>8638917874</v>
      </c>
      <c r="N36" s="57" t="s">
        <v>417</v>
      </c>
      <c r="O36" s="57">
        <v>8011801151</v>
      </c>
      <c r="P36" s="65">
        <v>43733</v>
      </c>
      <c r="Q36" s="48"/>
      <c r="R36" s="48"/>
      <c r="S36" s="18"/>
      <c r="T36" s="18"/>
    </row>
    <row r="37" spans="1:20">
      <c r="A37" s="4">
        <v>33</v>
      </c>
      <c r="B37" s="17" t="s">
        <v>63</v>
      </c>
      <c r="C37" s="57" t="s">
        <v>385</v>
      </c>
      <c r="D37" s="48" t="s">
        <v>23</v>
      </c>
      <c r="E37" s="57"/>
      <c r="F37" s="48" t="s">
        <v>79</v>
      </c>
      <c r="G37" s="57">
        <v>16</v>
      </c>
      <c r="H37" s="57">
        <v>24</v>
      </c>
      <c r="I37" s="61">
        <f t="shared" si="0"/>
        <v>40</v>
      </c>
      <c r="J37" s="57">
        <v>7896683346</v>
      </c>
      <c r="K37" s="57" t="s">
        <v>410</v>
      </c>
      <c r="L37" s="57" t="s">
        <v>411</v>
      </c>
      <c r="M37" s="57">
        <v>8638917874</v>
      </c>
      <c r="N37" s="57" t="s">
        <v>418</v>
      </c>
      <c r="O37" s="57">
        <v>7577922088</v>
      </c>
      <c r="P37" s="65">
        <v>43734</v>
      </c>
      <c r="Q37" s="48"/>
      <c r="R37" s="48"/>
      <c r="S37" s="18"/>
      <c r="T37" s="18"/>
    </row>
    <row r="38" spans="1:20">
      <c r="A38" s="4">
        <v>34</v>
      </c>
      <c r="B38" s="17" t="s">
        <v>63</v>
      </c>
      <c r="C38" s="57" t="s">
        <v>386</v>
      </c>
      <c r="D38" s="48" t="s">
        <v>23</v>
      </c>
      <c r="E38" s="57"/>
      <c r="F38" s="48"/>
      <c r="G38" s="57">
        <v>31</v>
      </c>
      <c r="H38" s="57">
        <v>30</v>
      </c>
      <c r="I38" s="61">
        <f t="shared" si="0"/>
        <v>61</v>
      </c>
      <c r="J38" s="57">
        <v>9954086140</v>
      </c>
      <c r="K38" s="57" t="s">
        <v>410</v>
      </c>
      <c r="L38" s="57" t="s">
        <v>411</v>
      </c>
      <c r="M38" s="57">
        <v>8638917874</v>
      </c>
      <c r="N38" s="57" t="s">
        <v>419</v>
      </c>
      <c r="O38" s="57">
        <v>9613354013</v>
      </c>
      <c r="P38" s="65">
        <v>43734</v>
      </c>
      <c r="Q38" s="48"/>
      <c r="R38" s="48"/>
      <c r="S38" s="18"/>
      <c r="T38" s="18"/>
    </row>
    <row r="39" spans="1:20">
      <c r="A39" s="4">
        <v>35</v>
      </c>
      <c r="B39" s="17" t="s">
        <v>63</v>
      </c>
      <c r="C39" s="57" t="s">
        <v>387</v>
      </c>
      <c r="D39" s="48" t="s">
        <v>23</v>
      </c>
      <c r="E39" s="57">
        <v>18010334902</v>
      </c>
      <c r="F39" s="48" t="s">
        <v>79</v>
      </c>
      <c r="G39" s="57">
        <v>90</v>
      </c>
      <c r="H39" s="57">
        <v>80</v>
      </c>
      <c r="I39" s="61">
        <f t="shared" si="0"/>
        <v>170</v>
      </c>
      <c r="J39" s="57">
        <v>7002565166</v>
      </c>
      <c r="K39" s="57" t="s">
        <v>410</v>
      </c>
      <c r="L39" s="57" t="s">
        <v>411</v>
      </c>
      <c r="M39" s="57">
        <v>8638917874</v>
      </c>
      <c r="N39" s="57" t="s">
        <v>419</v>
      </c>
      <c r="O39" s="57">
        <v>9613354013</v>
      </c>
      <c r="P39" s="65">
        <v>43735</v>
      </c>
      <c r="Q39" s="48"/>
      <c r="R39" s="48"/>
      <c r="S39" s="18"/>
      <c r="T39" s="18"/>
    </row>
    <row r="40" spans="1:20">
      <c r="A40" s="4">
        <v>36</v>
      </c>
      <c r="B40" s="17" t="s">
        <v>63</v>
      </c>
      <c r="C40" s="57" t="s">
        <v>388</v>
      </c>
      <c r="D40" s="48" t="s">
        <v>23</v>
      </c>
      <c r="E40" s="57">
        <v>18010338036</v>
      </c>
      <c r="F40" s="48" t="s">
        <v>79</v>
      </c>
      <c r="G40" s="57">
        <v>73</v>
      </c>
      <c r="H40" s="57">
        <v>70</v>
      </c>
      <c r="I40" s="61">
        <f t="shared" si="0"/>
        <v>143</v>
      </c>
      <c r="J40" s="57">
        <v>8486519479</v>
      </c>
      <c r="K40" s="57" t="s">
        <v>410</v>
      </c>
      <c r="L40" s="57" t="s">
        <v>411</v>
      </c>
      <c r="M40" s="57">
        <v>8638917874</v>
      </c>
      <c r="N40" s="57" t="s">
        <v>419</v>
      </c>
      <c r="O40" s="57">
        <v>9613354013</v>
      </c>
      <c r="P40" s="65">
        <v>43735</v>
      </c>
      <c r="Q40" s="48"/>
      <c r="R40" s="48"/>
      <c r="S40" s="18"/>
      <c r="T40" s="18"/>
    </row>
    <row r="41" spans="1:20">
      <c r="A41" s="4">
        <v>37</v>
      </c>
      <c r="B41" s="17" t="s">
        <v>63</v>
      </c>
      <c r="C41" s="57" t="s">
        <v>389</v>
      </c>
      <c r="D41" s="48" t="s">
        <v>23</v>
      </c>
      <c r="E41" s="57">
        <v>18010333502</v>
      </c>
      <c r="F41" s="48" t="s">
        <v>79</v>
      </c>
      <c r="G41" s="57">
        <v>22</v>
      </c>
      <c r="H41" s="57">
        <v>30</v>
      </c>
      <c r="I41" s="61">
        <f t="shared" si="0"/>
        <v>52</v>
      </c>
      <c r="J41" s="57">
        <v>7575952716</v>
      </c>
      <c r="K41" s="57" t="s">
        <v>410</v>
      </c>
      <c r="L41" s="57" t="s">
        <v>411</v>
      </c>
      <c r="M41" s="57">
        <v>8638917874</v>
      </c>
      <c r="N41" s="57" t="s">
        <v>417</v>
      </c>
      <c r="O41" s="57">
        <v>8011801151</v>
      </c>
      <c r="P41" s="65">
        <v>43736</v>
      </c>
      <c r="Q41" s="48"/>
      <c r="R41" s="48"/>
      <c r="S41" s="18"/>
      <c r="T41" s="18"/>
    </row>
    <row r="42" spans="1:20">
      <c r="A42" s="4">
        <v>38</v>
      </c>
      <c r="B42" s="17" t="s">
        <v>63</v>
      </c>
      <c r="C42" s="57" t="s">
        <v>390</v>
      </c>
      <c r="D42" s="48" t="s">
        <v>23</v>
      </c>
      <c r="E42" s="57">
        <v>18010317201</v>
      </c>
      <c r="F42" s="57" t="s">
        <v>79</v>
      </c>
      <c r="G42" s="57">
        <v>85</v>
      </c>
      <c r="H42" s="57">
        <v>80</v>
      </c>
      <c r="I42" s="61">
        <f t="shared" si="0"/>
        <v>165</v>
      </c>
      <c r="J42" s="57">
        <v>9957528434</v>
      </c>
      <c r="K42" s="57" t="s">
        <v>420</v>
      </c>
      <c r="L42" s="57" t="s">
        <v>421</v>
      </c>
      <c r="M42" s="57">
        <v>9101185144</v>
      </c>
      <c r="N42" s="57" t="s">
        <v>422</v>
      </c>
      <c r="O42" s="57">
        <v>8486703039</v>
      </c>
      <c r="P42" s="65">
        <v>43738</v>
      </c>
      <c r="Q42" s="48"/>
      <c r="R42" s="48"/>
      <c r="S42" s="18"/>
      <c r="T42" s="18"/>
    </row>
    <row r="43" spans="1:20">
      <c r="A43" s="4">
        <v>39</v>
      </c>
      <c r="B43" s="17" t="s">
        <v>63</v>
      </c>
      <c r="C43" s="57" t="s">
        <v>391</v>
      </c>
      <c r="D43" s="48" t="s">
        <v>23</v>
      </c>
      <c r="E43" s="57"/>
      <c r="F43" s="48" t="s">
        <v>79</v>
      </c>
      <c r="G43" s="57">
        <v>72</v>
      </c>
      <c r="H43" s="57">
        <v>63</v>
      </c>
      <c r="I43" s="61">
        <f t="shared" si="0"/>
        <v>135</v>
      </c>
      <c r="J43" s="57">
        <v>9707036179</v>
      </c>
      <c r="K43" s="57" t="s">
        <v>420</v>
      </c>
      <c r="L43" s="57" t="s">
        <v>421</v>
      </c>
      <c r="M43" s="57">
        <v>9101185144</v>
      </c>
      <c r="N43" s="57" t="s">
        <v>423</v>
      </c>
      <c r="O43" s="57">
        <v>9678403253</v>
      </c>
      <c r="P43" s="65">
        <v>43738</v>
      </c>
      <c r="Q43" s="48"/>
      <c r="R43" s="48"/>
      <c r="S43" s="18"/>
      <c r="T43" s="18"/>
    </row>
    <row r="44" spans="1:20">
      <c r="A44" s="4">
        <v>40</v>
      </c>
      <c r="B44" s="17"/>
      <c r="C44" s="48"/>
      <c r="D44" s="48"/>
      <c r="E44" s="19"/>
      <c r="F44" s="48" t="s">
        <v>79</v>
      </c>
      <c r="G44" s="19"/>
      <c r="H44" s="19"/>
      <c r="I44" s="61">
        <f t="shared" si="0"/>
        <v>0</v>
      </c>
      <c r="J44" s="48"/>
      <c r="K44" s="48"/>
      <c r="L44" s="48"/>
      <c r="M44" s="48"/>
      <c r="N44" s="48"/>
      <c r="O44" s="48"/>
      <c r="P44" s="49"/>
      <c r="Q44" s="48"/>
      <c r="R44" s="48"/>
      <c r="S44" s="18"/>
      <c r="T44" s="18"/>
    </row>
    <row r="45" spans="1:20">
      <c r="A45" s="4">
        <v>41</v>
      </c>
      <c r="B45" s="17"/>
      <c r="C45" s="48"/>
      <c r="D45" s="48"/>
      <c r="E45" s="19"/>
      <c r="F45" s="48"/>
      <c r="G45" s="19"/>
      <c r="H45" s="19"/>
      <c r="I45" s="61">
        <f t="shared" si="0"/>
        <v>0</v>
      </c>
      <c r="J45" s="48"/>
      <c r="K45" s="48"/>
      <c r="L45" s="48"/>
      <c r="M45" s="48"/>
      <c r="N45" s="48"/>
      <c r="O45" s="48"/>
      <c r="P45" s="49"/>
      <c r="Q45" s="48"/>
      <c r="R45" s="48"/>
      <c r="S45" s="18"/>
      <c r="T45" s="18"/>
    </row>
    <row r="46" spans="1:20">
      <c r="A46" s="4">
        <v>42</v>
      </c>
      <c r="B46" s="17"/>
      <c r="C46" s="48"/>
      <c r="D46" s="48"/>
      <c r="E46" s="19"/>
      <c r="F46" s="48"/>
      <c r="G46" s="19"/>
      <c r="H46" s="19"/>
      <c r="I46" s="61">
        <f t="shared" si="0"/>
        <v>0</v>
      </c>
      <c r="J46" s="48"/>
      <c r="K46" s="48"/>
      <c r="L46" s="48"/>
      <c r="M46" s="48"/>
      <c r="N46" s="48"/>
      <c r="O46" s="48"/>
      <c r="P46" s="49"/>
      <c r="Q46" s="48"/>
      <c r="R46" s="48"/>
      <c r="S46" s="18"/>
      <c r="T46" s="18"/>
    </row>
    <row r="47" spans="1:20">
      <c r="A47" s="4">
        <v>43</v>
      </c>
      <c r="B47" s="17"/>
      <c r="C47" s="48"/>
      <c r="D47" s="48"/>
      <c r="E47" s="19"/>
      <c r="F47" s="48"/>
      <c r="G47" s="19"/>
      <c r="H47" s="19"/>
      <c r="I47" s="61">
        <f t="shared" si="0"/>
        <v>0</v>
      </c>
      <c r="J47" s="48"/>
      <c r="K47" s="48"/>
      <c r="L47" s="48"/>
      <c r="M47" s="48"/>
      <c r="N47" s="48"/>
      <c r="O47" s="48"/>
      <c r="P47" s="49"/>
      <c r="Q47" s="48"/>
      <c r="R47" s="48"/>
      <c r="S47" s="18"/>
      <c r="T47" s="18"/>
    </row>
    <row r="48" spans="1:20">
      <c r="A48" s="4">
        <v>44</v>
      </c>
      <c r="B48" s="17"/>
      <c r="C48" s="48"/>
      <c r="D48" s="48"/>
      <c r="E48" s="19"/>
      <c r="F48" s="48"/>
      <c r="G48" s="19"/>
      <c r="H48" s="19"/>
      <c r="I48" s="61">
        <f t="shared" si="0"/>
        <v>0</v>
      </c>
      <c r="J48" s="48"/>
      <c r="K48" s="48"/>
      <c r="L48" s="48"/>
      <c r="M48" s="48"/>
      <c r="N48" s="48"/>
      <c r="O48" s="48"/>
      <c r="P48" s="49"/>
      <c r="Q48" s="48"/>
      <c r="R48" s="48"/>
      <c r="S48" s="18"/>
      <c r="T48" s="18"/>
    </row>
    <row r="49" spans="1:20">
      <c r="A49" s="4">
        <v>45</v>
      </c>
      <c r="B49" s="17"/>
      <c r="C49" s="48"/>
      <c r="D49" s="48"/>
      <c r="E49" s="19"/>
      <c r="F49" s="48"/>
      <c r="G49" s="19"/>
      <c r="H49" s="19"/>
      <c r="I49" s="61">
        <f t="shared" si="0"/>
        <v>0</v>
      </c>
      <c r="J49" s="48"/>
      <c r="K49" s="48"/>
      <c r="L49" s="48"/>
      <c r="M49" s="48"/>
      <c r="N49" s="48"/>
      <c r="O49" s="48"/>
      <c r="P49" s="49"/>
      <c r="Q49" s="48"/>
      <c r="R49" s="48"/>
      <c r="S49" s="18"/>
      <c r="T49" s="18"/>
    </row>
    <row r="50" spans="1:20">
      <c r="A50" s="4">
        <v>46</v>
      </c>
      <c r="B50" s="17"/>
      <c r="C50" s="48"/>
      <c r="D50" s="48"/>
      <c r="E50" s="19"/>
      <c r="F50" s="48"/>
      <c r="G50" s="19"/>
      <c r="H50" s="19"/>
      <c r="I50" s="61">
        <f t="shared" si="0"/>
        <v>0</v>
      </c>
      <c r="J50" s="48"/>
      <c r="K50" s="48"/>
      <c r="L50" s="48"/>
      <c r="M50" s="48"/>
      <c r="N50" s="48"/>
      <c r="O50" s="48"/>
      <c r="P50" s="49"/>
      <c r="Q50" s="48"/>
      <c r="R50" s="48"/>
      <c r="S50" s="18"/>
      <c r="T50" s="18"/>
    </row>
    <row r="51" spans="1:20">
      <c r="A51" s="4">
        <v>47</v>
      </c>
      <c r="B51" s="17"/>
      <c r="C51" s="48"/>
      <c r="D51" s="48"/>
      <c r="E51" s="19"/>
      <c r="F51" s="48"/>
      <c r="G51" s="19"/>
      <c r="H51" s="19"/>
      <c r="I51" s="61">
        <f t="shared" si="0"/>
        <v>0</v>
      </c>
      <c r="J51" s="48"/>
      <c r="K51" s="48"/>
      <c r="L51" s="48"/>
      <c r="M51" s="48"/>
      <c r="N51" s="48"/>
      <c r="O51" s="48"/>
      <c r="P51" s="49"/>
      <c r="Q51" s="48"/>
      <c r="R51" s="48"/>
      <c r="S51" s="18"/>
      <c r="T51" s="18"/>
    </row>
    <row r="52" spans="1:20">
      <c r="A52" s="4">
        <v>48</v>
      </c>
      <c r="B52" s="17"/>
      <c r="C52" s="48"/>
      <c r="D52" s="48"/>
      <c r="E52" s="19"/>
      <c r="F52" s="48"/>
      <c r="G52" s="19"/>
      <c r="H52" s="19"/>
      <c r="I52" s="61">
        <f t="shared" si="0"/>
        <v>0</v>
      </c>
      <c r="J52" s="48"/>
      <c r="K52" s="48"/>
      <c r="L52" s="48"/>
      <c r="M52" s="48"/>
      <c r="N52" s="48"/>
      <c r="O52" s="48"/>
      <c r="P52" s="49"/>
      <c r="Q52" s="48"/>
      <c r="R52" s="48"/>
      <c r="S52" s="18"/>
      <c r="T52" s="18"/>
    </row>
    <row r="53" spans="1:20">
      <c r="A53" s="4">
        <v>49</v>
      </c>
      <c r="B53" s="17"/>
      <c r="C53" s="48"/>
      <c r="D53" s="48"/>
      <c r="E53" s="19"/>
      <c r="F53" s="48"/>
      <c r="G53" s="19"/>
      <c r="H53" s="19"/>
      <c r="I53" s="61">
        <f t="shared" si="0"/>
        <v>0</v>
      </c>
      <c r="J53" s="48"/>
      <c r="K53" s="48"/>
      <c r="L53" s="48"/>
      <c r="M53" s="48"/>
      <c r="N53" s="48"/>
      <c r="O53" s="48"/>
      <c r="P53" s="49"/>
      <c r="Q53" s="48"/>
      <c r="R53" s="48"/>
      <c r="S53" s="18"/>
      <c r="T53" s="18"/>
    </row>
    <row r="54" spans="1:20">
      <c r="A54" s="4">
        <v>50</v>
      </c>
      <c r="B54" s="17"/>
      <c r="C54" s="48"/>
      <c r="D54" s="48"/>
      <c r="E54" s="19"/>
      <c r="F54" s="48"/>
      <c r="G54" s="19"/>
      <c r="H54" s="19"/>
      <c r="I54" s="61">
        <f t="shared" si="0"/>
        <v>0</v>
      </c>
      <c r="J54" s="48"/>
      <c r="K54" s="48"/>
      <c r="L54" s="48"/>
      <c r="M54" s="48"/>
      <c r="N54" s="48"/>
      <c r="O54" s="48"/>
      <c r="P54" s="49"/>
      <c r="Q54" s="48"/>
      <c r="R54" s="48"/>
      <c r="S54" s="18"/>
      <c r="T54" s="18"/>
    </row>
    <row r="55" spans="1:20">
      <c r="A55" s="4">
        <v>51</v>
      </c>
      <c r="B55" s="17"/>
      <c r="C55" s="48"/>
      <c r="D55" s="48"/>
      <c r="E55" s="19"/>
      <c r="F55" s="48"/>
      <c r="G55" s="19"/>
      <c r="H55" s="19"/>
      <c r="I55" s="61">
        <f t="shared" si="0"/>
        <v>0</v>
      </c>
      <c r="J55" s="48"/>
      <c r="K55" s="48"/>
      <c r="L55" s="48"/>
      <c r="M55" s="48"/>
      <c r="N55" s="48"/>
      <c r="O55" s="48"/>
      <c r="P55" s="49"/>
      <c r="Q55" s="48"/>
      <c r="R55" s="48"/>
      <c r="S55" s="18"/>
      <c r="T55" s="18"/>
    </row>
    <row r="56" spans="1:20">
      <c r="A56" s="4">
        <v>52</v>
      </c>
      <c r="B56" s="17"/>
      <c r="C56" s="57"/>
      <c r="D56" s="57"/>
      <c r="E56" s="17"/>
      <c r="F56" s="57"/>
      <c r="G56" s="17"/>
      <c r="H56" s="17"/>
      <c r="I56" s="61">
        <f t="shared" si="0"/>
        <v>0</v>
      </c>
      <c r="J56" s="57"/>
      <c r="K56" s="57"/>
      <c r="L56" s="57"/>
      <c r="M56" s="57"/>
      <c r="N56" s="57"/>
      <c r="O56" s="57"/>
      <c r="P56" s="49"/>
      <c r="Q56" s="48"/>
      <c r="R56" s="48"/>
      <c r="S56" s="18"/>
      <c r="T56" s="18"/>
    </row>
    <row r="57" spans="1:20">
      <c r="A57" s="4">
        <v>53</v>
      </c>
      <c r="B57" s="17"/>
      <c r="C57" s="48"/>
      <c r="D57" s="48"/>
      <c r="E57" s="19"/>
      <c r="F57" s="48"/>
      <c r="G57" s="19"/>
      <c r="H57" s="19"/>
      <c r="I57" s="61">
        <f t="shared" si="0"/>
        <v>0</v>
      </c>
      <c r="J57" s="48"/>
      <c r="K57" s="48"/>
      <c r="L57" s="48"/>
      <c r="M57" s="48"/>
      <c r="N57" s="48"/>
      <c r="O57" s="48"/>
      <c r="P57" s="49"/>
      <c r="Q57" s="48"/>
      <c r="R57" s="48"/>
      <c r="S57" s="18"/>
      <c r="T57" s="18"/>
    </row>
    <row r="58" spans="1:20">
      <c r="A58" s="4">
        <v>54</v>
      </c>
      <c r="B58" s="17"/>
      <c r="C58" s="48"/>
      <c r="D58" s="48"/>
      <c r="E58" s="19"/>
      <c r="F58" s="48"/>
      <c r="G58" s="19"/>
      <c r="H58" s="19"/>
      <c r="I58" s="61">
        <f t="shared" si="0"/>
        <v>0</v>
      </c>
      <c r="J58" s="48"/>
      <c r="K58" s="48"/>
      <c r="L58" s="48"/>
      <c r="M58" s="48"/>
      <c r="N58" s="48"/>
      <c r="O58" s="48"/>
      <c r="P58" s="49"/>
      <c r="Q58" s="48"/>
      <c r="R58" s="48"/>
      <c r="S58" s="18"/>
      <c r="T58" s="18"/>
    </row>
    <row r="59" spans="1:20">
      <c r="A59" s="4">
        <v>55</v>
      </c>
      <c r="B59" s="17"/>
      <c r="C59" s="48"/>
      <c r="D59" s="48"/>
      <c r="E59" s="19"/>
      <c r="F59" s="48"/>
      <c r="G59" s="19"/>
      <c r="H59" s="19"/>
      <c r="I59" s="61">
        <f t="shared" si="0"/>
        <v>0</v>
      </c>
      <c r="J59" s="48"/>
      <c r="K59" s="48"/>
      <c r="L59" s="48"/>
      <c r="M59" s="48"/>
      <c r="N59" s="48"/>
      <c r="O59" s="48"/>
      <c r="P59" s="49"/>
      <c r="Q59" s="48"/>
      <c r="R59" s="48"/>
      <c r="S59" s="18"/>
      <c r="T59" s="18"/>
    </row>
    <row r="60" spans="1:20">
      <c r="A60" s="4">
        <v>56</v>
      </c>
      <c r="B60" s="17"/>
      <c r="C60" s="48"/>
      <c r="D60" s="48"/>
      <c r="E60" s="19"/>
      <c r="F60" s="48"/>
      <c r="G60" s="19"/>
      <c r="H60" s="19"/>
      <c r="I60" s="61">
        <f t="shared" si="0"/>
        <v>0</v>
      </c>
      <c r="J60" s="48"/>
      <c r="K60" s="48"/>
      <c r="L60" s="48"/>
      <c r="M60" s="48"/>
      <c r="N60" s="48"/>
      <c r="O60" s="48"/>
      <c r="P60" s="49"/>
      <c r="Q60" s="48"/>
      <c r="R60" s="48"/>
      <c r="S60" s="18"/>
      <c r="T60" s="18"/>
    </row>
    <row r="61" spans="1:20">
      <c r="A61" s="4">
        <v>57</v>
      </c>
      <c r="B61" s="17"/>
      <c r="C61" s="48"/>
      <c r="D61" s="48"/>
      <c r="E61" s="19"/>
      <c r="F61" s="48"/>
      <c r="G61" s="19"/>
      <c r="H61" s="19"/>
      <c r="I61" s="61">
        <f t="shared" si="0"/>
        <v>0</v>
      </c>
      <c r="J61" s="48"/>
      <c r="K61" s="48"/>
      <c r="L61" s="48"/>
      <c r="M61" s="48"/>
      <c r="N61" s="48"/>
      <c r="O61" s="48"/>
      <c r="P61" s="49"/>
      <c r="Q61" s="48"/>
      <c r="R61" s="48"/>
      <c r="S61" s="18"/>
      <c r="T61" s="18"/>
    </row>
    <row r="62" spans="1:20">
      <c r="A62" s="4">
        <v>58</v>
      </c>
      <c r="B62" s="17"/>
      <c r="C62" s="48"/>
      <c r="D62" s="48"/>
      <c r="E62" s="19"/>
      <c r="F62" s="48"/>
      <c r="G62" s="19"/>
      <c r="H62" s="19"/>
      <c r="I62" s="61">
        <f t="shared" si="0"/>
        <v>0</v>
      </c>
      <c r="J62" s="48"/>
      <c r="K62" s="48"/>
      <c r="L62" s="48"/>
      <c r="M62" s="48"/>
      <c r="N62" s="48"/>
      <c r="O62" s="48"/>
      <c r="P62" s="49"/>
      <c r="Q62" s="48"/>
      <c r="R62" s="48"/>
      <c r="S62" s="18"/>
      <c r="T62" s="18"/>
    </row>
    <row r="63" spans="1:20">
      <c r="A63" s="4">
        <v>59</v>
      </c>
      <c r="B63" s="17"/>
      <c r="C63" s="57"/>
      <c r="D63" s="57"/>
      <c r="E63" s="17"/>
      <c r="F63" s="57"/>
      <c r="G63" s="17"/>
      <c r="H63" s="17"/>
      <c r="I63" s="61">
        <f t="shared" si="0"/>
        <v>0</v>
      </c>
      <c r="J63" s="57"/>
      <c r="K63" s="57"/>
      <c r="L63" s="57"/>
      <c r="M63" s="57"/>
      <c r="N63" s="57"/>
      <c r="O63" s="57"/>
      <c r="P63" s="49"/>
      <c r="Q63" s="48"/>
      <c r="R63" s="48"/>
      <c r="S63" s="18"/>
      <c r="T63" s="18"/>
    </row>
    <row r="64" spans="1:20">
      <c r="A64" s="4">
        <v>60</v>
      </c>
      <c r="B64" s="17"/>
      <c r="C64" s="48"/>
      <c r="D64" s="48"/>
      <c r="E64" s="19"/>
      <c r="F64" s="48"/>
      <c r="G64" s="19"/>
      <c r="H64" s="19"/>
      <c r="I64" s="61">
        <f t="shared" si="0"/>
        <v>0</v>
      </c>
      <c r="J64" s="48"/>
      <c r="K64" s="48"/>
      <c r="L64" s="48"/>
      <c r="M64" s="48"/>
      <c r="N64" s="48"/>
      <c r="O64" s="48"/>
      <c r="P64" s="49"/>
      <c r="Q64" s="48"/>
      <c r="R64" s="48"/>
      <c r="S64" s="18"/>
      <c r="T64" s="18"/>
    </row>
    <row r="65" spans="1:20">
      <c r="A65" s="4">
        <v>61</v>
      </c>
      <c r="B65" s="17"/>
      <c r="C65" s="48"/>
      <c r="D65" s="48"/>
      <c r="E65" s="19"/>
      <c r="F65" s="48"/>
      <c r="G65" s="19"/>
      <c r="H65" s="19"/>
      <c r="I65" s="61">
        <f t="shared" si="0"/>
        <v>0</v>
      </c>
      <c r="J65" s="48"/>
      <c r="K65" s="48"/>
      <c r="L65" s="48"/>
      <c r="M65" s="48"/>
      <c r="N65" s="48"/>
      <c r="O65" s="48"/>
      <c r="P65" s="49"/>
      <c r="Q65" s="48"/>
      <c r="R65" s="48"/>
      <c r="S65" s="18"/>
      <c r="T65" s="18"/>
    </row>
    <row r="66" spans="1:20">
      <c r="A66" s="4">
        <v>62</v>
      </c>
      <c r="B66" s="17"/>
      <c r="C66" s="48"/>
      <c r="D66" s="48"/>
      <c r="E66" s="19"/>
      <c r="F66" s="48"/>
      <c r="G66" s="19"/>
      <c r="H66" s="19"/>
      <c r="I66" s="61">
        <f t="shared" si="0"/>
        <v>0</v>
      </c>
      <c r="J66" s="48"/>
      <c r="K66" s="48"/>
      <c r="L66" s="48"/>
      <c r="M66" s="48"/>
      <c r="N66" s="48"/>
      <c r="O66" s="48"/>
      <c r="P66" s="49"/>
      <c r="Q66" s="48"/>
      <c r="R66" s="48"/>
      <c r="S66" s="18"/>
      <c r="T66" s="18"/>
    </row>
    <row r="67" spans="1:20">
      <c r="A67" s="4">
        <v>63</v>
      </c>
      <c r="B67" s="17"/>
      <c r="C67" s="48"/>
      <c r="D67" s="48"/>
      <c r="E67" s="19"/>
      <c r="F67" s="48"/>
      <c r="G67" s="19"/>
      <c r="H67" s="19"/>
      <c r="I67" s="61">
        <f t="shared" si="0"/>
        <v>0</v>
      </c>
      <c r="J67" s="48"/>
      <c r="K67" s="48"/>
      <c r="L67" s="48"/>
      <c r="M67" s="48"/>
      <c r="N67" s="48"/>
      <c r="O67" s="48"/>
      <c r="P67" s="49"/>
      <c r="Q67" s="48"/>
      <c r="R67" s="48"/>
      <c r="S67" s="18"/>
      <c r="T67" s="18"/>
    </row>
    <row r="68" spans="1:20">
      <c r="A68" s="4">
        <v>64</v>
      </c>
      <c r="B68" s="17"/>
      <c r="C68" s="48"/>
      <c r="D68" s="48"/>
      <c r="E68" s="19"/>
      <c r="F68" s="48"/>
      <c r="G68" s="19"/>
      <c r="H68" s="19"/>
      <c r="I68" s="61">
        <f t="shared" si="0"/>
        <v>0</v>
      </c>
      <c r="J68" s="48"/>
      <c r="K68" s="48"/>
      <c r="L68" s="48"/>
      <c r="M68" s="48"/>
      <c r="N68" s="48"/>
      <c r="O68" s="48"/>
      <c r="P68" s="49"/>
      <c r="Q68" s="48"/>
      <c r="R68" s="48"/>
      <c r="S68" s="18"/>
      <c r="T68" s="18"/>
    </row>
    <row r="69" spans="1:20">
      <c r="A69" s="4">
        <v>65</v>
      </c>
      <c r="B69" s="17"/>
      <c r="C69" s="48"/>
      <c r="D69" s="48"/>
      <c r="E69" s="19"/>
      <c r="F69" s="48"/>
      <c r="G69" s="19"/>
      <c r="H69" s="19"/>
      <c r="I69" s="61">
        <f t="shared" si="0"/>
        <v>0</v>
      </c>
      <c r="J69" s="48"/>
      <c r="K69" s="48"/>
      <c r="L69" s="48"/>
      <c r="M69" s="48"/>
      <c r="N69" s="48"/>
      <c r="O69" s="48"/>
      <c r="P69" s="49"/>
      <c r="Q69" s="48"/>
      <c r="R69" s="48"/>
      <c r="S69" s="18"/>
      <c r="T69" s="18"/>
    </row>
    <row r="70" spans="1:20">
      <c r="A70" s="4">
        <v>66</v>
      </c>
      <c r="B70" s="17"/>
      <c r="C70" s="48"/>
      <c r="D70" s="48"/>
      <c r="E70" s="19"/>
      <c r="F70" s="48"/>
      <c r="G70" s="19"/>
      <c r="H70" s="19"/>
      <c r="I70" s="61">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61">
        <f t="shared" si="1"/>
        <v>0</v>
      </c>
      <c r="J71" s="48"/>
      <c r="K71" s="48"/>
      <c r="L71" s="48"/>
      <c r="M71" s="48"/>
      <c r="N71" s="48"/>
      <c r="O71" s="48"/>
      <c r="P71" s="49"/>
      <c r="Q71" s="48"/>
      <c r="R71" s="48"/>
      <c r="S71" s="18"/>
      <c r="T71" s="18"/>
    </row>
    <row r="72" spans="1:20">
      <c r="A72" s="4">
        <v>68</v>
      </c>
      <c r="B72" s="17"/>
      <c r="C72" s="48"/>
      <c r="D72" s="48"/>
      <c r="E72" s="19"/>
      <c r="F72" s="48"/>
      <c r="G72" s="19"/>
      <c r="H72" s="19"/>
      <c r="I72" s="61">
        <f t="shared" si="1"/>
        <v>0</v>
      </c>
      <c r="J72" s="48"/>
      <c r="K72" s="48"/>
      <c r="L72" s="48"/>
      <c r="M72" s="48"/>
      <c r="N72" s="48"/>
      <c r="O72" s="48"/>
      <c r="P72" s="49"/>
      <c r="Q72" s="48"/>
      <c r="R72" s="48"/>
      <c r="S72" s="18"/>
      <c r="T72" s="18"/>
    </row>
    <row r="73" spans="1:20">
      <c r="A73" s="4">
        <v>69</v>
      </c>
      <c r="B73" s="17"/>
      <c r="C73" s="18"/>
      <c r="D73" s="18"/>
      <c r="E73" s="19"/>
      <c r="F73" s="18"/>
      <c r="G73" s="19"/>
      <c r="H73" s="19"/>
      <c r="I73" s="61">
        <f t="shared" si="1"/>
        <v>0</v>
      </c>
      <c r="J73" s="18"/>
      <c r="K73" s="18"/>
      <c r="L73" s="18"/>
      <c r="M73" s="18"/>
      <c r="N73" s="18"/>
      <c r="O73" s="18"/>
      <c r="P73" s="24"/>
      <c r="Q73" s="18"/>
      <c r="R73" s="18"/>
      <c r="S73" s="18"/>
      <c r="T73" s="18"/>
    </row>
    <row r="74" spans="1:20">
      <c r="A74" s="4">
        <v>70</v>
      </c>
      <c r="B74" s="17"/>
      <c r="C74" s="18"/>
      <c r="D74" s="18"/>
      <c r="E74" s="19"/>
      <c r="F74" s="18"/>
      <c r="G74" s="19"/>
      <c r="H74" s="19"/>
      <c r="I74" s="61">
        <f t="shared" si="1"/>
        <v>0</v>
      </c>
      <c r="J74" s="18"/>
      <c r="K74" s="18"/>
      <c r="L74" s="18"/>
      <c r="M74" s="18"/>
      <c r="N74" s="18"/>
      <c r="O74" s="18"/>
      <c r="P74" s="24"/>
      <c r="Q74" s="18"/>
      <c r="R74" s="18"/>
      <c r="S74" s="18"/>
      <c r="T74" s="18"/>
    </row>
    <row r="75" spans="1:20">
      <c r="A75" s="4">
        <v>71</v>
      </c>
      <c r="B75" s="17"/>
      <c r="C75" s="18"/>
      <c r="D75" s="18"/>
      <c r="E75" s="19"/>
      <c r="F75" s="18"/>
      <c r="G75" s="19"/>
      <c r="H75" s="19"/>
      <c r="I75" s="61">
        <f t="shared" si="1"/>
        <v>0</v>
      </c>
      <c r="J75" s="18"/>
      <c r="K75" s="18"/>
      <c r="L75" s="18"/>
      <c r="M75" s="18"/>
      <c r="N75" s="18"/>
      <c r="O75" s="18"/>
      <c r="P75" s="24"/>
      <c r="Q75" s="18"/>
      <c r="R75" s="18"/>
      <c r="S75" s="18"/>
      <c r="T75" s="18"/>
    </row>
    <row r="76" spans="1:20">
      <c r="A76" s="4">
        <v>72</v>
      </c>
      <c r="B76" s="17"/>
      <c r="C76" s="18"/>
      <c r="D76" s="18"/>
      <c r="E76" s="19"/>
      <c r="F76" s="18"/>
      <c r="G76" s="19"/>
      <c r="H76" s="19"/>
      <c r="I76" s="61">
        <f t="shared" si="1"/>
        <v>0</v>
      </c>
      <c r="J76" s="18"/>
      <c r="K76" s="18"/>
      <c r="L76" s="18"/>
      <c r="M76" s="18"/>
      <c r="N76" s="18"/>
      <c r="O76" s="18"/>
      <c r="P76" s="24"/>
      <c r="Q76" s="18"/>
      <c r="R76" s="18"/>
      <c r="S76" s="18"/>
      <c r="T76" s="18"/>
    </row>
    <row r="77" spans="1:20">
      <c r="A77" s="4">
        <v>73</v>
      </c>
      <c r="B77" s="17"/>
      <c r="C77" s="18"/>
      <c r="D77" s="18"/>
      <c r="E77" s="19"/>
      <c r="F77" s="18"/>
      <c r="G77" s="19"/>
      <c r="H77" s="19"/>
      <c r="I77" s="61">
        <f t="shared" si="1"/>
        <v>0</v>
      </c>
      <c r="J77" s="18"/>
      <c r="K77" s="18"/>
      <c r="L77" s="18"/>
      <c r="M77" s="18"/>
      <c r="N77" s="18"/>
      <c r="O77" s="18"/>
      <c r="P77" s="24"/>
      <c r="Q77" s="18"/>
      <c r="R77" s="18"/>
      <c r="S77" s="18"/>
      <c r="T77" s="18"/>
    </row>
    <row r="78" spans="1:20">
      <c r="A78" s="4">
        <v>74</v>
      </c>
      <c r="B78" s="17"/>
      <c r="C78" s="18"/>
      <c r="D78" s="18"/>
      <c r="E78" s="19"/>
      <c r="F78" s="18"/>
      <c r="G78" s="19"/>
      <c r="H78" s="19"/>
      <c r="I78" s="61">
        <f t="shared" si="1"/>
        <v>0</v>
      </c>
      <c r="J78" s="18"/>
      <c r="K78" s="18"/>
      <c r="L78" s="18"/>
      <c r="M78" s="18"/>
      <c r="N78" s="18"/>
      <c r="O78" s="18"/>
      <c r="P78" s="24"/>
      <c r="Q78" s="18"/>
      <c r="R78" s="18"/>
      <c r="S78" s="18"/>
      <c r="T78" s="18"/>
    </row>
    <row r="79" spans="1:20">
      <c r="A79" s="4">
        <v>75</v>
      </c>
      <c r="B79" s="17"/>
      <c r="C79" s="18"/>
      <c r="D79" s="18"/>
      <c r="E79" s="19"/>
      <c r="F79" s="18"/>
      <c r="G79" s="19"/>
      <c r="H79" s="19"/>
      <c r="I79" s="61">
        <f t="shared" si="1"/>
        <v>0</v>
      </c>
      <c r="J79" s="18"/>
      <c r="K79" s="18"/>
      <c r="L79" s="18"/>
      <c r="M79" s="18"/>
      <c r="N79" s="18"/>
      <c r="O79" s="18"/>
      <c r="P79" s="24"/>
      <c r="Q79" s="18"/>
      <c r="R79" s="18"/>
      <c r="S79" s="18"/>
      <c r="T79" s="18"/>
    </row>
    <row r="80" spans="1:20">
      <c r="A80" s="4">
        <v>76</v>
      </c>
      <c r="B80" s="17"/>
      <c r="C80" s="18"/>
      <c r="D80" s="18"/>
      <c r="E80" s="19"/>
      <c r="F80" s="18"/>
      <c r="G80" s="19"/>
      <c r="H80" s="19"/>
      <c r="I80" s="61">
        <f t="shared" si="1"/>
        <v>0</v>
      </c>
      <c r="J80" s="18"/>
      <c r="K80" s="18"/>
      <c r="L80" s="18"/>
      <c r="M80" s="18"/>
      <c r="N80" s="18"/>
      <c r="O80" s="18"/>
      <c r="P80" s="24"/>
      <c r="Q80" s="18"/>
      <c r="R80" s="18"/>
      <c r="S80" s="18"/>
      <c r="T80" s="18"/>
    </row>
    <row r="81" spans="1:20">
      <c r="A81" s="4">
        <v>77</v>
      </c>
      <c r="B81" s="17"/>
      <c r="C81" s="18"/>
      <c r="D81" s="18"/>
      <c r="E81" s="19"/>
      <c r="F81" s="18"/>
      <c r="G81" s="19"/>
      <c r="H81" s="19"/>
      <c r="I81" s="61">
        <f t="shared" si="1"/>
        <v>0</v>
      </c>
      <c r="J81" s="18"/>
      <c r="K81" s="18"/>
      <c r="L81" s="18"/>
      <c r="M81" s="18"/>
      <c r="N81" s="18"/>
      <c r="O81" s="18"/>
      <c r="P81" s="24"/>
      <c r="Q81" s="18"/>
      <c r="R81" s="18"/>
      <c r="S81" s="18"/>
      <c r="T81" s="18"/>
    </row>
    <row r="82" spans="1:20">
      <c r="A82" s="4">
        <v>78</v>
      </c>
      <c r="B82" s="17"/>
      <c r="C82" s="18"/>
      <c r="D82" s="18"/>
      <c r="E82" s="19"/>
      <c r="F82" s="18"/>
      <c r="G82" s="19"/>
      <c r="H82" s="19"/>
      <c r="I82" s="61">
        <f t="shared" si="1"/>
        <v>0</v>
      </c>
      <c r="J82" s="18"/>
      <c r="K82" s="18"/>
      <c r="L82" s="18"/>
      <c r="M82" s="18"/>
      <c r="N82" s="18"/>
      <c r="O82" s="18"/>
      <c r="P82" s="24"/>
      <c r="Q82" s="18"/>
      <c r="R82" s="18"/>
      <c r="S82" s="18"/>
      <c r="T82" s="18"/>
    </row>
    <row r="83" spans="1:20">
      <c r="A83" s="4">
        <v>79</v>
      </c>
      <c r="B83" s="17"/>
      <c r="C83" s="18"/>
      <c r="D83" s="18"/>
      <c r="E83" s="19"/>
      <c r="F83" s="18"/>
      <c r="G83" s="19"/>
      <c r="H83" s="19"/>
      <c r="I83" s="61">
        <f t="shared" si="1"/>
        <v>0</v>
      </c>
      <c r="J83" s="18"/>
      <c r="K83" s="18"/>
      <c r="L83" s="18"/>
      <c r="M83" s="18"/>
      <c r="N83" s="18"/>
      <c r="O83" s="18"/>
      <c r="P83" s="24"/>
      <c r="Q83" s="18"/>
      <c r="R83" s="18"/>
      <c r="S83" s="18"/>
      <c r="T83" s="18"/>
    </row>
    <row r="84" spans="1:20">
      <c r="A84" s="4">
        <v>80</v>
      </c>
      <c r="B84" s="17"/>
      <c r="C84" s="18"/>
      <c r="D84" s="18"/>
      <c r="E84" s="19"/>
      <c r="F84" s="18"/>
      <c r="G84" s="19"/>
      <c r="H84" s="19"/>
      <c r="I84" s="61">
        <f t="shared" si="1"/>
        <v>0</v>
      </c>
      <c r="J84" s="18"/>
      <c r="K84" s="18"/>
      <c r="L84" s="18"/>
      <c r="M84" s="18"/>
      <c r="N84" s="18"/>
      <c r="O84" s="18"/>
      <c r="P84" s="24"/>
      <c r="Q84" s="18"/>
      <c r="R84" s="18"/>
      <c r="S84" s="18"/>
      <c r="T84" s="18"/>
    </row>
    <row r="85" spans="1:20">
      <c r="A85" s="4">
        <v>81</v>
      </c>
      <c r="B85" s="17"/>
      <c r="C85" s="18"/>
      <c r="D85" s="18"/>
      <c r="E85" s="19"/>
      <c r="F85" s="18"/>
      <c r="G85" s="19"/>
      <c r="H85" s="19"/>
      <c r="I85" s="61">
        <f t="shared" si="1"/>
        <v>0</v>
      </c>
      <c r="J85" s="18"/>
      <c r="K85" s="18"/>
      <c r="L85" s="18"/>
      <c r="M85" s="18"/>
      <c r="N85" s="18"/>
      <c r="O85" s="18"/>
      <c r="P85" s="24"/>
      <c r="Q85" s="18"/>
      <c r="R85" s="18"/>
      <c r="S85" s="18"/>
      <c r="T85" s="18"/>
    </row>
    <row r="86" spans="1:20">
      <c r="A86" s="4">
        <v>82</v>
      </c>
      <c r="B86" s="17"/>
      <c r="C86" s="18"/>
      <c r="D86" s="18"/>
      <c r="E86" s="19"/>
      <c r="F86" s="18"/>
      <c r="G86" s="19"/>
      <c r="H86" s="19"/>
      <c r="I86" s="61">
        <f t="shared" si="1"/>
        <v>0</v>
      </c>
      <c r="J86" s="18"/>
      <c r="K86" s="18"/>
      <c r="L86" s="18"/>
      <c r="M86" s="18"/>
      <c r="N86" s="18"/>
      <c r="O86" s="18"/>
      <c r="P86" s="24"/>
      <c r="Q86" s="18"/>
      <c r="R86" s="18"/>
      <c r="S86" s="18"/>
      <c r="T86" s="18"/>
    </row>
    <row r="87" spans="1:20">
      <c r="A87" s="4">
        <v>83</v>
      </c>
      <c r="B87" s="17"/>
      <c r="C87" s="18"/>
      <c r="D87" s="18"/>
      <c r="E87" s="19"/>
      <c r="F87" s="18"/>
      <c r="G87" s="19"/>
      <c r="H87" s="19"/>
      <c r="I87" s="61">
        <f t="shared" si="1"/>
        <v>0</v>
      </c>
      <c r="J87" s="18"/>
      <c r="K87" s="18"/>
      <c r="L87" s="18"/>
      <c r="M87" s="18"/>
      <c r="N87" s="18"/>
      <c r="O87" s="18"/>
      <c r="P87" s="24"/>
      <c r="Q87" s="18"/>
      <c r="R87" s="18"/>
      <c r="S87" s="18"/>
      <c r="T87" s="18"/>
    </row>
    <row r="88" spans="1:20">
      <c r="A88" s="4">
        <v>84</v>
      </c>
      <c r="B88" s="17"/>
      <c r="C88" s="18"/>
      <c r="D88" s="1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48"/>
      <c r="D98" s="48"/>
      <c r="E98" s="19"/>
      <c r="F98" s="48"/>
      <c r="G98" s="19"/>
      <c r="H98" s="19"/>
      <c r="I98" s="61">
        <f t="shared" si="1"/>
        <v>0</v>
      </c>
      <c r="J98" s="48"/>
      <c r="K98" s="48"/>
      <c r="L98" s="48"/>
      <c r="M98" s="48"/>
      <c r="N98" s="48"/>
      <c r="O98" s="4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COUNTIFS(C6:C164,"*")</f>
        <v>38</v>
      </c>
      <c r="D165" s="21"/>
      <c r="E165" s="13"/>
      <c r="F165" s="21"/>
      <c r="G165" s="60">
        <f>SUM(G6:G164)</f>
        <v>1148</v>
      </c>
      <c r="H165" s="60">
        <f>SUM(H6:H164)</f>
        <v>1084</v>
      </c>
      <c r="I165" s="60">
        <f>SUM(I6:I164)</f>
        <v>2232</v>
      </c>
      <c r="J165" s="21"/>
      <c r="K165" s="21"/>
      <c r="L165" s="21"/>
      <c r="M165" s="21"/>
      <c r="N165" s="21"/>
      <c r="O165" s="21"/>
      <c r="P165" s="14"/>
      <c r="Q165" s="21"/>
      <c r="R165" s="21"/>
      <c r="S165" s="21"/>
      <c r="T165" s="12"/>
    </row>
    <row r="166" spans="1:20">
      <c r="A166" s="44" t="s">
        <v>62</v>
      </c>
      <c r="B166" s="10">
        <f>COUNTIF(B$5:B$164,"Team 1")</f>
        <v>0</v>
      </c>
      <c r="C166" s="44" t="s">
        <v>25</v>
      </c>
      <c r="D166" s="10">
        <f>COUNTIF(D6:D164,"Anganwadi")</f>
        <v>0</v>
      </c>
    </row>
    <row r="167" spans="1:20">
      <c r="A167" s="44" t="s">
        <v>63</v>
      </c>
      <c r="B167" s="10">
        <f>COUNTIF(B$6:B$164,"Team 2")</f>
        <v>38</v>
      </c>
      <c r="C167" s="44" t="s">
        <v>23</v>
      </c>
      <c r="D167" s="10">
        <f>COUNTIF(D6:D164,"School")</f>
        <v>38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L3" sqref="L3"/>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35" t="s">
        <v>71</v>
      </c>
      <c r="B1" s="135"/>
      <c r="C1" s="135"/>
      <c r="D1" s="135"/>
      <c r="E1" s="135"/>
      <c r="F1" s="136"/>
      <c r="G1" s="136"/>
      <c r="H1" s="136"/>
      <c r="I1" s="136"/>
      <c r="J1" s="136"/>
    </row>
    <row r="2" spans="1:11" ht="25.5">
      <c r="A2" s="137" t="s">
        <v>0</v>
      </c>
      <c r="B2" s="138"/>
      <c r="C2" s="139" t="str">
        <f>'Block at a Glance'!C2:D2</f>
        <v>ASSAM</v>
      </c>
      <c r="D2" s="140"/>
      <c r="E2" s="27" t="s">
        <v>1</v>
      </c>
      <c r="F2" s="141"/>
      <c r="G2" s="142"/>
      <c r="H2" s="28" t="s">
        <v>24</v>
      </c>
      <c r="I2" s="141" t="s">
        <v>73</v>
      </c>
      <c r="J2" s="142"/>
    </row>
    <row r="3" spans="1:11" ht="28.5" customHeight="1">
      <c r="A3" s="146" t="s">
        <v>66</v>
      </c>
      <c r="B3" s="146"/>
      <c r="C3" s="146"/>
      <c r="D3" s="146"/>
      <c r="E3" s="146"/>
      <c r="F3" s="146"/>
      <c r="G3" s="146"/>
      <c r="H3" s="146"/>
      <c r="I3" s="146"/>
      <c r="J3" s="146"/>
    </row>
    <row r="4" spans="1:11">
      <c r="A4" s="145" t="s">
        <v>27</v>
      </c>
      <c r="B4" s="144" t="s">
        <v>28</v>
      </c>
      <c r="C4" s="143" t="s">
        <v>29</v>
      </c>
      <c r="D4" s="143" t="s">
        <v>36</v>
      </c>
      <c r="E4" s="143"/>
      <c r="F4" s="143"/>
      <c r="G4" s="143" t="s">
        <v>30</v>
      </c>
      <c r="H4" s="143" t="s">
        <v>37</v>
      </c>
      <c r="I4" s="143"/>
      <c r="J4" s="143"/>
    </row>
    <row r="5" spans="1:11" ht="22.5" customHeight="1">
      <c r="A5" s="145"/>
      <c r="B5" s="144"/>
      <c r="C5" s="143"/>
      <c r="D5" s="29" t="s">
        <v>9</v>
      </c>
      <c r="E5" s="29" t="s">
        <v>10</v>
      </c>
      <c r="F5" s="29" t="s">
        <v>11</v>
      </c>
      <c r="G5" s="143"/>
      <c r="H5" s="29" t="s">
        <v>9</v>
      </c>
      <c r="I5" s="29" t="s">
        <v>10</v>
      </c>
      <c r="J5" s="29" t="s">
        <v>11</v>
      </c>
    </row>
    <row r="6" spans="1:11" ht="22.5" customHeight="1">
      <c r="A6" s="45">
        <v>1</v>
      </c>
      <c r="B6" s="62">
        <v>43556</v>
      </c>
      <c r="C6" s="31">
        <f>COUNTIFS('April-19'!D$5:D$164,"Anganwadi")</f>
        <v>0</v>
      </c>
      <c r="D6" s="32">
        <f>SUMIF('April-19'!$D$5:$D$164,"Anganwadi",'April-19'!$G$5:$G$164)</f>
        <v>0</v>
      </c>
      <c r="E6" s="32">
        <f>SUMIF('April-19'!$D$5:$D$164,"Anganwadi",'April-19'!$H$5:$H$164)</f>
        <v>0</v>
      </c>
      <c r="F6" s="32">
        <f>+D6+E6</f>
        <v>0</v>
      </c>
      <c r="G6" s="31">
        <f>COUNTIF('April-19'!D5:D164,"School")</f>
        <v>40</v>
      </c>
      <c r="H6" s="32">
        <f>SUMIF('April-19'!$D$5:$D$164,"School",'April-19'!$G$5:$G$164)</f>
        <v>1718</v>
      </c>
      <c r="I6" s="32">
        <f>SUMIF('April-19'!$D$5:$D$164,"School",'April-19'!$H$5:$H$164)</f>
        <v>1475</v>
      </c>
      <c r="J6" s="32">
        <f>+H6+I6</f>
        <v>3193</v>
      </c>
      <c r="K6" s="33"/>
    </row>
    <row r="7" spans="1:11" ht="22.5" customHeight="1">
      <c r="A7" s="30">
        <v>2</v>
      </c>
      <c r="B7" s="63">
        <v>43601</v>
      </c>
      <c r="C7" s="31">
        <f>COUNTIF('May-19'!D5:D164,"Anganwadi")</f>
        <v>0</v>
      </c>
      <c r="D7" s="32">
        <f>SUMIF('May-19'!$D$5:$D$164,"Anganwadi",'May-19'!$G$5:$G$164)</f>
        <v>0</v>
      </c>
      <c r="E7" s="32">
        <f>SUMIF('May-19'!$D$5:$D$164,"Anganwadi",'May-19'!$H$5:$H$164)</f>
        <v>0</v>
      </c>
      <c r="F7" s="32">
        <f t="shared" ref="F7:F11" si="0">+D7+E7</f>
        <v>0</v>
      </c>
      <c r="G7" s="31">
        <f>COUNTIF('May-19'!D5:D164,"School")</f>
        <v>40</v>
      </c>
      <c r="H7" s="32">
        <f>SUMIF('May-19'!$D$5:$D$164,"School",'May-19'!$G$5:$G$164)</f>
        <v>1718</v>
      </c>
      <c r="I7" s="32">
        <f>SUMIF('May-19'!$D$5:$D$164,"School",'May-19'!$H$5:$H$164)</f>
        <v>1475</v>
      </c>
      <c r="J7" s="32">
        <f t="shared" ref="J7:J11" si="1">+H7+I7</f>
        <v>3193</v>
      </c>
    </row>
    <row r="8" spans="1:11" ht="22.5" customHeight="1">
      <c r="A8" s="30">
        <v>3</v>
      </c>
      <c r="B8" s="63">
        <v>43632</v>
      </c>
      <c r="C8" s="31">
        <f>COUNTIF('Jun-19'!D5:D164,"Anganwadi")</f>
        <v>0</v>
      </c>
      <c r="D8" s="32">
        <f>SUMIF('Jun-19'!$D$5:$D$164,"Anganwadi",'Jun-19'!$G$5:$G$164)</f>
        <v>0</v>
      </c>
      <c r="E8" s="32">
        <f>SUMIF('Jun-19'!$D$5:$D$164,"Anganwadi",'Jun-19'!$H$5:$H$164)</f>
        <v>0</v>
      </c>
      <c r="F8" s="32">
        <f t="shared" si="0"/>
        <v>0</v>
      </c>
      <c r="G8" s="31">
        <f>COUNTIF('Jun-19'!D5:D164,"School")</f>
        <v>40</v>
      </c>
      <c r="H8" s="32">
        <f>SUMIF('Jun-19'!$D$5:$D$164,"School",'Jun-19'!$G$5:$G$164)</f>
        <v>1775</v>
      </c>
      <c r="I8" s="32">
        <f>SUMIF('Jun-19'!$D$5:$D$164,"School",'Jun-19'!$H$5:$H$164)</f>
        <v>1597</v>
      </c>
      <c r="J8" s="32">
        <f t="shared" si="1"/>
        <v>3372</v>
      </c>
    </row>
    <row r="9" spans="1:11" ht="22.5" customHeight="1">
      <c r="A9" s="30">
        <v>4</v>
      </c>
      <c r="B9" s="63">
        <v>43662</v>
      </c>
      <c r="C9" s="31">
        <f>COUNTIF('Jul-19'!D5:D164,"Anganwadi")</f>
        <v>41</v>
      </c>
      <c r="D9" s="32">
        <f>SUMIF('Jul-19'!$D$5:$D$164,"Anganwadi",'Jul-19'!$G$5:$G$164)</f>
        <v>1854</v>
      </c>
      <c r="E9" s="32">
        <f>SUMIF('Jul-19'!$D$5:$D$164,"Anganwadi",'Jul-19'!$H$5:$H$164)</f>
        <v>1824</v>
      </c>
      <c r="F9" s="32">
        <f t="shared" si="0"/>
        <v>3678</v>
      </c>
      <c r="G9" s="31">
        <f>COUNTIF('Jul-19'!D5:D164,"School")</f>
        <v>0</v>
      </c>
      <c r="H9" s="32">
        <f>SUMIF('Jul-19'!$D$5:$D$164,"School",'Jul-19'!$G$5:$G$164)</f>
        <v>0</v>
      </c>
      <c r="I9" s="32">
        <f>SUMIF('Jul-19'!$D$5:$D$164,"School",'Jul-19'!$H$5:$H$164)</f>
        <v>0</v>
      </c>
      <c r="J9" s="32">
        <f t="shared" si="1"/>
        <v>0</v>
      </c>
    </row>
    <row r="10" spans="1:11" ht="22.5" customHeight="1">
      <c r="A10" s="30">
        <v>5</v>
      </c>
      <c r="B10" s="63">
        <v>43693</v>
      </c>
      <c r="C10" s="31">
        <f>COUNTIF('Aug-19'!D5:D164,"Anganwadi")</f>
        <v>0</v>
      </c>
      <c r="D10" s="32">
        <f>SUMIF('Aug-19'!$D$5:$D$164,"Anganwadi",'Aug-19'!$G$5:$G$164)</f>
        <v>0</v>
      </c>
      <c r="E10" s="32">
        <f>SUMIF('Aug-19'!$D$5:$D$164,"Anganwadi",'Aug-19'!$H$5:$H$164)</f>
        <v>0</v>
      </c>
      <c r="F10" s="32">
        <f t="shared" si="0"/>
        <v>0</v>
      </c>
      <c r="G10" s="31">
        <f>COUNTIF('Aug-19'!D5:D164,"School")</f>
        <v>44</v>
      </c>
      <c r="H10" s="32">
        <f>SUMIF('Aug-19'!$D$5:$D$164,"School",'Aug-19'!$G$5:$G$164)</f>
        <v>1664</v>
      </c>
      <c r="I10" s="32">
        <f>SUMIF('Aug-19'!$D$5:$D$164,"School",'Aug-19'!$H$5:$H$164)</f>
        <v>1532</v>
      </c>
      <c r="J10" s="32">
        <f t="shared" si="1"/>
        <v>3196</v>
      </c>
    </row>
    <row r="11" spans="1:11" ht="22.5" customHeight="1">
      <c r="A11" s="30">
        <v>6</v>
      </c>
      <c r="B11" s="63">
        <v>43724</v>
      </c>
      <c r="C11" s="31">
        <f>COUNTIF('Sep-19'!D6:D164,"Anganwadi")</f>
        <v>0</v>
      </c>
      <c r="D11" s="32">
        <f>SUMIF('Sep-19'!$D$6:$D$164,"Anganwadi",'Sep-19'!$G$6:$G$164)</f>
        <v>0</v>
      </c>
      <c r="E11" s="32">
        <f>SUMIF('Sep-19'!$D$6:$D$164,"Anganwadi",'Sep-19'!$H$6:$H$164)</f>
        <v>0</v>
      </c>
      <c r="F11" s="32">
        <f t="shared" si="0"/>
        <v>0</v>
      </c>
      <c r="G11" s="31">
        <f>COUNTIF('Sep-19'!D6:D164,"School")</f>
        <v>38</v>
      </c>
      <c r="H11" s="32">
        <f>SUMIF('Sep-19'!$D$6:$D$164,"School",'Sep-19'!$G$6:$G$164)</f>
        <v>1148</v>
      </c>
      <c r="I11" s="32">
        <f>SUMIF('Sep-19'!$D$6:$D$164,"School",'Sep-19'!$H$6:$H$164)</f>
        <v>1084</v>
      </c>
      <c r="J11" s="32">
        <f t="shared" si="1"/>
        <v>2232</v>
      </c>
    </row>
    <row r="12" spans="1:11" ht="19.5" customHeight="1">
      <c r="A12" s="134" t="s">
        <v>38</v>
      </c>
      <c r="B12" s="134"/>
      <c r="C12" s="34">
        <f>SUM(C6:C11)</f>
        <v>41</v>
      </c>
      <c r="D12" s="34">
        <f t="shared" ref="D12:J12" si="2">SUM(D6:D11)</f>
        <v>1854</v>
      </c>
      <c r="E12" s="34">
        <f t="shared" si="2"/>
        <v>1824</v>
      </c>
      <c r="F12" s="34">
        <f t="shared" si="2"/>
        <v>3678</v>
      </c>
      <c r="G12" s="34">
        <f t="shared" si="2"/>
        <v>202</v>
      </c>
      <c r="H12" s="34">
        <f t="shared" si="2"/>
        <v>8023</v>
      </c>
      <c r="I12" s="34">
        <f t="shared" si="2"/>
        <v>7163</v>
      </c>
      <c r="J12" s="34">
        <f t="shared" si="2"/>
        <v>15186</v>
      </c>
    </row>
    <row r="14" spans="1:11">
      <c r="A14" s="150" t="s">
        <v>67</v>
      </c>
      <c r="B14" s="150"/>
      <c r="C14" s="150"/>
      <c r="D14" s="150"/>
      <c r="E14" s="150"/>
      <c r="F14" s="150"/>
    </row>
    <row r="15" spans="1:11" ht="82.5">
      <c r="A15" s="43" t="s">
        <v>27</v>
      </c>
      <c r="B15" s="42" t="s">
        <v>28</v>
      </c>
      <c r="C15" s="46" t="s">
        <v>64</v>
      </c>
      <c r="D15" s="41" t="s">
        <v>29</v>
      </c>
      <c r="E15" s="41" t="s">
        <v>30</v>
      </c>
      <c r="F15" s="41" t="s">
        <v>65</v>
      </c>
    </row>
    <row r="16" spans="1:11">
      <c r="A16" s="153">
        <v>1</v>
      </c>
      <c r="B16" s="151">
        <v>43571</v>
      </c>
      <c r="C16" s="47" t="s">
        <v>62</v>
      </c>
      <c r="D16" s="31">
        <f>COUNTIFS('April-19'!B$5:B$164,"Team 1",'April-19'!D$5:D$164,"Anganwadi")</f>
        <v>0</v>
      </c>
      <c r="E16" s="31">
        <f>COUNTIFS('April-19'!B$5:B$164,"Team 1",'April-19'!D$5:D$164,"School")</f>
        <v>40</v>
      </c>
      <c r="F16" s="32">
        <f>SUMIF('April-19'!$B$5:$B$164,"Team 1",'April-19'!$I$5:$I$164)</f>
        <v>3193</v>
      </c>
    </row>
    <row r="17" spans="1:6">
      <c r="A17" s="154"/>
      <c r="B17" s="152"/>
      <c r="C17" s="47" t="s">
        <v>63</v>
      </c>
      <c r="D17" s="31">
        <f>COUNTIFS('April-19'!B$5:B$164,"Team 2",'April-19'!D$5:D$164,"Anganwadi")</f>
        <v>0</v>
      </c>
      <c r="E17" s="31">
        <f>COUNTIFS('April-19'!B$5:B$164,"Team 2",'April-19'!D$5:D$164,"School")</f>
        <v>0</v>
      </c>
      <c r="F17" s="32">
        <f>SUMIF('April-19'!$B$5:$B$164,"Team 2",'April-19'!$I$5:$I$164)</f>
        <v>0</v>
      </c>
    </row>
    <row r="18" spans="1:6">
      <c r="A18" s="153">
        <v>2</v>
      </c>
      <c r="B18" s="151">
        <v>43601</v>
      </c>
      <c r="C18" s="47" t="s">
        <v>62</v>
      </c>
      <c r="D18" s="31">
        <f>COUNTIFS('May-19'!B$5:B$164,"Team 1",'May-19'!D$5:D$164,"Anganwadi")</f>
        <v>0</v>
      </c>
      <c r="E18" s="31">
        <f>COUNTIFS('May-19'!B$5:B$164,"Team 1",'May-19'!D$5:D$164,"School")</f>
        <v>40</v>
      </c>
      <c r="F18" s="32">
        <f>SUMIF('May-19'!$B$5:$B$164,"Team 1",'May-19'!$I$5:$I$164)</f>
        <v>3193</v>
      </c>
    </row>
    <row r="19" spans="1:6">
      <c r="A19" s="154"/>
      <c r="B19" s="152"/>
      <c r="C19" s="47" t="s">
        <v>63</v>
      </c>
      <c r="D19" s="31">
        <f>COUNTIFS('May-19'!B$5:B$164,"Team 2",'May-19'!D$5:D$164,"Anganwadi")</f>
        <v>0</v>
      </c>
      <c r="E19" s="31">
        <f>COUNTIFS('May-19'!B$5:B$164,"Team 2",'May-19'!D$5:D$164,"School")</f>
        <v>0</v>
      </c>
      <c r="F19" s="32">
        <f>SUMIF('May-19'!$B$5:$B$164,"Team 2",'May-19'!$I$5:$I$164)</f>
        <v>0</v>
      </c>
    </row>
    <row r="20" spans="1:6">
      <c r="A20" s="153">
        <v>3</v>
      </c>
      <c r="B20" s="151">
        <v>43632</v>
      </c>
      <c r="C20" s="47" t="s">
        <v>62</v>
      </c>
      <c r="D20" s="31">
        <f>COUNTIFS('Jun-19'!B$5:B$164,"Team 1",'Jun-19'!D$5:D$164,"Anganwadi")</f>
        <v>0</v>
      </c>
      <c r="E20" s="31">
        <f>COUNTIFS('Jun-19'!B$5:B$164,"Team 1",'Jun-19'!D$5:D$164,"School")</f>
        <v>40</v>
      </c>
      <c r="F20" s="32">
        <f>SUMIF('Jun-19'!$B$5:$B$164,"Team 1",'Jun-19'!$I$5:$I$164)</f>
        <v>3372</v>
      </c>
    </row>
    <row r="21" spans="1:6">
      <c r="A21" s="154"/>
      <c r="B21" s="152"/>
      <c r="C21" s="47" t="s">
        <v>63</v>
      </c>
      <c r="D21" s="31">
        <f>COUNTIFS('Jun-19'!B$5:B$164,"Team 2",'Jun-19'!D$5:D$164,"Anganwadi")</f>
        <v>0</v>
      </c>
      <c r="E21" s="31">
        <f>COUNTIFS('Jun-19'!B$5:B$164,"Team 2",'Jun-19'!D$5:D$164,"School")</f>
        <v>0</v>
      </c>
      <c r="F21" s="32">
        <f>SUMIF('Jun-19'!$B$5:$B$164,"Team 2",'Jun-19'!$I$5:$I$164)</f>
        <v>0</v>
      </c>
    </row>
    <row r="22" spans="1:6">
      <c r="A22" s="153">
        <v>4</v>
      </c>
      <c r="B22" s="151">
        <v>43662</v>
      </c>
      <c r="C22" s="47" t="s">
        <v>62</v>
      </c>
      <c r="D22" s="31">
        <f>COUNTIFS('Jul-19'!B$5:B$164,"Team 1",'Jul-19'!D$5:D$164,"Anganwadi")</f>
        <v>41</v>
      </c>
      <c r="E22" s="31">
        <f>COUNTIFS('Jul-19'!B$5:B$164,"Team 1",'Jul-19'!D$5:D$164,"School")</f>
        <v>0</v>
      </c>
      <c r="F22" s="32">
        <f>SUMIF('Jul-19'!$B$5:$B$164,"Team 1",'Jul-19'!$I$5:$I$164)</f>
        <v>3678</v>
      </c>
    </row>
    <row r="23" spans="1:6">
      <c r="A23" s="154"/>
      <c r="B23" s="152"/>
      <c r="C23" s="47" t="s">
        <v>63</v>
      </c>
      <c r="D23" s="31">
        <f>COUNTIFS('Jul-19'!B$5:B$164,"Team 2",'Jul-19'!D$5:D$164,"Anganwadi")</f>
        <v>0</v>
      </c>
      <c r="E23" s="31">
        <f>COUNTIFS('Jul-19'!B$5:B$164,"Team 2",'Jul-19'!D$5:D$164,"School")</f>
        <v>0</v>
      </c>
      <c r="F23" s="32">
        <f>SUMIF('Jul-19'!$B$5:$B$164,"Team 2",'Jul-19'!$I$5:$I$164)</f>
        <v>0</v>
      </c>
    </row>
    <row r="24" spans="1:6">
      <c r="A24" s="153">
        <v>5</v>
      </c>
      <c r="B24" s="151">
        <v>43693</v>
      </c>
      <c r="C24" s="47" t="s">
        <v>62</v>
      </c>
      <c r="D24" s="31">
        <f>COUNTIFS('Aug-19'!B$5:B$164,"Team 1",'Aug-19'!D$5:D$164,"Anganwadi")</f>
        <v>0</v>
      </c>
      <c r="E24" s="31">
        <f>COUNTIFS('Aug-19'!B$5:B$164,"Team 1",'Aug-19'!D$5:D$164,"School")</f>
        <v>44</v>
      </c>
      <c r="F24" s="32">
        <f>SUMIF('Aug-19'!$B$5:$B$164,"Team 1",'Aug-19'!$I$5:$I$164)</f>
        <v>3196</v>
      </c>
    </row>
    <row r="25" spans="1:6">
      <c r="A25" s="154"/>
      <c r="B25" s="152"/>
      <c r="C25" s="47" t="s">
        <v>63</v>
      </c>
      <c r="D25" s="31">
        <f>COUNTIFS('Aug-19'!B$5:B$164,"Team 2",'Aug-19'!D$5:D$164,"Anganwadi")</f>
        <v>0</v>
      </c>
      <c r="E25" s="31">
        <f>COUNTIFS('Aug-19'!B$5:B$164,"Team 2",'Aug-19'!D$5:D$164,"School")</f>
        <v>0</v>
      </c>
      <c r="F25" s="32">
        <f>SUMIF('Aug-19'!$B$5:$B$164,"Team 2",'Aug-19'!$I$5:$I$164)</f>
        <v>0</v>
      </c>
    </row>
    <row r="26" spans="1:6">
      <c r="A26" s="153">
        <v>6</v>
      </c>
      <c r="B26" s="151">
        <v>43724</v>
      </c>
      <c r="C26" s="47" t="s">
        <v>62</v>
      </c>
      <c r="D26" s="31">
        <f>COUNTIFS('Sep-19'!B$5:B$164,"Team 1",'Sep-19'!D$5:D$164,"Anganwadi")</f>
        <v>0</v>
      </c>
      <c r="E26" s="31">
        <f>COUNTIFS('Sep-19'!B$5:B$164,"Team 1",'Sep-19'!D$5:D$164,"School")</f>
        <v>0</v>
      </c>
      <c r="F26" s="32">
        <f>SUMIF('Sep-19'!$B$5:$B$164,"Team 1",'Sep-19'!$I$5:$I$164)</f>
        <v>0</v>
      </c>
    </row>
    <row r="27" spans="1:6">
      <c r="A27" s="154"/>
      <c r="B27" s="152"/>
      <c r="C27" s="47" t="s">
        <v>63</v>
      </c>
      <c r="D27" s="31">
        <f>COUNTIFS('Sep-19'!B$5:B$164,"Team 2",'Sep-19'!D$5:D$164,"Anganwadi")</f>
        <v>0</v>
      </c>
      <c r="E27" s="31">
        <f>COUNTIFS('Sep-19'!B$5:B$164,"Team 2",'Sep-19'!D$5:D$164,"School")</f>
        <v>39</v>
      </c>
      <c r="F27" s="32">
        <f>SUMIF('Sep-19'!$B$5:$B$164,"Team 2",'Sep-19'!$I$5:$I$164)</f>
        <v>2893</v>
      </c>
    </row>
    <row r="28" spans="1:6">
      <c r="A28" s="147" t="s">
        <v>38</v>
      </c>
      <c r="B28" s="148"/>
      <c r="C28" s="149"/>
      <c r="D28" s="40">
        <f>SUM(D16:D27)</f>
        <v>41</v>
      </c>
      <c r="E28" s="40">
        <f>SUM(E16:E27)</f>
        <v>203</v>
      </c>
      <c r="F28" s="40">
        <f>SUM(F16:F27)</f>
        <v>19525</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2019-05-07T09:36:16Z</dcterms:modified>
</cp:coreProperties>
</file>