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activeTab="3"/>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comments1.xml><?xml version="1.0" encoding="utf-8"?>
<comments xmlns="http://schemas.openxmlformats.org/spreadsheetml/2006/main">
  <authors>
    <author>Rupam</author>
  </authors>
  <commentList>
    <comment ref="J49" authorId="0">
      <text>
        <r>
          <rPr>
            <b/>
            <sz val="9"/>
            <color indexed="81"/>
            <rFont val="Tahoma"/>
            <family val="2"/>
          </rPr>
          <t>Rupam:</t>
        </r>
        <r>
          <rPr>
            <sz val="9"/>
            <color indexed="81"/>
            <rFont val="Tahoma"/>
            <family val="2"/>
          </rPr>
          <t xml:space="preserve">
Mobile Missing</t>
        </r>
      </text>
    </comment>
  </commentList>
</comments>
</file>

<file path=xl/sharedStrings.xml><?xml version="1.0" encoding="utf-8"?>
<sst xmlns="http://schemas.openxmlformats.org/spreadsheetml/2006/main" count="4086" uniqueCount="883">
  <si>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</si>
  <si>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</si>
  <si>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</si>
  <si>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</si>
  <si>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</si>
  <si>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</si>
  <si>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</si>
  <si>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</si>
  <si>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</si>
  <si>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</si>
  <si>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</si>
  <si>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</si>
  <si>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</si>
  <si>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</si>
  <si>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</si>
  <si>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</si>
  <si>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</si>
  <si>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</si>
  <si>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</si>
  <si>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</si>
  <si>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</si>
  <si>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</si>
  <si>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</si>
  <si>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</si>
  <si>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</si>
  <si>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</si>
  <si>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</si>
  <si>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</si>
  <si>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</si>
  <si>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</si>
  <si>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</si>
  <si>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</si>
  <si>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</si>
  <si>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</si>
  <si>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</si>
  <si>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</si>
  <si>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</si>
  <si>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</si>
  <si>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</si>
  <si>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</si>
  <si>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</si>
  <si>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</si>
  <si>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</si>
  <si>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</si>
  <si>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</si>
  <si>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</si>
  <si>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</si>
  <si>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</si>
  <si>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</si>
  <si>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</si>
  <si>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</si>
  <si>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</si>
  <si>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</si>
  <si>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</si>
  <si>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</si>
  <si>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</si>
  <si>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</si>
  <si>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</si>
  <si>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</si>
  <si>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</si>
  <si>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</si>
  <si>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</si>
  <si>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</si>
  <si>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</si>
  <si>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</si>
  <si>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</si>
  <si>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</si>
  <si>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</si>
  <si>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</si>
  <si>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</si>
  <si>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</si>
  <si>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</si>
  <si>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68 NO BORMOINAPORIA AWC</t>
  </si>
  <si>
    <t>622 NO BORMOINAPORIA LP</t>
  </si>
  <si>
    <t>LP</t>
  </si>
  <si>
    <t>555 NO GOHAIN GAON AWC</t>
  </si>
  <si>
    <t>555 NO GOHAIN GAON LP</t>
  </si>
  <si>
    <t>SILAJARI KAMAR GAON II AWC</t>
  </si>
  <si>
    <t>115 NO BOROGURI LP</t>
  </si>
  <si>
    <t>2 NO GHORPHALIA AWC</t>
  </si>
  <si>
    <t>113 NO GHORPHALIA LP</t>
  </si>
  <si>
    <t>HATIGARH METELI AWC</t>
  </si>
  <si>
    <t xml:space="preserve">124 NO HATIGARH METELI MEDHI LP </t>
  </si>
  <si>
    <t>DEHABHETA AWC</t>
  </si>
  <si>
    <t>DEHABHETA BANUA LP</t>
  </si>
  <si>
    <t>CHOWKHAT HS</t>
  </si>
  <si>
    <t>High</t>
  </si>
  <si>
    <t>SANKARDEV CHAPANI HABI AWC</t>
  </si>
  <si>
    <t>SRIMANTA SANKARDEV LP</t>
  </si>
  <si>
    <t>PHESUAL JATAKIA AWC</t>
  </si>
  <si>
    <t>152 NO SARUAITI BALIKA LP</t>
  </si>
  <si>
    <t>DEHA GOJPURIA AWC</t>
  </si>
  <si>
    <t>400 NO CHIPAHIKHOLA LP</t>
  </si>
  <si>
    <t>MELENG METELI AWC</t>
  </si>
  <si>
    <t>111 NO KAPARADHARA LP</t>
  </si>
  <si>
    <t>CHENIAMGURI HS</t>
  </si>
  <si>
    <t>DEWAN GAON I AWC</t>
  </si>
  <si>
    <t>DEWAN GAON LP</t>
  </si>
  <si>
    <t>DAMIYANTI BAGAN AWC</t>
  </si>
  <si>
    <t>TRAILUKYA MOHAN BARUAH LP</t>
  </si>
  <si>
    <t>NAPAM BHOROLUWA AWC</t>
  </si>
  <si>
    <t>MELENG KAPARADHARA AWC</t>
  </si>
  <si>
    <t>SARU BAPOTI LP</t>
  </si>
  <si>
    <t>TIPOMIA AWC</t>
  </si>
  <si>
    <t>424 NO SANGALIJAN LP</t>
  </si>
  <si>
    <t>172 NO TINGLINE AWC</t>
  </si>
  <si>
    <t>68 NO BOLOMA NAHAT AWC</t>
  </si>
  <si>
    <t>63 NO NAHAT REBATI LAHON LP</t>
  </si>
  <si>
    <t>149 NO MIDHAKHAT II AWC</t>
  </si>
  <si>
    <t>592 NO MIDHAKHAT LP</t>
  </si>
  <si>
    <t>37 NO CHINATOLI BHAKAT CHUBURI AWC</t>
  </si>
  <si>
    <t>88 NO KAWOIMARI AZARAGURI GARMUR AWC</t>
  </si>
  <si>
    <t>2 NO KAWOIMARI LP</t>
  </si>
  <si>
    <t>ASSOIBARI AWC</t>
  </si>
  <si>
    <t>ASSOIBARI JAYANTI LP</t>
  </si>
  <si>
    <t>69 NO TEOK BAZAR AWC</t>
  </si>
  <si>
    <t>NATUN CHAPORI LP</t>
  </si>
  <si>
    <t>35 NO KAWOIMARI AWC</t>
  </si>
  <si>
    <t>NABAJYOTI KAWAIMARI ME (R)</t>
  </si>
  <si>
    <t>UP</t>
  </si>
  <si>
    <t>25 NO HATICHUNGI MOUT GAON AWC</t>
  </si>
  <si>
    <t>JANARDAN LP</t>
  </si>
  <si>
    <t>139 NO JAGDUAR HABI AWC</t>
  </si>
  <si>
    <t>JAGDUAR CHAPORI LP</t>
  </si>
  <si>
    <t>NABA PHAKUA AWC</t>
  </si>
  <si>
    <t>NABA PHAKUA LP</t>
  </si>
  <si>
    <t>NABA PHAKUA ME (R)</t>
  </si>
  <si>
    <t>SILAJARI KAMAR GAON I AWC</t>
  </si>
  <si>
    <t>CHILAJARI KAMAR GAON LP</t>
  </si>
  <si>
    <t>DEHA BAGAN AWC</t>
  </si>
  <si>
    <t>DEHA BAGAN LP</t>
  </si>
  <si>
    <t>GAYAN GAON AWC</t>
  </si>
  <si>
    <t>SRI SANKARDEV ME</t>
  </si>
  <si>
    <t>NAMONI CHUK AWC</t>
  </si>
  <si>
    <t>FECHUAL AUNIATI GIRLS ME</t>
  </si>
  <si>
    <t>MURA BOSTI I AWC</t>
  </si>
  <si>
    <t>MURA BOSTI LP</t>
  </si>
  <si>
    <t>134 NO BHUMURAGURI MISSING GAON AWC</t>
  </si>
  <si>
    <t>JAGDUAR ADARSHA ME (R)</t>
  </si>
  <si>
    <t>97 NO TEOK BAGAN AWC</t>
  </si>
  <si>
    <t>TEOK MAJDOOR LP</t>
  </si>
  <si>
    <t>PUJARI GAON AWC</t>
  </si>
  <si>
    <t>PUJARI GAON LP</t>
  </si>
  <si>
    <t>KARI GAON AWC</t>
  </si>
  <si>
    <t>94 NO FECHUAL LP</t>
  </si>
  <si>
    <t>157 NO ALI CHUBURI (I) NOI CHUCK AWC</t>
  </si>
  <si>
    <t>648 NO GOBINDPUR LP</t>
  </si>
  <si>
    <t>164 NO GRANT GHUGURAMUKH MINI AWC</t>
  </si>
  <si>
    <t>SANJOY LP</t>
  </si>
  <si>
    <t>PURNANANDA BARUAH LP</t>
  </si>
  <si>
    <t>50 NO DULIA GAON AWC</t>
  </si>
  <si>
    <t>54 NO DULIA GAON LP</t>
  </si>
  <si>
    <t>CHANGMAI CHOPAGURI AWC</t>
  </si>
  <si>
    <t>325 NO CHOPAGURI LP</t>
  </si>
  <si>
    <t>NATUN GOHAIN GAON LP</t>
  </si>
  <si>
    <t>Moinaporia</t>
  </si>
  <si>
    <t>CHARUMAI BORA</t>
  </si>
  <si>
    <t>URMILA BORA</t>
  </si>
  <si>
    <t>Mon</t>
  </si>
  <si>
    <t>Debajani Nath</t>
  </si>
  <si>
    <t>kakojan PHC</t>
  </si>
  <si>
    <t>JUNMONI BORA</t>
  </si>
  <si>
    <t>JYOTI BORGOHAIN</t>
  </si>
  <si>
    <t>JYOTI BURAGOHAIN</t>
  </si>
  <si>
    <t>Ghorpholia</t>
  </si>
  <si>
    <t>JYOTIMONI SAIKIA</t>
  </si>
  <si>
    <t>RINA BORA</t>
  </si>
  <si>
    <t>Tue</t>
  </si>
  <si>
    <t>Purnima Handique Kakoti</t>
  </si>
  <si>
    <t>PUTOLI GOGOI</t>
  </si>
  <si>
    <t>Chenijan</t>
  </si>
  <si>
    <t>ARUNA BORA</t>
  </si>
  <si>
    <t>POPY BORAH</t>
  </si>
  <si>
    <t>Wed</t>
  </si>
  <si>
    <t>Dipa Deori</t>
  </si>
  <si>
    <t>Phesual</t>
  </si>
  <si>
    <t>RUKMINI TATI</t>
  </si>
  <si>
    <t>NAYANMONI BORGOHAIN</t>
  </si>
  <si>
    <t>Thu</t>
  </si>
  <si>
    <t>Jharna Gogoi</t>
  </si>
  <si>
    <t>9365507452/ 9854357582</t>
  </si>
  <si>
    <t>Dhekiakhuwa</t>
  </si>
  <si>
    <t>JAYA MONI BORA</t>
  </si>
  <si>
    <t xml:space="preserve">8011838063/ 9401450304 </t>
  </si>
  <si>
    <t>BORNALI DUTTA</t>
  </si>
  <si>
    <t>Boloma</t>
  </si>
  <si>
    <t>LILA WATI KARDONG</t>
  </si>
  <si>
    <t>NIRU HATIBARUAH</t>
  </si>
  <si>
    <t>Fri</t>
  </si>
  <si>
    <t>PURNIMA BHARALI</t>
  </si>
  <si>
    <t>DIPALI BORAH</t>
  </si>
  <si>
    <t>Sat</t>
  </si>
  <si>
    <t>ANJALI SAIKIA</t>
  </si>
  <si>
    <t>DIPA SAIKIA</t>
  </si>
  <si>
    <t>08-04-19/ 09-04-19</t>
  </si>
  <si>
    <t>Mon/Tue</t>
  </si>
  <si>
    <t>NAJIMA BEGUM</t>
  </si>
  <si>
    <t>8486016138/ 7399298714</t>
  </si>
  <si>
    <t>Rajoi</t>
  </si>
  <si>
    <t>NIRMALI PHUKAN BORGOHAIN</t>
  </si>
  <si>
    <t>RUPA BORA SAIKIA</t>
  </si>
  <si>
    <t>RUPA SAIKIA</t>
  </si>
  <si>
    <t>7577854638/ 9859825427</t>
  </si>
  <si>
    <t>RINJU SAIKIA</t>
  </si>
  <si>
    <t>9101668043/ 9854280576</t>
  </si>
  <si>
    <t>RUMI RAJUWAR</t>
  </si>
  <si>
    <t>PROTIBHA GOGOI</t>
  </si>
  <si>
    <t>9859580281/ 9854580281</t>
  </si>
  <si>
    <t>Jagduar</t>
  </si>
  <si>
    <t>RASHMI REKHA SAIKIA</t>
  </si>
  <si>
    <t>RITAMONI SAIKIA</t>
  </si>
  <si>
    <t>Rashmi Rekha Saikia</t>
  </si>
  <si>
    <t>9957140047/ 9957036605</t>
  </si>
  <si>
    <t>Kawoimari</t>
  </si>
  <si>
    <t>MRINALI BORUAH</t>
  </si>
  <si>
    <t>MINU MILI</t>
  </si>
  <si>
    <t>MINA SAIKIA</t>
  </si>
  <si>
    <t>MRINALI BHARALI DAS</t>
  </si>
  <si>
    <t>GUNMAI KALITA</t>
  </si>
  <si>
    <t>MALA BORA</t>
  </si>
  <si>
    <t>NIPA BHAHOI</t>
  </si>
  <si>
    <t>NIZMA KHATUN BEGUM</t>
  </si>
  <si>
    <t>ARPANA BORPATRA</t>
  </si>
  <si>
    <t>RUKMINI TANTI</t>
  </si>
  <si>
    <t>GITA BAWRI</t>
  </si>
  <si>
    <t>9678199257/ 9085477820</t>
  </si>
  <si>
    <t>Nirmali Phukan Borgohain</t>
  </si>
  <si>
    <t>KALPANA BORAH</t>
  </si>
  <si>
    <t>CHAMPA BORA GOGOI</t>
  </si>
  <si>
    <t>7896931252/ 9678945088</t>
  </si>
  <si>
    <t>NIRU BHARALI</t>
  </si>
  <si>
    <t>7035482027/ 8486775880</t>
  </si>
  <si>
    <t>MUHILA HAZARIKA</t>
  </si>
  <si>
    <t>HASNA BEGUM</t>
  </si>
  <si>
    <t>9085222406/ 8752834680</t>
  </si>
  <si>
    <t>MANJU RAJUWAR</t>
  </si>
  <si>
    <t>9435574591/ 9401831032</t>
  </si>
  <si>
    <t>DULESWARI KURMI</t>
  </si>
  <si>
    <t>MANJU RAJUWAAR</t>
  </si>
  <si>
    <t>Hatigarh</t>
  </si>
  <si>
    <t>MIRA KALITA</t>
  </si>
  <si>
    <t>JUMEE BORAH</t>
  </si>
  <si>
    <t>Komarkhatowal</t>
  </si>
  <si>
    <t>RUPALI KALITA</t>
  </si>
  <si>
    <t>AMIYA NEOG</t>
  </si>
  <si>
    <t>ARIFA BEGUM</t>
  </si>
  <si>
    <t>BINU GOGOI</t>
  </si>
  <si>
    <t>Teok FRU</t>
  </si>
  <si>
    <t>RUMA BORA</t>
  </si>
  <si>
    <t>MAMONI DUTTA</t>
  </si>
  <si>
    <t>9854279659/ 7399550341</t>
  </si>
  <si>
    <t>BABY BORGOHAIN</t>
  </si>
  <si>
    <t>8011598600/ 8724057048</t>
  </si>
  <si>
    <t>9365564077/ 9854478340/ 9954552473</t>
  </si>
  <si>
    <t>72 no BORKHAT DA GAON AWC</t>
  </si>
  <si>
    <t>118 NO BORKHAT LP</t>
  </si>
  <si>
    <t>136 NO INDIRA ADARSHA GAON AWC</t>
  </si>
  <si>
    <t>DOGACHUK LP</t>
  </si>
  <si>
    <t>JADABPUR TG ME (R)</t>
  </si>
  <si>
    <t>JADAVPUR HS (R)</t>
  </si>
  <si>
    <t>415 NO SOTAI BOSTI BONUA LP</t>
  </si>
  <si>
    <t>MOINABHETA AWC</t>
  </si>
  <si>
    <t>409 NO MOINABHETA LP</t>
  </si>
  <si>
    <t>RAMPUR ADARSHA MISSING JANAJATI ME (R)</t>
  </si>
  <si>
    <t>RAMPUR ADARSHA MISSING JANAJATI HS (R)</t>
  </si>
  <si>
    <t>RAMPUR BHAKAT GAON I AWC</t>
  </si>
  <si>
    <t>RAMPUR ADARSHA  MISSING JANAJATI LP</t>
  </si>
  <si>
    <t>CHENIJAN HS</t>
  </si>
  <si>
    <t>CHENIJAN ME</t>
  </si>
  <si>
    <t>KARASGURI AWC</t>
  </si>
  <si>
    <t>326 NO KARASGURI LP</t>
  </si>
  <si>
    <t>48 NO MAHARA GAON AWC</t>
  </si>
  <si>
    <t>329 NO MAHARA LP</t>
  </si>
  <si>
    <t>TEOK GIRLS HSS</t>
  </si>
  <si>
    <t>43 NO PAHUCHUNGI AWC</t>
  </si>
  <si>
    <t>MADHYA TEOK BALAK LP</t>
  </si>
  <si>
    <t>DEWAN BHOROLUWA AWC</t>
  </si>
  <si>
    <t>RAMESWAR BORA LP</t>
  </si>
  <si>
    <t>71 NO BANHBARI AWC</t>
  </si>
  <si>
    <t>JAMUGURI AWC</t>
  </si>
  <si>
    <t>DHARI GAON AWC</t>
  </si>
  <si>
    <t>19 NO SOTAI BHAKAT GAON AWC</t>
  </si>
  <si>
    <t>GARAGURI AWC</t>
  </si>
  <si>
    <t>24 NO HATICHUNGI MOUT GAON AWC</t>
  </si>
  <si>
    <t>91 NO KATIA DUARAH CHUK KATIKUCHIA AWC</t>
  </si>
  <si>
    <t>62 NO BAMUNGAON AWC</t>
  </si>
  <si>
    <t>DA BAMUN GAON AWC</t>
  </si>
  <si>
    <t>153 NO MUDOICHUCK MUSLIMGAON AWC</t>
  </si>
  <si>
    <t>54 NO DHEKIANI BHOROLUWA AWC</t>
  </si>
  <si>
    <t>418 NO TINIKURIA LP</t>
  </si>
  <si>
    <t>MELENG GOHAIN GAON HS</t>
  </si>
  <si>
    <t>PIRAKATA PADUM PUKHURI AWC</t>
  </si>
  <si>
    <t>119 NO PADUM PUKHURI LP</t>
  </si>
  <si>
    <t>JAGDUAR HABI NATUN GAON LP</t>
  </si>
  <si>
    <t>MELENG GOHAIN GAON ME</t>
  </si>
  <si>
    <t>34 NO BONGALI GAON AWC</t>
  </si>
  <si>
    <t>TEOK BONGALI GAON LP</t>
  </si>
  <si>
    <t>KAMAR GAON KAMAR KHATOWAL AWC</t>
  </si>
  <si>
    <t>SORBODOI LP</t>
  </si>
  <si>
    <t>94 NO KAWOIMARI GOHAIN GAON LP</t>
  </si>
  <si>
    <t>2 NO KAWOIMARI JANAJATI ME</t>
  </si>
  <si>
    <t>BALIJAN NATUN LINE AWC</t>
  </si>
  <si>
    <t>MELENG CHAH MAJDOOR ME</t>
  </si>
  <si>
    <t>RAMPUR BHAKAT GAON II AWC</t>
  </si>
  <si>
    <t>RAMPUR BHAKAT GAON LP</t>
  </si>
  <si>
    <t>MUDOIJAN BHOROLUWA 2 AWC</t>
  </si>
  <si>
    <t>35 NO MUDOIJAN NIMNA BUNIADI LP</t>
  </si>
  <si>
    <t>DUARAH GAON AWC</t>
  </si>
  <si>
    <t>DUARAH GAON LP</t>
  </si>
  <si>
    <t>BAPUJI ADARSHA  LP</t>
  </si>
  <si>
    <t>DA KUKURACHOWA AWC</t>
  </si>
  <si>
    <t>DAKUKURACHOWA LP</t>
  </si>
  <si>
    <t>DANGORI TOL AWC</t>
  </si>
  <si>
    <t>DANGORI TOL LP</t>
  </si>
  <si>
    <t>6900466900/ 6902048600</t>
  </si>
  <si>
    <t>BINAPANI PATHOK</t>
  </si>
  <si>
    <t>BINAPANI PATHOK HAZARIKA</t>
  </si>
  <si>
    <t>9365368863/ 7896100785</t>
  </si>
  <si>
    <t>RIMPIMONI DAS</t>
  </si>
  <si>
    <t>MANJUMONI BORAH</t>
  </si>
  <si>
    <t>YAMUNA SAIKIA</t>
  </si>
  <si>
    <t>8403970926/ 9508505488</t>
  </si>
  <si>
    <t>RENUMAI CHETIA PAYENG</t>
  </si>
  <si>
    <t>8822290569/ 9707018463/ 9707138611</t>
  </si>
  <si>
    <t>9531379872/ 9577988128</t>
  </si>
  <si>
    <t>8638514081/ 9864873423</t>
  </si>
  <si>
    <t>TULU BORAH</t>
  </si>
  <si>
    <t>MAMONI BORPATRA</t>
  </si>
  <si>
    <t>9957218201/  9957786865</t>
  </si>
  <si>
    <t>SARASWATI BORA</t>
  </si>
  <si>
    <t>9954308769/ 9864733711</t>
  </si>
  <si>
    <t>BULU CHETIA</t>
  </si>
  <si>
    <t>10-Jun-19/ 11-Jun-19</t>
  </si>
  <si>
    <t>8486699618/ 9577287474</t>
  </si>
  <si>
    <t>KUSUM SAIKIA</t>
  </si>
  <si>
    <t>ANJU KURMI</t>
  </si>
  <si>
    <t>8403972391/ 9613478184</t>
  </si>
  <si>
    <t>MUN MUN HAZARIKA</t>
  </si>
  <si>
    <t>GUNODA GOGOI</t>
  </si>
  <si>
    <t>8011198209/ 9954670294</t>
  </si>
  <si>
    <t>JILLY HANDIQUE</t>
  </si>
  <si>
    <t>7896119307/ 9508570905</t>
  </si>
  <si>
    <t>PRONITA SAIKIA</t>
  </si>
  <si>
    <t>Bamungaon</t>
  </si>
  <si>
    <t>MUDHUMITA BORA</t>
  </si>
  <si>
    <t>NIZARA BORA</t>
  </si>
  <si>
    <t>9101758095/ 8749918394</t>
  </si>
  <si>
    <t>Rajabari</t>
  </si>
  <si>
    <t>CHANDRAMAI HAZARIKA</t>
  </si>
  <si>
    <t>MISBA BEGUM</t>
  </si>
  <si>
    <t>8011655674/ 9854376861</t>
  </si>
  <si>
    <t>BINA HAZARIKA</t>
  </si>
  <si>
    <t>7636800449/ 9577159387</t>
  </si>
  <si>
    <t>MINATI KAKOTY</t>
  </si>
  <si>
    <t>9954215617/ 9435293325</t>
  </si>
  <si>
    <t>PURNIMA PHUKON</t>
  </si>
  <si>
    <t>RENU KURMI</t>
  </si>
  <si>
    <t>6900996572/ 8751947376</t>
  </si>
  <si>
    <t>9954126969/ 8472981281</t>
  </si>
  <si>
    <t>9957316524/ 9957316521</t>
  </si>
  <si>
    <t>MINA RABI DAS</t>
  </si>
  <si>
    <t>9508045181/ 9435451448</t>
  </si>
  <si>
    <t>8011877223/ 9707388209</t>
  </si>
  <si>
    <t>MOMI BORAH</t>
  </si>
  <si>
    <t>KABITA DOLEY</t>
  </si>
  <si>
    <t>MARY TANTI</t>
  </si>
  <si>
    <t>8011143277/ 9678910186</t>
  </si>
  <si>
    <t>9707018463/ 9476921981</t>
  </si>
  <si>
    <t>8822583228/ 9678476539</t>
  </si>
  <si>
    <t>9577575642/ 9435699075</t>
  </si>
  <si>
    <t>Pulinahoroni</t>
  </si>
  <si>
    <t>MINA KUMARI DAS</t>
  </si>
  <si>
    <t>9706943900/ 9613359604</t>
  </si>
  <si>
    <t>MINARABHA HATIBORUAH</t>
  </si>
  <si>
    <t>9365418467/ 9401450310</t>
  </si>
  <si>
    <t>MANJITA BORAH</t>
  </si>
  <si>
    <t>9435724972/ 9707048268</t>
  </si>
  <si>
    <t>RANJU BORAH</t>
  </si>
  <si>
    <t>6900466947/ 9854416084</t>
  </si>
  <si>
    <t>Jorhat</t>
  </si>
  <si>
    <t>Kakojan</t>
  </si>
  <si>
    <t>Dr. Benudhar Dutta</t>
  </si>
  <si>
    <t>Mo Ayur</t>
  </si>
  <si>
    <t>Dr Ajay Kr Gond</t>
  </si>
  <si>
    <t>Dental Surgeon</t>
  </si>
  <si>
    <t>Ananta Nath</t>
  </si>
  <si>
    <t>Marry Arandhara</t>
  </si>
  <si>
    <t>Pharmacist</t>
  </si>
  <si>
    <t>ANM</t>
  </si>
  <si>
    <t>Dr Dipak Kr Saikia</t>
  </si>
  <si>
    <t>Rajib Saikia</t>
  </si>
  <si>
    <t>Putoli Kurmi</t>
  </si>
  <si>
    <t>Mo Homeo</t>
  </si>
  <si>
    <t>JORHAT</t>
  </si>
  <si>
    <t>KAKOJAN</t>
  </si>
  <si>
    <t>54 NO CHAWKHAT BHOROLUWA I AWC</t>
  </si>
  <si>
    <t>73 NO CHAWKHAT BHOROLUWA LP</t>
  </si>
  <si>
    <t>GOHAIN HANDIQUE AWC</t>
  </si>
  <si>
    <t>JOYRAM PATRA LP</t>
  </si>
  <si>
    <t>MELENG KUMAR GAON AWC</t>
  </si>
  <si>
    <t>63 NO DOLOI GAON AWC</t>
  </si>
  <si>
    <t>399 NO DOLOI GAON JR BASIC LP</t>
  </si>
  <si>
    <t>20 NO BAGHJAN GHORPHALIA AWC</t>
  </si>
  <si>
    <t>BAGHJAN GHORPHALIA LP</t>
  </si>
  <si>
    <t>SOTAI CHINATOLI MINI AWC</t>
  </si>
  <si>
    <t>588 NO RAJOI BANUA AWC</t>
  </si>
  <si>
    <t>588 NO RAJOI BANUA LP</t>
  </si>
  <si>
    <t>133 NO JAGDUAR NA PAM DA MAJGAON AWC</t>
  </si>
  <si>
    <t>DA CHUK MAJGAON LP</t>
  </si>
  <si>
    <t>KATIKUCHIA MES</t>
  </si>
  <si>
    <t>BAGHJAN KUSH AWC</t>
  </si>
  <si>
    <t>152 NO SARU AITI BALIKA LP</t>
  </si>
  <si>
    <t>143 NO KAWOIMARI ARUNAMUKH AWC</t>
  </si>
  <si>
    <t>MAJOR CHAPORI GOVT JR BASIC LP</t>
  </si>
  <si>
    <t>2 NO SAGUNPARA AWC</t>
  </si>
  <si>
    <t>519 NO SAGUNPARA LP</t>
  </si>
  <si>
    <t>62 NO BORMOTHAWRI AWC</t>
  </si>
  <si>
    <t>Bormothauri GOVT JR BASIC LP</t>
  </si>
  <si>
    <t>CHUMONI CHAPORI AWC</t>
  </si>
  <si>
    <t>SANKARDEV JANAJATI MV</t>
  </si>
  <si>
    <t>HOLALBARI BORGOHAIN CHAPORI ME</t>
  </si>
  <si>
    <t>MADHYA HOLONGAPAR MV</t>
  </si>
  <si>
    <t>SANKARDEV JANAJATI HS</t>
  </si>
  <si>
    <t>NOWSOLIA AWC</t>
  </si>
  <si>
    <t>114 NO BAGHJAN LP</t>
  </si>
  <si>
    <t>28 NO ARANDHARA AWC</t>
  </si>
  <si>
    <t>322 NO ARANDHARA LP</t>
  </si>
  <si>
    <t>51 NO UTTAR DULIA AWC</t>
  </si>
  <si>
    <t>197 NO UTTAR DULIA LP</t>
  </si>
  <si>
    <t>HATISHAL MISSING GAON AWC</t>
  </si>
  <si>
    <t>HATISHAL MISSING GAON LP</t>
  </si>
  <si>
    <t>76 NO PURONI MELENG AWC</t>
  </si>
  <si>
    <t>156 NO GARAGURI LP</t>
  </si>
  <si>
    <t>DEKA CHAMUA LP</t>
  </si>
  <si>
    <t>141 NO BAM GUAL GAON AWC</t>
  </si>
  <si>
    <t>BONGALI PLOT LP</t>
  </si>
  <si>
    <t>148 NO KATIKUCHIA AWC</t>
  </si>
  <si>
    <t>41 NO KATIKUCHIA AWC</t>
  </si>
  <si>
    <t>CHAWKHAT MV</t>
  </si>
  <si>
    <t>NAMATIA GOHAIN BONGALI GAON AWC</t>
  </si>
  <si>
    <t>87 NO TISIRA LP</t>
  </si>
  <si>
    <t>SILAJARI KOMARGAON I AWC</t>
  </si>
  <si>
    <t>SILAJARI KOMARGAON LP</t>
  </si>
  <si>
    <t>60 NO NATUN MELENG CHAPORI AWC</t>
  </si>
  <si>
    <t>NATUN MELENG CHAPORI LP</t>
  </si>
  <si>
    <t>32 NO JAGDUAR NARENG PACHANI AWC</t>
  </si>
  <si>
    <t>232 NO JAGDUAR LP</t>
  </si>
  <si>
    <t>JAILMORA BOSTI AWC</t>
  </si>
  <si>
    <t>JAILMORA BOSTI LP</t>
  </si>
  <si>
    <t>140 NO KAOWIMARI II AWC</t>
  </si>
  <si>
    <t>NABAJYOTI KAWOIMARI LP</t>
  </si>
  <si>
    <t>47 NO TEOK SONARI AWC</t>
  </si>
  <si>
    <t>TEOK SONARI GAON LP</t>
  </si>
  <si>
    <t>138 NO SUSABAT AWC</t>
  </si>
  <si>
    <t>SUSABAT LP</t>
  </si>
  <si>
    <t>33 NO JAGDUAR HABI GAON AWC</t>
  </si>
  <si>
    <t>JAGDUAR ADARSHA ME</t>
  </si>
  <si>
    <t xml:space="preserve">AJARGURI GARAMUR ME </t>
  </si>
  <si>
    <t>HOLALBARI I AWC</t>
  </si>
  <si>
    <t>327 NO HOLALBARI LP</t>
  </si>
  <si>
    <t>178 NO MORAN HUSSAIN CHAPORI AWC</t>
  </si>
  <si>
    <t>HUSSAIN CHAPORI LP</t>
  </si>
  <si>
    <t>SARUPADIA BAILUNG GAON AWC</t>
  </si>
  <si>
    <t>299 NO PIRAKATA NIMNA BUNIADI LP</t>
  </si>
  <si>
    <t>KHERONI BOSTI AWC</t>
  </si>
  <si>
    <t>KHERONI MAJDOOR LP</t>
  </si>
  <si>
    <t>HATICHUNGI AWC</t>
  </si>
  <si>
    <t>POHUGARH MES</t>
  </si>
  <si>
    <t>MELENG MUNDA BOSTI AWC</t>
  </si>
  <si>
    <t>MELENG BOGORIGURI LP</t>
  </si>
  <si>
    <t>46 NO SONARI MISSING AWC</t>
  </si>
  <si>
    <t>379 NO SONARI MISSING LP</t>
  </si>
  <si>
    <t>42 NO TEOK MAJGAON AWC</t>
  </si>
  <si>
    <t>401 NO KHANGIA MAJ GAON LP</t>
  </si>
  <si>
    <t>137 NO NARENG PACHANI MUSLIM GAON AWC</t>
  </si>
  <si>
    <t>JAGDUAR HS</t>
  </si>
  <si>
    <t>177 NO BOLOMA BAGAN AWC</t>
  </si>
  <si>
    <t>BOLOMA BAGAN LP</t>
  </si>
  <si>
    <t>8721954899/ 9613229090</t>
  </si>
  <si>
    <t>RUNUMI BONIA</t>
  </si>
  <si>
    <t>AMIT PRABHA BORPATRA</t>
  </si>
  <si>
    <t>AMRIT PRAVA PATOR</t>
  </si>
  <si>
    <t>MAMU KALITA</t>
  </si>
  <si>
    <t>kathgaon</t>
  </si>
  <si>
    <t>RUPA BORA</t>
  </si>
  <si>
    <t>RUMI BORA</t>
  </si>
  <si>
    <t>RUMI BORAH</t>
  </si>
  <si>
    <t>9476922408/ 8876020924</t>
  </si>
  <si>
    <t>RENU BORGUHAIN BORA</t>
  </si>
  <si>
    <t>9954061543/ 9954061548</t>
  </si>
  <si>
    <t>NIKU HAZARIKA</t>
  </si>
  <si>
    <t>RUNU SAIKIA</t>
  </si>
  <si>
    <t>Borokial</t>
  </si>
  <si>
    <t>Jasuda Pegu</t>
  </si>
  <si>
    <t>JUN SAIKIA</t>
  </si>
  <si>
    <t>RINA BORAH</t>
  </si>
  <si>
    <t>9101303471/ 9101303478</t>
  </si>
  <si>
    <t>8011379747/ 9435212834</t>
  </si>
  <si>
    <t>8486766044/ 8011515061</t>
  </si>
  <si>
    <t>Bormothauri</t>
  </si>
  <si>
    <t>NIRJULA BORUAH</t>
  </si>
  <si>
    <t>KARABI RISONG</t>
  </si>
  <si>
    <t>8752902204/ 8785902204</t>
  </si>
  <si>
    <t>KALPANA PEGU</t>
  </si>
  <si>
    <t>7635928216/ 9613440634</t>
  </si>
  <si>
    <t>Bejorchiga</t>
  </si>
  <si>
    <t>Minu Lagachu</t>
  </si>
  <si>
    <t>ANJANA BORA KALITA</t>
  </si>
  <si>
    <t>7576014827/ 9435293848</t>
  </si>
  <si>
    <t>SUGANDHA BARUAH</t>
  </si>
  <si>
    <t>7399134125/ 7576014827</t>
  </si>
  <si>
    <t>BILKISH BEGUM</t>
  </si>
  <si>
    <t>ABANTI DAS</t>
  </si>
  <si>
    <t>9577122425/ 9613785828</t>
  </si>
  <si>
    <t>PURNIMA KUTUM</t>
  </si>
  <si>
    <t>9957096301/ 9365171377</t>
  </si>
  <si>
    <t>9864496944/ 9954308391</t>
  </si>
  <si>
    <t>RITAMONI KALITA DUTTA</t>
  </si>
  <si>
    <t>LILYMONI BORAH</t>
  </si>
  <si>
    <t>7002716832/ 7002018218</t>
  </si>
  <si>
    <t>ANJALI DUTTA</t>
  </si>
  <si>
    <t>7086845445/ 8011537416</t>
  </si>
  <si>
    <t>9101072096/ 9577073736</t>
  </si>
  <si>
    <t>9401930064/ 9435458695</t>
  </si>
  <si>
    <t>JYOTIMONI BORA</t>
  </si>
  <si>
    <t>9678053930/ 8811067762</t>
  </si>
  <si>
    <t>REKHA BORAH</t>
  </si>
  <si>
    <t>Madhumita Borah</t>
  </si>
  <si>
    <t>RANJU DAS</t>
  </si>
  <si>
    <t>7896258527/ 9954421930</t>
  </si>
  <si>
    <t>7086739289/ 9577676717</t>
  </si>
  <si>
    <t>7399598106/ 9678442924</t>
  </si>
  <si>
    <t>MINA MILI</t>
  </si>
  <si>
    <t>Mina Kumari Das</t>
  </si>
  <si>
    <t>RINJUMONI GOGOI</t>
  </si>
  <si>
    <t>8811816222/ 9678201590</t>
  </si>
  <si>
    <t>RITUMONI CHANGMAI</t>
  </si>
  <si>
    <t>GUNA CHUTIA</t>
  </si>
  <si>
    <t>8134960538/ 9613334484</t>
  </si>
  <si>
    <t>BIJOYA PHUKON</t>
  </si>
  <si>
    <t>8822196466/ 8822196433</t>
  </si>
  <si>
    <t>Sundarpur</t>
  </si>
  <si>
    <t>DIPA KALITA</t>
  </si>
  <si>
    <t>9954067035/ 9401450316</t>
  </si>
  <si>
    <t>MANDIRA HAZARIKA</t>
  </si>
  <si>
    <t>RUBI KALITA</t>
  </si>
  <si>
    <t>RENU BORAIK</t>
  </si>
  <si>
    <t>DIPIKA MILI TAYE</t>
  </si>
  <si>
    <t>GUNLATA SAIKIA</t>
  </si>
  <si>
    <t>GUNODA SAIKIA</t>
  </si>
  <si>
    <t>30-May-19/ 31-May-19</t>
  </si>
  <si>
    <t>Thu/ Fri</t>
  </si>
  <si>
    <t>JAWAHARLAL NEHRU HS</t>
  </si>
  <si>
    <t>BAROPAIK AWC</t>
  </si>
  <si>
    <t>117 NO BAROPAIK GAON LP</t>
  </si>
  <si>
    <t>151 NO MAHARA MUSLIM GAON AWC</t>
  </si>
  <si>
    <t>4 NO JOTOKIA BANUA AWC</t>
  </si>
  <si>
    <t>9954181578/ 9954803248</t>
  </si>
  <si>
    <t>NAGIMA BEGUM</t>
  </si>
  <si>
    <t>RINA MAL</t>
  </si>
  <si>
    <t>HSS</t>
  </si>
  <si>
    <t>9954601086/ 8472853287</t>
  </si>
  <si>
    <t>9435611443/  9101666355</t>
  </si>
  <si>
    <t>7086328152/ 9707246699</t>
  </si>
  <si>
    <t>9401323887/7896235574</t>
  </si>
  <si>
    <t>BHUMURAGURI MISSING GAON LP</t>
  </si>
  <si>
    <t>9531271688/ 9577117452</t>
  </si>
  <si>
    <t>RAJOI BAGAN AWC</t>
  </si>
  <si>
    <t>MELENG ITABHETA (II) AWC</t>
  </si>
  <si>
    <t>KAKOJAN DA GAON AWC</t>
  </si>
  <si>
    <t>GHUGURAMUKH AWC</t>
  </si>
  <si>
    <t>NATUN MELENG AWC</t>
  </si>
  <si>
    <t>135 NO NATUN MELENG AWC</t>
  </si>
  <si>
    <t>MELENG LAHKAR (I) AWC</t>
  </si>
  <si>
    <t>MELENG LAHKAR II AWC</t>
  </si>
  <si>
    <t>144 NO KATIKUCHIA ALI AWC</t>
  </si>
  <si>
    <t>BAMKUKURACHOWA AWC</t>
  </si>
  <si>
    <t>BAMKUKURACHOWA MAJORCHUK AWC</t>
  </si>
  <si>
    <t>KAKOJAN MAJGAON AWC</t>
  </si>
  <si>
    <t>1 NO BAILUNG GAON 1 AWC</t>
  </si>
  <si>
    <t>1 NO BAILUNG GAON 2 AWC</t>
  </si>
  <si>
    <t>HOLALBARI II AWC</t>
  </si>
  <si>
    <t>MELENG MAJDOOR CLUB AWC</t>
  </si>
  <si>
    <t>GORIA CHAH BAGISA AWC</t>
  </si>
  <si>
    <t>DOLOI GAON AWC</t>
  </si>
  <si>
    <t>CHETIA GAON AWC</t>
  </si>
  <si>
    <t>TINIKUNIA HATIBARUAH AWC</t>
  </si>
  <si>
    <t>1 NO BONGAON AWC</t>
  </si>
  <si>
    <t>52 NO RAJABARI AWC</t>
  </si>
  <si>
    <t>154 NO RAJABARI BASIC AWC</t>
  </si>
  <si>
    <t>SUNARI GAON AWC</t>
  </si>
  <si>
    <t>75 NO KANUPUKHURI AWC</t>
  </si>
  <si>
    <t>CHAPANI HABI AWC</t>
  </si>
  <si>
    <t>CHOWKHAT BHOROLUWA (II) AWC</t>
  </si>
  <si>
    <t>MELENG ITABHETA (I) AWC</t>
  </si>
  <si>
    <t>CHAWRAH BOSTI AWC</t>
  </si>
  <si>
    <t>RAJOI BAGAN 5 NO LINE AWC</t>
  </si>
  <si>
    <t>181 NO CHAKULIBOR AWC</t>
  </si>
  <si>
    <t>TINIKUNIA MAJDOOR CLUB AWC</t>
  </si>
  <si>
    <t>TINIKUNIA BAGAN AWC</t>
  </si>
  <si>
    <t>173 NO KHORIPALENG AWC</t>
  </si>
  <si>
    <t>LAHING GRANT AWC</t>
  </si>
  <si>
    <t>180 NO ALIBOSTI AWC</t>
  </si>
  <si>
    <t xml:space="preserve">157 NO ALICHUBURI (II) DA CHUCK AWC </t>
  </si>
  <si>
    <t>RAJOI 10 NO WARD AWC</t>
  </si>
  <si>
    <t>SOTAI BAGAN I AWC</t>
  </si>
  <si>
    <t>SOTAI BAGAN II AWC</t>
  </si>
  <si>
    <t>135 NO JAGDUAR BAGAN AWC</t>
  </si>
  <si>
    <t>136 NO JAGDUAR COLONY AWC</t>
  </si>
  <si>
    <t>171 NO HATKHOLA AWC</t>
  </si>
  <si>
    <t>72 NO TEOK BAGAN I AWC</t>
  </si>
  <si>
    <t>92 NO UTTAR DULIA (42 NO BOGORIGURI) AWC</t>
  </si>
  <si>
    <t>150 NO HABI BAZAR CHUCK AWC</t>
  </si>
  <si>
    <t>45 NO TEOK TELIA GAON AWC</t>
  </si>
  <si>
    <t>32 NO NARENG PACHANI AWC</t>
  </si>
  <si>
    <t>145 NO PARBATIA GAON AWC</t>
  </si>
  <si>
    <t>BAGHJAN KUSH I AWC</t>
  </si>
  <si>
    <t>BAGHJAN KUSH II AWC</t>
  </si>
  <si>
    <t>31 NO KUKURACHOWA DEHAJAN AWC</t>
  </si>
  <si>
    <t>182 NO NAGADERA NODITOLI AWC</t>
  </si>
  <si>
    <t>194 NO NAGADERA BANHBARI AWC</t>
  </si>
  <si>
    <t>44 NO CHAWDANG GAON I AWC</t>
  </si>
  <si>
    <t>146 NO CHAWDANG GAON II AWC</t>
  </si>
  <si>
    <t>MINATI TANTI</t>
  </si>
  <si>
    <t>SOFIKA BEGUM</t>
  </si>
  <si>
    <t>PRANJU BHUYAN BORAH</t>
  </si>
  <si>
    <t>REKHA BARUAH</t>
  </si>
  <si>
    <t>MADHUSMITA CHETIA</t>
  </si>
  <si>
    <t>RIHANA BEGUM</t>
  </si>
  <si>
    <t>BINU DUTTA</t>
  </si>
  <si>
    <t>RUNU BORAH</t>
  </si>
  <si>
    <t>GITA RAJPUT</t>
  </si>
  <si>
    <t>SABITRI BHUYAN</t>
  </si>
  <si>
    <t>9706202885/ 8751946361/ 9678568932</t>
  </si>
  <si>
    <t>DIPA KOLITA</t>
  </si>
  <si>
    <t>JUNU BORAH</t>
  </si>
  <si>
    <t>9401300032/ 9957036370</t>
  </si>
  <si>
    <t>9707640900/ 8753947994</t>
  </si>
  <si>
    <t>NAZMA KHATUN BEGUM</t>
  </si>
  <si>
    <t>RITUMONI DAS</t>
  </si>
  <si>
    <t>BINA DAS</t>
  </si>
  <si>
    <t>LALITA BODRA</t>
  </si>
  <si>
    <t>DEWAN GAON II AWC</t>
  </si>
  <si>
    <t>KAKAJAN MADRASSA ME</t>
  </si>
  <si>
    <t>TOP TOPI AWC</t>
  </si>
  <si>
    <t>TOP TOPI LP</t>
  </si>
  <si>
    <t>KUMALIA CHAPARI GOVT JR BASIC LP</t>
  </si>
  <si>
    <t>SUNDARPUR AWC</t>
  </si>
  <si>
    <t>SUNDARPUR LP</t>
  </si>
  <si>
    <t>64 NO DOGA CHUCK AWC</t>
  </si>
  <si>
    <t>ROHINI HATIBARUAH LP</t>
  </si>
  <si>
    <t>56 NO KAKOJAN DULIA AWC</t>
  </si>
  <si>
    <t>73 NO DULIA GAON LP</t>
  </si>
  <si>
    <t>KAKOJAN GIRLS HS</t>
  </si>
  <si>
    <t>667 NO MELENG JATAKIA LP</t>
  </si>
  <si>
    <t>MELENG MV SCHOOL AWC</t>
  </si>
  <si>
    <t>MELENG BALICHAPORI MV</t>
  </si>
  <si>
    <t>GOJPURIA AWC</t>
  </si>
  <si>
    <t>LATE NAGEN BORA LP</t>
  </si>
  <si>
    <t>TEOK BOYS HS</t>
  </si>
  <si>
    <t>CHUTIA GAON AWC</t>
  </si>
  <si>
    <t>28 NO CHUTIA GAON LP</t>
  </si>
  <si>
    <t>ROKHESWAR GOHAIN LP</t>
  </si>
  <si>
    <t>30 NO JAGDUAR NAPAMUA AWC</t>
  </si>
  <si>
    <t>JAGDUAR NAPAMUA LP</t>
  </si>
  <si>
    <t>BORKHAT BALICHAPORI ME (R)</t>
  </si>
  <si>
    <t>BURA GAON AWC</t>
  </si>
  <si>
    <t>HUDAMUA LP</t>
  </si>
  <si>
    <t>JATAKIA BAGAN LP</t>
  </si>
  <si>
    <t>74 NO DIHINGIA GAON AWC</t>
  </si>
  <si>
    <t>122 NO CHAPANI LP</t>
  </si>
  <si>
    <t>ADARSHA BONGAON AWC</t>
  </si>
  <si>
    <t>DA GAON PRE SENIOR MADRASA ME</t>
  </si>
  <si>
    <t>KAWOIMARI HS</t>
  </si>
  <si>
    <t>62 NO BAMUN GAON AWC</t>
  </si>
  <si>
    <t>72 NO BORKHELIA  ADARSHA JR BASIC LP</t>
  </si>
  <si>
    <t>PURONA GOJPORIA AWC</t>
  </si>
  <si>
    <t>PURONA GOJPORIA LP</t>
  </si>
  <si>
    <t>MELENG BAGAN BALIJAN AWC</t>
  </si>
  <si>
    <t>MELENG BAGAN LP</t>
  </si>
  <si>
    <t>MUDOIJAN BHOROLUWA 1 AWC</t>
  </si>
  <si>
    <t>328 NO MUDOIJAN BHOROLUWA LP</t>
  </si>
  <si>
    <t>95 NO BOLOMA PATHAR AWC</t>
  </si>
  <si>
    <t>BOLOMA POTHAR LP</t>
  </si>
  <si>
    <t>89 NO JAGDUAR BAGAN AWC</t>
  </si>
  <si>
    <t>JAGDUAR BAGAN LP</t>
  </si>
  <si>
    <t>NAGINIJAN BAGAN AWC</t>
  </si>
  <si>
    <t>DEHA NAGINIJAN LP</t>
  </si>
  <si>
    <t>RAJOI BAGAN LP</t>
  </si>
  <si>
    <t>509 NO GARUWAL CHUNGI AWC</t>
  </si>
  <si>
    <t>509 NO GOROWAL CHUNGI LP</t>
  </si>
  <si>
    <t>BORKHELIA AWC</t>
  </si>
  <si>
    <t>SANKARDEV LP</t>
  </si>
  <si>
    <t>OWGURI LINE AWC</t>
  </si>
  <si>
    <t>CHENIJAN OWGURI LP</t>
  </si>
  <si>
    <t>GANDHI GRAM LP</t>
  </si>
  <si>
    <t>73 NO DULAKHARIA AWC</t>
  </si>
  <si>
    <t>DULAKHARIA LP</t>
  </si>
  <si>
    <t>BOLOMA JAN NIMNA BUNIADI BALIKA LP</t>
  </si>
  <si>
    <t>Kopahtoli AWC</t>
  </si>
  <si>
    <t>KOPAHTOLI ANUSUSIT LP</t>
  </si>
  <si>
    <t>GARUWAL CHUNGI II AWC</t>
  </si>
  <si>
    <t>22 NO DULAKAKHORIA GAON AWC</t>
  </si>
  <si>
    <t>421 NO DULAKAKHORIA LP</t>
  </si>
  <si>
    <t>156 NO SORAICHUNGI AWC</t>
  </si>
  <si>
    <t>NAMONI DULIA GAON LP</t>
  </si>
  <si>
    <t>DHANMAI BEGUM</t>
  </si>
  <si>
    <t>Jhanjimukh S/D</t>
  </si>
  <si>
    <t>KHIRUMAI KALITA</t>
  </si>
  <si>
    <t>AMI KALITA</t>
  </si>
  <si>
    <t>Jyotimoni Bora</t>
  </si>
  <si>
    <t>9854374791/ 9859335781</t>
  </si>
  <si>
    <t>ABEDA BEGUM</t>
  </si>
  <si>
    <t>9435499604/ 9401202136</t>
  </si>
  <si>
    <t>9678199252/ 7636014496</t>
  </si>
  <si>
    <t>9678299075/ 9674299075</t>
  </si>
  <si>
    <t>BINITA KALITA</t>
  </si>
  <si>
    <t>RUPALI BORA</t>
  </si>
  <si>
    <t>9954534982/ 9957663430</t>
  </si>
  <si>
    <t>8-Aug-19/ 09-Aug-19</t>
  </si>
  <si>
    <t>8753836289/ 9864681505</t>
  </si>
  <si>
    <t>9678928428/ 9954109372</t>
  </si>
  <si>
    <t>9954520744/ 9435451450</t>
  </si>
  <si>
    <t>99541906281/ 9678702110</t>
  </si>
  <si>
    <t>JUN BORAH</t>
  </si>
  <si>
    <t>8472804827/9401505786</t>
  </si>
  <si>
    <t>MAMONI BEGUM</t>
  </si>
  <si>
    <t>NIJORA BORAH</t>
  </si>
  <si>
    <t>9957270305/ 9707212057</t>
  </si>
  <si>
    <t>MANJITA BARUAH</t>
  </si>
  <si>
    <t>9954552529/ 9957474331</t>
  </si>
  <si>
    <t>9678381246/ 7002147368</t>
  </si>
  <si>
    <t>ANJURI BARUAH</t>
  </si>
  <si>
    <t>ANJURI BORAH</t>
  </si>
  <si>
    <t>8133945637/ 9435431424</t>
  </si>
  <si>
    <t>RIJUWANA BEGUM</t>
  </si>
  <si>
    <t>9954143456/ 8486444733/ 7575930227</t>
  </si>
  <si>
    <t>9435350895/ 9957319573/ 9957619576</t>
  </si>
  <si>
    <t>RITA DAS</t>
  </si>
  <si>
    <t>Junmoni Borah</t>
  </si>
  <si>
    <t>Bijurani Borah</t>
  </si>
  <si>
    <t>BHUNU SAIKIA</t>
  </si>
  <si>
    <t>9954906515/ 9954452268/</t>
  </si>
  <si>
    <t>9613511073/ 9957306369</t>
  </si>
  <si>
    <t>9435985420/ 9577233029/ 8486331683</t>
  </si>
  <si>
    <t>7002939173/ 9954671741</t>
  </si>
  <si>
    <t>9365118801/ 9613104521</t>
  </si>
  <si>
    <t>BEAUTY BORA</t>
  </si>
  <si>
    <t>9101675060/ 9508124658</t>
  </si>
  <si>
    <t>6001872379/ 7896820033</t>
  </si>
  <si>
    <t>LILY BORAH</t>
  </si>
  <si>
    <t>6900907989/8011355810/ 8638472534/   7896635022</t>
  </si>
  <si>
    <t>9435428246/ 9435657123</t>
  </si>
  <si>
    <t>KHAJURIGURI LP</t>
  </si>
  <si>
    <t>putulnbaba@gmail.com</t>
  </si>
  <si>
    <t>Mr. Jyoti Bikash Dutta</t>
  </si>
  <si>
    <t>Mr. Aboni Gogoi/ Mr. Utpal Kr Baruah</t>
  </si>
  <si>
    <t>NIRU RAJAK</t>
  </si>
  <si>
    <t>9957208535/ 9957050873</t>
  </si>
  <si>
    <t>9401213569/ 9954183312</t>
  </si>
  <si>
    <t>7399672126/ 9508486712</t>
  </si>
  <si>
    <t>9577483292/ 9577848329</t>
  </si>
  <si>
    <t>9508411494/ 8812886436</t>
  </si>
  <si>
    <t>BANTI BORAH</t>
  </si>
  <si>
    <t>9435353592/ 9673358747</t>
  </si>
  <si>
    <t>JINA DUTTA</t>
  </si>
  <si>
    <t>8721931450/ 9435759170</t>
  </si>
  <si>
    <t>MRIDULA DUTTA</t>
  </si>
  <si>
    <t>9365408162/ 7399549700</t>
  </si>
  <si>
    <t>8638702411/ 9954549667</t>
  </si>
  <si>
    <t>MONIKA BORAH</t>
  </si>
  <si>
    <t>8135082013/ 9577223769</t>
  </si>
  <si>
    <t>9854124522/ 7086362595</t>
  </si>
  <si>
    <t>9401907760/ 9401907767</t>
  </si>
  <si>
    <t>8729035850/ 9613121400</t>
  </si>
  <si>
    <t>9954871321/ 9854168510</t>
  </si>
  <si>
    <t>9613044335/ 9859722713</t>
  </si>
  <si>
    <t>FATEMA BEGUM</t>
  </si>
  <si>
    <t>9401177942/ 9859396915</t>
  </si>
  <si>
    <t>7002169897/ 8638002387</t>
  </si>
  <si>
    <t>8822208132/ 9957314851</t>
  </si>
  <si>
    <t>9954586146/ 8812069509</t>
  </si>
  <si>
    <t>8638988545/ 9854052978</t>
  </si>
  <si>
    <t>9859902525/ 9954404175</t>
  </si>
  <si>
    <t>8473011650/ 9957852652</t>
  </si>
  <si>
    <t>9365404092/ 9577723556</t>
  </si>
  <si>
    <t>9365235847/ 8011573136</t>
  </si>
  <si>
    <t>9954323290/ 9954394610</t>
  </si>
  <si>
    <t>7086900599/ 9707713883</t>
  </si>
  <si>
    <t>8011807660/ 8822409290</t>
  </si>
  <si>
    <t>9859564283/ 7896155879</t>
  </si>
  <si>
    <t>8876117093/ 8866117093</t>
  </si>
  <si>
    <t>RINA HAZARIKA</t>
  </si>
  <si>
    <t>7086260981/ 9859656963/ 9401442217</t>
  </si>
  <si>
    <t>TEOK FRU</t>
  </si>
  <si>
    <t>9678461314/ 9678461315</t>
  </si>
  <si>
    <t>7896510337/ 9085222406</t>
  </si>
  <si>
    <t>NIRU HAZARIKA</t>
  </si>
  <si>
    <t>HINDUBARI MAJDOOR CLUB AWC</t>
  </si>
  <si>
    <t>4 NO HINDUBARI MAJDOOR LP</t>
  </si>
  <si>
    <t>112 NO DIFALU LP</t>
  </si>
  <si>
    <t>HATIGARH UCCHA MADHYAMIK</t>
  </si>
  <si>
    <t>KAKOJAN ALI CHUBURI AWC</t>
  </si>
  <si>
    <t>TINIKURIA AWC</t>
  </si>
  <si>
    <t>DURGABARI AWC</t>
  </si>
  <si>
    <t>TEOK RAJABARI HIGH SCHOOL</t>
  </si>
  <si>
    <t>TEOK RAJABARI ME</t>
  </si>
  <si>
    <t>CHAMUA GOJPORIA AWC</t>
  </si>
  <si>
    <t>CHAMUA GOJPORIA LP</t>
  </si>
  <si>
    <t>BONGAON AWC</t>
  </si>
  <si>
    <t>8 NO BON GAON LP</t>
  </si>
  <si>
    <t>FECHUAL JAYSHREE HS</t>
  </si>
  <si>
    <t>MOGHAI OJHA SISHU NIKETON</t>
  </si>
  <si>
    <t>TEOK RAJABARI JR BASIC LP</t>
  </si>
  <si>
    <t>67 NO SARUMOINAPORIA AWC</t>
  </si>
  <si>
    <t>112 NO SARUMOINA PARIA LP</t>
  </si>
  <si>
    <t>142 NO KUMARBHETI AWC</t>
  </si>
  <si>
    <t>KUMARBHETI LP</t>
  </si>
  <si>
    <t>255 NO SONARI BHOROLUWA LP</t>
  </si>
  <si>
    <t>38 NO KATIKUCHIA LP</t>
  </si>
  <si>
    <t>57 NO KOMAR KHATOWAL AWC</t>
  </si>
  <si>
    <t>600 NO SUDHAKAR LP</t>
  </si>
  <si>
    <t>JHANJIMUKH JANAJATI HS</t>
  </si>
  <si>
    <t>JHANJIMUKH JANAJATI ME</t>
  </si>
  <si>
    <t>HINDUBARI BAGAN AWC</t>
  </si>
  <si>
    <t>HINDUBARI BAGAN LP</t>
  </si>
  <si>
    <t>HINDUBARI BHAKAT GAON LP</t>
  </si>
  <si>
    <t>JOTOKIA MAJDOOR CLUB AWC</t>
  </si>
  <si>
    <t>SWAHID MADAN GOGOI LP</t>
  </si>
  <si>
    <t>SWAHID MADAN GOGOI ME (R)</t>
  </si>
  <si>
    <t>2 NO JOTOKIA BONUA LP</t>
  </si>
  <si>
    <t>TEOK RAJABARI NILOMONI PHUKON GIRLS HIGH SCHOOL (R)</t>
  </si>
  <si>
    <t>36 NO TEOK LP</t>
  </si>
  <si>
    <t>15 NO MADHUPUR AWC</t>
  </si>
  <si>
    <t>15 NO DHEKIAKHOWA LP</t>
  </si>
  <si>
    <t>SANGSUWA BOSTI II AWC</t>
  </si>
  <si>
    <t>JATAKIA BAGAN JOYSHREE ME</t>
  </si>
  <si>
    <t>167 NO HATICHUNGI LP</t>
  </si>
  <si>
    <t>BOIDIHA BAGAN I AWC</t>
  </si>
  <si>
    <t>BOIDIHA BAGAN LP</t>
  </si>
  <si>
    <t>HATICHUNGI MOUTGAON AWC</t>
  </si>
  <si>
    <t>406 NO MOUT GAON LP</t>
  </si>
  <si>
    <t>1 NO KUKURACHOWA AWC</t>
  </si>
  <si>
    <t>DEHA GOJPORIA LP</t>
  </si>
  <si>
    <t>429 NO SRI SRI ANIRUDHADEV LP</t>
  </si>
  <si>
    <t>49 NO DAKHIN DULIA AWC</t>
  </si>
  <si>
    <t>MADHYA DAKHIN DULIA LP</t>
  </si>
  <si>
    <t>MADHYA TEOK ME</t>
  </si>
  <si>
    <t>103 NO BHAKAT GAON LP</t>
  </si>
  <si>
    <t>40 NO MIDHAKHAT AWC</t>
  </si>
  <si>
    <t>97 NO TEOK BAGAN II AWC</t>
  </si>
  <si>
    <t>615 NO DA DHEKIAKHOWA AWC</t>
  </si>
  <si>
    <t>671 NO DA DHEKIAKHOWA LP</t>
  </si>
  <si>
    <t>TEOK BAGAN LP</t>
  </si>
  <si>
    <t>BAWRI BOSTI AWC</t>
  </si>
  <si>
    <t>DEHA BAWRI BOSTI LP</t>
  </si>
  <si>
    <t>HOLONGAJAN BOSTI AWC</t>
  </si>
  <si>
    <t>7896579580/ 8761848445</t>
  </si>
  <si>
    <t>GREEN VIEW I AWC</t>
  </si>
  <si>
    <t>LAHON GAON AWC</t>
  </si>
  <si>
    <t>183 NO CHAWDANG GAON AWC</t>
  </si>
  <si>
    <t>147 NO JAKHARIA AWC</t>
  </si>
  <si>
    <t>8133941840/ 8473071066</t>
  </si>
  <si>
    <t>9531313445/ 9577221303</t>
  </si>
  <si>
    <t>BINU BORAH</t>
  </si>
  <si>
    <t>8638357816/ 9957833740</t>
  </si>
  <si>
    <t>7086330688/ 9613488828</t>
  </si>
  <si>
    <t>8474844740/ 9678334174</t>
  </si>
  <si>
    <t>8811816222/ 9678201590/ 9678201598</t>
  </si>
  <si>
    <t>7035682719/9613146217</t>
  </si>
  <si>
    <t>JUNMONI SAIKIA</t>
  </si>
  <si>
    <t>8011316239/ 9957727993</t>
  </si>
  <si>
    <t>8486181959/ 8486791117</t>
  </si>
  <si>
    <t>8638731827/ 9577117575</t>
  </si>
  <si>
    <t>9954116762/ 9954906524</t>
  </si>
  <si>
    <t>7086325557/ 7896033390</t>
  </si>
  <si>
    <t>9365000477/ 9954451820</t>
  </si>
  <si>
    <t>8473918541/ 9613773522</t>
  </si>
  <si>
    <t>9957991401/ 7896034927</t>
  </si>
  <si>
    <t>NIRU BORA</t>
  </si>
  <si>
    <t>MAINA REGON</t>
  </si>
  <si>
    <t>CHANDRAKAMAL BEZBORUAH HS</t>
  </si>
  <si>
    <t>9957474355/ 9435094922</t>
  </si>
</sst>
</file>

<file path=xl/styles.xml><?xml version="1.0" encoding="utf-8"?>
<styleSheet xmlns="http://schemas.openxmlformats.org/spreadsheetml/2006/main">
  <numFmts count="1">
    <numFmt numFmtId="164" formatCode="[$-409]d/mmm/yy;@"/>
  </numFmts>
  <fonts count="2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Arial Narrow"/>
      <family val="2"/>
    </font>
    <font>
      <sz val="10"/>
      <name val="MS Sans Serif"/>
      <family val="2"/>
    </font>
    <font>
      <sz val="10"/>
      <color indexed="8"/>
      <name val="Arial"/>
      <family val="2"/>
    </font>
    <font>
      <sz val="11"/>
      <color indexed="8"/>
      <name val="Arial Narrow"/>
      <family val="2"/>
    </font>
    <font>
      <sz val="11"/>
      <name val="Calibri"/>
      <family val="2"/>
      <scheme val="minor"/>
    </font>
    <font>
      <sz val="11"/>
      <color theme="1" tint="0.14999847407452621"/>
      <name val="Arial Narrow"/>
      <family val="2"/>
    </font>
    <font>
      <sz val="9"/>
      <color indexed="8"/>
      <name val="Arial Narrow"/>
      <family val="2"/>
    </font>
    <font>
      <sz val="10"/>
      <color theme="1"/>
      <name val="Cambria"/>
      <family val="1"/>
      <scheme val="major"/>
    </font>
    <font>
      <sz val="11"/>
      <color theme="1" tint="0.249977111117893"/>
      <name val="Arial Narrow"/>
      <family val="2"/>
    </font>
    <font>
      <b/>
      <sz val="9"/>
      <color indexed="81"/>
      <name val="Tahoma"/>
      <family val="2"/>
    </font>
    <font>
      <sz val="9"/>
      <color indexed="81"/>
      <name val="Tahoma"/>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9" fillId="0" borderId="0"/>
    <xf numFmtId="0" fontId="20" fillId="0" borderId="0"/>
  </cellStyleXfs>
  <cellXfs count="21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left" vertical="center" wrapText="1"/>
      <protection locked="0"/>
    </xf>
    <xf numFmtId="0" fontId="3" fillId="10" borderId="1" xfId="0" applyFont="1" applyFill="1" applyBorder="1" applyAlignment="1" applyProtection="1">
      <alignment vertical="center" wrapText="1"/>
      <protection locked="0"/>
    </xf>
    <xf numFmtId="0" fontId="3" fillId="10"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left" vertical="center" wrapText="1"/>
      <protection locked="0"/>
    </xf>
    <xf numFmtId="1" fontId="3" fillId="10" borderId="1" xfId="0" applyNumberFormat="1" applyFont="1" applyFill="1" applyBorder="1" applyAlignment="1" applyProtection="1">
      <alignment horizontal="center" vertical="center" wrapText="1"/>
      <protection locked="0"/>
    </xf>
    <xf numFmtId="0" fontId="18" fillId="10" borderId="1" xfId="1" applyFont="1" applyFill="1" applyBorder="1" applyAlignment="1" applyProtection="1">
      <alignment horizontal="center" vertical="center" wrapText="1"/>
      <protection locked="0"/>
    </xf>
    <xf numFmtId="0" fontId="21" fillId="10" borderId="1" xfId="2" applyFont="1" applyFill="1" applyBorder="1" applyAlignment="1" applyProtection="1">
      <alignment horizontal="center" vertical="center" wrapText="1"/>
      <protection locked="0"/>
    </xf>
    <xf numFmtId="0" fontId="21" fillId="10" borderId="1" xfId="2" applyFont="1" applyFill="1" applyBorder="1" applyAlignment="1" applyProtection="1">
      <alignment horizontal="left" vertical="center" wrapText="1"/>
      <protection locked="0"/>
    </xf>
    <xf numFmtId="0" fontId="18" fillId="10" borderId="1" xfId="2" applyFont="1" applyFill="1" applyBorder="1" applyAlignment="1" applyProtection="1">
      <alignment horizontal="center" vertical="center" wrapText="1"/>
      <protection locked="0"/>
    </xf>
    <xf numFmtId="0" fontId="3" fillId="10" borderId="0" xfId="0" applyFont="1" applyFill="1" applyBorder="1" applyAlignment="1" applyProtection="1">
      <alignment horizontal="left" vertical="center" wrapText="1"/>
      <protection locked="0"/>
    </xf>
    <xf numFmtId="0" fontId="18" fillId="10" borderId="0" xfId="1" applyFont="1" applyFill="1" applyBorder="1" applyAlignment="1" applyProtection="1">
      <alignment horizontal="center" vertical="center" wrapText="1"/>
      <protection locked="0"/>
    </xf>
    <xf numFmtId="0" fontId="18" fillId="10" borderId="1" xfId="0" applyFont="1" applyFill="1" applyBorder="1" applyAlignment="1" applyProtection="1">
      <alignment vertical="center" wrapText="1"/>
      <protection locked="0"/>
    </xf>
    <xf numFmtId="0" fontId="21" fillId="0" borderId="1" xfId="2" applyFont="1" applyFill="1" applyBorder="1" applyAlignment="1" applyProtection="1">
      <alignment horizontal="center" vertical="center" wrapText="1"/>
      <protection locked="0"/>
    </xf>
    <xf numFmtId="0" fontId="18" fillId="10" borderId="1" xfId="2" applyFont="1" applyFill="1" applyBorder="1" applyAlignment="1" applyProtection="1">
      <alignment horizontal="left" vertical="center" wrapText="1"/>
      <protection locked="0"/>
    </xf>
    <xf numFmtId="0" fontId="18" fillId="10" borderId="1" xfId="1" quotePrefix="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1" fontId="18" fillId="10" borderId="1" xfId="0" applyNumberFormat="1"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vertical="center"/>
      <protection locked="0"/>
    </xf>
    <xf numFmtId="164" fontId="18" fillId="10" borderId="1" xfId="0" applyNumberFormat="1" applyFont="1" applyFill="1" applyBorder="1" applyAlignment="1" applyProtection="1">
      <alignment horizontal="left" vertical="center" wrapText="1"/>
      <protection locked="0"/>
    </xf>
    <xf numFmtId="0" fontId="18" fillId="10" borderId="1" xfId="2" applyNumberFormat="1" applyFont="1" applyFill="1" applyBorder="1" applyAlignment="1" applyProtection="1">
      <alignment horizontal="left" vertical="center" wrapText="1"/>
      <protection locked="0"/>
    </xf>
    <xf numFmtId="0" fontId="18" fillId="10" borderId="1" xfId="0" applyNumberFormat="1" applyFont="1" applyFill="1" applyBorder="1" applyAlignment="1" applyProtection="1">
      <alignment horizontal="left" vertical="center" wrapText="1"/>
      <protection locked="0"/>
    </xf>
    <xf numFmtId="0" fontId="18" fillId="0" borderId="1" xfId="2" applyNumberFormat="1"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wrapText="1"/>
      <protection locked="0"/>
    </xf>
    <xf numFmtId="0" fontId="18" fillId="10" borderId="1" xfId="0" applyNumberFormat="1" applyFont="1" applyFill="1" applyBorder="1" applyAlignment="1" applyProtection="1">
      <alignment horizontal="left" vertical="center"/>
      <protection locked="0"/>
    </xf>
    <xf numFmtId="0" fontId="18" fillId="0" borderId="1" xfId="0" applyNumberFormat="1" applyFont="1" applyBorder="1" applyAlignment="1" applyProtection="1">
      <alignment horizontal="left" vertical="center" wrapText="1"/>
      <protection locked="0"/>
    </xf>
    <xf numFmtId="0" fontId="18" fillId="0" borderId="1" xfId="0" applyNumberFormat="1" applyFont="1" applyBorder="1" applyAlignment="1" applyProtection="1">
      <alignment horizontal="left" vertical="center"/>
      <protection locked="0"/>
    </xf>
    <xf numFmtId="1" fontId="22" fillId="10" borderId="1"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left" vertical="center" wrapText="1"/>
      <protection locked="0"/>
    </xf>
    <xf numFmtId="0" fontId="18" fillId="10" borderId="1" xfId="0" quotePrefix="1" applyNumberFormat="1" applyFont="1" applyFill="1" applyBorder="1" applyAlignment="1" applyProtection="1">
      <alignment horizontal="left" vertical="center"/>
      <protection locked="0"/>
    </xf>
    <xf numFmtId="0" fontId="23" fillId="10" borderId="1" xfId="1" applyFont="1" applyFill="1" applyBorder="1" applyAlignment="1" applyProtection="1">
      <alignment horizontal="center" vertical="center" wrapText="1"/>
      <protection locked="0"/>
    </xf>
    <xf numFmtId="0" fontId="18" fillId="10" borderId="1" xfId="1" applyFont="1" applyFill="1" applyBorder="1" applyAlignment="1" applyProtection="1">
      <alignment vertical="center" wrapText="1"/>
      <protection locked="0"/>
    </xf>
    <xf numFmtId="0" fontId="3" fillId="0" borderId="1" xfId="0" applyNumberFormat="1" applyFont="1" applyBorder="1" applyAlignment="1" applyProtection="1">
      <alignment horizontal="left" vertical="center" wrapText="1"/>
      <protection locked="0"/>
    </xf>
    <xf numFmtId="0" fontId="3" fillId="10" borderId="1" xfId="0" applyNumberFormat="1" applyFont="1" applyFill="1" applyBorder="1" applyAlignment="1" applyProtection="1">
      <alignment horizontal="left" vertical="center" wrapText="1"/>
      <protection locked="0"/>
    </xf>
    <xf numFmtId="164" fontId="3" fillId="10" borderId="1" xfId="0" applyNumberFormat="1" applyFont="1" applyFill="1" applyBorder="1" applyAlignment="1" applyProtection="1">
      <alignment horizontal="left" vertical="center" wrapText="1"/>
      <protection locked="0"/>
    </xf>
    <xf numFmtId="0" fontId="21" fillId="0" borderId="1" xfId="2" applyNumberFormat="1" applyFont="1" applyFill="1" applyBorder="1" applyAlignment="1" applyProtection="1">
      <alignment horizontal="left" vertical="center" wrapText="1"/>
      <protection locked="0"/>
    </xf>
    <xf numFmtId="0" fontId="21" fillId="10" borderId="1" xfId="2"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3" fillId="10" borderId="1" xfId="0" applyNumberFormat="1" applyFont="1" applyFill="1" applyBorder="1" applyAlignment="1" applyProtection="1">
      <alignment horizontal="left" vertical="center"/>
      <protection locked="0"/>
    </xf>
    <xf numFmtId="0" fontId="3" fillId="0" borderId="1" xfId="0" applyNumberFormat="1" applyFont="1" applyBorder="1" applyAlignment="1" applyProtection="1">
      <alignment horizontal="left" vertical="center"/>
      <protection locked="0"/>
    </xf>
    <xf numFmtId="0" fontId="10" fillId="10" borderId="1" xfId="0" applyNumberFormat="1" applyFont="1" applyFill="1" applyBorder="1" applyAlignment="1" applyProtection="1">
      <alignment horizontal="left" vertical="center" wrapText="1"/>
      <protection locked="0"/>
    </xf>
    <xf numFmtId="0" fontId="24" fillId="0" borderId="1" xfId="2" applyNumberFormat="1" applyFont="1" applyFill="1" applyBorder="1" applyAlignment="1" applyProtection="1">
      <alignment horizontal="left" vertical="center" wrapText="1"/>
      <protection locked="0"/>
    </xf>
    <xf numFmtId="0" fontId="24" fillId="10" borderId="1" xfId="2" applyNumberFormat="1" applyFont="1" applyFill="1" applyBorder="1" applyAlignment="1" applyProtection="1">
      <alignment horizontal="left" vertical="center" wrapText="1"/>
      <protection locked="0"/>
    </xf>
    <xf numFmtId="0" fontId="3" fillId="10" borderId="1" xfId="0" quotePrefix="1" applyNumberFormat="1" applyFont="1" applyFill="1" applyBorder="1" applyAlignment="1" applyProtection="1">
      <alignment horizontal="left" vertical="center"/>
      <protection locked="0"/>
    </xf>
    <xf numFmtId="0" fontId="3" fillId="10" borderId="0" xfId="0" applyFont="1" applyFill="1" applyBorder="1" applyAlignment="1" applyProtection="1">
      <alignment horizontal="center" vertical="center"/>
      <protection locked="0"/>
    </xf>
    <xf numFmtId="0" fontId="3" fillId="10" borderId="6" xfId="0" applyFont="1" applyFill="1" applyBorder="1" applyAlignment="1" applyProtection="1">
      <alignment horizontal="left" vertical="center" wrapText="1"/>
      <protection locked="0"/>
    </xf>
    <xf numFmtId="0" fontId="3" fillId="10" borderId="6" xfId="0" applyFont="1" applyFill="1" applyBorder="1" applyAlignment="1" applyProtection="1">
      <alignment vertical="center" wrapText="1"/>
      <protection locked="0"/>
    </xf>
    <xf numFmtId="0" fontId="3" fillId="10" borderId="6" xfId="0" applyFont="1" applyFill="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10" borderId="6" xfId="0" applyNumberFormat="1" applyFont="1" applyFill="1" applyBorder="1" applyAlignment="1" applyProtection="1">
      <alignment horizontal="left" vertical="center" wrapText="1"/>
      <protection locked="0"/>
    </xf>
    <xf numFmtId="0" fontId="21" fillId="10" borderId="6" xfId="2" applyNumberFormat="1" applyFont="1" applyFill="1" applyBorder="1" applyAlignment="1" applyProtection="1">
      <alignment horizontal="left" vertical="center" wrapText="1"/>
      <protection locked="0"/>
    </xf>
    <xf numFmtId="164" fontId="3" fillId="10" borderId="6"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vertical="center"/>
      <protection locked="0"/>
    </xf>
    <xf numFmtId="0" fontId="3" fillId="10" borderId="1" xfId="0" applyFont="1" applyFill="1" applyBorder="1" applyAlignment="1" applyProtection="1">
      <alignment horizontal="left" vertical="center"/>
      <protection locked="0"/>
    </xf>
    <xf numFmtId="164" fontId="18" fillId="10" borderId="7" xfId="0" applyNumberFormat="1" applyFont="1" applyFill="1" applyBorder="1" applyAlignment="1" applyProtection="1">
      <alignment horizontal="left" vertical="center" wrapText="1"/>
      <protection locked="0"/>
    </xf>
    <xf numFmtId="0" fontId="18" fillId="10" borderId="1" xfId="1" applyFont="1" applyFill="1" applyBorder="1" applyAlignment="1" applyProtection="1">
      <alignment horizontal="left" vertical="center" wrapText="1"/>
      <protection locked="0"/>
    </xf>
    <xf numFmtId="0" fontId="21" fillId="10" borderId="1" xfId="2" applyFont="1" applyFill="1" applyBorder="1" applyAlignment="1" applyProtection="1">
      <alignment horizontal="left" vertical="center" wrapText="1" shrinkToFit="1"/>
      <protection locked="0"/>
    </xf>
    <xf numFmtId="0" fontId="3" fillId="10" borderId="1" xfId="1" applyFont="1" applyFill="1" applyBorder="1" applyAlignment="1" applyProtection="1">
      <alignment horizontal="left" vertical="center"/>
      <protection locked="0"/>
    </xf>
    <xf numFmtId="0" fontId="3" fillId="10" borderId="0" xfId="0" applyFont="1" applyFill="1" applyAlignment="1" applyProtection="1">
      <alignment horizontal="left" vertical="center"/>
      <protection locked="0"/>
    </xf>
    <xf numFmtId="0" fontId="26" fillId="10" borderId="1" xfId="1" applyFont="1" applyFill="1" applyBorder="1" applyAlignment="1" applyProtection="1">
      <alignment horizontal="center" vertical="center" wrapText="1"/>
      <protection locked="0"/>
    </xf>
    <xf numFmtId="0" fontId="3" fillId="10" borderId="0" xfId="0" applyFont="1" applyFill="1" applyAlignment="1" applyProtection="1">
      <alignment vertical="center" wrapText="1"/>
      <protection locked="0"/>
    </xf>
    <xf numFmtId="0" fontId="3" fillId="10" borderId="1" xfId="0" quotePrefix="1" applyNumberFormat="1" applyFont="1" applyFill="1" applyBorder="1" applyAlignment="1" applyProtection="1">
      <alignment horizontal="left" vertical="center" wrapText="1"/>
      <protection locked="0"/>
    </xf>
    <xf numFmtId="0" fontId="3" fillId="0" borderId="1" xfId="0" applyNumberFormat="1" applyFont="1" applyBorder="1" applyAlignment="1" applyProtection="1">
      <alignment vertical="center" wrapText="1"/>
      <protection locked="0"/>
    </xf>
    <xf numFmtId="0" fontId="21" fillId="0" borderId="1" xfId="2"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horizontal="left" vertical="center" wrapText="1"/>
      <protection locked="0"/>
    </xf>
    <xf numFmtId="0" fontId="18" fillId="10" borderId="1" xfId="0" applyFont="1" applyFill="1" applyBorder="1" applyAlignment="1" applyProtection="1">
      <alignment horizontal="left" vertical="center"/>
      <protection locked="0"/>
    </xf>
    <xf numFmtId="0" fontId="18" fillId="10" borderId="7" xfId="0" applyFont="1" applyFill="1" applyBorder="1" applyAlignment="1" applyProtection="1">
      <alignment horizontal="left" vertical="center" wrapText="1"/>
      <protection locked="0"/>
    </xf>
    <xf numFmtId="0" fontId="21" fillId="10" borderId="1" xfId="2" applyFont="1" applyFill="1" applyBorder="1" applyAlignment="1" applyProtection="1">
      <alignment vertical="center" wrapText="1"/>
      <protection locked="0"/>
    </xf>
    <xf numFmtId="0" fontId="18" fillId="10" borderId="1" xfId="0" applyFont="1" applyFill="1" applyBorder="1" applyAlignment="1" applyProtection="1">
      <alignment horizontal="center" vertical="center" wrapText="1"/>
      <protection locked="0"/>
    </xf>
    <xf numFmtId="1" fontId="3" fillId="0" borderId="1" xfId="0" applyNumberFormat="1"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5" fillId="0" borderId="1"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3" xfId="1"/>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ColWidth="9.109375" defaultRowHeight="13.8"/>
  <cols>
    <col min="1" max="1" width="6" style="1" customWidth="1"/>
    <col min="2" max="2" width="21.88671875" style="1" customWidth="1"/>
    <col min="3" max="3" width="13.44140625" style="1" bestFit="1" customWidth="1"/>
    <col min="4" max="4" width="12.44140625" style="1" bestFit="1" customWidth="1"/>
    <col min="5" max="5" width="22.44140625" style="1" customWidth="1"/>
    <col min="6" max="8" width="2.5546875" style="1" customWidth="1"/>
    <col min="9" max="9" width="14.44140625" style="1" customWidth="1"/>
    <col min="10" max="10" width="9.5546875" style="1" customWidth="1"/>
    <col min="11" max="11" width="13.44140625" style="1" customWidth="1"/>
    <col min="12" max="12" width="12.44140625" style="1" bestFit="1" customWidth="1"/>
    <col min="13" max="13" width="19.5546875" style="1" customWidth="1"/>
    <col min="14" max="16384" width="9.109375" style="1"/>
  </cols>
  <sheetData>
    <row r="1" spans="1:14" ht="60" customHeight="1">
      <c r="A1" s="158" t="s">
        <v>69</v>
      </c>
      <c r="B1" s="158"/>
      <c r="C1" s="158"/>
      <c r="D1" s="158"/>
      <c r="E1" s="158"/>
      <c r="F1" s="158"/>
      <c r="G1" s="158"/>
      <c r="H1" s="158"/>
      <c r="I1" s="158"/>
      <c r="J1" s="158"/>
      <c r="K1" s="158"/>
      <c r="L1" s="158"/>
      <c r="M1" s="158"/>
    </row>
    <row r="2" spans="1:14" ht="15">
      <c r="A2" s="159" t="s">
        <v>0</v>
      </c>
      <c r="B2" s="159"/>
      <c r="C2" s="162" t="s">
        <v>68</v>
      </c>
      <c r="D2" s="163"/>
      <c r="E2" s="2" t="s">
        <v>1</v>
      </c>
      <c r="F2" s="174" t="s">
        <v>393</v>
      </c>
      <c r="G2" s="174"/>
      <c r="H2" s="174"/>
      <c r="I2" s="174"/>
      <c r="J2" s="174"/>
      <c r="K2" s="172" t="s">
        <v>24</v>
      </c>
      <c r="L2" s="172"/>
      <c r="M2" s="35" t="s">
        <v>394</v>
      </c>
    </row>
    <row r="3" spans="1:14" ht="7.5" customHeight="1">
      <c r="A3" s="136"/>
      <c r="B3" s="136"/>
      <c r="C3" s="136"/>
      <c r="D3" s="136"/>
      <c r="E3" s="136"/>
      <c r="F3" s="135"/>
      <c r="G3" s="135"/>
      <c r="H3" s="135"/>
      <c r="I3" s="135"/>
      <c r="J3" s="135"/>
      <c r="K3" s="137"/>
      <c r="L3" s="137"/>
      <c r="M3" s="137"/>
    </row>
    <row r="4" spans="1:14">
      <c r="A4" s="168" t="s">
        <v>2</v>
      </c>
      <c r="B4" s="169"/>
      <c r="C4" s="169"/>
      <c r="D4" s="169"/>
      <c r="E4" s="170"/>
      <c r="F4" s="135"/>
      <c r="G4" s="135"/>
      <c r="H4" s="135"/>
      <c r="I4" s="138" t="s">
        <v>60</v>
      </c>
      <c r="J4" s="138"/>
      <c r="K4" s="138"/>
      <c r="L4" s="138"/>
      <c r="M4" s="138"/>
    </row>
    <row r="5" spans="1:14" ht="18.75" customHeight="1">
      <c r="A5" s="133" t="s">
        <v>4</v>
      </c>
      <c r="B5" s="133"/>
      <c r="C5" s="152" t="s">
        <v>756</v>
      </c>
      <c r="D5" s="171"/>
      <c r="E5" s="153"/>
      <c r="F5" s="135"/>
      <c r="G5" s="135"/>
      <c r="H5" s="135"/>
      <c r="I5" s="164" t="s">
        <v>5</v>
      </c>
      <c r="J5" s="164"/>
      <c r="K5" s="160" t="s">
        <v>755</v>
      </c>
      <c r="L5" s="167"/>
      <c r="M5" s="161"/>
    </row>
    <row r="6" spans="1:14" ht="18.75" customHeight="1">
      <c r="A6" s="134" t="s">
        <v>18</v>
      </c>
      <c r="B6" s="134"/>
      <c r="C6" s="36">
        <v>8638031910</v>
      </c>
      <c r="D6" s="160">
        <v>9435156900</v>
      </c>
      <c r="E6" s="161"/>
      <c r="F6" s="135"/>
      <c r="G6" s="135"/>
      <c r="H6" s="135"/>
      <c r="I6" s="134" t="s">
        <v>18</v>
      </c>
      <c r="J6" s="134"/>
      <c r="K6" s="165">
        <v>9954552891</v>
      </c>
      <c r="L6" s="166"/>
      <c r="M6" s="165"/>
      <c r="N6" s="166"/>
    </row>
    <row r="7" spans="1:14">
      <c r="A7" s="132" t="s">
        <v>3</v>
      </c>
      <c r="B7" s="132"/>
      <c r="C7" s="132"/>
      <c r="D7" s="132"/>
      <c r="E7" s="132"/>
      <c r="F7" s="132"/>
      <c r="G7" s="132"/>
      <c r="H7" s="132"/>
      <c r="I7" s="132"/>
      <c r="J7" s="132"/>
      <c r="K7" s="132"/>
      <c r="L7" s="132"/>
      <c r="M7" s="132"/>
    </row>
    <row r="8" spans="1:14">
      <c r="A8" s="179" t="s">
        <v>21</v>
      </c>
      <c r="B8" s="180"/>
      <c r="C8" s="181"/>
      <c r="D8" s="3" t="s">
        <v>20</v>
      </c>
      <c r="E8" s="52"/>
      <c r="F8" s="142"/>
      <c r="G8" s="143"/>
      <c r="H8" s="143"/>
      <c r="I8" s="179" t="s">
        <v>22</v>
      </c>
      <c r="J8" s="180"/>
      <c r="K8" s="181"/>
      <c r="L8" s="3" t="s">
        <v>20</v>
      </c>
      <c r="M8" s="52"/>
    </row>
    <row r="9" spans="1:14">
      <c r="A9" s="147" t="s">
        <v>26</v>
      </c>
      <c r="B9" s="148"/>
      <c r="C9" s="6" t="s">
        <v>6</v>
      </c>
      <c r="D9" s="9" t="s">
        <v>12</v>
      </c>
      <c r="E9" s="5" t="s">
        <v>15</v>
      </c>
      <c r="F9" s="144"/>
      <c r="G9" s="145"/>
      <c r="H9" s="145"/>
      <c r="I9" s="147" t="s">
        <v>26</v>
      </c>
      <c r="J9" s="148"/>
      <c r="K9" s="6" t="s">
        <v>6</v>
      </c>
      <c r="L9" s="9" t="s">
        <v>12</v>
      </c>
      <c r="M9" s="5" t="s">
        <v>15</v>
      </c>
    </row>
    <row r="10" spans="1:14">
      <c r="A10" s="157" t="s">
        <v>381</v>
      </c>
      <c r="B10" s="157"/>
      <c r="C10" s="17" t="s">
        <v>382</v>
      </c>
      <c r="D10" s="36">
        <v>9101811180</v>
      </c>
      <c r="E10" s="37"/>
      <c r="F10" s="144"/>
      <c r="G10" s="145"/>
      <c r="H10" s="145"/>
      <c r="I10" s="149" t="s">
        <v>389</v>
      </c>
      <c r="J10" s="150"/>
      <c r="K10" s="17" t="s">
        <v>392</v>
      </c>
      <c r="L10" s="36">
        <v>9954186147</v>
      </c>
      <c r="M10" s="37"/>
    </row>
    <row r="11" spans="1:14">
      <c r="A11" s="151" t="s">
        <v>383</v>
      </c>
      <c r="B11" s="151"/>
      <c r="C11" s="17" t="s">
        <v>384</v>
      </c>
      <c r="D11" s="36">
        <v>8638361184</v>
      </c>
      <c r="E11" s="37" t="s">
        <v>754</v>
      </c>
      <c r="F11" s="144"/>
      <c r="G11" s="145"/>
      <c r="H11" s="145"/>
      <c r="I11" s="151" t="s">
        <v>383</v>
      </c>
      <c r="J11" s="151"/>
      <c r="K11" s="17" t="s">
        <v>384</v>
      </c>
      <c r="L11" s="36">
        <v>8638361184</v>
      </c>
      <c r="M11" s="37" t="s">
        <v>754</v>
      </c>
    </row>
    <row r="12" spans="1:14">
      <c r="A12" s="151" t="s">
        <v>385</v>
      </c>
      <c r="B12" s="151"/>
      <c r="C12" s="17" t="s">
        <v>387</v>
      </c>
      <c r="D12" s="36">
        <v>9101326130</v>
      </c>
      <c r="E12" s="37"/>
      <c r="F12" s="144"/>
      <c r="G12" s="145"/>
      <c r="H12" s="145"/>
      <c r="I12" s="152" t="s">
        <v>390</v>
      </c>
      <c r="J12" s="153"/>
      <c r="K12" s="17" t="s">
        <v>387</v>
      </c>
      <c r="L12" s="36">
        <v>7636070608</v>
      </c>
      <c r="M12" s="37"/>
    </row>
    <row r="13" spans="1:14">
      <c r="A13" s="151" t="s">
        <v>386</v>
      </c>
      <c r="B13" s="151"/>
      <c r="C13" s="17" t="s">
        <v>388</v>
      </c>
      <c r="D13" s="36">
        <v>7002102859</v>
      </c>
      <c r="E13" s="37"/>
      <c r="F13" s="144"/>
      <c r="G13" s="145"/>
      <c r="H13" s="145"/>
      <c r="I13" s="149" t="s">
        <v>391</v>
      </c>
      <c r="J13" s="150"/>
      <c r="K13" s="17" t="s">
        <v>388</v>
      </c>
      <c r="L13" s="36">
        <v>9101858903</v>
      </c>
      <c r="M13" s="37"/>
    </row>
    <row r="14" spans="1:14">
      <c r="A14" s="154" t="s">
        <v>19</v>
      </c>
      <c r="B14" s="155"/>
      <c r="C14" s="156"/>
      <c r="D14" s="178"/>
      <c r="E14" s="178"/>
      <c r="F14" s="144"/>
      <c r="G14" s="145"/>
      <c r="H14" s="145"/>
      <c r="I14" s="146"/>
      <c r="J14" s="146"/>
      <c r="K14" s="146"/>
      <c r="L14" s="146"/>
      <c r="M14" s="146"/>
      <c r="N14" s="8"/>
    </row>
    <row r="15" spans="1:14">
      <c r="A15" s="141"/>
      <c r="B15" s="141"/>
      <c r="C15" s="141"/>
      <c r="D15" s="141"/>
      <c r="E15" s="141"/>
      <c r="F15" s="141"/>
      <c r="G15" s="141"/>
      <c r="H15" s="141"/>
      <c r="I15" s="141"/>
      <c r="J15" s="141"/>
      <c r="K15" s="141"/>
      <c r="L15" s="141"/>
      <c r="M15" s="141"/>
    </row>
    <row r="16" spans="1:14">
      <c r="A16" s="140" t="s">
        <v>44</v>
      </c>
      <c r="B16" s="140"/>
      <c r="C16" s="140"/>
      <c r="D16" s="140"/>
      <c r="E16" s="140"/>
      <c r="F16" s="140"/>
      <c r="G16" s="140"/>
      <c r="H16" s="140"/>
      <c r="I16" s="140"/>
      <c r="J16" s="140"/>
      <c r="K16" s="140"/>
      <c r="L16" s="140"/>
      <c r="M16" s="140"/>
    </row>
    <row r="17" spans="1:13" ht="32.25" customHeight="1">
      <c r="A17" s="176" t="s">
        <v>56</v>
      </c>
      <c r="B17" s="176"/>
      <c r="C17" s="176"/>
      <c r="D17" s="176"/>
      <c r="E17" s="176"/>
      <c r="F17" s="176"/>
      <c r="G17" s="176"/>
      <c r="H17" s="176"/>
      <c r="I17" s="176"/>
      <c r="J17" s="176"/>
      <c r="K17" s="176"/>
      <c r="L17" s="176"/>
      <c r="M17" s="176"/>
    </row>
    <row r="18" spans="1:13">
      <c r="A18" s="139" t="s">
        <v>57</v>
      </c>
      <c r="B18" s="139"/>
      <c r="C18" s="139"/>
      <c r="D18" s="139"/>
      <c r="E18" s="139"/>
      <c r="F18" s="139"/>
      <c r="G18" s="139"/>
      <c r="H18" s="139"/>
      <c r="I18" s="139"/>
      <c r="J18" s="139"/>
      <c r="K18" s="139"/>
      <c r="L18" s="139"/>
      <c r="M18" s="139"/>
    </row>
    <row r="19" spans="1:13">
      <c r="A19" s="139" t="s">
        <v>45</v>
      </c>
      <c r="B19" s="139"/>
      <c r="C19" s="139"/>
      <c r="D19" s="139"/>
      <c r="E19" s="139"/>
      <c r="F19" s="139"/>
      <c r="G19" s="139"/>
      <c r="H19" s="139"/>
      <c r="I19" s="139"/>
      <c r="J19" s="139"/>
      <c r="K19" s="139"/>
      <c r="L19" s="139"/>
      <c r="M19" s="139"/>
    </row>
    <row r="20" spans="1:13">
      <c r="A20" s="139" t="s">
        <v>39</v>
      </c>
      <c r="B20" s="139"/>
      <c r="C20" s="139"/>
      <c r="D20" s="139"/>
      <c r="E20" s="139"/>
      <c r="F20" s="139"/>
      <c r="G20" s="139"/>
      <c r="H20" s="139"/>
      <c r="I20" s="139"/>
      <c r="J20" s="139"/>
      <c r="K20" s="139"/>
      <c r="L20" s="139"/>
      <c r="M20" s="139"/>
    </row>
    <row r="21" spans="1:13">
      <c r="A21" s="139" t="s">
        <v>46</v>
      </c>
      <c r="B21" s="139"/>
      <c r="C21" s="139"/>
      <c r="D21" s="139"/>
      <c r="E21" s="139"/>
      <c r="F21" s="139"/>
      <c r="G21" s="139"/>
      <c r="H21" s="139"/>
      <c r="I21" s="139"/>
      <c r="J21" s="139"/>
      <c r="K21" s="139"/>
      <c r="L21" s="139"/>
      <c r="M21" s="139"/>
    </row>
    <row r="22" spans="1:13">
      <c r="A22" s="139" t="s">
        <v>40</v>
      </c>
      <c r="B22" s="139"/>
      <c r="C22" s="139"/>
      <c r="D22" s="139"/>
      <c r="E22" s="139"/>
      <c r="F22" s="139"/>
      <c r="G22" s="139"/>
      <c r="H22" s="139"/>
      <c r="I22" s="139"/>
      <c r="J22" s="139"/>
      <c r="K22" s="139"/>
      <c r="L22" s="139"/>
      <c r="M22" s="139"/>
    </row>
    <row r="23" spans="1:13">
      <c r="A23" s="177" t="s">
        <v>49</v>
      </c>
      <c r="B23" s="177"/>
      <c r="C23" s="177"/>
      <c r="D23" s="177"/>
      <c r="E23" s="177"/>
      <c r="F23" s="177"/>
      <c r="G23" s="177"/>
      <c r="H23" s="177"/>
      <c r="I23" s="177"/>
      <c r="J23" s="177"/>
      <c r="K23" s="177"/>
      <c r="L23" s="177"/>
      <c r="M23" s="177"/>
    </row>
    <row r="24" spans="1:13">
      <c r="A24" s="139" t="s">
        <v>41</v>
      </c>
      <c r="B24" s="139"/>
      <c r="C24" s="139"/>
      <c r="D24" s="139"/>
      <c r="E24" s="139"/>
      <c r="F24" s="139"/>
      <c r="G24" s="139"/>
      <c r="H24" s="139"/>
      <c r="I24" s="139"/>
      <c r="J24" s="139"/>
      <c r="K24" s="139"/>
      <c r="L24" s="139"/>
      <c r="M24" s="139"/>
    </row>
    <row r="25" spans="1:13">
      <c r="A25" s="139" t="s">
        <v>42</v>
      </c>
      <c r="B25" s="139"/>
      <c r="C25" s="139"/>
      <c r="D25" s="139"/>
      <c r="E25" s="139"/>
      <c r="F25" s="139"/>
      <c r="G25" s="139"/>
      <c r="H25" s="139"/>
      <c r="I25" s="139"/>
      <c r="J25" s="139"/>
      <c r="K25" s="139"/>
      <c r="L25" s="139"/>
      <c r="M25" s="139"/>
    </row>
    <row r="26" spans="1:13">
      <c r="A26" s="139" t="s">
        <v>43</v>
      </c>
      <c r="B26" s="139"/>
      <c r="C26" s="139"/>
      <c r="D26" s="139"/>
      <c r="E26" s="139"/>
      <c r="F26" s="139"/>
      <c r="G26" s="139"/>
      <c r="H26" s="139"/>
      <c r="I26" s="139"/>
      <c r="J26" s="139"/>
      <c r="K26" s="139"/>
      <c r="L26" s="139"/>
      <c r="M26" s="139"/>
    </row>
    <row r="27" spans="1:13" ht="15.6">
      <c r="A27" s="175" t="s">
        <v>47</v>
      </c>
      <c r="B27" s="175"/>
      <c r="C27" s="175"/>
      <c r="D27" s="175"/>
      <c r="E27" s="175"/>
      <c r="F27" s="175"/>
      <c r="G27" s="175"/>
      <c r="H27" s="175"/>
      <c r="I27" s="175"/>
      <c r="J27" s="175"/>
      <c r="K27" s="175"/>
      <c r="L27" s="175"/>
      <c r="M27" s="175"/>
    </row>
    <row r="28" spans="1:13" ht="15.6">
      <c r="A28" s="139" t="s">
        <v>48</v>
      </c>
      <c r="B28" s="139"/>
      <c r="C28" s="139"/>
      <c r="D28" s="139"/>
      <c r="E28" s="139"/>
      <c r="F28" s="139"/>
      <c r="G28" s="139"/>
      <c r="H28" s="139"/>
      <c r="I28" s="139"/>
      <c r="J28" s="139"/>
      <c r="K28" s="139"/>
      <c r="L28" s="139"/>
      <c r="M28" s="139"/>
    </row>
    <row r="29" spans="1:13" ht="44.25" customHeight="1">
      <c r="A29" s="173" t="s">
        <v>58</v>
      </c>
      <c r="B29" s="173"/>
      <c r="C29" s="173"/>
      <c r="D29" s="173"/>
      <c r="E29" s="173"/>
      <c r="F29" s="173"/>
      <c r="G29" s="173"/>
      <c r="H29" s="173"/>
      <c r="I29" s="173"/>
      <c r="J29" s="173"/>
      <c r="K29" s="173"/>
      <c r="L29" s="173"/>
      <c r="M29" s="17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55" zoomScaleNormal="55" workbookViewId="0">
      <pane xSplit="3" ySplit="4" topLeftCell="D5" activePane="bottomRight" state="frozen"/>
      <selection pane="topRight" activeCell="C1" sqref="C1"/>
      <selection pane="bottomLeft" activeCell="A5" sqref="A5"/>
      <selection pane="bottomRight" sqref="A1:S1"/>
    </sheetView>
  </sheetViews>
  <sheetFormatPr defaultColWidth="9.109375" defaultRowHeight="13.8"/>
  <cols>
    <col min="1" max="1" width="7.6640625" style="1" customWidth="1"/>
    <col min="2" max="2" width="14.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1" customHeight="1">
      <c r="A1" s="184" t="s">
        <v>70</v>
      </c>
      <c r="B1" s="184"/>
      <c r="C1" s="184"/>
      <c r="D1" s="184"/>
      <c r="E1" s="184"/>
      <c r="F1" s="184"/>
      <c r="G1" s="184"/>
      <c r="H1" s="184"/>
      <c r="I1" s="184"/>
      <c r="J1" s="184"/>
      <c r="K1" s="184"/>
      <c r="L1" s="184"/>
      <c r="M1" s="184"/>
      <c r="N1" s="184"/>
      <c r="O1" s="184"/>
      <c r="P1" s="184"/>
      <c r="Q1" s="184"/>
      <c r="R1" s="184"/>
      <c r="S1" s="184"/>
    </row>
    <row r="2" spans="1:20" ht="16.5" customHeight="1">
      <c r="A2" s="187" t="s">
        <v>59</v>
      </c>
      <c r="B2" s="188"/>
      <c r="C2" s="188"/>
      <c r="D2" s="24">
        <v>43556</v>
      </c>
      <c r="E2" s="21"/>
      <c r="F2" s="21"/>
      <c r="G2" s="21"/>
      <c r="H2" s="21"/>
      <c r="I2" s="21"/>
      <c r="J2" s="21"/>
      <c r="K2" s="21"/>
      <c r="L2" s="21"/>
      <c r="M2" s="21"/>
      <c r="N2" s="21"/>
      <c r="O2" s="21"/>
      <c r="P2" s="21"/>
      <c r="Q2" s="21"/>
      <c r="R2" s="21"/>
      <c r="S2" s="21"/>
    </row>
    <row r="3" spans="1:20" ht="24" customHeight="1">
      <c r="A3" s="183" t="s">
        <v>14</v>
      </c>
      <c r="B3" s="185" t="s">
        <v>61</v>
      </c>
      <c r="C3" s="182" t="s">
        <v>7</v>
      </c>
      <c r="D3" s="182" t="s">
        <v>55</v>
      </c>
      <c r="E3" s="182" t="s">
        <v>16</v>
      </c>
      <c r="F3" s="189" t="s">
        <v>17</v>
      </c>
      <c r="G3" s="182" t="s">
        <v>8</v>
      </c>
      <c r="H3" s="182"/>
      <c r="I3" s="182"/>
      <c r="J3" s="182" t="s">
        <v>31</v>
      </c>
      <c r="K3" s="185" t="s">
        <v>33</v>
      </c>
      <c r="L3" s="185" t="s">
        <v>50</v>
      </c>
      <c r="M3" s="185" t="s">
        <v>51</v>
      </c>
      <c r="N3" s="185" t="s">
        <v>34</v>
      </c>
      <c r="O3" s="185" t="s">
        <v>35</v>
      </c>
      <c r="P3" s="183" t="s">
        <v>54</v>
      </c>
      <c r="Q3" s="182" t="s">
        <v>52</v>
      </c>
      <c r="R3" s="182" t="s">
        <v>32</v>
      </c>
      <c r="S3" s="182" t="s">
        <v>53</v>
      </c>
      <c r="T3" s="182" t="s">
        <v>13</v>
      </c>
    </row>
    <row r="4" spans="1:20" ht="25.5" customHeight="1">
      <c r="A4" s="183"/>
      <c r="B4" s="190"/>
      <c r="C4" s="182"/>
      <c r="D4" s="182"/>
      <c r="E4" s="182"/>
      <c r="F4" s="189"/>
      <c r="G4" s="15" t="s">
        <v>9</v>
      </c>
      <c r="H4" s="15" t="s">
        <v>10</v>
      </c>
      <c r="I4" s="11" t="s">
        <v>11</v>
      </c>
      <c r="J4" s="182"/>
      <c r="K4" s="186"/>
      <c r="L4" s="186"/>
      <c r="M4" s="186"/>
      <c r="N4" s="186"/>
      <c r="O4" s="186"/>
      <c r="P4" s="183"/>
      <c r="Q4" s="183"/>
      <c r="R4" s="182"/>
      <c r="S4" s="182"/>
      <c r="T4" s="182"/>
    </row>
    <row r="5" spans="1:20">
      <c r="A5" s="4">
        <v>1</v>
      </c>
      <c r="B5" s="61" t="s">
        <v>62</v>
      </c>
      <c r="C5" s="62" t="s">
        <v>72</v>
      </c>
      <c r="D5" s="63" t="s">
        <v>25</v>
      </c>
      <c r="E5" s="64">
        <v>104001</v>
      </c>
      <c r="F5" s="65"/>
      <c r="G5" s="66">
        <v>38</v>
      </c>
      <c r="H5" s="66">
        <v>41</v>
      </c>
      <c r="I5" s="54">
        <f>SUM(G5:H5)</f>
        <v>79</v>
      </c>
      <c r="J5" s="62">
        <v>9957314889</v>
      </c>
      <c r="K5" s="82" t="s">
        <v>155</v>
      </c>
      <c r="L5" s="82" t="s">
        <v>156</v>
      </c>
      <c r="M5" s="82">
        <v>9401450301</v>
      </c>
      <c r="N5" s="82" t="s">
        <v>157</v>
      </c>
      <c r="O5" s="82">
        <v>9954246257</v>
      </c>
      <c r="P5" s="80">
        <v>43556</v>
      </c>
      <c r="Q5" s="80" t="s">
        <v>158</v>
      </c>
      <c r="R5" s="47"/>
      <c r="S5" s="18"/>
      <c r="T5" s="18"/>
    </row>
    <row r="6" spans="1:20">
      <c r="A6" s="4">
        <v>2</v>
      </c>
      <c r="B6" s="61" t="s">
        <v>62</v>
      </c>
      <c r="C6" s="62" t="s">
        <v>73</v>
      </c>
      <c r="D6" s="63" t="s">
        <v>23</v>
      </c>
      <c r="E6" s="67">
        <v>104601</v>
      </c>
      <c r="F6" s="65" t="s">
        <v>74</v>
      </c>
      <c r="G6" s="68">
        <v>13</v>
      </c>
      <c r="H6" s="68">
        <v>17</v>
      </c>
      <c r="I6" s="54">
        <f t="shared" ref="I6:I69" si="0">SUM(G6:H6)</f>
        <v>30</v>
      </c>
      <c r="J6" s="81">
        <v>9957727537</v>
      </c>
      <c r="K6" s="82" t="s">
        <v>155</v>
      </c>
      <c r="L6" s="82" t="s">
        <v>159</v>
      </c>
      <c r="M6" s="82">
        <v>8811811097</v>
      </c>
      <c r="N6" s="81" t="s">
        <v>157</v>
      </c>
      <c r="O6" s="81">
        <v>9954246257</v>
      </c>
      <c r="P6" s="80">
        <v>43556</v>
      </c>
      <c r="Q6" s="80" t="s">
        <v>158</v>
      </c>
      <c r="R6" s="47"/>
      <c r="S6" s="18"/>
      <c r="T6" s="18"/>
    </row>
    <row r="7" spans="1:20">
      <c r="A7" s="4">
        <v>3</v>
      </c>
      <c r="B7" s="61" t="s">
        <v>63</v>
      </c>
      <c r="C7" s="62" t="s">
        <v>75</v>
      </c>
      <c r="D7" s="63" t="s">
        <v>25</v>
      </c>
      <c r="E7" s="61">
        <v>101006</v>
      </c>
      <c r="F7" s="65"/>
      <c r="G7" s="61">
        <v>32</v>
      </c>
      <c r="H7" s="61">
        <v>29</v>
      </c>
      <c r="I7" s="54">
        <f t="shared" si="0"/>
        <v>61</v>
      </c>
      <c r="J7" s="62">
        <v>9954126969</v>
      </c>
      <c r="K7" s="82" t="s">
        <v>160</v>
      </c>
      <c r="L7" s="82" t="s">
        <v>161</v>
      </c>
      <c r="M7" s="82">
        <v>9957233464</v>
      </c>
      <c r="N7" s="82" t="s">
        <v>162</v>
      </c>
      <c r="O7" s="82">
        <v>9954418205</v>
      </c>
      <c r="P7" s="80">
        <v>43556</v>
      </c>
      <c r="Q7" s="80" t="s">
        <v>158</v>
      </c>
      <c r="R7" s="47"/>
      <c r="S7" s="18"/>
      <c r="T7" s="18"/>
    </row>
    <row r="8" spans="1:20">
      <c r="A8" s="4">
        <v>4</v>
      </c>
      <c r="B8" s="61" t="s">
        <v>63</v>
      </c>
      <c r="C8" s="62" t="s">
        <v>76</v>
      </c>
      <c r="D8" s="63" t="s">
        <v>23</v>
      </c>
      <c r="E8" s="67">
        <v>100504</v>
      </c>
      <c r="F8" s="65" t="s">
        <v>74</v>
      </c>
      <c r="G8" s="66">
        <v>15</v>
      </c>
      <c r="H8" s="66">
        <v>19</v>
      </c>
      <c r="I8" s="54">
        <f t="shared" si="0"/>
        <v>34</v>
      </c>
      <c r="J8" s="81">
        <v>9954906487</v>
      </c>
      <c r="K8" s="82" t="s">
        <v>160</v>
      </c>
      <c r="L8" s="82" t="s">
        <v>161</v>
      </c>
      <c r="M8" s="82">
        <v>9957233464</v>
      </c>
      <c r="N8" s="81" t="s">
        <v>163</v>
      </c>
      <c r="O8" s="81">
        <v>9957018287</v>
      </c>
      <c r="P8" s="80">
        <v>43556</v>
      </c>
      <c r="Q8" s="80" t="s">
        <v>158</v>
      </c>
      <c r="R8" s="47"/>
      <c r="S8" s="18"/>
      <c r="T8" s="18"/>
    </row>
    <row r="9" spans="1:20">
      <c r="A9" s="4">
        <v>5</v>
      </c>
      <c r="B9" s="61" t="s">
        <v>62</v>
      </c>
      <c r="C9" s="65" t="s">
        <v>77</v>
      </c>
      <c r="D9" s="63" t="s">
        <v>25</v>
      </c>
      <c r="E9" s="64">
        <v>102020</v>
      </c>
      <c r="F9" s="63"/>
      <c r="G9" s="64">
        <v>24</v>
      </c>
      <c r="H9" s="64">
        <v>37</v>
      </c>
      <c r="I9" s="54">
        <f t="shared" si="0"/>
        <v>61</v>
      </c>
      <c r="J9" s="62">
        <v>9678148276</v>
      </c>
      <c r="K9" s="82" t="s">
        <v>164</v>
      </c>
      <c r="L9" s="82" t="s">
        <v>165</v>
      </c>
      <c r="M9" s="82">
        <v>9678711334</v>
      </c>
      <c r="N9" s="81" t="s">
        <v>166</v>
      </c>
      <c r="O9" s="81">
        <v>8011336673</v>
      </c>
      <c r="P9" s="80">
        <v>43557</v>
      </c>
      <c r="Q9" s="62" t="s">
        <v>167</v>
      </c>
      <c r="R9" s="47"/>
      <c r="S9" s="18"/>
      <c r="T9" s="18"/>
    </row>
    <row r="10" spans="1:20">
      <c r="A10" s="4">
        <v>6</v>
      </c>
      <c r="B10" s="61" t="s">
        <v>62</v>
      </c>
      <c r="C10" s="63" t="s">
        <v>78</v>
      </c>
      <c r="D10" s="63" t="s">
        <v>23</v>
      </c>
      <c r="E10" s="67">
        <v>105402</v>
      </c>
      <c r="F10" s="63" t="s">
        <v>74</v>
      </c>
      <c r="G10" s="68">
        <v>16</v>
      </c>
      <c r="H10" s="68">
        <v>17</v>
      </c>
      <c r="I10" s="54">
        <f t="shared" si="0"/>
        <v>33</v>
      </c>
      <c r="J10" s="81">
        <v>9577329639</v>
      </c>
      <c r="K10" s="82" t="s">
        <v>164</v>
      </c>
      <c r="L10" s="82" t="s">
        <v>168</v>
      </c>
      <c r="M10" s="82">
        <v>9864530325</v>
      </c>
      <c r="N10" s="81" t="s">
        <v>169</v>
      </c>
      <c r="O10" s="81">
        <v>7896021995</v>
      </c>
      <c r="P10" s="80">
        <v>43557</v>
      </c>
      <c r="Q10" s="62" t="s">
        <v>167</v>
      </c>
      <c r="R10" s="47"/>
      <c r="S10" s="18"/>
      <c r="T10" s="18"/>
    </row>
    <row r="11" spans="1:20">
      <c r="A11" s="4">
        <v>7</v>
      </c>
      <c r="B11" s="61" t="s">
        <v>63</v>
      </c>
      <c r="C11" s="65" t="s">
        <v>79</v>
      </c>
      <c r="D11" s="63" t="s">
        <v>25</v>
      </c>
      <c r="E11" s="64">
        <v>102016</v>
      </c>
      <c r="F11" s="65"/>
      <c r="G11" s="64">
        <v>38</v>
      </c>
      <c r="H11" s="64">
        <v>32</v>
      </c>
      <c r="I11" s="54">
        <f t="shared" si="0"/>
        <v>70</v>
      </c>
      <c r="J11" s="62">
        <v>9954780569</v>
      </c>
      <c r="K11" s="82" t="s">
        <v>164</v>
      </c>
      <c r="L11" s="82" t="s">
        <v>165</v>
      </c>
      <c r="M11" s="82">
        <v>9678711334</v>
      </c>
      <c r="N11" s="81" t="s">
        <v>169</v>
      </c>
      <c r="O11" s="81">
        <v>7896021995</v>
      </c>
      <c r="P11" s="80">
        <v>43557</v>
      </c>
      <c r="Q11" s="62" t="s">
        <v>167</v>
      </c>
      <c r="R11" s="47"/>
      <c r="S11" s="18"/>
      <c r="T11" s="18"/>
    </row>
    <row r="12" spans="1:20" s="51" customFormat="1">
      <c r="A12" s="48">
        <v>8</v>
      </c>
      <c r="B12" s="61" t="s">
        <v>63</v>
      </c>
      <c r="C12" s="65" t="s">
        <v>80</v>
      </c>
      <c r="D12" s="63" t="s">
        <v>23</v>
      </c>
      <c r="E12" s="67">
        <v>105302</v>
      </c>
      <c r="F12" s="63" t="s">
        <v>74</v>
      </c>
      <c r="G12" s="68">
        <v>32</v>
      </c>
      <c r="H12" s="68">
        <v>31</v>
      </c>
      <c r="I12" s="54">
        <f t="shared" si="0"/>
        <v>63</v>
      </c>
      <c r="J12" s="81">
        <v>9678443454</v>
      </c>
      <c r="K12" s="82" t="s">
        <v>164</v>
      </c>
      <c r="L12" s="82" t="s">
        <v>168</v>
      </c>
      <c r="M12" s="82">
        <v>9864530325</v>
      </c>
      <c r="N12" s="81" t="s">
        <v>169</v>
      </c>
      <c r="O12" s="81">
        <v>7896021995</v>
      </c>
      <c r="P12" s="80">
        <v>43557</v>
      </c>
      <c r="Q12" s="62" t="s">
        <v>167</v>
      </c>
      <c r="R12" s="50"/>
      <c r="S12" s="18"/>
      <c r="T12" s="49"/>
    </row>
    <row r="13" spans="1:20">
      <c r="A13" s="4">
        <v>9</v>
      </c>
      <c r="B13" s="61" t="s">
        <v>62</v>
      </c>
      <c r="C13" s="65" t="s">
        <v>81</v>
      </c>
      <c r="D13" s="63" t="s">
        <v>25</v>
      </c>
      <c r="E13" s="67">
        <v>102013</v>
      </c>
      <c r="F13" s="63"/>
      <c r="G13" s="64">
        <v>36</v>
      </c>
      <c r="H13" s="64">
        <v>32</v>
      </c>
      <c r="I13" s="54">
        <f t="shared" si="0"/>
        <v>68</v>
      </c>
      <c r="J13" s="62">
        <v>9957305099</v>
      </c>
      <c r="K13" s="82" t="s">
        <v>170</v>
      </c>
      <c r="L13" s="84" t="s">
        <v>171</v>
      </c>
      <c r="M13" s="84">
        <v>7896369929</v>
      </c>
      <c r="N13" s="82" t="s">
        <v>172</v>
      </c>
      <c r="O13" s="82">
        <v>9954515114</v>
      </c>
      <c r="P13" s="80">
        <v>43558</v>
      </c>
      <c r="Q13" s="62" t="s">
        <v>173</v>
      </c>
      <c r="R13" s="47"/>
      <c r="S13" s="18"/>
      <c r="T13" s="18"/>
    </row>
    <row r="14" spans="1:20" ht="27.6">
      <c r="A14" s="4">
        <v>10</v>
      </c>
      <c r="B14" s="61" t="s">
        <v>62</v>
      </c>
      <c r="C14" s="65" t="s">
        <v>82</v>
      </c>
      <c r="D14" s="63" t="s">
        <v>23</v>
      </c>
      <c r="E14" s="67">
        <v>101801</v>
      </c>
      <c r="F14" s="63" t="s">
        <v>74</v>
      </c>
      <c r="G14" s="68">
        <v>44</v>
      </c>
      <c r="H14" s="68">
        <v>40</v>
      </c>
      <c r="I14" s="54">
        <f t="shared" si="0"/>
        <v>84</v>
      </c>
      <c r="J14" s="81">
        <v>8011504892</v>
      </c>
      <c r="K14" s="82" t="s">
        <v>170</v>
      </c>
      <c r="L14" s="82" t="s">
        <v>174</v>
      </c>
      <c r="M14" s="82">
        <v>9864774578</v>
      </c>
      <c r="N14" s="82" t="s">
        <v>172</v>
      </c>
      <c r="O14" s="85">
        <v>9954515114</v>
      </c>
      <c r="P14" s="80">
        <v>43558</v>
      </c>
      <c r="Q14" s="62" t="s">
        <v>173</v>
      </c>
      <c r="R14" s="47"/>
      <c r="S14" s="18"/>
      <c r="T14" s="18"/>
    </row>
    <row r="15" spans="1:20" ht="27.6">
      <c r="A15" s="4">
        <v>11</v>
      </c>
      <c r="B15" s="61" t="s">
        <v>62</v>
      </c>
      <c r="C15" s="62" t="s">
        <v>83</v>
      </c>
      <c r="D15" s="63" t="s">
        <v>25</v>
      </c>
      <c r="E15" s="64">
        <v>101010</v>
      </c>
      <c r="F15" s="65"/>
      <c r="G15" s="64">
        <v>28</v>
      </c>
      <c r="H15" s="64">
        <v>34</v>
      </c>
      <c r="I15" s="54">
        <f t="shared" si="0"/>
        <v>62</v>
      </c>
      <c r="J15" s="62">
        <v>9678164698</v>
      </c>
      <c r="K15" s="82" t="s">
        <v>175</v>
      </c>
      <c r="L15" s="82" t="s">
        <v>176</v>
      </c>
      <c r="M15" s="82">
        <v>7896100661</v>
      </c>
      <c r="N15" s="82" t="s">
        <v>177</v>
      </c>
      <c r="O15" s="82">
        <v>8135060727</v>
      </c>
      <c r="P15" s="80">
        <v>43559</v>
      </c>
      <c r="Q15" s="62" t="s">
        <v>178</v>
      </c>
      <c r="R15" s="47"/>
      <c r="S15" s="18"/>
      <c r="T15" s="18"/>
    </row>
    <row r="16" spans="1:20" ht="27.6">
      <c r="A16" s="4">
        <v>12</v>
      </c>
      <c r="B16" s="61" t="s">
        <v>62</v>
      </c>
      <c r="C16" s="62" t="s">
        <v>84</v>
      </c>
      <c r="D16" s="63" t="s">
        <v>23</v>
      </c>
      <c r="E16" s="67">
        <v>118501</v>
      </c>
      <c r="F16" s="65" t="s">
        <v>74</v>
      </c>
      <c r="G16" s="61">
        <v>54</v>
      </c>
      <c r="H16" s="61">
        <v>49</v>
      </c>
      <c r="I16" s="54">
        <f t="shared" si="0"/>
        <v>103</v>
      </c>
      <c r="J16" s="82">
        <v>9954601086</v>
      </c>
      <c r="K16" s="82" t="s">
        <v>175</v>
      </c>
      <c r="L16" s="82" t="s">
        <v>179</v>
      </c>
      <c r="M16" s="82">
        <v>7399785609</v>
      </c>
      <c r="N16" s="86" t="s">
        <v>177</v>
      </c>
      <c r="O16" s="87">
        <v>8135060727</v>
      </c>
      <c r="P16" s="80">
        <v>43559</v>
      </c>
      <c r="Q16" s="62" t="s">
        <v>178</v>
      </c>
      <c r="R16" s="47"/>
      <c r="S16" s="18"/>
      <c r="T16" s="18"/>
    </row>
    <row r="17" spans="1:20" ht="27.6">
      <c r="A17" s="4">
        <v>13</v>
      </c>
      <c r="B17" s="61" t="s">
        <v>63</v>
      </c>
      <c r="C17" s="62" t="s">
        <v>85</v>
      </c>
      <c r="D17" s="63" t="s">
        <v>23</v>
      </c>
      <c r="E17" s="67">
        <v>112708</v>
      </c>
      <c r="F17" s="65" t="s">
        <v>86</v>
      </c>
      <c r="G17" s="68">
        <v>84</v>
      </c>
      <c r="H17" s="68">
        <v>68</v>
      </c>
      <c r="I17" s="54">
        <f t="shared" si="0"/>
        <v>152</v>
      </c>
      <c r="J17" s="81" t="s">
        <v>180</v>
      </c>
      <c r="K17" s="82" t="s">
        <v>181</v>
      </c>
      <c r="L17" s="82" t="s">
        <v>182</v>
      </c>
      <c r="M17" s="82" t="s">
        <v>183</v>
      </c>
      <c r="N17" s="81" t="s">
        <v>184</v>
      </c>
      <c r="O17" s="81">
        <v>9859644176</v>
      </c>
      <c r="P17" s="80">
        <v>43559</v>
      </c>
      <c r="Q17" s="62" t="s">
        <v>178</v>
      </c>
      <c r="R17" s="47"/>
      <c r="S17" s="18"/>
      <c r="T17" s="18"/>
    </row>
    <row r="18" spans="1:20" ht="27.6">
      <c r="A18" s="4">
        <v>14</v>
      </c>
      <c r="B18" s="61" t="s">
        <v>62</v>
      </c>
      <c r="C18" s="65" t="s">
        <v>87</v>
      </c>
      <c r="D18" s="63" t="s">
        <v>25</v>
      </c>
      <c r="E18" s="61">
        <v>507016</v>
      </c>
      <c r="F18" s="63"/>
      <c r="G18" s="61">
        <v>25</v>
      </c>
      <c r="H18" s="61">
        <v>27</v>
      </c>
      <c r="I18" s="54">
        <f t="shared" si="0"/>
        <v>52</v>
      </c>
      <c r="J18" s="62">
        <v>8486791117</v>
      </c>
      <c r="K18" s="82" t="s">
        <v>185</v>
      </c>
      <c r="L18" s="86" t="s">
        <v>186</v>
      </c>
      <c r="M18" s="86">
        <v>9957128409</v>
      </c>
      <c r="N18" s="82" t="s">
        <v>187</v>
      </c>
      <c r="O18" s="82">
        <v>9678103897</v>
      </c>
      <c r="P18" s="80">
        <v>43560</v>
      </c>
      <c r="Q18" s="80" t="s">
        <v>188</v>
      </c>
      <c r="R18" s="47"/>
      <c r="S18" s="18"/>
      <c r="T18" s="18"/>
    </row>
    <row r="19" spans="1:20">
      <c r="A19" s="4">
        <v>15</v>
      </c>
      <c r="B19" s="61" t="s">
        <v>62</v>
      </c>
      <c r="C19" s="69" t="s">
        <v>88</v>
      </c>
      <c r="D19" s="63" t="s">
        <v>23</v>
      </c>
      <c r="E19" s="67">
        <v>219902</v>
      </c>
      <c r="F19" s="63" t="s">
        <v>74</v>
      </c>
      <c r="G19" s="64">
        <v>27</v>
      </c>
      <c r="H19" s="64">
        <v>32</v>
      </c>
      <c r="I19" s="54">
        <f t="shared" si="0"/>
        <v>59</v>
      </c>
      <c r="J19" s="82">
        <v>9954743970</v>
      </c>
      <c r="K19" s="82" t="s">
        <v>185</v>
      </c>
      <c r="L19" s="86" t="s">
        <v>186</v>
      </c>
      <c r="M19" s="86">
        <v>9957128409</v>
      </c>
      <c r="N19" s="82" t="s">
        <v>187</v>
      </c>
      <c r="O19" s="85">
        <v>9678103897</v>
      </c>
      <c r="P19" s="80">
        <v>43560</v>
      </c>
      <c r="Q19" s="80" t="s">
        <v>188</v>
      </c>
      <c r="R19" s="47"/>
      <c r="S19" s="18"/>
      <c r="T19" s="18"/>
    </row>
    <row r="20" spans="1:20">
      <c r="A20" s="4">
        <v>16</v>
      </c>
      <c r="B20" s="61" t="s">
        <v>63</v>
      </c>
      <c r="C20" s="65" t="s">
        <v>89</v>
      </c>
      <c r="D20" s="63" t="s">
        <v>25</v>
      </c>
      <c r="E20" s="64">
        <v>103030</v>
      </c>
      <c r="F20" s="65"/>
      <c r="G20" s="64">
        <v>34</v>
      </c>
      <c r="H20" s="64">
        <v>36</v>
      </c>
      <c r="I20" s="54">
        <f t="shared" si="0"/>
        <v>70</v>
      </c>
      <c r="J20" s="62">
        <v>9674299075</v>
      </c>
      <c r="K20" s="82" t="s">
        <v>175</v>
      </c>
      <c r="L20" s="82" t="s">
        <v>176</v>
      </c>
      <c r="M20" s="82">
        <v>7896100661</v>
      </c>
      <c r="N20" s="81" t="s">
        <v>189</v>
      </c>
      <c r="O20" s="81">
        <v>9678568699</v>
      </c>
      <c r="P20" s="80">
        <v>43560</v>
      </c>
      <c r="Q20" s="80" t="s">
        <v>188</v>
      </c>
      <c r="R20" s="47"/>
      <c r="S20" s="18"/>
      <c r="T20" s="18"/>
    </row>
    <row r="21" spans="1:20">
      <c r="A21" s="4">
        <v>17</v>
      </c>
      <c r="B21" s="61" t="s">
        <v>63</v>
      </c>
      <c r="C21" s="65" t="s">
        <v>90</v>
      </c>
      <c r="D21" s="63" t="s">
        <v>23</v>
      </c>
      <c r="E21" s="67">
        <v>105201</v>
      </c>
      <c r="F21" s="65" t="s">
        <v>74</v>
      </c>
      <c r="G21" s="68">
        <v>19</v>
      </c>
      <c r="H21" s="68">
        <v>21</v>
      </c>
      <c r="I21" s="54">
        <f t="shared" si="0"/>
        <v>40</v>
      </c>
      <c r="J21" s="81">
        <v>7399223393</v>
      </c>
      <c r="K21" s="82" t="s">
        <v>164</v>
      </c>
      <c r="L21" s="82" t="s">
        <v>168</v>
      </c>
      <c r="M21" s="82">
        <v>9864530325</v>
      </c>
      <c r="N21" s="81" t="s">
        <v>169</v>
      </c>
      <c r="O21" s="81">
        <v>7896021995</v>
      </c>
      <c r="P21" s="80">
        <v>43560</v>
      </c>
      <c r="Q21" s="80" t="s">
        <v>188</v>
      </c>
      <c r="R21" s="47"/>
      <c r="S21" s="18"/>
      <c r="T21" s="18"/>
    </row>
    <row r="22" spans="1:20">
      <c r="A22" s="4">
        <v>18</v>
      </c>
      <c r="B22" s="61" t="s">
        <v>62</v>
      </c>
      <c r="C22" s="65" t="s">
        <v>91</v>
      </c>
      <c r="D22" s="63" t="s">
        <v>25</v>
      </c>
      <c r="E22" s="61">
        <v>101003</v>
      </c>
      <c r="F22" s="63"/>
      <c r="G22" s="61">
        <v>22</v>
      </c>
      <c r="H22" s="61">
        <v>28</v>
      </c>
      <c r="I22" s="54">
        <f t="shared" si="0"/>
        <v>50</v>
      </c>
      <c r="J22" s="62">
        <v>8812069509</v>
      </c>
      <c r="K22" s="82" t="s">
        <v>160</v>
      </c>
      <c r="L22" s="82" t="s">
        <v>161</v>
      </c>
      <c r="M22" s="82">
        <v>9957233464</v>
      </c>
      <c r="N22" s="82" t="s">
        <v>190</v>
      </c>
      <c r="O22" s="82">
        <v>9859338987</v>
      </c>
      <c r="P22" s="80">
        <v>43561</v>
      </c>
      <c r="Q22" s="80" t="s">
        <v>191</v>
      </c>
      <c r="R22" s="47"/>
      <c r="S22" s="18"/>
      <c r="T22" s="18"/>
    </row>
    <row r="23" spans="1:20">
      <c r="A23" s="4">
        <v>19</v>
      </c>
      <c r="B23" s="61" t="s">
        <v>62</v>
      </c>
      <c r="C23" s="69" t="s">
        <v>92</v>
      </c>
      <c r="D23" s="63" t="s">
        <v>23</v>
      </c>
      <c r="E23" s="67">
        <v>102801</v>
      </c>
      <c r="F23" s="63" t="s">
        <v>74</v>
      </c>
      <c r="G23" s="68">
        <v>19</v>
      </c>
      <c r="H23" s="68">
        <v>19</v>
      </c>
      <c r="I23" s="54">
        <f t="shared" si="0"/>
        <v>38</v>
      </c>
      <c r="J23" s="81">
        <v>9854052978</v>
      </c>
      <c r="K23" s="82" t="s">
        <v>160</v>
      </c>
      <c r="L23" s="82" t="s">
        <v>161</v>
      </c>
      <c r="M23" s="82">
        <v>9957233464</v>
      </c>
      <c r="N23" s="81" t="s">
        <v>190</v>
      </c>
      <c r="O23" s="81">
        <v>9859338987</v>
      </c>
      <c r="P23" s="80">
        <v>43561</v>
      </c>
      <c r="Q23" s="80" t="s">
        <v>191</v>
      </c>
      <c r="R23" s="47"/>
      <c r="S23" s="18"/>
      <c r="T23" s="18"/>
    </row>
    <row r="24" spans="1:20">
      <c r="A24" s="4">
        <v>20</v>
      </c>
      <c r="B24" s="61" t="s">
        <v>63</v>
      </c>
      <c r="C24" s="65" t="s">
        <v>93</v>
      </c>
      <c r="D24" s="63" t="s">
        <v>25</v>
      </c>
      <c r="E24" s="64">
        <v>104007</v>
      </c>
      <c r="F24" s="65"/>
      <c r="G24" s="64">
        <v>45</v>
      </c>
      <c r="H24" s="64">
        <v>34</v>
      </c>
      <c r="I24" s="54">
        <f t="shared" si="0"/>
        <v>79</v>
      </c>
      <c r="J24" s="62">
        <v>8011599678</v>
      </c>
      <c r="K24" s="82" t="s">
        <v>155</v>
      </c>
      <c r="L24" s="82" t="s">
        <v>159</v>
      </c>
      <c r="M24" s="82">
        <v>8811811097</v>
      </c>
      <c r="N24" s="82" t="s">
        <v>192</v>
      </c>
      <c r="O24" s="82">
        <v>8724909506</v>
      </c>
      <c r="P24" s="80">
        <v>43561</v>
      </c>
      <c r="Q24" s="80" t="s">
        <v>191</v>
      </c>
      <c r="R24" s="47"/>
      <c r="S24" s="18"/>
      <c r="T24" s="18"/>
    </row>
    <row r="25" spans="1:20">
      <c r="A25" s="4">
        <v>21</v>
      </c>
      <c r="B25" s="61" t="s">
        <v>63</v>
      </c>
      <c r="C25" s="65" t="s">
        <v>94</v>
      </c>
      <c r="D25" s="63" t="s">
        <v>23</v>
      </c>
      <c r="E25" s="67">
        <v>104401</v>
      </c>
      <c r="F25" s="65" t="s">
        <v>74</v>
      </c>
      <c r="G25" s="70">
        <v>17</v>
      </c>
      <c r="H25" s="70">
        <v>19</v>
      </c>
      <c r="I25" s="54">
        <f t="shared" si="0"/>
        <v>36</v>
      </c>
      <c r="J25" s="81">
        <v>9613926567</v>
      </c>
      <c r="K25" s="82" t="s">
        <v>164</v>
      </c>
      <c r="L25" s="82" t="s">
        <v>168</v>
      </c>
      <c r="M25" s="82">
        <v>9864530325</v>
      </c>
      <c r="N25" s="81" t="s">
        <v>193</v>
      </c>
      <c r="O25" s="81">
        <v>9954547807</v>
      </c>
      <c r="P25" s="80">
        <v>43561</v>
      </c>
      <c r="Q25" s="80" t="s">
        <v>191</v>
      </c>
      <c r="R25" s="47"/>
      <c r="S25" s="18"/>
      <c r="T25" s="18"/>
    </row>
    <row r="26" spans="1:20">
      <c r="A26" s="4">
        <v>22</v>
      </c>
      <c r="B26" s="61" t="s">
        <v>62</v>
      </c>
      <c r="C26" s="65" t="s">
        <v>95</v>
      </c>
      <c r="D26" s="63" t="s">
        <v>23</v>
      </c>
      <c r="E26" s="67">
        <v>105306</v>
      </c>
      <c r="F26" s="65" t="s">
        <v>86</v>
      </c>
      <c r="G26" s="66">
        <v>133</v>
      </c>
      <c r="H26" s="66">
        <v>114</v>
      </c>
      <c r="I26" s="54">
        <f t="shared" si="0"/>
        <v>247</v>
      </c>
      <c r="J26" s="81">
        <v>9678702110</v>
      </c>
      <c r="K26" s="82" t="s">
        <v>164</v>
      </c>
      <c r="L26" s="82" t="s">
        <v>168</v>
      </c>
      <c r="M26" s="82">
        <v>9864530325</v>
      </c>
      <c r="N26" s="81" t="s">
        <v>169</v>
      </c>
      <c r="O26" s="81">
        <v>7896021995</v>
      </c>
      <c r="P26" s="80" t="s">
        <v>194</v>
      </c>
      <c r="Q26" s="80" t="s">
        <v>195</v>
      </c>
      <c r="R26" s="47"/>
      <c r="S26" s="18"/>
      <c r="T26" s="18"/>
    </row>
    <row r="27" spans="1:20">
      <c r="A27" s="4">
        <v>23</v>
      </c>
      <c r="B27" s="61" t="s">
        <v>63</v>
      </c>
      <c r="C27" s="65" t="s">
        <v>96</v>
      </c>
      <c r="D27" s="63" t="s">
        <v>25</v>
      </c>
      <c r="E27" s="64">
        <v>102002</v>
      </c>
      <c r="F27" s="65"/>
      <c r="G27" s="61">
        <v>42</v>
      </c>
      <c r="H27" s="61">
        <v>30</v>
      </c>
      <c r="I27" s="54">
        <f t="shared" si="0"/>
        <v>72</v>
      </c>
      <c r="J27" s="62">
        <v>9577153503</v>
      </c>
      <c r="K27" s="86" t="s">
        <v>160</v>
      </c>
      <c r="L27" s="86" t="s">
        <v>161</v>
      </c>
      <c r="M27" s="86">
        <v>9957233464</v>
      </c>
      <c r="N27" s="82" t="s">
        <v>196</v>
      </c>
      <c r="O27" s="82">
        <v>9577153431</v>
      </c>
      <c r="P27" s="80">
        <v>43563</v>
      </c>
      <c r="Q27" s="80" t="s">
        <v>158</v>
      </c>
      <c r="R27" s="47"/>
      <c r="S27" s="18"/>
      <c r="T27" s="18"/>
    </row>
    <row r="28" spans="1:20">
      <c r="A28" s="4">
        <v>24</v>
      </c>
      <c r="B28" s="61" t="s">
        <v>63</v>
      </c>
      <c r="C28" s="65" t="s">
        <v>97</v>
      </c>
      <c r="D28" s="63" t="s">
        <v>23</v>
      </c>
      <c r="E28" s="67">
        <v>102903</v>
      </c>
      <c r="F28" s="65" t="s">
        <v>74</v>
      </c>
      <c r="G28" s="68">
        <v>18</v>
      </c>
      <c r="H28" s="68">
        <v>18</v>
      </c>
      <c r="I28" s="54">
        <f t="shared" si="0"/>
        <v>36</v>
      </c>
      <c r="J28" s="81">
        <v>9401034205</v>
      </c>
      <c r="K28" s="86" t="s">
        <v>160</v>
      </c>
      <c r="L28" s="86" t="s">
        <v>161</v>
      </c>
      <c r="M28" s="86">
        <v>9957233464</v>
      </c>
      <c r="N28" s="82" t="s">
        <v>196</v>
      </c>
      <c r="O28" s="85">
        <v>9577153431</v>
      </c>
      <c r="P28" s="80">
        <v>43563</v>
      </c>
      <c r="Q28" s="80" t="s">
        <v>158</v>
      </c>
      <c r="R28" s="47"/>
      <c r="S28" s="18"/>
      <c r="T28" s="18"/>
    </row>
    <row r="29" spans="1:20" ht="27.6">
      <c r="A29" s="4">
        <v>25</v>
      </c>
      <c r="B29" s="61" t="s">
        <v>63</v>
      </c>
      <c r="C29" s="71" t="s">
        <v>98</v>
      </c>
      <c r="D29" s="63" t="s">
        <v>25</v>
      </c>
      <c r="E29" s="72">
        <v>105006</v>
      </c>
      <c r="F29" s="65"/>
      <c r="G29" s="66">
        <v>27</v>
      </c>
      <c r="H29" s="66">
        <v>24</v>
      </c>
      <c r="I29" s="54">
        <f t="shared" si="0"/>
        <v>51</v>
      </c>
      <c r="J29" s="62" t="s">
        <v>197</v>
      </c>
      <c r="K29" s="82" t="s">
        <v>198</v>
      </c>
      <c r="L29" s="82" t="s">
        <v>199</v>
      </c>
      <c r="M29" s="82">
        <v>9957853033</v>
      </c>
      <c r="N29" s="82" t="s">
        <v>200</v>
      </c>
      <c r="O29" s="82">
        <v>8486016138</v>
      </c>
      <c r="P29" s="80">
        <v>43564</v>
      </c>
      <c r="Q29" s="80" t="s">
        <v>167</v>
      </c>
      <c r="R29" s="47"/>
      <c r="S29" s="18"/>
      <c r="T29" s="18"/>
    </row>
    <row r="30" spans="1:20" ht="41.4">
      <c r="A30" s="4">
        <v>26</v>
      </c>
      <c r="B30" s="61" t="s">
        <v>63</v>
      </c>
      <c r="C30" s="65" t="s">
        <v>99</v>
      </c>
      <c r="D30" s="63" t="s">
        <v>23</v>
      </c>
      <c r="E30" s="64">
        <v>117602</v>
      </c>
      <c r="F30" s="65" t="s">
        <v>74</v>
      </c>
      <c r="G30" s="68">
        <v>12</v>
      </c>
      <c r="H30" s="68">
        <v>19</v>
      </c>
      <c r="I30" s="54">
        <f t="shared" si="0"/>
        <v>31</v>
      </c>
      <c r="J30" s="81" t="s">
        <v>253</v>
      </c>
      <c r="K30" s="82" t="s">
        <v>198</v>
      </c>
      <c r="L30" s="86" t="s">
        <v>199</v>
      </c>
      <c r="M30" s="86">
        <v>9957853033</v>
      </c>
      <c r="N30" s="81" t="s">
        <v>201</v>
      </c>
      <c r="O30" s="81">
        <v>7399780357</v>
      </c>
      <c r="P30" s="80">
        <v>43564</v>
      </c>
      <c r="Q30" s="80" t="s">
        <v>167</v>
      </c>
      <c r="R30" s="47"/>
      <c r="S30" s="18"/>
      <c r="T30" s="18"/>
    </row>
    <row r="31" spans="1:20" ht="27.6">
      <c r="A31" s="4">
        <v>27</v>
      </c>
      <c r="B31" s="61" t="s">
        <v>63</v>
      </c>
      <c r="C31" s="65" t="s">
        <v>100</v>
      </c>
      <c r="D31" s="63" t="s">
        <v>25</v>
      </c>
      <c r="E31" s="64">
        <v>105004</v>
      </c>
      <c r="F31" s="65"/>
      <c r="G31" s="61">
        <v>28</v>
      </c>
      <c r="H31" s="61">
        <v>20</v>
      </c>
      <c r="I31" s="54">
        <f t="shared" si="0"/>
        <v>48</v>
      </c>
      <c r="J31" s="62" t="s">
        <v>202</v>
      </c>
      <c r="K31" s="82" t="s">
        <v>198</v>
      </c>
      <c r="L31" s="82" t="s">
        <v>199</v>
      </c>
      <c r="M31" s="82">
        <v>9957853033</v>
      </c>
      <c r="N31" s="82" t="s">
        <v>201</v>
      </c>
      <c r="O31" s="82">
        <v>7399780357</v>
      </c>
      <c r="P31" s="80">
        <v>43564</v>
      </c>
      <c r="Q31" s="80" t="s">
        <v>167</v>
      </c>
      <c r="R31" s="47"/>
      <c r="S31" s="18"/>
      <c r="T31" s="18"/>
    </row>
    <row r="32" spans="1:20">
      <c r="A32" s="4">
        <v>28</v>
      </c>
      <c r="B32" s="61" t="s">
        <v>63</v>
      </c>
      <c r="C32" s="65" t="s">
        <v>101</v>
      </c>
      <c r="D32" s="63" t="s">
        <v>25</v>
      </c>
      <c r="E32" s="64">
        <v>102017</v>
      </c>
      <c r="F32" s="65"/>
      <c r="G32" s="64">
        <v>24</v>
      </c>
      <c r="H32" s="64">
        <v>26</v>
      </c>
      <c r="I32" s="54">
        <f t="shared" si="0"/>
        <v>50</v>
      </c>
      <c r="J32" s="62">
        <v>8473071066</v>
      </c>
      <c r="K32" s="82" t="s">
        <v>164</v>
      </c>
      <c r="L32" s="82" t="s">
        <v>165</v>
      </c>
      <c r="M32" s="82">
        <v>9678711334</v>
      </c>
      <c r="N32" s="81" t="s">
        <v>193</v>
      </c>
      <c r="O32" s="81">
        <v>9954547807</v>
      </c>
      <c r="P32" s="80">
        <v>43565</v>
      </c>
      <c r="Q32" s="80" t="s">
        <v>173</v>
      </c>
      <c r="R32" s="47"/>
      <c r="S32" s="18"/>
      <c r="T32" s="18"/>
    </row>
    <row r="33" spans="1:20">
      <c r="A33" s="4">
        <v>29</v>
      </c>
      <c r="B33" s="61" t="s">
        <v>63</v>
      </c>
      <c r="C33" s="65" t="s">
        <v>102</v>
      </c>
      <c r="D33" s="63" t="s">
        <v>23</v>
      </c>
      <c r="E33" s="67">
        <v>106701</v>
      </c>
      <c r="F33" s="65" t="s">
        <v>74</v>
      </c>
      <c r="G33" s="68">
        <v>19</v>
      </c>
      <c r="H33" s="68">
        <v>18</v>
      </c>
      <c r="I33" s="54">
        <f t="shared" si="0"/>
        <v>37</v>
      </c>
      <c r="J33" s="81">
        <v>9957449612</v>
      </c>
      <c r="K33" s="82" t="s">
        <v>164</v>
      </c>
      <c r="L33" s="82" t="s">
        <v>168</v>
      </c>
      <c r="M33" s="82">
        <v>9864530325</v>
      </c>
      <c r="N33" s="81" t="s">
        <v>193</v>
      </c>
      <c r="O33" s="81">
        <v>9954547807</v>
      </c>
      <c r="P33" s="80">
        <v>43565</v>
      </c>
      <c r="Q33" s="80" t="s">
        <v>173</v>
      </c>
      <c r="R33" s="47"/>
      <c r="S33" s="18"/>
      <c r="T33" s="18"/>
    </row>
    <row r="34" spans="1:20">
      <c r="A34" s="4">
        <v>30</v>
      </c>
      <c r="B34" s="61" t="s">
        <v>62</v>
      </c>
      <c r="C34" s="65" t="s">
        <v>103</v>
      </c>
      <c r="D34" s="63" t="s">
        <v>25</v>
      </c>
      <c r="E34" s="64">
        <v>102017</v>
      </c>
      <c r="F34" s="65"/>
      <c r="G34" s="61">
        <v>21</v>
      </c>
      <c r="H34" s="61">
        <v>10</v>
      </c>
      <c r="I34" s="54">
        <f t="shared" si="0"/>
        <v>31</v>
      </c>
      <c r="J34" s="62">
        <v>9957968987</v>
      </c>
      <c r="K34" s="82" t="s">
        <v>185</v>
      </c>
      <c r="L34" s="86" t="s">
        <v>186</v>
      </c>
      <c r="M34" s="86">
        <v>9957128409</v>
      </c>
      <c r="N34" s="82" t="s">
        <v>203</v>
      </c>
      <c r="O34" s="82">
        <v>9957306369</v>
      </c>
      <c r="P34" s="80">
        <v>43567</v>
      </c>
      <c r="Q34" s="80" t="s">
        <v>188</v>
      </c>
      <c r="R34" s="47"/>
      <c r="S34" s="18"/>
      <c r="T34" s="18"/>
    </row>
    <row r="35" spans="1:20" ht="27.6">
      <c r="A35" s="4">
        <v>31</v>
      </c>
      <c r="B35" s="61" t="s">
        <v>62</v>
      </c>
      <c r="C35" s="65" t="s">
        <v>104</v>
      </c>
      <c r="D35" s="63" t="s">
        <v>23</v>
      </c>
      <c r="E35" s="67">
        <v>106701</v>
      </c>
      <c r="F35" s="65" t="s">
        <v>74</v>
      </c>
      <c r="G35" s="64">
        <v>24</v>
      </c>
      <c r="H35" s="64">
        <v>22</v>
      </c>
      <c r="I35" s="54">
        <f t="shared" si="0"/>
        <v>46</v>
      </c>
      <c r="J35" s="82" t="s">
        <v>204</v>
      </c>
      <c r="K35" s="86" t="s">
        <v>185</v>
      </c>
      <c r="L35" s="86" t="s">
        <v>186</v>
      </c>
      <c r="M35" s="86">
        <v>9957128409</v>
      </c>
      <c r="N35" s="86" t="s">
        <v>203</v>
      </c>
      <c r="O35" s="87">
        <v>9957306369</v>
      </c>
      <c r="P35" s="80">
        <v>43567</v>
      </c>
      <c r="Q35" s="80" t="s">
        <v>188</v>
      </c>
      <c r="R35" s="47"/>
      <c r="S35" s="18"/>
      <c r="T35" s="18"/>
    </row>
    <row r="36" spans="1:20">
      <c r="A36" s="4">
        <v>32</v>
      </c>
      <c r="B36" s="61" t="s">
        <v>62</v>
      </c>
      <c r="C36" s="65" t="s">
        <v>105</v>
      </c>
      <c r="D36" s="63" t="s">
        <v>25</v>
      </c>
      <c r="E36" s="67">
        <v>506022</v>
      </c>
      <c r="F36" s="65"/>
      <c r="G36" s="61">
        <v>39</v>
      </c>
      <c r="H36" s="61">
        <v>42</v>
      </c>
      <c r="I36" s="54">
        <f t="shared" si="0"/>
        <v>81</v>
      </c>
      <c r="J36" s="62">
        <v>9678369191</v>
      </c>
      <c r="K36" s="82" t="s">
        <v>185</v>
      </c>
      <c r="L36" s="86" t="s">
        <v>186</v>
      </c>
      <c r="M36" s="86">
        <v>9957128409</v>
      </c>
      <c r="N36" s="86" t="s">
        <v>205</v>
      </c>
      <c r="O36" s="86">
        <v>8486600315</v>
      </c>
      <c r="P36" s="80">
        <v>43567</v>
      </c>
      <c r="Q36" s="80" t="s">
        <v>188</v>
      </c>
      <c r="R36" s="47"/>
      <c r="S36" s="18"/>
      <c r="T36" s="18"/>
    </row>
    <row r="37" spans="1:20">
      <c r="A37" s="4">
        <v>33</v>
      </c>
      <c r="B37" s="61" t="s">
        <v>63</v>
      </c>
      <c r="C37" s="62" t="s">
        <v>106</v>
      </c>
      <c r="D37" s="63" t="s">
        <v>25</v>
      </c>
      <c r="E37" s="61">
        <v>507002</v>
      </c>
      <c r="F37" s="65"/>
      <c r="G37" s="61">
        <v>29</v>
      </c>
      <c r="H37" s="61">
        <v>26</v>
      </c>
      <c r="I37" s="54">
        <f t="shared" si="0"/>
        <v>55</v>
      </c>
      <c r="J37" s="62">
        <v>9954131176</v>
      </c>
      <c r="K37" s="82" t="s">
        <v>185</v>
      </c>
      <c r="L37" s="82" t="s">
        <v>186</v>
      </c>
      <c r="M37" s="82">
        <v>9957128409</v>
      </c>
      <c r="N37" s="82" t="s">
        <v>206</v>
      </c>
      <c r="O37" s="82">
        <v>8876798761</v>
      </c>
      <c r="P37" s="80">
        <v>43567</v>
      </c>
      <c r="Q37" s="80" t="s">
        <v>188</v>
      </c>
      <c r="R37" s="18"/>
      <c r="S37" s="18"/>
      <c r="T37" s="18"/>
    </row>
    <row r="38" spans="1:20" ht="27.6">
      <c r="A38" s="4">
        <v>34</v>
      </c>
      <c r="B38" s="61" t="s">
        <v>63</v>
      </c>
      <c r="C38" s="65" t="s">
        <v>107</v>
      </c>
      <c r="D38" s="63" t="s">
        <v>23</v>
      </c>
      <c r="E38" s="64">
        <v>203301</v>
      </c>
      <c r="F38" s="65" t="s">
        <v>74</v>
      </c>
      <c r="G38" s="64">
        <v>29</v>
      </c>
      <c r="H38" s="64">
        <v>28</v>
      </c>
      <c r="I38" s="54">
        <f t="shared" si="0"/>
        <v>57</v>
      </c>
      <c r="J38" s="82">
        <v>9954421930</v>
      </c>
      <c r="K38" s="82" t="s">
        <v>185</v>
      </c>
      <c r="L38" s="82" t="s">
        <v>186</v>
      </c>
      <c r="M38" s="82">
        <v>9957128409</v>
      </c>
      <c r="N38" s="82" t="s">
        <v>206</v>
      </c>
      <c r="O38" s="85">
        <v>8876798761</v>
      </c>
      <c r="P38" s="80">
        <v>43567</v>
      </c>
      <c r="Q38" s="80" t="s">
        <v>188</v>
      </c>
      <c r="R38" s="18"/>
      <c r="S38" s="18"/>
      <c r="T38" s="18"/>
    </row>
    <row r="39" spans="1:20" ht="27.6">
      <c r="A39" s="4">
        <v>35</v>
      </c>
      <c r="B39" s="61" t="s">
        <v>62</v>
      </c>
      <c r="C39" s="65" t="s">
        <v>108</v>
      </c>
      <c r="D39" s="63" t="s">
        <v>25</v>
      </c>
      <c r="E39" s="61">
        <v>504025</v>
      </c>
      <c r="F39" s="65"/>
      <c r="G39" s="61">
        <v>17</v>
      </c>
      <c r="H39" s="61">
        <v>19</v>
      </c>
      <c r="I39" s="54">
        <f t="shared" si="0"/>
        <v>36</v>
      </c>
      <c r="J39" s="62" t="s">
        <v>207</v>
      </c>
      <c r="K39" s="86" t="s">
        <v>208</v>
      </c>
      <c r="L39" s="82" t="s">
        <v>209</v>
      </c>
      <c r="M39" s="82">
        <v>9401450312</v>
      </c>
      <c r="N39" s="82" t="s">
        <v>210</v>
      </c>
      <c r="O39" s="82">
        <v>9954066645</v>
      </c>
      <c r="P39" s="80">
        <v>43568</v>
      </c>
      <c r="Q39" s="80" t="s">
        <v>191</v>
      </c>
      <c r="R39" s="18"/>
      <c r="S39" s="18"/>
      <c r="T39" s="18"/>
    </row>
    <row r="40" spans="1:20">
      <c r="A40" s="4">
        <v>36</v>
      </c>
      <c r="B40" s="61" t="s">
        <v>62</v>
      </c>
      <c r="C40" s="65" t="s">
        <v>109</v>
      </c>
      <c r="D40" s="63" t="s">
        <v>23</v>
      </c>
      <c r="E40" s="67">
        <v>113604</v>
      </c>
      <c r="F40" s="65" t="s">
        <v>74</v>
      </c>
      <c r="G40" s="68">
        <v>13</v>
      </c>
      <c r="H40" s="68">
        <v>28</v>
      </c>
      <c r="I40" s="54">
        <f t="shared" si="0"/>
        <v>41</v>
      </c>
      <c r="J40" s="81">
        <v>9859974952</v>
      </c>
      <c r="K40" s="82" t="s">
        <v>208</v>
      </c>
      <c r="L40" s="82" t="s">
        <v>211</v>
      </c>
      <c r="M40" s="82">
        <v>9957727954</v>
      </c>
      <c r="N40" s="82" t="s">
        <v>210</v>
      </c>
      <c r="O40" s="82">
        <v>9954066645</v>
      </c>
      <c r="P40" s="80">
        <v>43568</v>
      </c>
      <c r="Q40" s="80" t="s">
        <v>191</v>
      </c>
      <c r="R40" s="18"/>
      <c r="S40" s="18"/>
      <c r="T40" s="18"/>
    </row>
    <row r="41" spans="1:20" ht="27.6">
      <c r="A41" s="4">
        <v>37</v>
      </c>
      <c r="B41" s="61" t="s">
        <v>63</v>
      </c>
      <c r="C41" s="62" t="s">
        <v>110</v>
      </c>
      <c r="D41" s="63" t="s">
        <v>25</v>
      </c>
      <c r="E41" s="61">
        <v>504004</v>
      </c>
      <c r="F41" s="65"/>
      <c r="G41" s="61">
        <v>20</v>
      </c>
      <c r="H41" s="61">
        <v>13</v>
      </c>
      <c r="I41" s="54">
        <f t="shared" si="0"/>
        <v>33</v>
      </c>
      <c r="J41" s="75" t="s">
        <v>212</v>
      </c>
      <c r="K41" s="82" t="s">
        <v>213</v>
      </c>
      <c r="L41" s="86" t="s">
        <v>214</v>
      </c>
      <c r="M41" s="86">
        <v>9401450308</v>
      </c>
      <c r="N41" s="81" t="s">
        <v>215</v>
      </c>
      <c r="O41" s="81">
        <v>9954022386</v>
      </c>
      <c r="P41" s="80">
        <v>43568</v>
      </c>
      <c r="Q41" s="80" t="s">
        <v>191</v>
      </c>
      <c r="R41" s="18"/>
      <c r="S41" s="18"/>
      <c r="T41" s="18"/>
    </row>
    <row r="42" spans="1:20" ht="27.6">
      <c r="A42" s="4">
        <v>38</v>
      </c>
      <c r="B42" s="61" t="s">
        <v>63</v>
      </c>
      <c r="C42" s="62" t="s">
        <v>111</v>
      </c>
      <c r="D42" s="63" t="s">
        <v>25</v>
      </c>
      <c r="E42" s="67">
        <v>503008</v>
      </c>
      <c r="F42" s="65"/>
      <c r="G42" s="61">
        <v>24</v>
      </c>
      <c r="H42" s="61">
        <v>21</v>
      </c>
      <c r="I42" s="54">
        <f t="shared" si="0"/>
        <v>45</v>
      </c>
      <c r="J42" s="62">
        <v>9954871792</v>
      </c>
      <c r="K42" s="86" t="s">
        <v>213</v>
      </c>
      <c r="L42" s="86" t="s">
        <v>214</v>
      </c>
      <c r="M42" s="86">
        <v>9401450308</v>
      </c>
      <c r="N42" s="82" t="s">
        <v>215</v>
      </c>
      <c r="O42" s="82">
        <v>9954022386</v>
      </c>
      <c r="P42" s="80">
        <v>43568</v>
      </c>
      <c r="Q42" s="80" t="s">
        <v>191</v>
      </c>
      <c r="R42" s="18"/>
      <c r="S42" s="18"/>
      <c r="T42" s="18"/>
    </row>
    <row r="43" spans="1:20">
      <c r="A43" s="4">
        <v>39</v>
      </c>
      <c r="B43" s="61" t="s">
        <v>63</v>
      </c>
      <c r="C43" s="62" t="s">
        <v>112</v>
      </c>
      <c r="D43" s="63" t="s">
        <v>23</v>
      </c>
      <c r="E43" s="67">
        <v>116807</v>
      </c>
      <c r="F43" s="65" t="s">
        <v>74</v>
      </c>
      <c r="G43" s="68">
        <v>14</v>
      </c>
      <c r="H43" s="68">
        <v>12</v>
      </c>
      <c r="I43" s="54">
        <f t="shared" si="0"/>
        <v>26</v>
      </c>
      <c r="J43" s="81">
        <v>9957140047</v>
      </c>
      <c r="K43" s="82" t="s">
        <v>213</v>
      </c>
      <c r="L43" s="86" t="s">
        <v>214</v>
      </c>
      <c r="M43" s="86">
        <v>9401450308</v>
      </c>
      <c r="N43" s="81" t="s">
        <v>215</v>
      </c>
      <c r="O43" s="81">
        <v>9954022386</v>
      </c>
      <c r="P43" s="80">
        <v>43568</v>
      </c>
      <c r="Q43" s="80" t="s">
        <v>191</v>
      </c>
      <c r="R43" s="18"/>
      <c r="S43" s="18"/>
      <c r="T43" s="18"/>
    </row>
    <row r="44" spans="1:20">
      <c r="A44" s="4">
        <v>40</v>
      </c>
      <c r="B44" s="61" t="s">
        <v>63</v>
      </c>
      <c r="C44" s="62" t="s">
        <v>113</v>
      </c>
      <c r="D44" s="63" t="s">
        <v>25</v>
      </c>
      <c r="E44" s="64">
        <v>102018</v>
      </c>
      <c r="F44" s="65"/>
      <c r="G44" s="64">
        <v>39</v>
      </c>
      <c r="H44" s="64">
        <v>26</v>
      </c>
      <c r="I44" s="54">
        <f t="shared" si="0"/>
        <v>65</v>
      </c>
      <c r="J44" s="62">
        <v>9678148276</v>
      </c>
      <c r="K44" s="82" t="s">
        <v>164</v>
      </c>
      <c r="L44" s="82" t="s">
        <v>165</v>
      </c>
      <c r="M44" s="82">
        <v>9678711334</v>
      </c>
      <c r="N44" s="81" t="s">
        <v>166</v>
      </c>
      <c r="O44" s="81">
        <v>8011336673</v>
      </c>
      <c r="P44" s="80">
        <v>43572</v>
      </c>
      <c r="Q44" s="80" t="s">
        <v>173</v>
      </c>
      <c r="R44" s="18"/>
      <c r="S44" s="18"/>
      <c r="T44" s="18"/>
    </row>
    <row r="45" spans="1:20">
      <c r="A45" s="4">
        <v>41</v>
      </c>
      <c r="B45" s="61" t="s">
        <v>63</v>
      </c>
      <c r="C45" s="62" t="s">
        <v>114</v>
      </c>
      <c r="D45" s="63" t="s">
        <v>23</v>
      </c>
      <c r="E45" s="67">
        <v>105401</v>
      </c>
      <c r="F45" s="65" t="s">
        <v>74</v>
      </c>
      <c r="G45" s="68">
        <v>18</v>
      </c>
      <c r="H45" s="68">
        <v>12</v>
      </c>
      <c r="I45" s="54">
        <f t="shared" si="0"/>
        <v>30</v>
      </c>
      <c r="J45" s="81">
        <v>9954586296</v>
      </c>
      <c r="K45" s="82" t="s">
        <v>164</v>
      </c>
      <c r="L45" s="82" t="s">
        <v>168</v>
      </c>
      <c r="M45" s="82">
        <v>9864530325</v>
      </c>
      <c r="N45" s="81" t="s">
        <v>166</v>
      </c>
      <c r="O45" s="81">
        <v>8011336673</v>
      </c>
      <c r="P45" s="80">
        <v>43572</v>
      </c>
      <c r="Q45" s="80" t="s">
        <v>173</v>
      </c>
      <c r="R45" s="18"/>
      <c r="S45" s="18"/>
      <c r="T45" s="18"/>
    </row>
    <row r="46" spans="1:20">
      <c r="A46" s="4">
        <v>42</v>
      </c>
      <c r="B46" s="61" t="s">
        <v>62</v>
      </c>
      <c r="C46" s="62" t="s">
        <v>115</v>
      </c>
      <c r="D46" s="63" t="s">
        <v>25</v>
      </c>
      <c r="E46" s="61">
        <v>506008</v>
      </c>
      <c r="F46" s="65"/>
      <c r="G46" s="61">
        <v>26</v>
      </c>
      <c r="H46" s="61">
        <v>29</v>
      </c>
      <c r="I46" s="54">
        <f t="shared" si="0"/>
        <v>55</v>
      </c>
      <c r="J46" s="62">
        <v>8822208132</v>
      </c>
      <c r="K46" s="82" t="s">
        <v>185</v>
      </c>
      <c r="L46" s="86" t="s">
        <v>186</v>
      </c>
      <c r="M46" s="86">
        <v>9957128409</v>
      </c>
      <c r="N46" s="82" t="s">
        <v>216</v>
      </c>
      <c r="O46" s="82">
        <v>8011894275</v>
      </c>
      <c r="P46" s="80">
        <v>43573</v>
      </c>
      <c r="Q46" s="80" t="s">
        <v>178</v>
      </c>
      <c r="R46" s="18"/>
      <c r="S46" s="18"/>
      <c r="T46" s="18"/>
    </row>
    <row r="47" spans="1:20">
      <c r="A47" s="4">
        <v>43</v>
      </c>
      <c r="B47" s="61" t="s">
        <v>62</v>
      </c>
      <c r="C47" s="62" t="s">
        <v>116</v>
      </c>
      <c r="D47" s="63" t="s">
        <v>23</v>
      </c>
      <c r="E47" s="64">
        <v>201203</v>
      </c>
      <c r="F47" s="65" t="s">
        <v>74</v>
      </c>
      <c r="G47" s="64">
        <v>29</v>
      </c>
      <c r="H47" s="64">
        <v>30</v>
      </c>
      <c r="I47" s="54">
        <f t="shared" si="0"/>
        <v>59</v>
      </c>
      <c r="J47" s="81">
        <v>9957261618</v>
      </c>
      <c r="K47" s="82" t="s">
        <v>185</v>
      </c>
      <c r="L47" s="86" t="s">
        <v>186</v>
      </c>
      <c r="M47" s="86">
        <v>9957128409</v>
      </c>
      <c r="N47" s="81" t="s">
        <v>216</v>
      </c>
      <c r="O47" s="81">
        <v>8011894275</v>
      </c>
      <c r="P47" s="80">
        <v>43573</v>
      </c>
      <c r="Q47" s="80" t="s">
        <v>178</v>
      </c>
      <c r="R47" s="18"/>
      <c r="S47" s="18"/>
      <c r="T47" s="18"/>
    </row>
    <row r="48" spans="1:20">
      <c r="A48" s="4">
        <v>44</v>
      </c>
      <c r="B48" s="61" t="s">
        <v>63</v>
      </c>
      <c r="C48" s="62" t="s">
        <v>117</v>
      </c>
      <c r="D48" s="63" t="s">
        <v>25</v>
      </c>
      <c r="E48" s="61">
        <v>504002</v>
      </c>
      <c r="F48" s="65"/>
      <c r="G48" s="61">
        <v>29</v>
      </c>
      <c r="H48" s="61">
        <v>32</v>
      </c>
      <c r="I48" s="54">
        <f t="shared" si="0"/>
        <v>61</v>
      </c>
      <c r="J48" s="62">
        <v>8486366706</v>
      </c>
      <c r="K48" s="82" t="s">
        <v>213</v>
      </c>
      <c r="L48" s="86" t="s">
        <v>214</v>
      </c>
      <c r="M48" s="86">
        <v>9401450308</v>
      </c>
      <c r="N48" s="82" t="s">
        <v>217</v>
      </c>
      <c r="O48" s="82">
        <v>8011894306</v>
      </c>
      <c r="P48" s="80">
        <v>43573</v>
      </c>
      <c r="Q48" s="80" t="s">
        <v>178</v>
      </c>
      <c r="R48" s="18"/>
      <c r="S48" s="18"/>
      <c r="T48" s="18"/>
    </row>
    <row r="49" spans="1:20">
      <c r="A49" s="4">
        <v>45</v>
      </c>
      <c r="B49" s="61" t="s">
        <v>63</v>
      </c>
      <c r="C49" s="62" t="s">
        <v>118</v>
      </c>
      <c r="D49" s="63" t="s">
        <v>23</v>
      </c>
      <c r="E49" s="67">
        <v>116817</v>
      </c>
      <c r="F49" s="65" t="s">
        <v>119</v>
      </c>
      <c r="G49" s="68">
        <v>46</v>
      </c>
      <c r="H49" s="68">
        <v>34</v>
      </c>
      <c r="I49" s="54">
        <f t="shared" si="0"/>
        <v>80</v>
      </c>
      <c r="J49" s="81">
        <v>9854719945</v>
      </c>
      <c r="K49" s="82" t="s">
        <v>213</v>
      </c>
      <c r="L49" s="82" t="s">
        <v>214</v>
      </c>
      <c r="M49" s="82">
        <v>9401450308</v>
      </c>
      <c r="N49" s="82" t="s">
        <v>218</v>
      </c>
      <c r="O49" s="85">
        <v>8011830935</v>
      </c>
      <c r="P49" s="80">
        <v>43573</v>
      </c>
      <c r="Q49" s="80" t="s">
        <v>178</v>
      </c>
      <c r="R49" s="18"/>
      <c r="S49" s="18"/>
      <c r="T49" s="18"/>
    </row>
    <row r="50" spans="1:20" ht="27.6">
      <c r="A50" s="4">
        <v>46</v>
      </c>
      <c r="B50" s="61" t="s">
        <v>62</v>
      </c>
      <c r="C50" s="65" t="s">
        <v>120</v>
      </c>
      <c r="D50" s="63" t="s">
        <v>25</v>
      </c>
      <c r="E50" s="64">
        <v>101026</v>
      </c>
      <c r="F50" s="65"/>
      <c r="G50" s="64">
        <v>16</v>
      </c>
      <c r="H50" s="64">
        <v>24</v>
      </c>
      <c r="I50" s="54">
        <f t="shared" si="0"/>
        <v>40</v>
      </c>
      <c r="J50" s="62">
        <v>9508570905</v>
      </c>
      <c r="K50" s="82" t="s">
        <v>170</v>
      </c>
      <c r="L50" s="82" t="s">
        <v>171</v>
      </c>
      <c r="M50" s="82">
        <v>7896369929</v>
      </c>
      <c r="N50" s="82" t="s">
        <v>219</v>
      </c>
      <c r="O50" s="82">
        <v>9854580829</v>
      </c>
      <c r="P50" s="80">
        <v>43575</v>
      </c>
      <c r="Q50" s="62" t="s">
        <v>191</v>
      </c>
      <c r="R50" s="18"/>
      <c r="S50" s="18"/>
      <c r="T50" s="18"/>
    </row>
    <row r="51" spans="1:20">
      <c r="A51" s="4">
        <v>47</v>
      </c>
      <c r="B51" s="61" t="s">
        <v>62</v>
      </c>
      <c r="C51" s="65" t="s">
        <v>121</v>
      </c>
      <c r="D51" s="63" t="s">
        <v>23</v>
      </c>
      <c r="E51" s="67">
        <v>101701</v>
      </c>
      <c r="F51" s="65" t="s">
        <v>74</v>
      </c>
      <c r="G51" s="68">
        <v>10</v>
      </c>
      <c r="H51" s="68">
        <v>11</v>
      </c>
      <c r="I51" s="54">
        <f t="shared" si="0"/>
        <v>21</v>
      </c>
      <c r="J51" s="81">
        <v>7896155879</v>
      </c>
      <c r="K51" s="82" t="s">
        <v>170</v>
      </c>
      <c r="L51" s="82" t="s">
        <v>174</v>
      </c>
      <c r="M51" s="82">
        <v>9864774578</v>
      </c>
      <c r="N51" s="82" t="s">
        <v>219</v>
      </c>
      <c r="O51" s="85">
        <v>9854580829</v>
      </c>
      <c r="P51" s="80">
        <v>43575</v>
      </c>
      <c r="Q51" s="62" t="s">
        <v>191</v>
      </c>
      <c r="R51" s="18"/>
      <c r="S51" s="18"/>
      <c r="T51" s="18"/>
    </row>
    <row r="52" spans="1:20" ht="27.6">
      <c r="A52" s="4">
        <v>48</v>
      </c>
      <c r="B52" s="61" t="s">
        <v>63</v>
      </c>
      <c r="C52" s="62" t="s">
        <v>122</v>
      </c>
      <c r="D52" s="63" t="s">
        <v>25</v>
      </c>
      <c r="E52" s="61">
        <v>503026</v>
      </c>
      <c r="F52" s="65"/>
      <c r="G52" s="61">
        <v>26</v>
      </c>
      <c r="H52" s="61">
        <v>24</v>
      </c>
      <c r="I52" s="54">
        <f t="shared" si="0"/>
        <v>50</v>
      </c>
      <c r="J52" s="62">
        <v>7896754238</v>
      </c>
      <c r="K52" s="82" t="s">
        <v>208</v>
      </c>
      <c r="L52" s="82" t="s">
        <v>220</v>
      </c>
      <c r="M52" s="82">
        <v>9954810237</v>
      </c>
      <c r="N52" s="82" t="s">
        <v>221</v>
      </c>
      <c r="O52" s="82">
        <v>9678946586</v>
      </c>
      <c r="P52" s="80">
        <v>43575</v>
      </c>
      <c r="Q52" s="62" t="s">
        <v>191</v>
      </c>
      <c r="R52" s="18"/>
      <c r="S52" s="18"/>
      <c r="T52" s="18"/>
    </row>
    <row r="53" spans="1:20" ht="27.6">
      <c r="A53" s="4">
        <v>49</v>
      </c>
      <c r="B53" s="61" t="s">
        <v>63</v>
      </c>
      <c r="C53" s="73" t="s">
        <v>123</v>
      </c>
      <c r="D53" s="63" t="s">
        <v>23</v>
      </c>
      <c r="E53" s="67">
        <v>115901</v>
      </c>
      <c r="F53" s="73" t="s">
        <v>74</v>
      </c>
      <c r="G53" s="61">
        <v>22</v>
      </c>
      <c r="H53" s="61">
        <v>21</v>
      </c>
      <c r="I53" s="54">
        <f t="shared" si="0"/>
        <v>43</v>
      </c>
      <c r="J53" s="88">
        <v>9954983160</v>
      </c>
      <c r="K53" s="82" t="s">
        <v>208</v>
      </c>
      <c r="L53" s="82" t="s">
        <v>211</v>
      </c>
      <c r="M53" s="82">
        <v>9957727954</v>
      </c>
      <c r="N53" s="82" t="s">
        <v>221</v>
      </c>
      <c r="O53" s="82">
        <v>9678946586</v>
      </c>
      <c r="P53" s="80">
        <v>43575</v>
      </c>
      <c r="Q53" s="62" t="s">
        <v>191</v>
      </c>
      <c r="R53" s="18"/>
      <c r="S53" s="18"/>
      <c r="T53" s="18"/>
    </row>
    <row r="54" spans="1:20">
      <c r="A54" s="4">
        <v>50</v>
      </c>
      <c r="B54" s="61" t="s">
        <v>62</v>
      </c>
      <c r="C54" s="62" t="s">
        <v>124</v>
      </c>
      <c r="D54" s="63" t="s">
        <v>25</v>
      </c>
      <c r="E54" s="64">
        <v>104014</v>
      </c>
      <c r="F54" s="65"/>
      <c r="G54" s="64">
        <v>26</v>
      </c>
      <c r="H54" s="64">
        <v>25</v>
      </c>
      <c r="I54" s="54">
        <f t="shared" si="0"/>
        <v>51</v>
      </c>
      <c r="J54" s="62">
        <v>9678199252</v>
      </c>
      <c r="K54" s="82" t="s">
        <v>175</v>
      </c>
      <c r="L54" s="82" t="s">
        <v>176</v>
      </c>
      <c r="M54" s="82">
        <v>7896100661</v>
      </c>
      <c r="N54" s="82" t="s">
        <v>222</v>
      </c>
      <c r="O54" s="82">
        <v>9954315881</v>
      </c>
      <c r="P54" s="80">
        <v>43577</v>
      </c>
      <c r="Q54" s="80" t="s">
        <v>158</v>
      </c>
      <c r="R54" s="18"/>
      <c r="S54" s="18"/>
      <c r="T54" s="18"/>
    </row>
    <row r="55" spans="1:20">
      <c r="A55" s="4">
        <v>51</v>
      </c>
      <c r="B55" s="61" t="s">
        <v>62</v>
      </c>
      <c r="C55" s="65" t="s">
        <v>125</v>
      </c>
      <c r="D55" s="63" t="s">
        <v>23</v>
      </c>
      <c r="E55" s="61">
        <v>102804</v>
      </c>
      <c r="F55" s="65" t="s">
        <v>74</v>
      </c>
      <c r="G55" s="68">
        <v>25</v>
      </c>
      <c r="H55" s="68">
        <v>12</v>
      </c>
      <c r="I55" s="54">
        <f t="shared" si="0"/>
        <v>37</v>
      </c>
      <c r="J55" s="83">
        <v>9508892556</v>
      </c>
      <c r="K55" s="82" t="s">
        <v>175</v>
      </c>
      <c r="L55" s="82" t="s">
        <v>223</v>
      </c>
      <c r="M55" s="82">
        <v>7896100661</v>
      </c>
      <c r="N55" s="83" t="s">
        <v>222</v>
      </c>
      <c r="O55" s="83">
        <v>9954315881</v>
      </c>
      <c r="P55" s="80">
        <v>43577</v>
      </c>
      <c r="Q55" s="80" t="s">
        <v>158</v>
      </c>
      <c r="R55" s="18"/>
      <c r="S55" s="18"/>
      <c r="T55" s="18"/>
    </row>
    <row r="56" spans="1:20">
      <c r="A56" s="4">
        <v>52</v>
      </c>
      <c r="B56" s="61" t="s">
        <v>62</v>
      </c>
      <c r="C56" s="65" t="s">
        <v>126</v>
      </c>
      <c r="D56" s="63" t="s">
        <v>23</v>
      </c>
      <c r="E56" s="61">
        <v>102805</v>
      </c>
      <c r="F56" s="65" t="s">
        <v>119</v>
      </c>
      <c r="G56" s="74">
        <v>22</v>
      </c>
      <c r="H56" s="74">
        <v>17</v>
      </c>
      <c r="I56" s="54">
        <f t="shared" si="0"/>
        <v>39</v>
      </c>
      <c r="J56" s="83">
        <v>7896949919</v>
      </c>
      <c r="K56" s="82" t="s">
        <v>175</v>
      </c>
      <c r="L56" s="82" t="s">
        <v>223</v>
      </c>
      <c r="M56" s="82">
        <v>7896100661</v>
      </c>
      <c r="N56" s="83" t="s">
        <v>222</v>
      </c>
      <c r="O56" s="83">
        <v>9954315881</v>
      </c>
      <c r="P56" s="80">
        <v>43577</v>
      </c>
      <c r="Q56" s="80" t="s">
        <v>158</v>
      </c>
      <c r="R56" s="18"/>
      <c r="S56" s="18"/>
      <c r="T56" s="18"/>
    </row>
    <row r="57" spans="1:20">
      <c r="A57" s="4">
        <v>53</v>
      </c>
      <c r="B57" s="61" t="s">
        <v>63</v>
      </c>
      <c r="C57" s="65" t="s">
        <v>127</v>
      </c>
      <c r="D57" s="63" t="s">
        <v>25</v>
      </c>
      <c r="E57" s="66">
        <v>102019</v>
      </c>
      <c r="F57" s="65"/>
      <c r="G57" s="64">
        <v>38</v>
      </c>
      <c r="H57" s="64">
        <v>28</v>
      </c>
      <c r="I57" s="54">
        <f t="shared" si="0"/>
        <v>66</v>
      </c>
      <c r="J57" s="89">
        <v>9859168898</v>
      </c>
      <c r="K57" s="86" t="s">
        <v>164</v>
      </c>
      <c r="L57" s="86" t="s">
        <v>165</v>
      </c>
      <c r="M57" s="86">
        <v>9678711334</v>
      </c>
      <c r="N57" s="81" t="s">
        <v>169</v>
      </c>
      <c r="O57" s="81">
        <v>7896021995</v>
      </c>
      <c r="P57" s="80">
        <v>43577</v>
      </c>
      <c r="Q57" s="80" t="s">
        <v>158</v>
      </c>
      <c r="R57" s="18"/>
      <c r="S57" s="18"/>
      <c r="T57" s="18"/>
    </row>
    <row r="58" spans="1:20">
      <c r="A58" s="4">
        <v>54</v>
      </c>
      <c r="B58" s="61" t="s">
        <v>63</v>
      </c>
      <c r="C58" s="65" t="s">
        <v>128</v>
      </c>
      <c r="D58" s="63" t="s">
        <v>23</v>
      </c>
      <c r="E58" s="67">
        <v>105304</v>
      </c>
      <c r="F58" s="65" t="s">
        <v>74</v>
      </c>
      <c r="G58" s="68">
        <v>26</v>
      </c>
      <c r="H58" s="68">
        <v>21</v>
      </c>
      <c r="I58" s="54">
        <f t="shared" si="0"/>
        <v>47</v>
      </c>
      <c r="J58" s="81">
        <v>9854356402</v>
      </c>
      <c r="K58" s="86" t="s">
        <v>164</v>
      </c>
      <c r="L58" s="86" t="s">
        <v>168</v>
      </c>
      <c r="M58" s="86">
        <v>9864530325</v>
      </c>
      <c r="N58" s="81" t="s">
        <v>169</v>
      </c>
      <c r="O58" s="81">
        <v>7896021995</v>
      </c>
      <c r="P58" s="80">
        <v>43577</v>
      </c>
      <c r="Q58" s="80" t="s">
        <v>158</v>
      </c>
      <c r="R58" s="18"/>
      <c r="S58" s="18"/>
      <c r="T58" s="18"/>
    </row>
    <row r="59" spans="1:20" ht="27.6">
      <c r="A59" s="4">
        <v>55</v>
      </c>
      <c r="B59" s="61" t="s">
        <v>62</v>
      </c>
      <c r="C59" s="65" t="s">
        <v>129</v>
      </c>
      <c r="D59" s="63" t="s">
        <v>25</v>
      </c>
      <c r="E59" s="64">
        <v>104004</v>
      </c>
      <c r="F59" s="65"/>
      <c r="G59" s="61">
        <v>48</v>
      </c>
      <c r="H59" s="61">
        <v>38</v>
      </c>
      <c r="I59" s="54">
        <f t="shared" si="0"/>
        <v>86</v>
      </c>
      <c r="J59" s="62">
        <v>9678820059</v>
      </c>
      <c r="K59" s="82" t="s">
        <v>198</v>
      </c>
      <c r="L59" s="82" t="s">
        <v>199</v>
      </c>
      <c r="M59" s="82">
        <v>9957853033</v>
      </c>
      <c r="N59" s="82" t="s">
        <v>224</v>
      </c>
      <c r="O59" s="82">
        <v>9957102483</v>
      </c>
      <c r="P59" s="80">
        <v>43578</v>
      </c>
      <c r="Q59" s="80" t="s">
        <v>167</v>
      </c>
      <c r="R59" s="18"/>
      <c r="S59" s="18"/>
      <c r="T59" s="18"/>
    </row>
    <row r="60" spans="1:20" ht="27.6">
      <c r="A60" s="4">
        <v>56</v>
      </c>
      <c r="B60" s="61" t="s">
        <v>62</v>
      </c>
      <c r="C60" s="75" t="s">
        <v>130</v>
      </c>
      <c r="D60" s="63" t="s">
        <v>23</v>
      </c>
      <c r="E60" s="76">
        <v>102601</v>
      </c>
      <c r="F60" s="65" t="s">
        <v>74</v>
      </c>
      <c r="G60" s="68">
        <v>42</v>
      </c>
      <c r="H60" s="68">
        <v>46</v>
      </c>
      <c r="I60" s="54">
        <f t="shared" si="0"/>
        <v>88</v>
      </c>
      <c r="J60" s="81" t="s">
        <v>225</v>
      </c>
      <c r="K60" s="82" t="s">
        <v>198</v>
      </c>
      <c r="L60" s="82" t="s">
        <v>226</v>
      </c>
      <c r="M60" s="82">
        <v>9957853033</v>
      </c>
      <c r="N60" s="81" t="s">
        <v>224</v>
      </c>
      <c r="O60" s="81">
        <v>9957102483</v>
      </c>
      <c r="P60" s="80">
        <v>43578</v>
      </c>
      <c r="Q60" s="80" t="s">
        <v>167</v>
      </c>
      <c r="R60" s="18"/>
      <c r="S60" s="18"/>
      <c r="T60" s="18"/>
    </row>
    <row r="61" spans="1:20">
      <c r="A61" s="4">
        <v>57</v>
      </c>
      <c r="B61" s="61" t="s">
        <v>63</v>
      </c>
      <c r="C61" s="75" t="s">
        <v>131</v>
      </c>
      <c r="D61" s="63" t="s">
        <v>25</v>
      </c>
      <c r="E61" s="76">
        <v>104015</v>
      </c>
      <c r="F61" s="65"/>
      <c r="G61" s="64">
        <v>22</v>
      </c>
      <c r="H61" s="64">
        <v>27</v>
      </c>
      <c r="I61" s="54">
        <f t="shared" si="0"/>
        <v>49</v>
      </c>
      <c r="J61" s="62">
        <v>7896333360</v>
      </c>
      <c r="K61" s="82" t="s">
        <v>155</v>
      </c>
      <c r="L61" s="86" t="s">
        <v>159</v>
      </c>
      <c r="M61" s="86">
        <v>8811811097</v>
      </c>
      <c r="N61" s="83" t="s">
        <v>227</v>
      </c>
      <c r="O61" s="83">
        <v>9957853046</v>
      </c>
      <c r="P61" s="80">
        <v>43578</v>
      </c>
      <c r="Q61" s="80" t="s">
        <v>167</v>
      </c>
      <c r="R61" s="18"/>
      <c r="S61" s="18"/>
      <c r="T61" s="18"/>
    </row>
    <row r="62" spans="1:20">
      <c r="A62" s="4">
        <v>58</v>
      </c>
      <c r="B62" s="61" t="s">
        <v>63</v>
      </c>
      <c r="C62" s="65" t="s">
        <v>132</v>
      </c>
      <c r="D62" s="63" t="s">
        <v>23</v>
      </c>
      <c r="E62" s="67">
        <v>100902</v>
      </c>
      <c r="F62" s="65" t="s">
        <v>119</v>
      </c>
      <c r="G62" s="68">
        <v>41</v>
      </c>
      <c r="H62" s="68">
        <v>32</v>
      </c>
      <c r="I62" s="54">
        <f t="shared" si="0"/>
        <v>73</v>
      </c>
      <c r="J62" s="83">
        <v>9435350870</v>
      </c>
      <c r="K62" s="86" t="s">
        <v>155</v>
      </c>
      <c r="L62" s="86" t="s">
        <v>159</v>
      </c>
      <c r="M62" s="86">
        <v>8811811097</v>
      </c>
      <c r="N62" s="83" t="s">
        <v>227</v>
      </c>
      <c r="O62" s="83">
        <v>9957853046</v>
      </c>
      <c r="P62" s="80">
        <v>43578</v>
      </c>
      <c r="Q62" s="80" t="s">
        <v>167</v>
      </c>
      <c r="R62" s="18"/>
      <c r="S62" s="18"/>
      <c r="T62" s="18"/>
    </row>
    <row r="63" spans="1:20">
      <c r="A63" s="4">
        <v>59</v>
      </c>
      <c r="B63" s="61" t="s">
        <v>62</v>
      </c>
      <c r="C63" s="65" t="s">
        <v>133</v>
      </c>
      <c r="D63" s="63" t="s">
        <v>25</v>
      </c>
      <c r="E63" s="67"/>
      <c r="F63" s="65"/>
      <c r="G63" s="61">
        <v>25</v>
      </c>
      <c r="H63" s="61">
        <v>22</v>
      </c>
      <c r="I63" s="54">
        <f t="shared" si="0"/>
        <v>47</v>
      </c>
      <c r="J63" s="62">
        <v>9678875797</v>
      </c>
      <c r="K63" s="82" t="s">
        <v>175</v>
      </c>
      <c r="L63" s="82" t="s">
        <v>176</v>
      </c>
      <c r="M63" s="82">
        <v>7896100661</v>
      </c>
      <c r="N63" s="81" t="s">
        <v>189</v>
      </c>
      <c r="O63" s="81">
        <v>9678568699</v>
      </c>
      <c r="P63" s="80">
        <v>43579</v>
      </c>
      <c r="Q63" s="80" t="s">
        <v>173</v>
      </c>
      <c r="R63" s="18"/>
      <c r="S63" s="18"/>
      <c r="T63" s="18"/>
    </row>
    <row r="64" spans="1:20">
      <c r="A64" s="4">
        <v>60</v>
      </c>
      <c r="B64" s="61" t="s">
        <v>62</v>
      </c>
      <c r="C64" s="65" t="s">
        <v>134</v>
      </c>
      <c r="D64" s="63" t="s">
        <v>23</v>
      </c>
      <c r="E64" s="77">
        <v>106905</v>
      </c>
      <c r="F64" s="65" t="s">
        <v>119</v>
      </c>
      <c r="G64" s="68">
        <v>0</v>
      </c>
      <c r="H64" s="68">
        <v>48</v>
      </c>
      <c r="I64" s="54">
        <f t="shared" si="0"/>
        <v>48</v>
      </c>
      <c r="J64" s="81">
        <v>8011329812</v>
      </c>
      <c r="K64" s="82" t="s">
        <v>175</v>
      </c>
      <c r="L64" s="82" t="s">
        <v>179</v>
      </c>
      <c r="M64" s="82">
        <v>7399785609</v>
      </c>
      <c r="N64" s="81" t="s">
        <v>228</v>
      </c>
      <c r="O64" s="81">
        <v>9954714172</v>
      </c>
      <c r="P64" s="80">
        <v>43579</v>
      </c>
      <c r="Q64" s="80" t="s">
        <v>173</v>
      </c>
      <c r="R64" s="18"/>
      <c r="S64" s="18"/>
      <c r="T64" s="18"/>
    </row>
    <row r="65" spans="1:20" ht="27.6">
      <c r="A65" s="4">
        <v>61</v>
      </c>
      <c r="B65" s="61" t="s">
        <v>62</v>
      </c>
      <c r="C65" s="65" t="s">
        <v>135</v>
      </c>
      <c r="D65" s="63" t="s">
        <v>25</v>
      </c>
      <c r="E65" s="64">
        <v>104019</v>
      </c>
      <c r="F65" s="65"/>
      <c r="G65" s="64">
        <v>21</v>
      </c>
      <c r="H65" s="64">
        <v>23</v>
      </c>
      <c r="I65" s="54">
        <f t="shared" si="0"/>
        <v>44</v>
      </c>
      <c r="J65" s="62" t="s">
        <v>229</v>
      </c>
      <c r="K65" s="82" t="s">
        <v>175</v>
      </c>
      <c r="L65" s="82" t="s">
        <v>176</v>
      </c>
      <c r="M65" s="82">
        <v>7896100661</v>
      </c>
      <c r="N65" s="82" t="s">
        <v>230</v>
      </c>
      <c r="O65" s="82">
        <v>9678296429</v>
      </c>
      <c r="P65" s="80">
        <v>43580</v>
      </c>
      <c r="Q65" s="62" t="s">
        <v>178</v>
      </c>
      <c r="R65" s="18"/>
      <c r="S65" s="18"/>
      <c r="T65" s="18"/>
    </row>
    <row r="66" spans="1:20" ht="27.6">
      <c r="A66" s="4">
        <v>62</v>
      </c>
      <c r="B66" s="61" t="s">
        <v>62</v>
      </c>
      <c r="C66" s="65" t="s">
        <v>136</v>
      </c>
      <c r="D66" s="63" t="s">
        <v>23</v>
      </c>
      <c r="E66" s="67">
        <v>107504</v>
      </c>
      <c r="F66" s="65" t="s">
        <v>74</v>
      </c>
      <c r="G66" s="68">
        <v>41</v>
      </c>
      <c r="H66" s="68">
        <v>36</v>
      </c>
      <c r="I66" s="54">
        <f t="shared" si="0"/>
        <v>77</v>
      </c>
      <c r="J66" s="82" t="s">
        <v>231</v>
      </c>
      <c r="K66" s="82" t="s">
        <v>175</v>
      </c>
      <c r="L66" s="82" t="s">
        <v>179</v>
      </c>
      <c r="M66" s="82">
        <v>7399785609</v>
      </c>
      <c r="N66" s="82" t="s">
        <v>230</v>
      </c>
      <c r="O66" s="90">
        <v>9678296429</v>
      </c>
      <c r="P66" s="80">
        <v>43580</v>
      </c>
      <c r="Q66" s="62" t="s">
        <v>178</v>
      </c>
      <c r="R66" s="18"/>
      <c r="S66" s="18"/>
      <c r="T66" s="18"/>
    </row>
    <row r="67" spans="1:20" ht="27.6">
      <c r="A67" s="4">
        <v>63</v>
      </c>
      <c r="B67" s="61" t="s">
        <v>63</v>
      </c>
      <c r="C67" s="65" t="s">
        <v>137</v>
      </c>
      <c r="D67" s="63" t="s">
        <v>25</v>
      </c>
      <c r="E67" s="61">
        <v>503021</v>
      </c>
      <c r="F67" s="65"/>
      <c r="G67" s="61">
        <v>19</v>
      </c>
      <c r="H67" s="61">
        <v>26</v>
      </c>
      <c r="I67" s="54">
        <f t="shared" si="0"/>
        <v>45</v>
      </c>
      <c r="J67" s="62">
        <v>8811805824</v>
      </c>
      <c r="K67" s="86" t="s">
        <v>208</v>
      </c>
      <c r="L67" s="82" t="s">
        <v>211</v>
      </c>
      <c r="M67" s="82">
        <v>9957727954</v>
      </c>
      <c r="N67" s="82" t="s">
        <v>232</v>
      </c>
      <c r="O67" s="82">
        <v>9954883347</v>
      </c>
      <c r="P67" s="80">
        <v>43580</v>
      </c>
      <c r="Q67" s="62" t="s">
        <v>178</v>
      </c>
      <c r="R67" s="18"/>
      <c r="S67" s="18"/>
      <c r="T67" s="18"/>
    </row>
    <row r="68" spans="1:20">
      <c r="A68" s="4">
        <v>64</v>
      </c>
      <c r="B68" s="61" t="s">
        <v>63</v>
      </c>
      <c r="C68" s="65" t="s">
        <v>138</v>
      </c>
      <c r="D68" s="63" t="s">
        <v>23</v>
      </c>
      <c r="E68" s="77">
        <v>116002</v>
      </c>
      <c r="F68" s="65" t="s">
        <v>119</v>
      </c>
      <c r="G68" s="68">
        <v>31</v>
      </c>
      <c r="H68" s="68">
        <v>37</v>
      </c>
      <c r="I68" s="54">
        <f t="shared" si="0"/>
        <v>68</v>
      </c>
      <c r="J68" s="82">
        <v>9954942527</v>
      </c>
      <c r="K68" s="82" t="s">
        <v>208</v>
      </c>
      <c r="L68" s="82" t="s">
        <v>211</v>
      </c>
      <c r="M68" s="82">
        <v>9957727954</v>
      </c>
      <c r="N68" s="82" t="s">
        <v>233</v>
      </c>
      <c r="O68" s="85">
        <v>9954963098</v>
      </c>
      <c r="P68" s="80">
        <v>43580</v>
      </c>
      <c r="Q68" s="62" t="s">
        <v>178</v>
      </c>
      <c r="R68" s="18"/>
      <c r="S68" s="18"/>
      <c r="T68" s="18"/>
    </row>
    <row r="69" spans="1:20" ht="27.6">
      <c r="A69" s="4">
        <v>65</v>
      </c>
      <c r="B69" s="61" t="s">
        <v>62</v>
      </c>
      <c r="C69" s="65" t="s">
        <v>139</v>
      </c>
      <c r="D69" s="63" t="s">
        <v>25</v>
      </c>
      <c r="E69" s="77">
        <v>506016</v>
      </c>
      <c r="F69" s="65"/>
      <c r="G69" s="61">
        <v>23</v>
      </c>
      <c r="H69" s="61">
        <v>35</v>
      </c>
      <c r="I69" s="54">
        <f t="shared" si="0"/>
        <v>58</v>
      </c>
      <c r="J69" s="62" t="s">
        <v>234</v>
      </c>
      <c r="K69" s="82" t="s">
        <v>185</v>
      </c>
      <c r="L69" s="86" t="s">
        <v>186</v>
      </c>
      <c r="M69" s="86">
        <v>9957128409</v>
      </c>
      <c r="N69" s="82" t="s">
        <v>235</v>
      </c>
      <c r="O69" s="82">
        <v>9859119132</v>
      </c>
      <c r="P69" s="80">
        <v>43581</v>
      </c>
      <c r="Q69" s="62" t="s">
        <v>188</v>
      </c>
      <c r="R69" s="18"/>
      <c r="S69" s="18"/>
      <c r="T69" s="18"/>
    </row>
    <row r="70" spans="1:20" ht="27.6">
      <c r="A70" s="4">
        <v>66</v>
      </c>
      <c r="B70" s="61" t="s">
        <v>62</v>
      </c>
      <c r="C70" s="65" t="s">
        <v>140</v>
      </c>
      <c r="D70" s="63" t="s">
        <v>23</v>
      </c>
      <c r="E70" s="77">
        <v>209402</v>
      </c>
      <c r="F70" s="65" t="s">
        <v>74</v>
      </c>
      <c r="G70" s="64">
        <v>22</v>
      </c>
      <c r="H70" s="64">
        <v>22</v>
      </c>
      <c r="I70" s="54">
        <f t="shared" ref="I70:I133" si="1">SUM(G70:H70)</f>
        <v>44</v>
      </c>
      <c r="J70" s="82" t="s">
        <v>236</v>
      </c>
      <c r="K70" s="82" t="s">
        <v>185</v>
      </c>
      <c r="L70" s="86" t="s">
        <v>237</v>
      </c>
      <c r="M70" s="86">
        <v>9401450311</v>
      </c>
      <c r="N70" s="82" t="s">
        <v>238</v>
      </c>
      <c r="O70" s="85">
        <v>9854119132</v>
      </c>
      <c r="P70" s="80">
        <v>43581</v>
      </c>
      <c r="Q70" s="62" t="s">
        <v>188</v>
      </c>
      <c r="R70" s="18"/>
      <c r="S70" s="18"/>
      <c r="T70" s="18"/>
    </row>
    <row r="71" spans="1:20">
      <c r="A71" s="4">
        <v>67</v>
      </c>
      <c r="B71" s="61" t="s">
        <v>63</v>
      </c>
      <c r="C71" s="62" t="s">
        <v>141</v>
      </c>
      <c r="D71" s="63" t="s">
        <v>25</v>
      </c>
      <c r="E71" s="64">
        <v>102026</v>
      </c>
      <c r="F71" s="65"/>
      <c r="G71" s="64">
        <v>33</v>
      </c>
      <c r="H71" s="64">
        <v>23</v>
      </c>
      <c r="I71" s="54">
        <f t="shared" si="1"/>
        <v>56</v>
      </c>
      <c r="J71" s="62">
        <v>9954936436</v>
      </c>
      <c r="K71" s="86" t="s">
        <v>239</v>
      </c>
      <c r="L71" s="86" t="s">
        <v>240</v>
      </c>
      <c r="M71" s="86">
        <v>9854811629</v>
      </c>
      <c r="N71" s="82" t="s">
        <v>241</v>
      </c>
      <c r="O71" s="82">
        <v>9954062529</v>
      </c>
      <c r="P71" s="80">
        <v>43581</v>
      </c>
      <c r="Q71" s="62" t="s">
        <v>188</v>
      </c>
      <c r="R71" s="18"/>
      <c r="S71" s="18"/>
      <c r="T71" s="18"/>
    </row>
    <row r="72" spans="1:20">
      <c r="A72" s="4">
        <v>68</v>
      </c>
      <c r="B72" s="61" t="s">
        <v>63</v>
      </c>
      <c r="C72" s="65" t="s">
        <v>142</v>
      </c>
      <c r="D72" s="63" t="s">
        <v>23</v>
      </c>
      <c r="E72" s="67">
        <v>105504</v>
      </c>
      <c r="F72" s="65" t="s">
        <v>74</v>
      </c>
      <c r="G72" s="74">
        <v>25</v>
      </c>
      <c r="H72" s="74">
        <v>20</v>
      </c>
      <c r="I72" s="54">
        <f t="shared" si="1"/>
        <v>45</v>
      </c>
      <c r="J72" s="83">
        <v>9435353476</v>
      </c>
      <c r="K72" s="86" t="s">
        <v>239</v>
      </c>
      <c r="L72" s="86" t="s">
        <v>240</v>
      </c>
      <c r="M72" s="86">
        <v>9101761722</v>
      </c>
      <c r="N72" s="83" t="s">
        <v>241</v>
      </c>
      <c r="O72" s="83">
        <v>9954062529</v>
      </c>
      <c r="P72" s="80">
        <v>43581</v>
      </c>
      <c r="Q72" s="62" t="s">
        <v>188</v>
      </c>
      <c r="R72" s="18"/>
      <c r="S72" s="18"/>
      <c r="T72" s="18"/>
    </row>
    <row r="73" spans="1:20">
      <c r="A73" s="4">
        <v>69</v>
      </c>
      <c r="B73" s="61" t="s">
        <v>62</v>
      </c>
      <c r="C73" s="62" t="s">
        <v>143</v>
      </c>
      <c r="D73" s="63" t="s">
        <v>25</v>
      </c>
      <c r="E73" s="66"/>
      <c r="F73" s="65"/>
      <c r="G73" s="64">
        <v>29</v>
      </c>
      <c r="H73" s="64">
        <v>20</v>
      </c>
      <c r="I73" s="54">
        <f t="shared" si="1"/>
        <v>49</v>
      </c>
      <c r="J73" s="62">
        <v>9957270957</v>
      </c>
      <c r="K73" s="82" t="s">
        <v>175</v>
      </c>
      <c r="L73" s="82" t="s">
        <v>176</v>
      </c>
      <c r="M73" s="82">
        <v>7896100661</v>
      </c>
      <c r="N73" s="81" t="s">
        <v>228</v>
      </c>
      <c r="O73" s="81">
        <v>9954714172</v>
      </c>
      <c r="P73" s="80">
        <v>43582</v>
      </c>
      <c r="Q73" s="62" t="s">
        <v>191</v>
      </c>
      <c r="R73" s="18"/>
      <c r="S73" s="18"/>
      <c r="T73" s="18"/>
    </row>
    <row r="74" spans="1:20">
      <c r="A74" s="4">
        <v>70</v>
      </c>
      <c r="B74" s="61" t="s">
        <v>62</v>
      </c>
      <c r="C74" s="62" t="s">
        <v>144</v>
      </c>
      <c r="D74" s="63" t="s">
        <v>23</v>
      </c>
      <c r="E74" s="67">
        <v>107304</v>
      </c>
      <c r="F74" s="65" t="s">
        <v>74</v>
      </c>
      <c r="G74" s="68">
        <v>14</v>
      </c>
      <c r="H74" s="68">
        <v>16</v>
      </c>
      <c r="I74" s="54">
        <f t="shared" si="1"/>
        <v>30</v>
      </c>
      <c r="J74" s="81">
        <v>9954364955</v>
      </c>
      <c r="K74" s="82" t="s">
        <v>175</v>
      </c>
      <c r="L74" s="82" t="s">
        <v>179</v>
      </c>
      <c r="M74" s="82">
        <v>7399785609</v>
      </c>
      <c r="N74" s="81" t="s">
        <v>228</v>
      </c>
      <c r="O74" s="81">
        <v>9954714172</v>
      </c>
      <c r="P74" s="80">
        <v>43582</v>
      </c>
      <c r="Q74" s="62" t="s">
        <v>191</v>
      </c>
      <c r="R74" s="18"/>
      <c r="S74" s="18"/>
      <c r="T74" s="18"/>
    </row>
    <row r="75" spans="1:20" ht="27.6">
      <c r="A75" s="4">
        <v>71</v>
      </c>
      <c r="B75" s="61" t="s">
        <v>63</v>
      </c>
      <c r="C75" s="65" t="s">
        <v>145</v>
      </c>
      <c r="D75" s="63" t="s">
        <v>25</v>
      </c>
      <c r="E75" s="67">
        <v>506019</v>
      </c>
      <c r="F75" s="65"/>
      <c r="G75" s="64">
        <v>30</v>
      </c>
      <c r="H75" s="64">
        <v>19</v>
      </c>
      <c r="I75" s="54">
        <f t="shared" si="1"/>
        <v>49</v>
      </c>
      <c r="J75" s="62">
        <v>9577073736</v>
      </c>
      <c r="K75" s="86" t="s">
        <v>242</v>
      </c>
      <c r="L75" s="82" t="s">
        <v>243</v>
      </c>
      <c r="M75" s="81">
        <v>9435897444</v>
      </c>
      <c r="N75" s="82" t="s">
        <v>244</v>
      </c>
      <c r="O75" s="82">
        <v>9859319584</v>
      </c>
      <c r="P75" s="80">
        <v>43582</v>
      </c>
      <c r="Q75" s="62" t="s">
        <v>191</v>
      </c>
      <c r="R75" s="18"/>
      <c r="S75" s="18"/>
      <c r="T75" s="18"/>
    </row>
    <row r="76" spans="1:20">
      <c r="A76" s="4">
        <v>72</v>
      </c>
      <c r="B76" s="61" t="s">
        <v>63</v>
      </c>
      <c r="C76" s="65" t="s">
        <v>146</v>
      </c>
      <c r="D76" s="63" t="s">
        <v>23</v>
      </c>
      <c r="E76" s="67">
        <v>118404</v>
      </c>
      <c r="F76" s="65" t="s">
        <v>74</v>
      </c>
      <c r="G76" s="68">
        <v>24</v>
      </c>
      <c r="H76" s="68">
        <v>18</v>
      </c>
      <c r="I76" s="54">
        <f t="shared" si="1"/>
        <v>42</v>
      </c>
      <c r="J76" s="81">
        <v>9577076120</v>
      </c>
      <c r="K76" s="82" t="s">
        <v>242</v>
      </c>
      <c r="L76" s="81" t="s">
        <v>243</v>
      </c>
      <c r="M76" s="81">
        <v>9435897444</v>
      </c>
      <c r="N76" s="82" t="s">
        <v>244</v>
      </c>
      <c r="O76" s="85">
        <v>9859319584</v>
      </c>
      <c r="P76" s="80">
        <v>43582</v>
      </c>
      <c r="Q76" s="62" t="s">
        <v>191</v>
      </c>
      <c r="R76" s="18"/>
      <c r="S76" s="18"/>
      <c r="T76" s="18"/>
    </row>
    <row r="77" spans="1:20" ht="27.6">
      <c r="A77" s="4">
        <v>73</v>
      </c>
      <c r="B77" s="61" t="s">
        <v>62</v>
      </c>
      <c r="C77" s="73" t="s">
        <v>147</v>
      </c>
      <c r="D77" s="63" t="s">
        <v>25</v>
      </c>
      <c r="E77" s="78"/>
      <c r="F77" s="73"/>
      <c r="G77" s="61">
        <v>19</v>
      </c>
      <c r="H77" s="61">
        <v>18</v>
      </c>
      <c r="I77" s="54">
        <f t="shared" si="1"/>
        <v>37</v>
      </c>
      <c r="J77" s="62">
        <v>9613252329</v>
      </c>
      <c r="K77" s="82" t="s">
        <v>198</v>
      </c>
      <c r="L77" s="82" t="s">
        <v>199</v>
      </c>
      <c r="M77" s="82">
        <v>9957853033</v>
      </c>
      <c r="N77" s="82" t="s">
        <v>245</v>
      </c>
      <c r="O77" s="82">
        <v>8473063380</v>
      </c>
      <c r="P77" s="80">
        <v>43584</v>
      </c>
      <c r="Q77" s="62" t="s">
        <v>158</v>
      </c>
      <c r="R77" s="18"/>
      <c r="S77" s="18"/>
      <c r="T77" s="18"/>
    </row>
    <row r="78" spans="1:20" ht="27.6">
      <c r="A78" s="4">
        <v>74</v>
      </c>
      <c r="B78" s="61" t="s">
        <v>62</v>
      </c>
      <c r="C78" s="73" t="s">
        <v>148</v>
      </c>
      <c r="D78" s="63" t="s">
        <v>23</v>
      </c>
      <c r="E78" s="67">
        <v>117801</v>
      </c>
      <c r="F78" s="73" t="s">
        <v>74</v>
      </c>
      <c r="G78" s="68">
        <v>14</v>
      </c>
      <c r="H78" s="68">
        <v>12</v>
      </c>
      <c r="I78" s="54">
        <f t="shared" si="1"/>
        <v>26</v>
      </c>
      <c r="J78" s="81">
        <v>9864834312</v>
      </c>
      <c r="K78" s="82" t="s">
        <v>198</v>
      </c>
      <c r="L78" s="82" t="s">
        <v>199</v>
      </c>
      <c r="M78" s="82">
        <v>9957853033</v>
      </c>
      <c r="N78" s="81" t="s">
        <v>245</v>
      </c>
      <c r="O78" s="81">
        <v>8473063380</v>
      </c>
      <c r="P78" s="80">
        <v>43584</v>
      </c>
      <c r="Q78" s="62" t="s">
        <v>158</v>
      </c>
      <c r="R78" s="18"/>
      <c r="S78" s="18"/>
      <c r="T78" s="18"/>
    </row>
    <row r="79" spans="1:20" ht="27.6">
      <c r="A79" s="4">
        <v>75</v>
      </c>
      <c r="B79" s="61" t="s">
        <v>62</v>
      </c>
      <c r="C79" s="73" t="s">
        <v>149</v>
      </c>
      <c r="D79" s="73" t="s">
        <v>23</v>
      </c>
      <c r="E79" s="67">
        <v>117601</v>
      </c>
      <c r="F79" s="73" t="s">
        <v>74</v>
      </c>
      <c r="G79" s="68">
        <v>11</v>
      </c>
      <c r="H79" s="68">
        <v>12</v>
      </c>
      <c r="I79" s="54">
        <f t="shared" si="1"/>
        <v>23</v>
      </c>
      <c r="J79" s="81">
        <v>9957663530</v>
      </c>
      <c r="K79" s="82" t="s">
        <v>198</v>
      </c>
      <c r="L79" s="82" t="s">
        <v>226</v>
      </c>
      <c r="M79" s="82">
        <v>9957853033</v>
      </c>
      <c r="N79" s="81" t="s">
        <v>246</v>
      </c>
      <c r="O79" s="81">
        <v>9678381268</v>
      </c>
      <c r="P79" s="80">
        <v>43584</v>
      </c>
      <c r="Q79" s="62" t="s">
        <v>158</v>
      </c>
      <c r="R79" s="18"/>
      <c r="S79" s="18"/>
      <c r="T79" s="18"/>
    </row>
    <row r="80" spans="1:20">
      <c r="A80" s="4">
        <v>76</v>
      </c>
      <c r="B80" s="61" t="s">
        <v>63</v>
      </c>
      <c r="C80" s="65" t="s">
        <v>150</v>
      </c>
      <c r="D80" s="63" t="s">
        <v>25</v>
      </c>
      <c r="E80" s="67">
        <v>506002</v>
      </c>
      <c r="F80" s="65"/>
      <c r="G80" s="79">
        <v>30</v>
      </c>
      <c r="H80" s="79">
        <v>28</v>
      </c>
      <c r="I80" s="54">
        <f t="shared" si="1"/>
        <v>58</v>
      </c>
      <c r="J80" s="62">
        <v>9613778421</v>
      </c>
      <c r="K80" s="82" t="s">
        <v>247</v>
      </c>
      <c r="L80" s="82" t="s">
        <v>248</v>
      </c>
      <c r="M80" s="82">
        <v>9435091924</v>
      </c>
      <c r="N80" s="83" t="s">
        <v>249</v>
      </c>
      <c r="O80" s="83">
        <v>8752043575</v>
      </c>
      <c r="P80" s="80">
        <v>43584</v>
      </c>
      <c r="Q80" s="62" t="s">
        <v>158</v>
      </c>
      <c r="R80" s="18"/>
      <c r="S80" s="18"/>
      <c r="T80" s="18"/>
    </row>
    <row r="81" spans="1:20" ht="27.6">
      <c r="A81" s="4">
        <v>77</v>
      </c>
      <c r="B81" s="61" t="s">
        <v>63</v>
      </c>
      <c r="C81" s="65" t="s">
        <v>151</v>
      </c>
      <c r="D81" s="63" t="s">
        <v>23</v>
      </c>
      <c r="E81" s="67">
        <v>115003</v>
      </c>
      <c r="F81" s="65" t="s">
        <v>74</v>
      </c>
      <c r="G81" s="74">
        <v>19</v>
      </c>
      <c r="H81" s="74">
        <v>26</v>
      </c>
      <c r="I81" s="54">
        <f t="shared" si="1"/>
        <v>45</v>
      </c>
      <c r="J81" s="83" t="s">
        <v>250</v>
      </c>
      <c r="K81" s="86" t="s">
        <v>247</v>
      </c>
      <c r="L81" s="82" t="s">
        <v>248</v>
      </c>
      <c r="M81" s="82">
        <v>9435091924</v>
      </c>
      <c r="N81" s="83" t="s">
        <v>249</v>
      </c>
      <c r="O81" s="83">
        <v>8752043575</v>
      </c>
      <c r="P81" s="80">
        <v>43584</v>
      </c>
      <c r="Q81" s="62" t="s">
        <v>158</v>
      </c>
      <c r="R81" s="18"/>
      <c r="S81" s="18"/>
      <c r="T81" s="18"/>
    </row>
    <row r="82" spans="1:20">
      <c r="A82" s="4">
        <v>78</v>
      </c>
      <c r="B82" s="61" t="s">
        <v>62</v>
      </c>
      <c r="C82" s="65" t="s">
        <v>152</v>
      </c>
      <c r="D82" s="63" t="s">
        <v>25</v>
      </c>
      <c r="E82" s="64">
        <v>101007</v>
      </c>
      <c r="F82" s="65"/>
      <c r="G82" s="64">
        <v>34</v>
      </c>
      <c r="H82" s="64">
        <v>32</v>
      </c>
      <c r="I82" s="54">
        <f t="shared" si="1"/>
        <v>66</v>
      </c>
      <c r="J82" s="62">
        <v>9678148023</v>
      </c>
      <c r="K82" s="82" t="s">
        <v>175</v>
      </c>
      <c r="L82" s="82" t="s">
        <v>176</v>
      </c>
      <c r="M82" s="82">
        <v>7896100661</v>
      </c>
      <c r="N82" s="81" t="s">
        <v>251</v>
      </c>
      <c r="O82" s="81">
        <v>9957696032</v>
      </c>
      <c r="P82" s="80">
        <v>43585</v>
      </c>
      <c r="Q82" s="62" t="s">
        <v>167</v>
      </c>
      <c r="R82" s="18"/>
      <c r="S82" s="18"/>
      <c r="T82" s="18"/>
    </row>
    <row r="83" spans="1:20" ht="27.6">
      <c r="A83" s="4">
        <v>79</v>
      </c>
      <c r="B83" s="61" t="s">
        <v>62</v>
      </c>
      <c r="C83" s="65" t="s">
        <v>153</v>
      </c>
      <c r="D83" s="63" t="s">
        <v>23</v>
      </c>
      <c r="E83" s="67">
        <v>100402</v>
      </c>
      <c r="F83" s="65" t="s">
        <v>74</v>
      </c>
      <c r="G83" s="68">
        <v>39</v>
      </c>
      <c r="H83" s="68">
        <v>38</v>
      </c>
      <c r="I83" s="54">
        <f t="shared" si="1"/>
        <v>77</v>
      </c>
      <c r="J83" s="81" t="s">
        <v>252</v>
      </c>
      <c r="K83" s="82" t="s">
        <v>175</v>
      </c>
      <c r="L83" s="82" t="s">
        <v>179</v>
      </c>
      <c r="M83" s="82">
        <v>7399785609</v>
      </c>
      <c r="N83" s="81" t="s">
        <v>251</v>
      </c>
      <c r="O83" s="81">
        <v>9957696032</v>
      </c>
      <c r="P83" s="80">
        <v>43585</v>
      </c>
      <c r="Q83" s="62" t="s">
        <v>167</v>
      </c>
      <c r="R83" s="18"/>
      <c r="S83" s="18"/>
      <c r="T83" s="18"/>
    </row>
    <row r="84" spans="1:20">
      <c r="A84" s="4">
        <v>80</v>
      </c>
      <c r="B84" s="61" t="s">
        <v>63</v>
      </c>
      <c r="C84" s="65" t="s">
        <v>117</v>
      </c>
      <c r="D84" s="63" t="s">
        <v>25</v>
      </c>
      <c r="E84" s="61">
        <v>504002</v>
      </c>
      <c r="F84" s="65"/>
      <c r="G84" s="61">
        <v>29</v>
      </c>
      <c r="H84" s="61">
        <v>32</v>
      </c>
      <c r="I84" s="54">
        <f t="shared" si="1"/>
        <v>61</v>
      </c>
      <c r="J84" s="62">
        <v>8486366706</v>
      </c>
      <c r="K84" s="82" t="s">
        <v>213</v>
      </c>
      <c r="L84" s="82" t="s">
        <v>214</v>
      </c>
      <c r="M84" s="82">
        <v>9401450308</v>
      </c>
      <c r="N84" s="82" t="s">
        <v>217</v>
      </c>
      <c r="O84" s="82">
        <v>8011894306</v>
      </c>
      <c r="P84" s="80">
        <v>43585</v>
      </c>
      <c r="Q84" s="62" t="s">
        <v>167</v>
      </c>
      <c r="R84" s="18"/>
      <c r="S84" s="18"/>
      <c r="T84" s="18"/>
    </row>
    <row r="85" spans="1:20">
      <c r="A85" s="4">
        <v>81</v>
      </c>
      <c r="B85" s="61" t="s">
        <v>63</v>
      </c>
      <c r="C85" s="65" t="s">
        <v>154</v>
      </c>
      <c r="D85" s="63" t="s">
        <v>23</v>
      </c>
      <c r="E85" s="67">
        <v>116803</v>
      </c>
      <c r="F85" s="65" t="s">
        <v>74</v>
      </c>
      <c r="G85" s="68">
        <v>35</v>
      </c>
      <c r="H85" s="68">
        <v>32</v>
      </c>
      <c r="I85" s="54">
        <f t="shared" si="1"/>
        <v>67</v>
      </c>
      <c r="J85" s="81">
        <v>9954965712</v>
      </c>
      <c r="K85" s="82" t="s">
        <v>213</v>
      </c>
      <c r="L85" s="82" t="s">
        <v>214</v>
      </c>
      <c r="M85" s="82">
        <v>9401450308</v>
      </c>
      <c r="N85" s="82" t="s">
        <v>217</v>
      </c>
      <c r="O85" s="85">
        <v>8011894306</v>
      </c>
      <c r="P85" s="80">
        <v>43585</v>
      </c>
      <c r="Q85" s="62" t="s">
        <v>167</v>
      </c>
      <c r="R85" s="18"/>
      <c r="S85" s="18"/>
      <c r="T85" s="18"/>
    </row>
    <row r="86" spans="1:20">
      <c r="A86" s="4">
        <v>82</v>
      </c>
      <c r="B86" s="17"/>
      <c r="C86" s="18"/>
      <c r="D86" s="18"/>
      <c r="E86" s="19"/>
      <c r="F86" s="18"/>
      <c r="G86" s="19"/>
      <c r="H86" s="19"/>
      <c r="I86" s="54">
        <f t="shared" si="1"/>
        <v>0</v>
      </c>
      <c r="J86" s="18"/>
      <c r="K86" s="18"/>
      <c r="L86" s="18"/>
      <c r="M86" s="18"/>
      <c r="N86" s="18"/>
      <c r="O86" s="18"/>
      <c r="P86" s="23"/>
      <c r="Q86" s="18"/>
      <c r="R86" s="18"/>
      <c r="S86" s="18"/>
      <c r="T86" s="18"/>
    </row>
    <row r="87" spans="1:20">
      <c r="A87" s="4">
        <v>83</v>
      </c>
      <c r="B87" s="17"/>
      <c r="C87" s="18"/>
      <c r="D87" s="18"/>
      <c r="E87" s="19"/>
      <c r="F87" s="18"/>
      <c r="G87" s="19"/>
      <c r="H87" s="19"/>
      <c r="I87" s="54">
        <f t="shared" si="1"/>
        <v>0</v>
      </c>
      <c r="J87" s="18"/>
      <c r="K87" s="18"/>
      <c r="L87" s="18"/>
      <c r="M87" s="18"/>
      <c r="N87" s="18"/>
      <c r="O87" s="18"/>
      <c r="P87" s="23"/>
      <c r="Q87" s="18"/>
      <c r="R87" s="18"/>
      <c r="S87" s="18"/>
      <c r="T87" s="18"/>
    </row>
    <row r="88" spans="1:20">
      <c r="A88" s="4">
        <v>84</v>
      </c>
      <c r="B88" s="17"/>
      <c r="C88" s="18"/>
      <c r="D88" s="18"/>
      <c r="E88" s="19"/>
      <c r="F88" s="18"/>
      <c r="G88" s="19"/>
      <c r="H88" s="19"/>
      <c r="I88" s="54">
        <f t="shared" si="1"/>
        <v>0</v>
      </c>
      <c r="J88" s="18"/>
      <c r="K88" s="18"/>
      <c r="L88" s="18"/>
      <c r="M88" s="18"/>
      <c r="N88" s="18"/>
      <c r="O88" s="18"/>
      <c r="P88" s="23"/>
      <c r="Q88" s="18"/>
      <c r="R88" s="18"/>
      <c r="S88" s="18"/>
      <c r="T88" s="18"/>
    </row>
    <row r="89" spans="1:20">
      <c r="A89" s="4">
        <v>85</v>
      </c>
      <c r="B89" s="17"/>
      <c r="C89" s="18"/>
      <c r="D89" s="18"/>
      <c r="E89" s="19"/>
      <c r="F89" s="18"/>
      <c r="G89" s="19"/>
      <c r="H89" s="19"/>
      <c r="I89" s="54">
        <f t="shared" si="1"/>
        <v>0</v>
      </c>
      <c r="J89" s="18"/>
      <c r="K89" s="18"/>
      <c r="L89" s="18"/>
      <c r="M89" s="18"/>
      <c r="N89" s="18"/>
      <c r="O89" s="18"/>
      <c r="P89" s="23"/>
      <c r="Q89" s="18"/>
      <c r="R89" s="18"/>
      <c r="S89" s="18"/>
      <c r="T89" s="18"/>
    </row>
    <row r="90" spans="1:20">
      <c r="A90" s="4">
        <v>86</v>
      </c>
      <c r="B90" s="17"/>
      <c r="C90" s="18"/>
      <c r="D90" s="18"/>
      <c r="E90" s="19"/>
      <c r="F90" s="18"/>
      <c r="G90" s="19"/>
      <c r="H90" s="19"/>
      <c r="I90" s="54">
        <f t="shared" si="1"/>
        <v>0</v>
      </c>
      <c r="J90" s="18"/>
      <c r="K90" s="18"/>
      <c r="L90" s="18"/>
      <c r="M90" s="18"/>
      <c r="N90" s="18"/>
      <c r="O90" s="18"/>
      <c r="P90" s="23"/>
      <c r="Q90" s="18"/>
      <c r="R90" s="18"/>
      <c r="S90" s="18"/>
      <c r="T90" s="18"/>
    </row>
    <row r="91" spans="1:20">
      <c r="A91" s="4">
        <v>87</v>
      </c>
      <c r="B91" s="17"/>
      <c r="C91" s="18"/>
      <c r="D91" s="18"/>
      <c r="E91" s="19"/>
      <c r="F91" s="18"/>
      <c r="G91" s="19"/>
      <c r="H91" s="19"/>
      <c r="I91" s="54">
        <f t="shared" si="1"/>
        <v>0</v>
      </c>
      <c r="J91" s="18"/>
      <c r="K91" s="18"/>
      <c r="L91" s="18"/>
      <c r="M91" s="18"/>
      <c r="N91" s="18"/>
      <c r="O91" s="18"/>
      <c r="P91" s="23"/>
      <c r="Q91" s="18"/>
      <c r="R91" s="18"/>
      <c r="S91" s="18"/>
      <c r="T91" s="18"/>
    </row>
    <row r="92" spans="1:20">
      <c r="A92" s="4">
        <v>88</v>
      </c>
      <c r="B92" s="17"/>
      <c r="C92" s="18"/>
      <c r="D92" s="18"/>
      <c r="E92" s="19"/>
      <c r="F92" s="18"/>
      <c r="G92" s="19"/>
      <c r="H92" s="19"/>
      <c r="I92" s="54">
        <f t="shared" si="1"/>
        <v>0</v>
      </c>
      <c r="J92" s="18"/>
      <c r="K92" s="18"/>
      <c r="L92" s="18"/>
      <c r="M92" s="18"/>
      <c r="N92" s="18"/>
      <c r="O92" s="18"/>
      <c r="P92" s="23"/>
      <c r="Q92" s="18"/>
      <c r="R92" s="18"/>
      <c r="S92" s="18"/>
      <c r="T92" s="18"/>
    </row>
    <row r="93" spans="1:20">
      <c r="A93" s="4">
        <v>89</v>
      </c>
      <c r="B93" s="17"/>
      <c r="C93" s="18"/>
      <c r="D93" s="18"/>
      <c r="E93" s="19"/>
      <c r="F93" s="18"/>
      <c r="G93" s="19"/>
      <c r="H93" s="19"/>
      <c r="I93" s="54">
        <f t="shared" si="1"/>
        <v>0</v>
      </c>
      <c r="J93" s="18"/>
      <c r="K93" s="18"/>
      <c r="L93" s="18"/>
      <c r="M93" s="18"/>
      <c r="N93" s="18"/>
      <c r="O93" s="18"/>
      <c r="P93" s="23"/>
      <c r="Q93" s="18"/>
      <c r="R93" s="18"/>
      <c r="S93" s="18"/>
      <c r="T93" s="18"/>
    </row>
    <row r="94" spans="1:20">
      <c r="A94" s="4">
        <v>90</v>
      </c>
      <c r="B94" s="17"/>
      <c r="C94" s="18"/>
      <c r="D94" s="18"/>
      <c r="E94" s="19"/>
      <c r="F94" s="18"/>
      <c r="G94" s="19"/>
      <c r="H94" s="19"/>
      <c r="I94" s="54">
        <f t="shared" si="1"/>
        <v>0</v>
      </c>
      <c r="J94" s="18"/>
      <c r="K94" s="18"/>
      <c r="L94" s="18"/>
      <c r="M94" s="18"/>
      <c r="N94" s="18"/>
      <c r="O94" s="18"/>
      <c r="P94" s="23"/>
      <c r="Q94" s="18"/>
      <c r="R94" s="18"/>
      <c r="S94" s="18"/>
      <c r="T94" s="18"/>
    </row>
    <row r="95" spans="1:20">
      <c r="A95" s="4">
        <v>91</v>
      </c>
      <c r="B95" s="17"/>
      <c r="C95" s="18"/>
      <c r="D95" s="18"/>
      <c r="E95" s="19"/>
      <c r="F95" s="18"/>
      <c r="G95" s="19"/>
      <c r="H95" s="19"/>
      <c r="I95" s="54">
        <f t="shared" si="1"/>
        <v>0</v>
      </c>
      <c r="J95" s="18"/>
      <c r="K95" s="18"/>
      <c r="L95" s="18"/>
      <c r="M95" s="18"/>
      <c r="N95" s="18"/>
      <c r="O95" s="18"/>
      <c r="P95" s="23"/>
      <c r="Q95" s="18"/>
      <c r="R95" s="18"/>
      <c r="S95" s="18"/>
      <c r="T95" s="18"/>
    </row>
    <row r="96" spans="1:20">
      <c r="A96" s="4">
        <v>92</v>
      </c>
      <c r="B96" s="17"/>
      <c r="C96" s="18"/>
      <c r="D96" s="18"/>
      <c r="E96" s="19"/>
      <c r="F96" s="18"/>
      <c r="G96" s="19"/>
      <c r="H96" s="19"/>
      <c r="I96" s="54">
        <f t="shared" si="1"/>
        <v>0</v>
      </c>
      <c r="J96" s="18"/>
      <c r="K96" s="18"/>
      <c r="L96" s="18"/>
      <c r="M96" s="18"/>
      <c r="N96" s="18"/>
      <c r="O96" s="18"/>
      <c r="P96" s="23"/>
      <c r="Q96" s="18"/>
      <c r="R96" s="18"/>
      <c r="S96" s="18"/>
      <c r="T96" s="18"/>
    </row>
    <row r="97" spans="1:20">
      <c r="A97" s="4">
        <v>93</v>
      </c>
      <c r="B97" s="17"/>
      <c r="C97" s="18"/>
      <c r="D97" s="18"/>
      <c r="E97" s="19"/>
      <c r="F97" s="18"/>
      <c r="G97" s="19"/>
      <c r="H97" s="19"/>
      <c r="I97" s="54">
        <f t="shared" si="1"/>
        <v>0</v>
      </c>
      <c r="J97" s="18"/>
      <c r="K97" s="18"/>
      <c r="L97" s="18"/>
      <c r="M97" s="18"/>
      <c r="N97" s="18"/>
      <c r="O97" s="18"/>
      <c r="P97" s="23"/>
      <c r="Q97" s="18"/>
      <c r="R97" s="18"/>
      <c r="S97" s="18"/>
      <c r="T97" s="18"/>
    </row>
    <row r="98" spans="1:20">
      <c r="A98" s="4">
        <v>94</v>
      </c>
      <c r="B98" s="17"/>
      <c r="C98" s="18"/>
      <c r="D98" s="18"/>
      <c r="E98" s="19"/>
      <c r="F98" s="18"/>
      <c r="G98" s="19"/>
      <c r="H98" s="19"/>
      <c r="I98" s="54">
        <f t="shared" si="1"/>
        <v>0</v>
      </c>
      <c r="J98" s="18"/>
      <c r="K98" s="18"/>
      <c r="L98" s="18"/>
      <c r="M98" s="18"/>
      <c r="N98" s="18"/>
      <c r="O98" s="18"/>
      <c r="P98" s="23"/>
      <c r="Q98" s="18"/>
      <c r="R98" s="18"/>
      <c r="S98" s="18"/>
      <c r="T98" s="18"/>
    </row>
    <row r="99" spans="1:20">
      <c r="A99" s="4">
        <v>95</v>
      </c>
      <c r="B99" s="17"/>
      <c r="C99" s="18"/>
      <c r="D99" s="18"/>
      <c r="E99" s="19"/>
      <c r="F99" s="18"/>
      <c r="G99" s="19"/>
      <c r="H99" s="19"/>
      <c r="I99" s="54">
        <f t="shared" si="1"/>
        <v>0</v>
      </c>
      <c r="J99" s="18"/>
      <c r="K99" s="18"/>
      <c r="L99" s="18"/>
      <c r="M99" s="18"/>
      <c r="N99" s="18"/>
      <c r="O99" s="18"/>
      <c r="P99" s="23"/>
      <c r="Q99" s="18"/>
      <c r="R99" s="18"/>
      <c r="S99" s="18"/>
      <c r="T99" s="18"/>
    </row>
    <row r="100" spans="1:20">
      <c r="A100" s="4">
        <v>96</v>
      </c>
      <c r="B100" s="17"/>
      <c r="C100" s="18"/>
      <c r="D100" s="18"/>
      <c r="E100" s="19"/>
      <c r="F100" s="18"/>
      <c r="G100" s="19"/>
      <c r="H100" s="19"/>
      <c r="I100" s="54">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4">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4">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4">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4">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4">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4">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4">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4">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4">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4">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4">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4">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4">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4">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4">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4">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4">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4">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4">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4">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4">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4">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4">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4">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4">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4">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4">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4">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4">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4">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4">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4">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4">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4">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4">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4">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4">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4">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4">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4">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4">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4">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4">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4">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4">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4">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4">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4">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4">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4">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4">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4">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4">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4">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4">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4">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4">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3"/>
      <c r="Q164" s="18"/>
      <c r="R164" s="18"/>
      <c r="S164" s="18"/>
      <c r="T164" s="18"/>
    </row>
    <row r="165" spans="1:20">
      <c r="A165" s="3" t="s">
        <v>11</v>
      </c>
      <c r="B165" s="38"/>
      <c r="C165" s="3">
        <f>COUNTIFS(C5:C164,"*")</f>
        <v>81</v>
      </c>
      <c r="D165" s="3"/>
      <c r="E165" s="13"/>
      <c r="F165" s="3"/>
      <c r="G165" s="55">
        <f>SUM(G5:G164)</f>
        <v>2313</v>
      </c>
      <c r="H165" s="55">
        <f>SUM(H5:H164)</f>
        <v>2236</v>
      </c>
      <c r="I165" s="55">
        <f>SUM(I5:I164)</f>
        <v>4549</v>
      </c>
      <c r="J165" s="3"/>
      <c r="K165" s="7"/>
      <c r="L165" s="20"/>
      <c r="M165" s="20"/>
      <c r="N165" s="7"/>
      <c r="O165" s="7"/>
      <c r="P165" s="14"/>
      <c r="Q165" s="3"/>
      <c r="R165" s="3"/>
      <c r="S165" s="3"/>
      <c r="T165" s="12"/>
    </row>
    <row r="166" spans="1:20">
      <c r="A166" s="43" t="s">
        <v>62</v>
      </c>
      <c r="B166" s="10">
        <f>COUNTIF(B$5:B$164,"Team 1")</f>
        <v>40</v>
      </c>
      <c r="C166" s="43" t="s">
        <v>25</v>
      </c>
      <c r="D166" s="10">
        <f>COUNTIF(D5:D164,"Anganwadi")</f>
        <v>40</v>
      </c>
    </row>
    <row r="167" spans="1:20">
      <c r="A167" s="43" t="s">
        <v>63</v>
      </c>
      <c r="B167" s="10">
        <f>COUNTIF(B$6:B$164,"Team 2")</f>
        <v>41</v>
      </c>
      <c r="C167" s="43" t="s">
        <v>23</v>
      </c>
      <c r="D167" s="10">
        <f>COUNTIF(D5:D164,"School")</f>
        <v>41</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55" zoomScaleNormal="55" workbookViewId="0">
      <pane xSplit="3" ySplit="4" topLeftCell="D5" activePane="bottomRight" state="frozen"/>
      <selection pane="topRight" activeCell="C1" sqref="C1"/>
      <selection pane="bottomLeft" activeCell="A5" sqref="A5"/>
      <selection pane="bottomRight" activeCell="K1" sqref="K1"/>
    </sheetView>
  </sheetViews>
  <sheetFormatPr defaultColWidth="9.109375" defaultRowHeight="13.8"/>
  <cols>
    <col min="1" max="1" width="10" style="1" customWidth="1"/>
    <col min="2" max="2" width="13.10937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67.5" customHeight="1">
      <c r="A1" s="191" t="s">
        <v>70</v>
      </c>
      <c r="B1" s="191"/>
      <c r="C1" s="191"/>
      <c r="D1" s="53"/>
      <c r="E1" s="53"/>
      <c r="F1" s="53"/>
      <c r="G1" s="53"/>
      <c r="H1" s="53"/>
      <c r="I1" s="53"/>
      <c r="J1" s="53"/>
      <c r="K1" s="53"/>
      <c r="L1" s="53"/>
      <c r="M1" s="192"/>
      <c r="N1" s="192"/>
      <c r="O1" s="192"/>
      <c r="P1" s="192"/>
      <c r="Q1" s="192"/>
      <c r="R1" s="192"/>
      <c r="S1" s="192"/>
      <c r="T1" s="192"/>
    </row>
    <row r="2" spans="1:20" ht="15.6">
      <c r="A2" s="187" t="s">
        <v>59</v>
      </c>
      <c r="B2" s="188"/>
      <c r="C2" s="188"/>
      <c r="D2" s="24">
        <v>43586</v>
      </c>
      <c r="E2" s="21"/>
      <c r="F2" s="21"/>
      <c r="G2" s="21"/>
      <c r="H2" s="21"/>
      <c r="I2" s="21"/>
      <c r="J2" s="21"/>
      <c r="K2" s="21"/>
      <c r="L2" s="21"/>
      <c r="M2" s="21"/>
      <c r="N2" s="21"/>
      <c r="O2" s="21"/>
      <c r="P2" s="21"/>
      <c r="Q2" s="21"/>
      <c r="R2" s="21"/>
      <c r="S2" s="21"/>
    </row>
    <row r="3" spans="1:20" ht="24" customHeight="1">
      <c r="A3" s="183" t="s">
        <v>14</v>
      </c>
      <c r="B3" s="185" t="s">
        <v>61</v>
      </c>
      <c r="C3" s="182" t="s">
        <v>7</v>
      </c>
      <c r="D3" s="182" t="s">
        <v>55</v>
      </c>
      <c r="E3" s="182" t="s">
        <v>16</v>
      </c>
      <c r="F3" s="189" t="s">
        <v>17</v>
      </c>
      <c r="G3" s="182" t="s">
        <v>8</v>
      </c>
      <c r="H3" s="182"/>
      <c r="I3" s="182"/>
      <c r="J3" s="182" t="s">
        <v>31</v>
      </c>
      <c r="K3" s="185" t="s">
        <v>33</v>
      </c>
      <c r="L3" s="185" t="s">
        <v>50</v>
      </c>
      <c r="M3" s="185" t="s">
        <v>51</v>
      </c>
      <c r="N3" s="185" t="s">
        <v>34</v>
      </c>
      <c r="O3" s="185" t="s">
        <v>35</v>
      </c>
      <c r="P3" s="183" t="s">
        <v>54</v>
      </c>
      <c r="Q3" s="182" t="s">
        <v>52</v>
      </c>
      <c r="R3" s="182" t="s">
        <v>32</v>
      </c>
      <c r="S3" s="182" t="s">
        <v>53</v>
      </c>
      <c r="T3" s="182" t="s">
        <v>13</v>
      </c>
    </row>
    <row r="4" spans="1:20" ht="25.5" customHeight="1">
      <c r="A4" s="183"/>
      <c r="B4" s="190"/>
      <c r="C4" s="182"/>
      <c r="D4" s="182"/>
      <c r="E4" s="182"/>
      <c r="F4" s="189"/>
      <c r="G4" s="22" t="s">
        <v>9</v>
      </c>
      <c r="H4" s="22" t="s">
        <v>10</v>
      </c>
      <c r="I4" s="22" t="s">
        <v>11</v>
      </c>
      <c r="J4" s="182"/>
      <c r="K4" s="186"/>
      <c r="L4" s="186"/>
      <c r="M4" s="186"/>
      <c r="N4" s="186"/>
      <c r="O4" s="186"/>
      <c r="P4" s="183"/>
      <c r="Q4" s="183"/>
      <c r="R4" s="182"/>
      <c r="S4" s="182"/>
      <c r="T4" s="182"/>
    </row>
    <row r="5" spans="1:20" ht="27.6">
      <c r="A5" s="4">
        <v>1</v>
      </c>
      <c r="B5" s="61" t="s">
        <v>62</v>
      </c>
      <c r="C5" s="65" t="s">
        <v>395</v>
      </c>
      <c r="D5" s="64" t="s">
        <v>25</v>
      </c>
      <c r="E5" s="61">
        <v>1030003</v>
      </c>
      <c r="F5" s="64"/>
      <c r="G5" s="61">
        <v>31</v>
      </c>
      <c r="H5" s="61">
        <v>32</v>
      </c>
      <c r="I5" s="56">
        <f>SUM(G5:H5)</f>
        <v>63</v>
      </c>
      <c r="J5" s="65" t="s">
        <v>478</v>
      </c>
      <c r="K5" s="94" t="s">
        <v>160</v>
      </c>
      <c r="L5" s="94" t="s">
        <v>161</v>
      </c>
      <c r="M5" s="94">
        <v>9957233464</v>
      </c>
      <c r="N5" s="94" t="s">
        <v>363</v>
      </c>
      <c r="O5" s="94">
        <v>7399211892</v>
      </c>
      <c r="P5" s="80">
        <v>43587</v>
      </c>
      <c r="Q5" s="65" t="s">
        <v>178</v>
      </c>
      <c r="R5" s="47"/>
      <c r="S5" s="18"/>
      <c r="T5" s="47"/>
    </row>
    <row r="6" spans="1:20" ht="27.6">
      <c r="A6" s="4">
        <v>2</v>
      </c>
      <c r="B6" s="61" t="s">
        <v>62</v>
      </c>
      <c r="C6" s="65" t="s">
        <v>396</v>
      </c>
      <c r="D6" s="67" t="s">
        <v>23</v>
      </c>
      <c r="E6" s="68">
        <v>111903</v>
      </c>
      <c r="F6" s="64" t="s">
        <v>74</v>
      </c>
      <c r="G6" s="61">
        <v>21</v>
      </c>
      <c r="H6" s="68">
        <v>11</v>
      </c>
      <c r="I6" s="56">
        <f t="shared" ref="I6:I69" si="0">SUM(G6:H6)</f>
        <v>32</v>
      </c>
      <c r="J6" s="97">
        <v>8472800377</v>
      </c>
      <c r="K6" s="94" t="s">
        <v>160</v>
      </c>
      <c r="L6" s="94" t="s">
        <v>479</v>
      </c>
      <c r="M6" s="94">
        <v>6900785020</v>
      </c>
      <c r="N6" s="94" t="s">
        <v>363</v>
      </c>
      <c r="O6" s="99">
        <v>7399211892</v>
      </c>
      <c r="P6" s="80">
        <v>43587</v>
      </c>
      <c r="Q6" s="65" t="s">
        <v>178</v>
      </c>
      <c r="R6" s="47"/>
      <c r="S6" s="18"/>
      <c r="T6" s="47"/>
    </row>
    <row r="7" spans="1:20" ht="27.6">
      <c r="A7" s="4">
        <v>3</v>
      </c>
      <c r="B7" s="61" t="s">
        <v>63</v>
      </c>
      <c r="C7" s="63" t="s">
        <v>397</v>
      </c>
      <c r="D7" s="64" t="s">
        <v>25</v>
      </c>
      <c r="E7" s="64">
        <v>101011</v>
      </c>
      <c r="F7" s="64"/>
      <c r="G7" s="64">
        <v>20</v>
      </c>
      <c r="H7" s="64">
        <v>16</v>
      </c>
      <c r="I7" s="56">
        <f t="shared" si="0"/>
        <v>36</v>
      </c>
      <c r="J7" s="65">
        <v>9957969026</v>
      </c>
      <c r="K7" s="94" t="s">
        <v>155</v>
      </c>
      <c r="L7" s="94" t="s">
        <v>156</v>
      </c>
      <c r="M7" s="94">
        <v>9401450301</v>
      </c>
      <c r="N7" s="94" t="s">
        <v>480</v>
      </c>
      <c r="O7" s="94">
        <v>9954723703</v>
      </c>
      <c r="P7" s="80">
        <v>43587</v>
      </c>
      <c r="Q7" s="65" t="s">
        <v>178</v>
      </c>
      <c r="R7" s="47"/>
      <c r="S7" s="18"/>
      <c r="T7" s="47"/>
    </row>
    <row r="8" spans="1:20">
      <c r="A8" s="4">
        <v>4</v>
      </c>
      <c r="B8" s="61" t="s">
        <v>63</v>
      </c>
      <c r="C8" s="65" t="s">
        <v>398</v>
      </c>
      <c r="D8" s="67" t="s">
        <v>23</v>
      </c>
      <c r="E8" s="67">
        <v>100501</v>
      </c>
      <c r="F8" s="64" t="s">
        <v>74</v>
      </c>
      <c r="G8" s="68">
        <v>25</v>
      </c>
      <c r="H8" s="68">
        <v>15</v>
      </c>
      <c r="I8" s="56">
        <f t="shared" si="0"/>
        <v>40</v>
      </c>
      <c r="J8" s="97">
        <v>7002090070</v>
      </c>
      <c r="K8" s="94" t="s">
        <v>155</v>
      </c>
      <c r="L8" s="94" t="s">
        <v>159</v>
      </c>
      <c r="M8" s="94">
        <v>8811811097</v>
      </c>
      <c r="N8" s="97" t="s">
        <v>481</v>
      </c>
      <c r="O8" s="97">
        <v>9954723703</v>
      </c>
      <c r="P8" s="80">
        <v>43587</v>
      </c>
      <c r="Q8" s="65" t="s">
        <v>178</v>
      </c>
      <c r="R8" s="47"/>
      <c r="S8" s="18"/>
      <c r="T8" s="47"/>
    </row>
    <row r="9" spans="1:20">
      <c r="A9" s="4">
        <v>5</v>
      </c>
      <c r="B9" s="61" t="s">
        <v>63</v>
      </c>
      <c r="C9" s="63" t="s">
        <v>399</v>
      </c>
      <c r="D9" s="64" t="s">
        <v>25</v>
      </c>
      <c r="E9" s="67"/>
      <c r="F9" s="64"/>
      <c r="G9" s="64">
        <v>19</v>
      </c>
      <c r="H9" s="64">
        <v>20</v>
      </c>
      <c r="I9" s="56">
        <f t="shared" si="0"/>
        <v>39</v>
      </c>
      <c r="J9" s="65">
        <v>6900535152</v>
      </c>
      <c r="K9" s="82" t="s">
        <v>343</v>
      </c>
      <c r="L9" s="94" t="s">
        <v>344</v>
      </c>
      <c r="M9" s="94">
        <v>9854429838</v>
      </c>
      <c r="N9" s="94" t="s">
        <v>482</v>
      </c>
      <c r="O9" s="97"/>
      <c r="P9" s="80">
        <v>43587</v>
      </c>
      <c r="Q9" s="65" t="s">
        <v>188</v>
      </c>
      <c r="R9" s="47"/>
      <c r="S9" s="18"/>
      <c r="T9" s="47"/>
    </row>
    <row r="10" spans="1:20">
      <c r="A10" s="4">
        <v>6</v>
      </c>
      <c r="B10" s="61" t="s">
        <v>62</v>
      </c>
      <c r="C10" s="65" t="s">
        <v>400</v>
      </c>
      <c r="D10" s="64" t="s">
        <v>25</v>
      </c>
      <c r="E10" s="64">
        <v>103002</v>
      </c>
      <c r="F10" s="64"/>
      <c r="G10" s="64">
        <v>46</v>
      </c>
      <c r="H10" s="64">
        <v>49</v>
      </c>
      <c r="I10" s="56">
        <f t="shared" si="0"/>
        <v>95</v>
      </c>
      <c r="J10" s="65">
        <v>9957786853</v>
      </c>
      <c r="K10" s="94" t="s">
        <v>483</v>
      </c>
      <c r="L10" s="94" t="s">
        <v>484</v>
      </c>
      <c r="M10" s="94">
        <v>9954451579</v>
      </c>
      <c r="N10" s="94" t="s">
        <v>485</v>
      </c>
      <c r="O10" s="94">
        <v>8011315504</v>
      </c>
      <c r="P10" s="80">
        <v>43588</v>
      </c>
      <c r="Q10" s="65" t="s">
        <v>188</v>
      </c>
      <c r="R10" s="47"/>
      <c r="S10" s="18"/>
      <c r="T10" s="47"/>
    </row>
    <row r="11" spans="1:20" ht="27.6">
      <c r="A11" s="4">
        <v>7</v>
      </c>
      <c r="B11" s="61" t="s">
        <v>62</v>
      </c>
      <c r="C11" s="75" t="s">
        <v>401</v>
      </c>
      <c r="D11" s="67" t="s">
        <v>23</v>
      </c>
      <c r="E11" s="67">
        <v>104602</v>
      </c>
      <c r="F11" s="64" t="s">
        <v>74</v>
      </c>
      <c r="G11" s="68">
        <v>18</v>
      </c>
      <c r="H11" s="68">
        <v>12</v>
      </c>
      <c r="I11" s="56">
        <f t="shared" si="0"/>
        <v>30</v>
      </c>
      <c r="J11" s="94">
        <v>8812058028</v>
      </c>
      <c r="K11" s="94" t="s">
        <v>483</v>
      </c>
      <c r="L11" s="94" t="s">
        <v>484</v>
      </c>
      <c r="M11" s="94">
        <v>9954451579</v>
      </c>
      <c r="N11" s="94" t="s">
        <v>486</v>
      </c>
      <c r="O11" s="99">
        <v>8011315504</v>
      </c>
      <c r="P11" s="80">
        <v>43588</v>
      </c>
      <c r="Q11" s="65" t="s">
        <v>188</v>
      </c>
      <c r="R11" s="47"/>
      <c r="S11" s="18"/>
      <c r="T11" s="47"/>
    </row>
    <row r="12" spans="1:20" ht="27.6">
      <c r="A12" s="4">
        <v>8</v>
      </c>
      <c r="B12" s="61" t="s">
        <v>63</v>
      </c>
      <c r="C12" s="65" t="s">
        <v>402</v>
      </c>
      <c r="D12" s="64" t="s">
        <v>25</v>
      </c>
      <c r="E12" s="64">
        <v>102014</v>
      </c>
      <c r="F12" s="64"/>
      <c r="G12" s="64">
        <v>29</v>
      </c>
      <c r="H12" s="64">
        <v>12</v>
      </c>
      <c r="I12" s="56">
        <f t="shared" si="0"/>
        <v>41</v>
      </c>
      <c r="J12" s="65" t="s">
        <v>487</v>
      </c>
      <c r="K12" s="94" t="s">
        <v>170</v>
      </c>
      <c r="L12" s="94" t="s">
        <v>174</v>
      </c>
      <c r="M12" s="94">
        <v>9957047972</v>
      </c>
      <c r="N12" s="94" t="s">
        <v>488</v>
      </c>
      <c r="O12" s="99">
        <v>8822218166</v>
      </c>
      <c r="P12" s="80">
        <v>43588</v>
      </c>
      <c r="Q12" s="65" t="s">
        <v>188</v>
      </c>
      <c r="R12" s="47"/>
      <c r="S12" s="18"/>
      <c r="T12" s="47"/>
    </row>
    <row r="13" spans="1:20" ht="27.6">
      <c r="A13" s="4">
        <v>9</v>
      </c>
      <c r="B13" s="61" t="s">
        <v>63</v>
      </c>
      <c r="C13" s="65" t="s">
        <v>403</v>
      </c>
      <c r="D13" s="67" t="s">
        <v>23</v>
      </c>
      <c r="E13" s="67">
        <v>101802</v>
      </c>
      <c r="F13" s="64" t="s">
        <v>74</v>
      </c>
      <c r="G13" s="68">
        <v>17</v>
      </c>
      <c r="H13" s="68">
        <v>18</v>
      </c>
      <c r="I13" s="56">
        <f t="shared" si="0"/>
        <v>35</v>
      </c>
      <c r="J13" s="97">
        <v>9085292008</v>
      </c>
      <c r="K13" s="94" t="s">
        <v>170</v>
      </c>
      <c r="L13" s="94" t="s">
        <v>174</v>
      </c>
      <c r="M13" s="94">
        <v>9957047972</v>
      </c>
      <c r="N13" s="94" t="s">
        <v>488</v>
      </c>
      <c r="O13" s="99">
        <v>8822218166</v>
      </c>
      <c r="P13" s="80">
        <v>43588</v>
      </c>
      <c r="Q13" s="65" t="s">
        <v>188</v>
      </c>
      <c r="R13" s="47"/>
      <c r="S13" s="18"/>
      <c r="T13" s="47"/>
    </row>
    <row r="14" spans="1:20">
      <c r="A14" s="4">
        <v>10</v>
      </c>
      <c r="B14" s="61" t="s">
        <v>63</v>
      </c>
      <c r="C14" s="65" t="s">
        <v>404</v>
      </c>
      <c r="D14" s="64" t="s">
        <v>25</v>
      </c>
      <c r="E14" s="67"/>
      <c r="F14" s="64"/>
      <c r="G14" s="64">
        <v>15</v>
      </c>
      <c r="H14" s="64">
        <v>13</v>
      </c>
      <c r="I14" s="56">
        <f t="shared" si="0"/>
        <v>28</v>
      </c>
      <c r="J14" s="65">
        <v>6333762092</v>
      </c>
      <c r="K14" s="94" t="s">
        <v>164</v>
      </c>
      <c r="L14" s="94" t="s">
        <v>165</v>
      </c>
      <c r="M14" s="94">
        <v>9678711334</v>
      </c>
      <c r="N14" s="94" t="s">
        <v>338</v>
      </c>
      <c r="O14" s="94">
        <v>9678380839</v>
      </c>
      <c r="P14" s="80">
        <v>43588</v>
      </c>
      <c r="Q14" s="65" t="s">
        <v>188</v>
      </c>
      <c r="R14" s="47"/>
      <c r="S14" s="18"/>
      <c r="T14" s="47"/>
    </row>
    <row r="15" spans="1:20" ht="27.6">
      <c r="A15" s="4">
        <v>11</v>
      </c>
      <c r="B15" s="61" t="s">
        <v>62</v>
      </c>
      <c r="C15" s="65" t="s">
        <v>405</v>
      </c>
      <c r="D15" s="64" t="s">
        <v>25</v>
      </c>
      <c r="E15" s="64">
        <v>105017</v>
      </c>
      <c r="F15" s="64"/>
      <c r="G15" s="61">
        <v>25</v>
      </c>
      <c r="H15" s="61">
        <v>28</v>
      </c>
      <c r="I15" s="56">
        <f t="shared" si="0"/>
        <v>53</v>
      </c>
      <c r="J15" s="65" t="s">
        <v>489</v>
      </c>
      <c r="K15" s="94" t="s">
        <v>198</v>
      </c>
      <c r="L15" s="94" t="s">
        <v>199</v>
      </c>
      <c r="M15" s="94">
        <v>9957853033</v>
      </c>
      <c r="N15" s="94" t="s">
        <v>490</v>
      </c>
      <c r="O15" s="94">
        <v>8751940815</v>
      </c>
      <c r="P15" s="80">
        <v>43589</v>
      </c>
      <c r="Q15" s="65" t="s">
        <v>191</v>
      </c>
      <c r="R15" s="47"/>
      <c r="S15" s="18"/>
      <c r="T15" s="47"/>
    </row>
    <row r="16" spans="1:20" ht="27.6">
      <c r="A16" s="4">
        <v>12</v>
      </c>
      <c r="B16" s="61" t="s">
        <v>62</v>
      </c>
      <c r="C16" s="65" t="s">
        <v>406</v>
      </c>
      <c r="D16" s="67" t="s">
        <v>23</v>
      </c>
      <c r="E16" s="67">
        <v>117804</v>
      </c>
      <c r="F16" s="64" t="s">
        <v>74</v>
      </c>
      <c r="G16" s="68">
        <v>28</v>
      </c>
      <c r="H16" s="68">
        <v>29</v>
      </c>
      <c r="I16" s="56">
        <f t="shared" si="0"/>
        <v>57</v>
      </c>
      <c r="J16" s="94">
        <v>9531280290</v>
      </c>
      <c r="K16" s="94" t="s">
        <v>198</v>
      </c>
      <c r="L16" s="94" t="s">
        <v>199</v>
      </c>
      <c r="M16" s="94">
        <v>9957853033</v>
      </c>
      <c r="N16" s="97" t="s">
        <v>490</v>
      </c>
      <c r="O16" s="97">
        <v>8751940815</v>
      </c>
      <c r="P16" s="80">
        <v>43589</v>
      </c>
      <c r="Q16" s="65" t="s">
        <v>191</v>
      </c>
      <c r="R16" s="47"/>
      <c r="S16" s="18"/>
      <c r="T16" s="47"/>
    </row>
    <row r="17" spans="1:20" ht="27.6">
      <c r="A17" s="4">
        <v>13</v>
      </c>
      <c r="B17" s="61" t="s">
        <v>63</v>
      </c>
      <c r="C17" s="63" t="s">
        <v>407</v>
      </c>
      <c r="D17" s="64" t="s">
        <v>25</v>
      </c>
      <c r="E17" s="61">
        <v>503020</v>
      </c>
      <c r="F17" s="64"/>
      <c r="G17" s="61">
        <v>21</v>
      </c>
      <c r="H17" s="61">
        <v>20</v>
      </c>
      <c r="I17" s="56">
        <f t="shared" si="0"/>
        <v>41</v>
      </c>
      <c r="J17" s="65">
        <v>7896438971</v>
      </c>
      <c r="K17" s="94" t="s">
        <v>208</v>
      </c>
      <c r="L17" s="94" t="s">
        <v>209</v>
      </c>
      <c r="M17" s="94">
        <v>8638360278</v>
      </c>
      <c r="N17" s="97" t="s">
        <v>491</v>
      </c>
      <c r="O17" s="97">
        <v>9854865782</v>
      </c>
      <c r="P17" s="80">
        <v>43589</v>
      </c>
      <c r="Q17" s="65" t="s">
        <v>191</v>
      </c>
      <c r="R17" s="47"/>
      <c r="S17" s="18"/>
      <c r="T17" s="47"/>
    </row>
    <row r="18" spans="1:20">
      <c r="A18" s="4">
        <v>14</v>
      </c>
      <c r="B18" s="61" t="s">
        <v>63</v>
      </c>
      <c r="C18" s="65" t="s">
        <v>408</v>
      </c>
      <c r="D18" s="67" t="s">
        <v>23</v>
      </c>
      <c r="E18" s="67">
        <v>113506</v>
      </c>
      <c r="F18" s="64" t="s">
        <v>74</v>
      </c>
      <c r="G18" s="68">
        <v>9</v>
      </c>
      <c r="H18" s="68">
        <v>12</v>
      </c>
      <c r="I18" s="56">
        <f t="shared" si="0"/>
        <v>21</v>
      </c>
      <c r="J18" s="97">
        <v>6000028664</v>
      </c>
      <c r="K18" s="94" t="s">
        <v>208</v>
      </c>
      <c r="L18" s="94" t="s">
        <v>209</v>
      </c>
      <c r="M18" s="94">
        <v>8638360278</v>
      </c>
      <c r="N18" s="97" t="s">
        <v>491</v>
      </c>
      <c r="O18" s="97">
        <v>9854865782</v>
      </c>
      <c r="P18" s="80">
        <v>43589</v>
      </c>
      <c r="Q18" s="65" t="s">
        <v>191</v>
      </c>
      <c r="R18" s="47"/>
      <c r="S18" s="18"/>
      <c r="T18" s="47"/>
    </row>
    <row r="19" spans="1:20">
      <c r="A19" s="4">
        <v>15</v>
      </c>
      <c r="B19" s="61" t="s">
        <v>63</v>
      </c>
      <c r="C19" s="75" t="s">
        <v>409</v>
      </c>
      <c r="D19" s="67" t="s">
        <v>23</v>
      </c>
      <c r="E19" s="67">
        <v>113603</v>
      </c>
      <c r="F19" s="64" t="s">
        <v>119</v>
      </c>
      <c r="G19" s="68">
        <v>35</v>
      </c>
      <c r="H19" s="68">
        <v>18</v>
      </c>
      <c r="I19" s="56">
        <f t="shared" si="0"/>
        <v>53</v>
      </c>
      <c r="J19" s="97">
        <v>9957852730</v>
      </c>
      <c r="K19" s="94" t="s">
        <v>492</v>
      </c>
      <c r="L19" s="94" t="s">
        <v>493</v>
      </c>
      <c r="M19" s="94">
        <v>9435517933</v>
      </c>
      <c r="N19" s="97" t="s">
        <v>494</v>
      </c>
      <c r="O19" s="97">
        <v>7399915114</v>
      </c>
      <c r="P19" s="80">
        <v>43589</v>
      </c>
      <c r="Q19" s="65" t="s">
        <v>191</v>
      </c>
      <c r="R19" s="47"/>
      <c r="S19" s="18"/>
      <c r="T19" s="47"/>
    </row>
    <row r="20" spans="1:20">
      <c r="A20" s="4">
        <v>16</v>
      </c>
      <c r="B20" s="61" t="s">
        <v>62</v>
      </c>
      <c r="C20" s="63" t="s">
        <v>410</v>
      </c>
      <c r="D20" s="64" t="s">
        <v>25</v>
      </c>
      <c r="E20" s="64">
        <v>100228</v>
      </c>
      <c r="F20" s="64"/>
      <c r="G20" s="64">
        <v>29</v>
      </c>
      <c r="H20" s="64">
        <v>26</v>
      </c>
      <c r="I20" s="56">
        <f t="shared" si="0"/>
        <v>55</v>
      </c>
      <c r="J20" s="65">
        <v>9957752758</v>
      </c>
      <c r="K20" s="94" t="s">
        <v>164</v>
      </c>
      <c r="L20" s="94" t="s">
        <v>165</v>
      </c>
      <c r="M20" s="94">
        <v>9678711334</v>
      </c>
      <c r="N20" s="94" t="s">
        <v>495</v>
      </c>
      <c r="O20" s="97"/>
      <c r="P20" s="80">
        <v>43591</v>
      </c>
      <c r="Q20" s="65" t="s">
        <v>158</v>
      </c>
      <c r="R20" s="47"/>
      <c r="S20" s="18"/>
      <c r="T20" s="47"/>
    </row>
    <row r="21" spans="1:20" ht="27.6">
      <c r="A21" s="4">
        <v>17</v>
      </c>
      <c r="B21" s="61" t="s">
        <v>62</v>
      </c>
      <c r="C21" s="75" t="s">
        <v>411</v>
      </c>
      <c r="D21" s="67" t="s">
        <v>23</v>
      </c>
      <c r="E21" s="67">
        <v>105201</v>
      </c>
      <c r="F21" s="64" t="s">
        <v>74</v>
      </c>
      <c r="G21" s="68">
        <v>19</v>
      </c>
      <c r="H21" s="68">
        <v>21</v>
      </c>
      <c r="I21" s="56">
        <f t="shared" si="0"/>
        <v>40</v>
      </c>
      <c r="J21" s="97" t="s">
        <v>496</v>
      </c>
      <c r="K21" s="94" t="s">
        <v>164</v>
      </c>
      <c r="L21" s="94" t="s">
        <v>165</v>
      </c>
      <c r="M21" s="94">
        <v>9678711334</v>
      </c>
      <c r="N21" s="97" t="s">
        <v>169</v>
      </c>
      <c r="O21" s="97">
        <v>7896021995</v>
      </c>
      <c r="P21" s="80">
        <v>43591</v>
      </c>
      <c r="Q21" s="65" t="s">
        <v>158</v>
      </c>
      <c r="R21" s="47"/>
      <c r="S21" s="18"/>
      <c r="T21" s="47"/>
    </row>
    <row r="22" spans="1:20" ht="27.6">
      <c r="A22" s="4">
        <v>18</v>
      </c>
      <c r="B22" s="61" t="s">
        <v>63</v>
      </c>
      <c r="C22" s="65" t="s">
        <v>412</v>
      </c>
      <c r="D22" s="64" t="s">
        <v>25</v>
      </c>
      <c r="E22" s="61">
        <v>503027</v>
      </c>
      <c r="F22" s="64"/>
      <c r="G22" s="61">
        <v>26</v>
      </c>
      <c r="H22" s="61">
        <v>19</v>
      </c>
      <c r="I22" s="56">
        <f t="shared" si="0"/>
        <v>45</v>
      </c>
      <c r="J22" s="65">
        <v>9954110598</v>
      </c>
      <c r="K22" s="94" t="s">
        <v>213</v>
      </c>
      <c r="L22" s="94" t="s">
        <v>214</v>
      </c>
      <c r="M22" s="94">
        <v>9401450308</v>
      </c>
      <c r="N22" s="94" t="s">
        <v>215</v>
      </c>
      <c r="O22" s="94">
        <v>9954022386</v>
      </c>
      <c r="P22" s="80">
        <v>43591</v>
      </c>
      <c r="Q22" s="65" t="s">
        <v>158</v>
      </c>
      <c r="R22" s="47"/>
      <c r="S22" s="18"/>
      <c r="T22" s="47"/>
    </row>
    <row r="23" spans="1:20" ht="27.6">
      <c r="A23" s="4">
        <v>19</v>
      </c>
      <c r="B23" s="61" t="s">
        <v>63</v>
      </c>
      <c r="C23" s="75" t="s">
        <v>413</v>
      </c>
      <c r="D23" s="67" t="s">
        <v>23</v>
      </c>
      <c r="E23" s="67">
        <v>116811</v>
      </c>
      <c r="F23" s="64" t="s">
        <v>74</v>
      </c>
      <c r="G23" s="68">
        <v>23</v>
      </c>
      <c r="H23" s="68">
        <v>29</v>
      </c>
      <c r="I23" s="56">
        <f t="shared" si="0"/>
        <v>52</v>
      </c>
      <c r="J23" s="97" t="s">
        <v>497</v>
      </c>
      <c r="K23" s="94" t="s">
        <v>213</v>
      </c>
      <c r="L23" s="94" t="s">
        <v>214</v>
      </c>
      <c r="M23" s="94">
        <v>9401450308</v>
      </c>
      <c r="N23" s="97" t="s">
        <v>215</v>
      </c>
      <c r="O23" s="97">
        <v>9954022386</v>
      </c>
      <c r="P23" s="80">
        <v>43591</v>
      </c>
      <c r="Q23" s="65" t="s">
        <v>158</v>
      </c>
      <c r="R23" s="47"/>
      <c r="S23" s="18"/>
      <c r="T23" s="47"/>
    </row>
    <row r="24" spans="1:20" ht="27.6">
      <c r="A24" s="4">
        <v>20</v>
      </c>
      <c r="B24" s="61" t="s">
        <v>62</v>
      </c>
      <c r="C24" s="65" t="s">
        <v>414</v>
      </c>
      <c r="D24" s="64" t="s">
        <v>25</v>
      </c>
      <c r="E24" s="61">
        <v>505010</v>
      </c>
      <c r="F24" s="64"/>
      <c r="G24" s="61">
        <v>32</v>
      </c>
      <c r="H24" s="61">
        <v>15</v>
      </c>
      <c r="I24" s="56">
        <f t="shared" si="0"/>
        <v>47</v>
      </c>
      <c r="J24" s="65" t="s">
        <v>498</v>
      </c>
      <c r="K24" s="94" t="s">
        <v>499</v>
      </c>
      <c r="L24" s="94" t="s">
        <v>500</v>
      </c>
      <c r="M24" s="94">
        <v>9957033820</v>
      </c>
      <c r="N24" s="94" t="s">
        <v>501</v>
      </c>
      <c r="O24" s="94">
        <v>9859576868</v>
      </c>
      <c r="P24" s="80">
        <v>43592</v>
      </c>
      <c r="Q24" s="65" t="s">
        <v>167</v>
      </c>
      <c r="R24" s="47"/>
      <c r="S24" s="18"/>
      <c r="T24" s="47"/>
    </row>
    <row r="25" spans="1:20">
      <c r="A25" s="4">
        <v>21</v>
      </c>
      <c r="B25" s="61" t="s">
        <v>62</v>
      </c>
      <c r="C25" s="75" t="s">
        <v>415</v>
      </c>
      <c r="D25" s="67" t="s">
        <v>23</v>
      </c>
      <c r="E25" s="66"/>
      <c r="F25" s="64" t="s">
        <v>74</v>
      </c>
      <c r="G25" s="68">
        <v>25</v>
      </c>
      <c r="H25" s="68">
        <v>18</v>
      </c>
      <c r="I25" s="56">
        <f t="shared" si="0"/>
        <v>43</v>
      </c>
      <c r="J25" s="97">
        <v>9859110877</v>
      </c>
      <c r="K25" s="94" t="s">
        <v>499</v>
      </c>
      <c r="L25" s="94" t="s">
        <v>500</v>
      </c>
      <c r="M25" s="94">
        <v>9957033820</v>
      </c>
      <c r="N25" s="94" t="s">
        <v>501</v>
      </c>
      <c r="O25" s="99">
        <v>9859576868</v>
      </c>
      <c r="P25" s="80">
        <v>43592</v>
      </c>
      <c r="Q25" s="65" t="s">
        <v>167</v>
      </c>
      <c r="R25" s="47"/>
      <c r="S25" s="18"/>
      <c r="T25" s="47"/>
    </row>
    <row r="26" spans="1:20" ht="27.6">
      <c r="A26" s="4">
        <v>22</v>
      </c>
      <c r="B26" s="61" t="s">
        <v>63</v>
      </c>
      <c r="C26" s="65" t="s">
        <v>416</v>
      </c>
      <c r="D26" s="64" t="s">
        <v>25</v>
      </c>
      <c r="E26" s="61">
        <v>505008</v>
      </c>
      <c r="F26" s="64"/>
      <c r="G26" s="61">
        <v>26</v>
      </c>
      <c r="H26" s="61">
        <v>29</v>
      </c>
      <c r="I26" s="56">
        <f t="shared" si="0"/>
        <v>55</v>
      </c>
      <c r="J26" s="65" t="s">
        <v>502</v>
      </c>
      <c r="K26" s="94" t="s">
        <v>499</v>
      </c>
      <c r="L26" s="94" t="s">
        <v>500</v>
      </c>
      <c r="M26" s="94">
        <v>9957033820</v>
      </c>
      <c r="N26" s="94" t="s">
        <v>503</v>
      </c>
      <c r="O26" s="99">
        <v>9577210623</v>
      </c>
      <c r="P26" s="80">
        <v>43592</v>
      </c>
      <c r="Q26" s="65" t="s">
        <v>167</v>
      </c>
      <c r="R26" s="47"/>
      <c r="S26" s="18"/>
      <c r="T26" s="47"/>
    </row>
    <row r="27" spans="1:20">
      <c r="A27" s="4">
        <v>23</v>
      </c>
      <c r="B27" s="61" t="s">
        <v>63</v>
      </c>
      <c r="C27" s="75" t="s">
        <v>417</v>
      </c>
      <c r="D27" s="67" t="s">
        <v>23</v>
      </c>
      <c r="E27" s="67">
        <v>108404</v>
      </c>
      <c r="F27" s="64" t="s">
        <v>74</v>
      </c>
      <c r="G27" s="68">
        <v>29</v>
      </c>
      <c r="H27" s="68">
        <v>19</v>
      </c>
      <c r="I27" s="56">
        <f t="shared" si="0"/>
        <v>48</v>
      </c>
      <c r="J27" s="94">
        <v>9859171345</v>
      </c>
      <c r="K27" s="94" t="s">
        <v>499</v>
      </c>
      <c r="L27" s="94" t="s">
        <v>500</v>
      </c>
      <c r="M27" s="94">
        <v>9957033820</v>
      </c>
      <c r="N27" s="94" t="s">
        <v>503</v>
      </c>
      <c r="O27" s="99">
        <v>9577210623</v>
      </c>
      <c r="P27" s="80">
        <v>43592</v>
      </c>
      <c r="Q27" s="65" t="s">
        <v>167</v>
      </c>
      <c r="R27" s="47"/>
      <c r="S27" s="18"/>
      <c r="T27" s="47"/>
    </row>
    <row r="28" spans="1:20" ht="27.6">
      <c r="A28" s="4">
        <v>24</v>
      </c>
      <c r="B28" s="61" t="s">
        <v>62</v>
      </c>
      <c r="C28" s="65" t="s">
        <v>418</v>
      </c>
      <c r="D28" s="64" t="s">
        <v>25</v>
      </c>
      <c r="E28" s="61">
        <v>505019</v>
      </c>
      <c r="F28" s="64"/>
      <c r="G28" s="61">
        <v>29</v>
      </c>
      <c r="H28" s="61">
        <v>28</v>
      </c>
      <c r="I28" s="56">
        <f t="shared" si="0"/>
        <v>57</v>
      </c>
      <c r="J28" s="65" t="s">
        <v>504</v>
      </c>
      <c r="K28" s="94" t="s">
        <v>505</v>
      </c>
      <c r="L28" s="94" t="s">
        <v>506</v>
      </c>
      <c r="M28" s="94">
        <v>9859634879</v>
      </c>
      <c r="N28" s="94" t="s">
        <v>507</v>
      </c>
      <c r="O28" s="99">
        <v>9859593793</v>
      </c>
      <c r="P28" s="80">
        <v>43594</v>
      </c>
      <c r="Q28" s="65" t="s">
        <v>178</v>
      </c>
      <c r="R28" s="47"/>
      <c r="S28" s="18"/>
      <c r="T28" s="47"/>
    </row>
    <row r="29" spans="1:20" ht="27.6">
      <c r="A29" s="4">
        <v>25</v>
      </c>
      <c r="B29" s="61" t="s">
        <v>62</v>
      </c>
      <c r="C29" s="75" t="s">
        <v>419</v>
      </c>
      <c r="D29" s="67" t="s">
        <v>23</v>
      </c>
      <c r="E29" s="67">
        <v>110502</v>
      </c>
      <c r="F29" s="64" t="s">
        <v>119</v>
      </c>
      <c r="G29" s="68">
        <v>42</v>
      </c>
      <c r="H29" s="68">
        <v>62</v>
      </c>
      <c r="I29" s="56">
        <f t="shared" si="0"/>
        <v>104</v>
      </c>
      <c r="J29" s="97" t="s">
        <v>508</v>
      </c>
      <c r="K29" s="94" t="s">
        <v>505</v>
      </c>
      <c r="L29" s="94" t="s">
        <v>506</v>
      </c>
      <c r="M29" s="94">
        <v>9859634879</v>
      </c>
      <c r="N29" s="94" t="s">
        <v>507</v>
      </c>
      <c r="O29" s="99">
        <v>9859593793</v>
      </c>
      <c r="P29" s="80">
        <v>43594</v>
      </c>
      <c r="Q29" s="65" t="s">
        <v>178</v>
      </c>
      <c r="R29" s="47"/>
      <c r="S29" s="18"/>
      <c r="T29" s="47"/>
    </row>
    <row r="30" spans="1:20">
      <c r="A30" s="4">
        <v>26</v>
      </c>
      <c r="B30" s="61" t="s">
        <v>63</v>
      </c>
      <c r="C30" s="65" t="s">
        <v>152</v>
      </c>
      <c r="D30" s="64" t="s">
        <v>25</v>
      </c>
      <c r="E30" s="64">
        <v>101007</v>
      </c>
      <c r="F30" s="64"/>
      <c r="G30" s="64">
        <v>42</v>
      </c>
      <c r="H30" s="64">
        <v>32</v>
      </c>
      <c r="I30" s="56">
        <f t="shared" si="0"/>
        <v>74</v>
      </c>
      <c r="J30" s="65">
        <v>6000259708</v>
      </c>
      <c r="K30" s="94" t="s">
        <v>175</v>
      </c>
      <c r="L30" s="94" t="s">
        <v>176</v>
      </c>
      <c r="M30" s="94">
        <v>7896100661</v>
      </c>
      <c r="N30" s="97" t="s">
        <v>251</v>
      </c>
      <c r="O30" s="97">
        <v>9957696032</v>
      </c>
      <c r="P30" s="80">
        <v>43594</v>
      </c>
      <c r="Q30" s="65" t="s">
        <v>178</v>
      </c>
      <c r="R30" s="47"/>
      <c r="S30" s="18"/>
      <c r="T30" s="47"/>
    </row>
    <row r="31" spans="1:20" ht="27.6">
      <c r="A31" s="4">
        <v>27</v>
      </c>
      <c r="B31" s="61" t="s">
        <v>63</v>
      </c>
      <c r="C31" s="65" t="s">
        <v>420</v>
      </c>
      <c r="D31" s="67" t="s">
        <v>23</v>
      </c>
      <c r="E31" s="67">
        <v>100401</v>
      </c>
      <c r="F31" s="64" t="s">
        <v>119</v>
      </c>
      <c r="G31" s="61">
        <v>31</v>
      </c>
      <c r="H31" s="61">
        <v>21</v>
      </c>
      <c r="I31" s="56">
        <f t="shared" si="0"/>
        <v>52</v>
      </c>
      <c r="J31" s="94">
        <v>9101404630</v>
      </c>
      <c r="K31" s="94" t="s">
        <v>175</v>
      </c>
      <c r="L31" s="94" t="s">
        <v>223</v>
      </c>
      <c r="M31" s="94">
        <v>7896100661</v>
      </c>
      <c r="N31" s="97" t="s">
        <v>251</v>
      </c>
      <c r="O31" s="97">
        <v>9957696032</v>
      </c>
      <c r="P31" s="80">
        <v>43594</v>
      </c>
      <c r="Q31" s="65" t="s">
        <v>178</v>
      </c>
      <c r="R31" s="47"/>
      <c r="S31" s="18"/>
      <c r="T31" s="47"/>
    </row>
    <row r="32" spans="1:20">
      <c r="A32" s="4">
        <v>28</v>
      </c>
      <c r="B32" s="61" t="s">
        <v>62</v>
      </c>
      <c r="C32" s="65" t="s">
        <v>421</v>
      </c>
      <c r="D32" s="67" t="s">
        <v>23</v>
      </c>
      <c r="E32" s="68">
        <v>113101</v>
      </c>
      <c r="F32" s="64" t="s">
        <v>119</v>
      </c>
      <c r="G32" s="61">
        <v>49</v>
      </c>
      <c r="H32" s="61">
        <v>71</v>
      </c>
      <c r="I32" s="56">
        <f t="shared" si="0"/>
        <v>120</v>
      </c>
      <c r="J32" s="97">
        <v>9435353795</v>
      </c>
      <c r="K32" s="94" t="s">
        <v>160</v>
      </c>
      <c r="L32" s="94" t="s">
        <v>161</v>
      </c>
      <c r="M32" s="94">
        <v>9957233464</v>
      </c>
      <c r="N32" s="94" t="s">
        <v>509</v>
      </c>
      <c r="O32" s="99">
        <v>9957036627</v>
      </c>
      <c r="P32" s="80">
        <v>43595</v>
      </c>
      <c r="Q32" s="65" t="s">
        <v>188</v>
      </c>
      <c r="R32" s="47"/>
      <c r="S32" s="18"/>
      <c r="T32" s="47"/>
    </row>
    <row r="33" spans="1:20" ht="27.6">
      <c r="A33" s="4">
        <v>29</v>
      </c>
      <c r="B33" s="61" t="s">
        <v>63</v>
      </c>
      <c r="C33" s="75" t="s">
        <v>422</v>
      </c>
      <c r="D33" s="67" t="s">
        <v>23</v>
      </c>
      <c r="E33" s="76">
        <v>110503</v>
      </c>
      <c r="F33" s="64" t="s">
        <v>86</v>
      </c>
      <c r="G33" s="68">
        <v>43</v>
      </c>
      <c r="H33" s="68">
        <v>55</v>
      </c>
      <c r="I33" s="56">
        <f t="shared" si="0"/>
        <v>98</v>
      </c>
      <c r="J33" s="94" t="s">
        <v>510</v>
      </c>
      <c r="K33" s="94" t="s">
        <v>505</v>
      </c>
      <c r="L33" s="94" t="s">
        <v>506</v>
      </c>
      <c r="M33" s="94">
        <v>9859634879</v>
      </c>
      <c r="N33" s="94" t="s">
        <v>507</v>
      </c>
      <c r="O33" s="99">
        <v>9859593793</v>
      </c>
      <c r="P33" s="80">
        <v>43595</v>
      </c>
      <c r="Q33" s="65" t="s">
        <v>188</v>
      </c>
      <c r="R33" s="47"/>
      <c r="S33" s="18"/>
      <c r="T33" s="47"/>
    </row>
    <row r="34" spans="1:20">
      <c r="A34" s="4">
        <v>30</v>
      </c>
      <c r="B34" s="61" t="s">
        <v>62</v>
      </c>
      <c r="C34" s="65" t="s">
        <v>423</v>
      </c>
      <c r="D34" s="64" t="s">
        <v>25</v>
      </c>
      <c r="E34" s="64">
        <v>102021</v>
      </c>
      <c r="F34" s="64"/>
      <c r="G34" s="64">
        <v>28</v>
      </c>
      <c r="H34" s="64">
        <v>19</v>
      </c>
      <c r="I34" s="56">
        <f t="shared" si="0"/>
        <v>47</v>
      </c>
      <c r="J34" s="65">
        <v>9954358947</v>
      </c>
      <c r="K34" s="94" t="s">
        <v>164</v>
      </c>
      <c r="L34" s="94" t="s">
        <v>165</v>
      </c>
      <c r="M34" s="94">
        <v>9678711334</v>
      </c>
      <c r="N34" s="94" t="s">
        <v>166</v>
      </c>
      <c r="O34" s="97">
        <v>8011537705</v>
      </c>
      <c r="P34" s="80">
        <v>43596</v>
      </c>
      <c r="Q34" s="65" t="s">
        <v>191</v>
      </c>
      <c r="R34" s="47"/>
      <c r="S34" s="18"/>
      <c r="T34" s="47"/>
    </row>
    <row r="35" spans="1:20">
      <c r="A35" s="4">
        <v>31</v>
      </c>
      <c r="B35" s="61" t="s">
        <v>62</v>
      </c>
      <c r="C35" s="75" t="s">
        <v>424</v>
      </c>
      <c r="D35" s="67" t="s">
        <v>23</v>
      </c>
      <c r="E35" s="67">
        <v>105303</v>
      </c>
      <c r="F35" s="64" t="s">
        <v>74</v>
      </c>
      <c r="G35" s="68">
        <v>38</v>
      </c>
      <c r="H35" s="68">
        <v>32</v>
      </c>
      <c r="I35" s="56">
        <f t="shared" si="0"/>
        <v>70</v>
      </c>
      <c r="J35" s="97">
        <v>9706260603</v>
      </c>
      <c r="K35" s="94" t="s">
        <v>164</v>
      </c>
      <c r="L35" s="94" t="s">
        <v>165</v>
      </c>
      <c r="M35" s="94">
        <v>9678711334</v>
      </c>
      <c r="N35" s="97" t="s">
        <v>166</v>
      </c>
      <c r="O35" s="97">
        <v>8011537705</v>
      </c>
      <c r="P35" s="80">
        <v>43596</v>
      </c>
      <c r="Q35" s="65" t="s">
        <v>191</v>
      </c>
      <c r="R35" s="47"/>
      <c r="S35" s="18"/>
      <c r="T35" s="47"/>
    </row>
    <row r="36" spans="1:20">
      <c r="A36" s="4">
        <v>32</v>
      </c>
      <c r="B36" s="61" t="s">
        <v>63</v>
      </c>
      <c r="C36" s="65" t="s">
        <v>425</v>
      </c>
      <c r="D36" s="64" t="s">
        <v>25</v>
      </c>
      <c r="E36" s="61">
        <v>104012</v>
      </c>
      <c r="F36" s="64"/>
      <c r="G36" s="61">
        <v>31</v>
      </c>
      <c r="H36" s="61">
        <v>21</v>
      </c>
      <c r="I36" s="56">
        <f t="shared" si="0"/>
        <v>52</v>
      </c>
      <c r="J36" s="65">
        <v>9678347837</v>
      </c>
      <c r="K36" s="94" t="s">
        <v>160</v>
      </c>
      <c r="L36" s="94" t="s">
        <v>161</v>
      </c>
      <c r="M36" s="94">
        <v>9957233464</v>
      </c>
      <c r="N36" s="97" t="s">
        <v>511</v>
      </c>
      <c r="O36" s="97">
        <v>7896191280</v>
      </c>
      <c r="P36" s="80">
        <v>43596</v>
      </c>
      <c r="Q36" s="65" t="s">
        <v>191</v>
      </c>
      <c r="R36" s="18"/>
      <c r="S36" s="18"/>
      <c r="T36" s="18"/>
    </row>
    <row r="37" spans="1:20">
      <c r="A37" s="4">
        <v>33</v>
      </c>
      <c r="B37" s="61" t="s">
        <v>63</v>
      </c>
      <c r="C37" s="75" t="s">
        <v>426</v>
      </c>
      <c r="D37" s="67" t="s">
        <v>23</v>
      </c>
      <c r="E37" s="67">
        <v>102402</v>
      </c>
      <c r="F37" s="64" t="s">
        <v>74</v>
      </c>
      <c r="G37" s="68">
        <v>20</v>
      </c>
      <c r="H37" s="68">
        <v>35</v>
      </c>
      <c r="I37" s="56">
        <f t="shared" si="0"/>
        <v>55</v>
      </c>
      <c r="J37" s="97">
        <v>9577127723</v>
      </c>
      <c r="K37" s="94" t="s">
        <v>160</v>
      </c>
      <c r="L37" s="94" t="s">
        <v>161</v>
      </c>
      <c r="M37" s="94">
        <v>9957233464</v>
      </c>
      <c r="N37" s="97" t="s">
        <v>511</v>
      </c>
      <c r="O37" s="97">
        <v>7896191280</v>
      </c>
      <c r="P37" s="80">
        <v>43596</v>
      </c>
      <c r="Q37" s="65" t="s">
        <v>191</v>
      </c>
      <c r="R37" s="18"/>
      <c r="S37" s="18"/>
      <c r="T37" s="18"/>
    </row>
    <row r="38" spans="1:20" ht="27.6">
      <c r="A38" s="4">
        <v>34</v>
      </c>
      <c r="B38" s="61" t="s">
        <v>62</v>
      </c>
      <c r="C38" s="75" t="s">
        <v>427</v>
      </c>
      <c r="D38" s="64" t="s">
        <v>25</v>
      </c>
      <c r="E38" s="61">
        <v>506003</v>
      </c>
      <c r="F38" s="64"/>
      <c r="G38" s="61">
        <v>29</v>
      </c>
      <c r="H38" s="61">
        <v>26</v>
      </c>
      <c r="I38" s="56">
        <f t="shared" si="0"/>
        <v>55</v>
      </c>
      <c r="J38" s="65">
        <v>8473918541</v>
      </c>
      <c r="K38" s="94" t="s">
        <v>347</v>
      </c>
      <c r="L38" s="94" t="s">
        <v>348</v>
      </c>
      <c r="M38" s="94">
        <v>9508826855</v>
      </c>
      <c r="N38" s="97" t="s">
        <v>512</v>
      </c>
      <c r="O38" s="97">
        <v>9577193743</v>
      </c>
      <c r="P38" s="80">
        <v>43598</v>
      </c>
      <c r="Q38" s="65" t="s">
        <v>158</v>
      </c>
      <c r="R38" s="18"/>
      <c r="S38" s="18"/>
      <c r="T38" s="18"/>
    </row>
    <row r="39" spans="1:20" ht="27.6">
      <c r="A39" s="4">
        <v>35</v>
      </c>
      <c r="B39" s="61" t="s">
        <v>62</v>
      </c>
      <c r="C39" s="75" t="s">
        <v>428</v>
      </c>
      <c r="D39" s="67" t="s">
        <v>23</v>
      </c>
      <c r="E39" s="67">
        <v>108102</v>
      </c>
      <c r="F39" s="64" t="s">
        <v>74</v>
      </c>
      <c r="G39" s="68">
        <v>43</v>
      </c>
      <c r="H39" s="68">
        <v>38</v>
      </c>
      <c r="I39" s="56">
        <f t="shared" si="0"/>
        <v>81</v>
      </c>
      <c r="J39" s="97">
        <v>9859825586</v>
      </c>
      <c r="K39" s="94" t="s">
        <v>347</v>
      </c>
      <c r="L39" s="94" t="s">
        <v>348</v>
      </c>
      <c r="M39" s="94">
        <v>9508826855</v>
      </c>
      <c r="N39" s="97" t="s">
        <v>512</v>
      </c>
      <c r="O39" s="97">
        <v>9577193743</v>
      </c>
      <c r="P39" s="80">
        <v>43598</v>
      </c>
      <c r="Q39" s="65" t="s">
        <v>158</v>
      </c>
      <c r="R39" s="18"/>
      <c r="S39" s="18"/>
      <c r="T39" s="18"/>
    </row>
    <row r="40" spans="1:20" ht="27.6">
      <c r="A40" s="4">
        <v>36</v>
      </c>
      <c r="B40" s="61" t="s">
        <v>63</v>
      </c>
      <c r="C40" s="65" t="s">
        <v>429</v>
      </c>
      <c r="D40" s="64" t="s">
        <v>25</v>
      </c>
      <c r="E40" s="61">
        <v>505004</v>
      </c>
      <c r="F40" s="64"/>
      <c r="G40" s="61">
        <v>30</v>
      </c>
      <c r="H40" s="61">
        <v>35</v>
      </c>
      <c r="I40" s="56">
        <f t="shared" si="0"/>
        <v>65</v>
      </c>
      <c r="J40" s="65" t="s">
        <v>513</v>
      </c>
      <c r="K40" s="94" t="s">
        <v>505</v>
      </c>
      <c r="L40" s="94" t="s">
        <v>506</v>
      </c>
      <c r="M40" s="94">
        <v>9859634879</v>
      </c>
      <c r="N40" s="94" t="s">
        <v>514</v>
      </c>
      <c r="O40" s="99">
        <v>9613359485</v>
      </c>
      <c r="P40" s="80">
        <v>43598</v>
      </c>
      <c r="Q40" s="65" t="s">
        <v>158</v>
      </c>
      <c r="R40" s="18"/>
      <c r="S40" s="18"/>
      <c r="T40" s="18"/>
    </row>
    <row r="41" spans="1:20" ht="27.6">
      <c r="A41" s="4">
        <v>37</v>
      </c>
      <c r="B41" s="61" t="s">
        <v>63</v>
      </c>
      <c r="C41" s="73" t="s">
        <v>430</v>
      </c>
      <c r="D41" s="67" t="s">
        <v>23</v>
      </c>
      <c r="E41" s="67">
        <v>119501</v>
      </c>
      <c r="F41" s="64" t="s">
        <v>74</v>
      </c>
      <c r="G41" s="68">
        <v>33</v>
      </c>
      <c r="H41" s="68">
        <v>36</v>
      </c>
      <c r="I41" s="56">
        <f t="shared" si="0"/>
        <v>69</v>
      </c>
      <c r="J41" s="94" t="s">
        <v>515</v>
      </c>
      <c r="K41" s="94" t="s">
        <v>505</v>
      </c>
      <c r="L41" s="94" t="s">
        <v>506</v>
      </c>
      <c r="M41" s="94">
        <v>9859634879</v>
      </c>
      <c r="N41" s="94" t="s">
        <v>514</v>
      </c>
      <c r="O41" s="99">
        <v>9613359485</v>
      </c>
      <c r="P41" s="80">
        <v>43598</v>
      </c>
      <c r="Q41" s="65" t="s">
        <v>158</v>
      </c>
      <c r="R41" s="18"/>
      <c r="S41" s="18"/>
      <c r="T41" s="18"/>
    </row>
    <row r="42" spans="1:20">
      <c r="A42" s="4">
        <v>38</v>
      </c>
      <c r="B42" s="61" t="s">
        <v>62</v>
      </c>
      <c r="C42" s="65" t="s">
        <v>431</v>
      </c>
      <c r="D42" s="64" t="s">
        <v>25</v>
      </c>
      <c r="E42" s="67">
        <v>102027</v>
      </c>
      <c r="F42" s="64"/>
      <c r="G42" s="64">
        <v>18</v>
      </c>
      <c r="H42" s="64">
        <v>17</v>
      </c>
      <c r="I42" s="56">
        <f t="shared" si="0"/>
        <v>35</v>
      </c>
      <c r="J42" s="65">
        <v>9957527257</v>
      </c>
      <c r="K42" s="94" t="s">
        <v>239</v>
      </c>
      <c r="L42" s="94" t="s">
        <v>240</v>
      </c>
      <c r="M42" s="94">
        <v>9101761722</v>
      </c>
      <c r="N42" s="97" t="s">
        <v>241</v>
      </c>
      <c r="O42" s="97">
        <v>9954062529</v>
      </c>
      <c r="P42" s="80">
        <v>43599</v>
      </c>
      <c r="Q42" s="65" t="s">
        <v>167</v>
      </c>
      <c r="R42" s="18"/>
      <c r="S42" s="18"/>
      <c r="T42" s="18"/>
    </row>
    <row r="43" spans="1:20" ht="27.6">
      <c r="A43" s="4">
        <v>39</v>
      </c>
      <c r="B43" s="61" t="s">
        <v>62</v>
      </c>
      <c r="C43" s="75" t="s">
        <v>432</v>
      </c>
      <c r="D43" s="67" t="s">
        <v>23</v>
      </c>
      <c r="E43" s="67">
        <v>106004</v>
      </c>
      <c r="F43" s="64" t="s">
        <v>74</v>
      </c>
      <c r="G43" s="68">
        <v>23</v>
      </c>
      <c r="H43" s="68">
        <v>16</v>
      </c>
      <c r="I43" s="56">
        <f t="shared" si="0"/>
        <v>39</v>
      </c>
      <c r="J43" s="94" t="s">
        <v>516</v>
      </c>
      <c r="K43" s="94" t="s">
        <v>239</v>
      </c>
      <c r="L43" s="94" t="s">
        <v>240</v>
      </c>
      <c r="M43" s="94">
        <v>9101761722</v>
      </c>
      <c r="N43" s="94" t="s">
        <v>340</v>
      </c>
      <c r="O43" s="97">
        <v>9678347857</v>
      </c>
      <c r="P43" s="80">
        <v>43599</v>
      </c>
      <c r="Q43" s="65" t="s">
        <v>167</v>
      </c>
      <c r="R43" s="18"/>
      <c r="S43" s="18"/>
      <c r="T43" s="18"/>
    </row>
    <row r="44" spans="1:20" ht="27.6">
      <c r="A44" s="4">
        <v>40</v>
      </c>
      <c r="B44" s="61" t="s">
        <v>62</v>
      </c>
      <c r="C44" s="75" t="s">
        <v>433</v>
      </c>
      <c r="D44" s="67" t="s">
        <v>23</v>
      </c>
      <c r="E44" s="67">
        <v>106005</v>
      </c>
      <c r="F44" s="64" t="s">
        <v>74</v>
      </c>
      <c r="G44" s="68">
        <v>18</v>
      </c>
      <c r="H44" s="68">
        <v>17</v>
      </c>
      <c r="I44" s="56">
        <f t="shared" si="0"/>
        <v>35</v>
      </c>
      <c r="J44" s="97">
        <v>9678381448</v>
      </c>
      <c r="K44" s="94" t="s">
        <v>239</v>
      </c>
      <c r="L44" s="94" t="s">
        <v>517</v>
      </c>
      <c r="M44" s="94">
        <v>9435610798</v>
      </c>
      <c r="N44" s="97" t="s">
        <v>518</v>
      </c>
      <c r="O44" s="97">
        <v>9706493093</v>
      </c>
      <c r="P44" s="80">
        <v>43599</v>
      </c>
      <c r="Q44" s="65" t="s">
        <v>167</v>
      </c>
      <c r="R44" s="18"/>
      <c r="S44" s="18"/>
      <c r="T44" s="18"/>
    </row>
    <row r="45" spans="1:20" ht="27.6">
      <c r="A45" s="4">
        <v>41</v>
      </c>
      <c r="B45" s="61" t="s">
        <v>63</v>
      </c>
      <c r="C45" s="75" t="s">
        <v>434</v>
      </c>
      <c r="D45" s="64" t="s">
        <v>25</v>
      </c>
      <c r="E45" s="61">
        <v>504018</v>
      </c>
      <c r="F45" s="64"/>
      <c r="G45" s="61">
        <v>28</v>
      </c>
      <c r="H45" s="61">
        <v>20</v>
      </c>
      <c r="I45" s="56">
        <f t="shared" si="0"/>
        <v>48</v>
      </c>
      <c r="J45" s="65" t="s">
        <v>519</v>
      </c>
      <c r="K45" s="94" t="s">
        <v>492</v>
      </c>
      <c r="L45" s="94" t="s">
        <v>493</v>
      </c>
      <c r="M45" s="94">
        <v>9435517933</v>
      </c>
      <c r="N45" s="94" t="s">
        <v>520</v>
      </c>
      <c r="O45" s="94">
        <v>9678347862</v>
      </c>
      <c r="P45" s="80">
        <v>43599</v>
      </c>
      <c r="Q45" s="65" t="s">
        <v>167</v>
      </c>
      <c r="R45" s="18"/>
      <c r="S45" s="18"/>
      <c r="T45" s="18"/>
    </row>
    <row r="46" spans="1:20">
      <c r="A46" s="4">
        <v>42</v>
      </c>
      <c r="B46" s="61" t="s">
        <v>63</v>
      </c>
      <c r="C46" s="75" t="s">
        <v>435</v>
      </c>
      <c r="D46" s="67" t="s">
        <v>23</v>
      </c>
      <c r="E46" s="67">
        <v>109701</v>
      </c>
      <c r="F46" s="64" t="s">
        <v>74</v>
      </c>
      <c r="G46" s="68">
        <v>26</v>
      </c>
      <c r="H46" s="68">
        <v>19</v>
      </c>
      <c r="I46" s="56">
        <f t="shared" si="0"/>
        <v>45</v>
      </c>
      <c r="J46" s="94">
        <v>8812068628</v>
      </c>
      <c r="K46" s="94" t="s">
        <v>492</v>
      </c>
      <c r="L46" s="94" t="s">
        <v>493</v>
      </c>
      <c r="M46" s="94">
        <v>9435517933</v>
      </c>
      <c r="N46" s="94" t="s">
        <v>520</v>
      </c>
      <c r="O46" s="94">
        <v>9678347862</v>
      </c>
      <c r="P46" s="80">
        <v>43599</v>
      </c>
      <c r="Q46" s="65" t="s">
        <v>167</v>
      </c>
      <c r="R46" s="18"/>
      <c r="S46" s="18"/>
      <c r="T46" s="18"/>
    </row>
    <row r="47" spans="1:20" ht="27.6">
      <c r="A47" s="4">
        <v>43</v>
      </c>
      <c r="B47" s="61" t="s">
        <v>62</v>
      </c>
      <c r="C47" s="75" t="s">
        <v>436</v>
      </c>
      <c r="D47" s="64" t="s">
        <v>25</v>
      </c>
      <c r="E47" s="79">
        <v>504024</v>
      </c>
      <c r="F47" s="64"/>
      <c r="G47" s="79">
        <v>18</v>
      </c>
      <c r="H47" s="79">
        <v>17</v>
      </c>
      <c r="I47" s="56">
        <f t="shared" si="0"/>
        <v>35</v>
      </c>
      <c r="J47" s="62" t="s">
        <v>521</v>
      </c>
      <c r="K47" s="82" t="s">
        <v>492</v>
      </c>
      <c r="L47" s="82" t="s">
        <v>493</v>
      </c>
      <c r="M47" s="82">
        <v>9435517933</v>
      </c>
      <c r="N47" s="82" t="s">
        <v>520</v>
      </c>
      <c r="O47" s="82">
        <v>9678347862</v>
      </c>
      <c r="P47" s="80">
        <v>43600</v>
      </c>
      <c r="Q47" s="65" t="s">
        <v>173</v>
      </c>
      <c r="R47" s="18"/>
      <c r="S47" s="18"/>
      <c r="T47" s="18"/>
    </row>
    <row r="48" spans="1:20">
      <c r="A48" s="4">
        <v>44</v>
      </c>
      <c r="B48" s="61" t="s">
        <v>62</v>
      </c>
      <c r="C48" s="65" t="s">
        <v>437</v>
      </c>
      <c r="D48" s="64" t="s">
        <v>25</v>
      </c>
      <c r="E48" s="64">
        <v>504007</v>
      </c>
      <c r="F48" s="64"/>
      <c r="G48" s="64">
        <v>20</v>
      </c>
      <c r="H48" s="64">
        <v>19</v>
      </c>
      <c r="I48" s="56">
        <f t="shared" si="0"/>
        <v>39</v>
      </c>
      <c r="J48" s="65">
        <v>9085886230</v>
      </c>
      <c r="K48" s="94" t="s">
        <v>492</v>
      </c>
      <c r="L48" s="94" t="s">
        <v>493</v>
      </c>
      <c r="M48" s="94">
        <v>9435517933</v>
      </c>
      <c r="N48" s="94" t="s">
        <v>494</v>
      </c>
      <c r="O48" s="97"/>
      <c r="P48" s="80">
        <v>43600</v>
      </c>
      <c r="Q48" s="65" t="s">
        <v>173</v>
      </c>
      <c r="R48" s="18"/>
      <c r="S48" s="18"/>
      <c r="T48" s="18"/>
    </row>
    <row r="49" spans="1:20" ht="27.6">
      <c r="A49" s="4">
        <v>45</v>
      </c>
      <c r="B49" s="61" t="s">
        <v>62</v>
      </c>
      <c r="C49" s="63" t="s">
        <v>145</v>
      </c>
      <c r="D49" s="64" t="s">
        <v>25</v>
      </c>
      <c r="E49" s="67">
        <v>506019</v>
      </c>
      <c r="F49" s="64"/>
      <c r="G49" s="64">
        <v>30</v>
      </c>
      <c r="H49" s="64">
        <v>19</v>
      </c>
      <c r="I49" s="56">
        <f t="shared" si="0"/>
        <v>49</v>
      </c>
      <c r="J49" s="65" t="s">
        <v>522</v>
      </c>
      <c r="K49" s="94" t="s">
        <v>242</v>
      </c>
      <c r="L49" s="94" t="s">
        <v>243</v>
      </c>
      <c r="M49" s="97">
        <v>9435897444</v>
      </c>
      <c r="N49" s="94" t="s">
        <v>244</v>
      </c>
      <c r="O49" s="94">
        <v>9859319584</v>
      </c>
      <c r="P49" s="80">
        <v>43601</v>
      </c>
      <c r="Q49" s="65" t="s">
        <v>178</v>
      </c>
      <c r="R49" s="18"/>
      <c r="S49" s="18"/>
      <c r="T49" s="18"/>
    </row>
    <row r="50" spans="1:20" ht="27.6">
      <c r="A50" s="4">
        <v>46</v>
      </c>
      <c r="B50" s="61" t="s">
        <v>62</v>
      </c>
      <c r="C50" s="75" t="s">
        <v>438</v>
      </c>
      <c r="D50" s="67" t="s">
        <v>23</v>
      </c>
      <c r="E50" s="67">
        <v>109102</v>
      </c>
      <c r="F50" s="64" t="s">
        <v>119</v>
      </c>
      <c r="G50" s="68">
        <v>20</v>
      </c>
      <c r="H50" s="68">
        <v>15</v>
      </c>
      <c r="I50" s="56">
        <f t="shared" si="0"/>
        <v>35</v>
      </c>
      <c r="J50" s="97" t="s">
        <v>523</v>
      </c>
      <c r="K50" s="94" t="s">
        <v>181</v>
      </c>
      <c r="L50" s="94" t="s">
        <v>182</v>
      </c>
      <c r="M50" s="94">
        <v>8011838063</v>
      </c>
      <c r="N50" s="97" t="s">
        <v>524</v>
      </c>
      <c r="O50" s="97">
        <v>9854615789</v>
      </c>
      <c r="P50" s="80">
        <v>43601</v>
      </c>
      <c r="Q50" s="65" t="s">
        <v>178</v>
      </c>
      <c r="R50" s="18"/>
      <c r="S50" s="18"/>
      <c r="T50" s="18"/>
    </row>
    <row r="51" spans="1:20" ht="27.6">
      <c r="A51" s="4">
        <v>47</v>
      </c>
      <c r="B51" s="61" t="s">
        <v>63</v>
      </c>
      <c r="C51" s="65" t="s">
        <v>439</v>
      </c>
      <c r="D51" s="64" t="s">
        <v>25</v>
      </c>
      <c r="E51" s="64">
        <v>105010</v>
      </c>
      <c r="F51" s="64"/>
      <c r="G51" s="61">
        <v>34</v>
      </c>
      <c r="H51" s="61">
        <v>28</v>
      </c>
      <c r="I51" s="56">
        <f t="shared" si="0"/>
        <v>62</v>
      </c>
      <c r="J51" s="65" t="s">
        <v>525</v>
      </c>
      <c r="K51" s="94" t="s">
        <v>370</v>
      </c>
      <c r="L51" s="94" t="s">
        <v>373</v>
      </c>
      <c r="M51" s="94">
        <v>9365418467</v>
      </c>
      <c r="N51" s="97" t="s">
        <v>526</v>
      </c>
      <c r="O51" s="97">
        <v>9678199192</v>
      </c>
      <c r="P51" s="80">
        <v>43601</v>
      </c>
      <c r="Q51" s="65" t="s">
        <v>178</v>
      </c>
      <c r="R51" s="18"/>
      <c r="S51" s="18"/>
      <c r="T51" s="18"/>
    </row>
    <row r="52" spans="1:20" ht="27.6">
      <c r="A52" s="4">
        <v>48</v>
      </c>
      <c r="B52" s="61" t="s">
        <v>63</v>
      </c>
      <c r="C52" s="75" t="s">
        <v>440</v>
      </c>
      <c r="D52" s="67" t="s">
        <v>23</v>
      </c>
      <c r="E52" s="67">
        <v>110902</v>
      </c>
      <c r="F52" s="64" t="s">
        <v>74</v>
      </c>
      <c r="G52" s="68">
        <v>25</v>
      </c>
      <c r="H52" s="68">
        <v>29</v>
      </c>
      <c r="I52" s="56">
        <f t="shared" si="0"/>
        <v>54</v>
      </c>
      <c r="J52" s="97">
        <v>8638085458</v>
      </c>
      <c r="K52" s="94" t="s">
        <v>370</v>
      </c>
      <c r="L52" s="94" t="s">
        <v>373</v>
      </c>
      <c r="M52" s="94">
        <v>9365418467</v>
      </c>
      <c r="N52" s="97" t="s">
        <v>526</v>
      </c>
      <c r="O52" s="97">
        <v>9678199192</v>
      </c>
      <c r="P52" s="80">
        <v>43601</v>
      </c>
      <c r="Q52" s="65" t="s">
        <v>178</v>
      </c>
      <c r="R52" s="18"/>
      <c r="S52" s="18"/>
      <c r="T52" s="18"/>
    </row>
    <row r="53" spans="1:20">
      <c r="A53" s="4">
        <v>49</v>
      </c>
      <c r="B53" s="61" t="s">
        <v>62</v>
      </c>
      <c r="C53" s="75" t="s">
        <v>441</v>
      </c>
      <c r="D53" s="64" t="s">
        <v>25</v>
      </c>
      <c r="E53" s="64">
        <v>102019</v>
      </c>
      <c r="F53" s="64"/>
      <c r="G53" s="64">
        <v>22</v>
      </c>
      <c r="H53" s="64">
        <v>26</v>
      </c>
      <c r="I53" s="56">
        <f t="shared" si="0"/>
        <v>48</v>
      </c>
      <c r="J53" s="65">
        <v>6900466811</v>
      </c>
      <c r="K53" s="94" t="s">
        <v>164</v>
      </c>
      <c r="L53" s="94" t="s">
        <v>165</v>
      </c>
      <c r="M53" s="94">
        <v>9678711334</v>
      </c>
      <c r="N53" s="97" t="s">
        <v>169</v>
      </c>
      <c r="O53" s="97">
        <v>7896021995</v>
      </c>
      <c r="P53" s="80">
        <v>43602</v>
      </c>
      <c r="Q53" s="65" t="s">
        <v>188</v>
      </c>
      <c r="R53" s="18"/>
      <c r="S53" s="18"/>
      <c r="T53" s="18"/>
    </row>
    <row r="54" spans="1:20">
      <c r="A54" s="4">
        <v>50</v>
      </c>
      <c r="B54" s="61" t="s">
        <v>62</v>
      </c>
      <c r="C54" s="75" t="s">
        <v>442</v>
      </c>
      <c r="D54" s="67" t="s">
        <v>23</v>
      </c>
      <c r="E54" s="67">
        <v>105304</v>
      </c>
      <c r="F54" s="64" t="s">
        <v>74</v>
      </c>
      <c r="G54" s="68">
        <v>30</v>
      </c>
      <c r="H54" s="68">
        <v>27</v>
      </c>
      <c r="I54" s="56">
        <f t="shared" si="0"/>
        <v>57</v>
      </c>
      <c r="J54" s="97">
        <v>9531337079</v>
      </c>
      <c r="K54" s="94" t="s">
        <v>164</v>
      </c>
      <c r="L54" s="94" t="s">
        <v>165</v>
      </c>
      <c r="M54" s="94">
        <v>9678711334</v>
      </c>
      <c r="N54" s="97" t="s">
        <v>169</v>
      </c>
      <c r="O54" s="97">
        <v>7896021995</v>
      </c>
      <c r="P54" s="80">
        <v>43602</v>
      </c>
      <c r="Q54" s="65" t="s">
        <v>188</v>
      </c>
      <c r="R54" s="18"/>
      <c r="S54" s="18"/>
      <c r="T54" s="18"/>
    </row>
    <row r="55" spans="1:20" ht="27.6">
      <c r="A55" s="4">
        <v>51</v>
      </c>
      <c r="B55" s="61" t="s">
        <v>63</v>
      </c>
      <c r="C55" s="75" t="s">
        <v>443</v>
      </c>
      <c r="D55" s="64" t="s">
        <v>25</v>
      </c>
      <c r="E55" s="64">
        <v>103015</v>
      </c>
      <c r="F55" s="64"/>
      <c r="G55" s="64">
        <v>29</v>
      </c>
      <c r="H55" s="64">
        <v>18</v>
      </c>
      <c r="I55" s="56">
        <f t="shared" si="0"/>
        <v>47</v>
      </c>
      <c r="J55" s="65">
        <v>9678199244</v>
      </c>
      <c r="K55" s="94" t="s">
        <v>343</v>
      </c>
      <c r="L55" s="94" t="s">
        <v>527</v>
      </c>
      <c r="M55" s="94">
        <v>9854429838</v>
      </c>
      <c r="N55" s="97" t="s">
        <v>528</v>
      </c>
      <c r="O55" s="97">
        <v>9577332696</v>
      </c>
      <c r="P55" s="80">
        <v>43602</v>
      </c>
      <c r="Q55" s="65" t="s">
        <v>188</v>
      </c>
      <c r="R55" s="18"/>
      <c r="S55" s="18"/>
      <c r="T55" s="18"/>
    </row>
    <row r="56" spans="1:20">
      <c r="A56" s="4">
        <v>52</v>
      </c>
      <c r="B56" s="61" t="s">
        <v>63</v>
      </c>
      <c r="C56" s="75" t="s">
        <v>444</v>
      </c>
      <c r="D56" s="67" t="s">
        <v>23</v>
      </c>
      <c r="E56" s="67">
        <v>104604</v>
      </c>
      <c r="F56" s="64" t="s">
        <v>74</v>
      </c>
      <c r="G56" s="68">
        <v>16</v>
      </c>
      <c r="H56" s="68">
        <v>19</v>
      </c>
      <c r="I56" s="56">
        <f t="shared" si="0"/>
        <v>35</v>
      </c>
      <c r="J56" s="97">
        <v>9101855645</v>
      </c>
      <c r="K56" s="94" t="s">
        <v>343</v>
      </c>
      <c r="L56" s="94" t="s">
        <v>527</v>
      </c>
      <c r="M56" s="94">
        <v>9854429838</v>
      </c>
      <c r="N56" s="97" t="s">
        <v>528</v>
      </c>
      <c r="O56" s="97">
        <v>9577332696</v>
      </c>
      <c r="P56" s="80">
        <v>43602</v>
      </c>
      <c r="Q56" s="65" t="s">
        <v>188</v>
      </c>
      <c r="R56" s="18"/>
      <c r="S56" s="18"/>
      <c r="T56" s="18"/>
    </row>
    <row r="57" spans="1:20">
      <c r="A57" s="4">
        <v>53</v>
      </c>
      <c r="B57" s="61" t="s">
        <v>62</v>
      </c>
      <c r="C57" s="62" t="s">
        <v>106</v>
      </c>
      <c r="D57" s="64" t="s">
        <v>25</v>
      </c>
      <c r="E57" s="61">
        <v>507002</v>
      </c>
      <c r="F57" s="64"/>
      <c r="G57" s="61">
        <v>29</v>
      </c>
      <c r="H57" s="61">
        <v>26</v>
      </c>
      <c r="I57" s="56">
        <f t="shared" si="0"/>
        <v>55</v>
      </c>
      <c r="J57" s="65">
        <v>9954131176</v>
      </c>
      <c r="K57" s="94" t="s">
        <v>185</v>
      </c>
      <c r="L57" s="94" t="s">
        <v>186</v>
      </c>
      <c r="M57" s="94">
        <v>9957128409</v>
      </c>
      <c r="N57" s="94" t="s">
        <v>206</v>
      </c>
      <c r="O57" s="99">
        <v>8876798761</v>
      </c>
      <c r="P57" s="80">
        <v>43605</v>
      </c>
      <c r="Q57" s="65" t="s">
        <v>158</v>
      </c>
      <c r="R57" s="18"/>
      <c r="S57" s="18"/>
      <c r="T57" s="18"/>
    </row>
    <row r="58" spans="1:20" ht="27.6">
      <c r="A58" s="4">
        <v>54</v>
      </c>
      <c r="B58" s="61" t="s">
        <v>62</v>
      </c>
      <c r="C58" s="62" t="s">
        <v>107</v>
      </c>
      <c r="D58" s="67" t="s">
        <v>23</v>
      </c>
      <c r="E58" s="64">
        <v>203301</v>
      </c>
      <c r="F58" s="64" t="s">
        <v>74</v>
      </c>
      <c r="G58" s="64">
        <v>29</v>
      </c>
      <c r="H58" s="64">
        <v>28</v>
      </c>
      <c r="I58" s="56">
        <f t="shared" si="0"/>
        <v>57</v>
      </c>
      <c r="J58" s="94" t="s">
        <v>529</v>
      </c>
      <c r="K58" s="94" t="s">
        <v>185</v>
      </c>
      <c r="L58" s="94" t="s">
        <v>186</v>
      </c>
      <c r="M58" s="94">
        <v>9957128409</v>
      </c>
      <c r="N58" s="94" t="s">
        <v>206</v>
      </c>
      <c r="O58" s="99">
        <v>8876798761</v>
      </c>
      <c r="P58" s="80">
        <v>43605</v>
      </c>
      <c r="Q58" s="65" t="s">
        <v>158</v>
      </c>
      <c r="R58" s="18"/>
      <c r="S58" s="18"/>
      <c r="T58" s="18"/>
    </row>
    <row r="59" spans="1:20" ht="27.6">
      <c r="A59" s="4">
        <v>55</v>
      </c>
      <c r="B59" s="61" t="s">
        <v>63</v>
      </c>
      <c r="C59" s="62" t="s">
        <v>445</v>
      </c>
      <c r="D59" s="64" t="s">
        <v>25</v>
      </c>
      <c r="E59" s="61">
        <v>503005</v>
      </c>
      <c r="F59" s="64"/>
      <c r="G59" s="61">
        <v>20</v>
      </c>
      <c r="H59" s="61">
        <v>34</v>
      </c>
      <c r="I59" s="56">
        <f t="shared" si="0"/>
        <v>54</v>
      </c>
      <c r="J59" s="65">
        <v>9957991401</v>
      </c>
      <c r="K59" s="94" t="s">
        <v>208</v>
      </c>
      <c r="L59" s="94" t="s">
        <v>209</v>
      </c>
      <c r="M59" s="94">
        <v>8638360278</v>
      </c>
      <c r="N59" s="94" t="s">
        <v>233</v>
      </c>
      <c r="O59" s="99">
        <v>9954963098</v>
      </c>
      <c r="P59" s="80">
        <v>43605</v>
      </c>
      <c r="Q59" s="65" t="s">
        <v>158</v>
      </c>
      <c r="R59" s="18"/>
      <c r="S59" s="18"/>
      <c r="T59" s="18"/>
    </row>
    <row r="60" spans="1:20" ht="27.6">
      <c r="A60" s="4">
        <v>56</v>
      </c>
      <c r="B60" s="61" t="s">
        <v>63</v>
      </c>
      <c r="C60" s="62" t="s">
        <v>446</v>
      </c>
      <c r="D60" s="67" t="s">
        <v>23</v>
      </c>
      <c r="E60" s="67">
        <v>116501</v>
      </c>
      <c r="F60" s="64" t="s">
        <v>74</v>
      </c>
      <c r="G60" s="68">
        <v>18</v>
      </c>
      <c r="H60" s="68">
        <v>27</v>
      </c>
      <c r="I60" s="56">
        <f t="shared" si="0"/>
        <v>45</v>
      </c>
      <c r="J60" s="97" t="s">
        <v>530</v>
      </c>
      <c r="K60" s="94" t="s">
        <v>208</v>
      </c>
      <c r="L60" s="94" t="s">
        <v>209</v>
      </c>
      <c r="M60" s="94">
        <v>8638360278</v>
      </c>
      <c r="N60" s="94" t="s">
        <v>233</v>
      </c>
      <c r="O60" s="99">
        <v>9954963098</v>
      </c>
      <c r="P60" s="80">
        <v>43605</v>
      </c>
      <c r="Q60" s="65" t="s">
        <v>158</v>
      </c>
      <c r="R60" s="18"/>
      <c r="S60" s="18"/>
      <c r="T60" s="18"/>
    </row>
    <row r="61" spans="1:20">
      <c r="A61" s="4">
        <v>57</v>
      </c>
      <c r="B61" s="61" t="s">
        <v>62</v>
      </c>
      <c r="C61" s="65" t="s">
        <v>447</v>
      </c>
      <c r="D61" s="64" t="s">
        <v>25</v>
      </c>
      <c r="E61" s="64">
        <v>105025</v>
      </c>
      <c r="F61" s="64"/>
      <c r="G61" s="64">
        <v>36</v>
      </c>
      <c r="H61" s="64">
        <v>31</v>
      </c>
      <c r="I61" s="56">
        <f t="shared" si="0"/>
        <v>67</v>
      </c>
      <c r="J61" s="65">
        <v>8011336063</v>
      </c>
      <c r="K61" s="94" t="s">
        <v>175</v>
      </c>
      <c r="L61" s="94" t="s">
        <v>179</v>
      </c>
      <c r="M61" s="94">
        <v>7399785609</v>
      </c>
      <c r="N61" s="94" t="s">
        <v>230</v>
      </c>
      <c r="O61" s="104">
        <v>9678296429</v>
      </c>
      <c r="P61" s="80">
        <v>43606</v>
      </c>
      <c r="Q61" s="65" t="s">
        <v>167</v>
      </c>
      <c r="R61" s="18"/>
      <c r="S61" s="18"/>
      <c r="T61" s="18"/>
    </row>
    <row r="62" spans="1:20">
      <c r="A62" s="4">
        <v>58</v>
      </c>
      <c r="B62" s="61" t="s">
        <v>62</v>
      </c>
      <c r="C62" s="75" t="s">
        <v>448</v>
      </c>
      <c r="D62" s="67" t="s">
        <v>23</v>
      </c>
      <c r="E62" s="67">
        <v>101203</v>
      </c>
      <c r="F62" s="64" t="s">
        <v>74</v>
      </c>
      <c r="G62" s="61">
        <v>28</v>
      </c>
      <c r="H62" s="61">
        <v>18</v>
      </c>
      <c r="I62" s="56">
        <f t="shared" si="0"/>
        <v>46</v>
      </c>
      <c r="J62" s="94">
        <v>9954344876</v>
      </c>
      <c r="K62" s="94" t="s">
        <v>175</v>
      </c>
      <c r="L62" s="94" t="s">
        <v>179</v>
      </c>
      <c r="M62" s="94">
        <v>7399785609</v>
      </c>
      <c r="N62" s="94" t="s">
        <v>230</v>
      </c>
      <c r="O62" s="104">
        <v>9678296429</v>
      </c>
      <c r="P62" s="80">
        <v>43606</v>
      </c>
      <c r="Q62" s="65" t="s">
        <v>167</v>
      </c>
      <c r="R62" s="18"/>
      <c r="S62" s="18"/>
      <c r="T62" s="18"/>
    </row>
    <row r="63" spans="1:20">
      <c r="A63" s="4">
        <v>59</v>
      </c>
      <c r="B63" s="61" t="s">
        <v>63</v>
      </c>
      <c r="C63" s="65" t="s">
        <v>449</v>
      </c>
      <c r="D63" s="64" t="s">
        <v>25</v>
      </c>
      <c r="E63" s="61">
        <v>504017</v>
      </c>
      <c r="F63" s="61"/>
      <c r="G63" s="61">
        <v>36</v>
      </c>
      <c r="H63" s="61">
        <v>32</v>
      </c>
      <c r="I63" s="56">
        <f t="shared" si="0"/>
        <v>68</v>
      </c>
      <c r="J63" s="65">
        <v>8011860241</v>
      </c>
      <c r="K63" s="94" t="s">
        <v>213</v>
      </c>
      <c r="L63" s="94" t="s">
        <v>214</v>
      </c>
      <c r="M63" s="94">
        <v>9401450308</v>
      </c>
      <c r="N63" s="94" t="s">
        <v>217</v>
      </c>
      <c r="O63" s="99">
        <v>8011894306</v>
      </c>
      <c r="P63" s="80">
        <v>43606</v>
      </c>
      <c r="Q63" s="65" t="s">
        <v>167</v>
      </c>
      <c r="R63" s="18"/>
      <c r="S63" s="18"/>
      <c r="T63" s="18"/>
    </row>
    <row r="64" spans="1:20" ht="27.6">
      <c r="A64" s="4">
        <v>60</v>
      </c>
      <c r="B64" s="61" t="s">
        <v>63</v>
      </c>
      <c r="C64" s="69" t="s">
        <v>450</v>
      </c>
      <c r="D64" s="67" t="s">
        <v>23</v>
      </c>
      <c r="E64" s="67">
        <v>116802</v>
      </c>
      <c r="F64" s="67" t="s">
        <v>74</v>
      </c>
      <c r="G64" s="68">
        <v>25</v>
      </c>
      <c r="H64" s="68">
        <v>19</v>
      </c>
      <c r="I64" s="56">
        <f t="shared" si="0"/>
        <v>44</v>
      </c>
      <c r="J64" s="97" t="s">
        <v>531</v>
      </c>
      <c r="K64" s="94" t="s">
        <v>213</v>
      </c>
      <c r="L64" s="94" t="s">
        <v>214</v>
      </c>
      <c r="M64" s="94">
        <v>9401450308</v>
      </c>
      <c r="N64" s="94" t="s">
        <v>217</v>
      </c>
      <c r="O64" s="99">
        <v>8011894306</v>
      </c>
      <c r="P64" s="80">
        <v>43606</v>
      </c>
      <c r="Q64" s="65" t="s">
        <v>167</v>
      </c>
      <c r="R64" s="18"/>
      <c r="S64" s="18"/>
      <c r="T64" s="18"/>
    </row>
    <row r="65" spans="1:20">
      <c r="A65" s="4">
        <v>61</v>
      </c>
      <c r="B65" s="61" t="s">
        <v>63</v>
      </c>
      <c r="C65" s="63" t="s">
        <v>451</v>
      </c>
      <c r="D65" s="64" t="s">
        <v>25</v>
      </c>
      <c r="E65" s="66">
        <v>504013</v>
      </c>
      <c r="F65" s="64"/>
      <c r="G65" s="64">
        <v>17</v>
      </c>
      <c r="H65" s="64">
        <v>14</v>
      </c>
      <c r="I65" s="56">
        <f t="shared" si="0"/>
        <v>31</v>
      </c>
      <c r="J65" s="65">
        <v>7636015096</v>
      </c>
      <c r="K65" s="94" t="s">
        <v>247</v>
      </c>
      <c r="L65" s="94" t="s">
        <v>248</v>
      </c>
      <c r="M65" s="94">
        <v>9435091924</v>
      </c>
      <c r="N65" s="97" t="s">
        <v>249</v>
      </c>
      <c r="O65" s="97">
        <v>8752043575</v>
      </c>
      <c r="P65" s="80">
        <v>43607</v>
      </c>
      <c r="Q65" s="65" t="s">
        <v>173</v>
      </c>
      <c r="R65" s="18"/>
      <c r="S65" s="18"/>
      <c r="T65" s="18"/>
    </row>
    <row r="66" spans="1:20">
      <c r="A66" s="4">
        <v>62</v>
      </c>
      <c r="B66" s="61" t="s">
        <v>63</v>
      </c>
      <c r="C66" s="69" t="s">
        <v>452</v>
      </c>
      <c r="D66" s="67" t="s">
        <v>23</v>
      </c>
      <c r="E66" s="67">
        <v>114201</v>
      </c>
      <c r="F66" s="67" t="s">
        <v>74</v>
      </c>
      <c r="G66" s="68">
        <v>16</v>
      </c>
      <c r="H66" s="68">
        <v>14</v>
      </c>
      <c r="I66" s="56">
        <f t="shared" si="0"/>
        <v>30</v>
      </c>
      <c r="J66" s="97">
        <v>7086526923</v>
      </c>
      <c r="K66" s="94" t="s">
        <v>247</v>
      </c>
      <c r="L66" s="94" t="s">
        <v>248</v>
      </c>
      <c r="M66" s="94">
        <v>9435091924</v>
      </c>
      <c r="N66" s="97" t="s">
        <v>249</v>
      </c>
      <c r="O66" s="97">
        <v>8752043575</v>
      </c>
      <c r="P66" s="80">
        <v>43607</v>
      </c>
      <c r="Q66" s="65" t="s">
        <v>173</v>
      </c>
      <c r="R66" s="18"/>
      <c r="S66" s="18"/>
      <c r="T66" s="18"/>
    </row>
    <row r="67" spans="1:20">
      <c r="A67" s="4">
        <v>63</v>
      </c>
      <c r="B67" s="61" t="s">
        <v>62</v>
      </c>
      <c r="C67" s="65" t="s">
        <v>453</v>
      </c>
      <c r="D67" s="64" t="s">
        <v>25</v>
      </c>
      <c r="E67" s="61">
        <v>503025</v>
      </c>
      <c r="F67" s="61"/>
      <c r="G67" s="61">
        <v>32</v>
      </c>
      <c r="H67" s="61">
        <v>31</v>
      </c>
      <c r="I67" s="56">
        <f t="shared" si="0"/>
        <v>63</v>
      </c>
      <c r="J67" s="65">
        <v>6000405538</v>
      </c>
      <c r="K67" s="94" t="s">
        <v>213</v>
      </c>
      <c r="L67" s="94" t="s">
        <v>214</v>
      </c>
      <c r="M67" s="94">
        <v>9401450308</v>
      </c>
      <c r="N67" s="97" t="s">
        <v>532</v>
      </c>
      <c r="O67" s="97">
        <v>8011830935</v>
      </c>
      <c r="P67" s="80">
        <v>43608</v>
      </c>
      <c r="Q67" s="65" t="s">
        <v>178</v>
      </c>
      <c r="R67" s="18"/>
      <c r="S67" s="18"/>
      <c r="T67" s="18"/>
    </row>
    <row r="68" spans="1:20">
      <c r="A68" s="4">
        <v>64</v>
      </c>
      <c r="B68" s="61" t="s">
        <v>62</v>
      </c>
      <c r="C68" s="73" t="s">
        <v>454</v>
      </c>
      <c r="D68" s="67" t="s">
        <v>23</v>
      </c>
      <c r="E68" s="67">
        <v>116810</v>
      </c>
      <c r="F68" s="67" t="s">
        <v>74</v>
      </c>
      <c r="G68" s="68">
        <v>32</v>
      </c>
      <c r="H68" s="68">
        <v>26</v>
      </c>
      <c r="I68" s="56">
        <f t="shared" si="0"/>
        <v>58</v>
      </c>
      <c r="J68" s="97">
        <v>9859317768</v>
      </c>
      <c r="K68" s="94" t="s">
        <v>213</v>
      </c>
      <c r="L68" s="94" t="s">
        <v>214</v>
      </c>
      <c r="M68" s="94">
        <v>9401450308</v>
      </c>
      <c r="N68" s="97" t="s">
        <v>532</v>
      </c>
      <c r="O68" s="97">
        <v>8011830935</v>
      </c>
      <c r="P68" s="80">
        <v>43608</v>
      </c>
      <c r="Q68" s="65" t="s">
        <v>178</v>
      </c>
      <c r="R68" s="18"/>
      <c r="S68" s="18"/>
      <c r="T68" s="18"/>
    </row>
    <row r="69" spans="1:20" ht="27.6">
      <c r="A69" s="4">
        <v>65</v>
      </c>
      <c r="B69" s="61" t="s">
        <v>63</v>
      </c>
      <c r="C69" s="65" t="s">
        <v>455</v>
      </c>
      <c r="D69" s="64" t="s">
        <v>25</v>
      </c>
      <c r="E69" s="61">
        <v>503006</v>
      </c>
      <c r="F69" s="64"/>
      <c r="G69" s="61">
        <v>23</v>
      </c>
      <c r="H69" s="61">
        <v>22</v>
      </c>
      <c r="I69" s="56">
        <f t="shared" si="0"/>
        <v>45</v>
      </c>
      <c r="J69" s="65">
        <v>9126044694</v>
      </c>
      <c r="K69" s="94" t="s">
        <v>208</v>
      </c>
      <c r="L69" s="94" t="s">
        <v>209</v>
      </c>
      <c r="M69" s="94">
        <v>9957727954</v>
      </c>
      <c r="N69" s="94" t="s">
        <v>210</v>
      </c>
      <c r="O69" s="94">
        <v>9954066645</v>
      </c>
      <c r="P69" s="80">
        <v>43608</v>
      </c>
      <c r="Q69" s="65" t="s">
        <v>178</v>
      </c>
      <c r="R69" s="18"/>
      <c r="S69" s="18"/>
      <c r="T69" s="18"/>
    </row>
    <row r="70" spans="1:20">
      <c r="A70" s="4">
        <v>66</v>
      </c>
      <c r="B70" s="61" t="s">
        <v>63</v>
      </c>
      <c r="C70" s="62" t="s">
        <v>456</v>
      </c>
      <c r="D70" s="67" t="s">
        <v>23</v>
      </c>
      <c r="E70" s="77">
        <v>116002</v>
      </c>
      <c r="F70" s="64" t="s">
        <v>119</v>
      </c>
      <c r="G70" s="68">
        <v>37</v>
      </c>
      <c r="H70" s="68">
        <v>41</v>
      </c>
      <c r="I70" s="56">
        <f t="shared" ref="I70:I133" si="1">SUM(G70:H70)</f>
        <v>78</v>
      </c>
      <c r="J70" s="94">
        <v>9954942527</v>
      </c>
      <c r="K70" s="94" t="s">
        <v>208</v>
      </c>
      <c r="L70" s="94" t="s">
        <v>209</v>
      </c>
      <c r="M70" s="94">
        <v>8638360278</v>
      </c>
      <c r="N70" s="94" t="s">
        <v>233</v>
      </c>
      <c r="O70" s="99">
        <v>9954963098</v>
      </c>
      <c r="P70" s="80">
        <v>43608</v>
      </c>
      <c r="Q70" s="65" t="s">
        <v>178</v>
      </c>
      <c r="R70" s="18"/>
      <c r="S70" s="18"/>
      <c r="T70" s="18"/>
    </row>
    <row r="71" spans="1:20" ht="27.6">
      <c r="A71" s="4">
        <v>67</v>
      </c>
      <c r="B71" s="61" t="s">
        <v>62</v>
      </c>
      <c r="C71" s="65" t="s">
        <v>111</v>
      </c>
      <c r="D71" s="64" t="s">
        <v>25</v>
      </c>
      <c r="E71" s="61">
        <v>503008</v>
      </c>
      <c r="F71" s="64"/>
      <c r="G71" s="61">
        <v>24</v>
      </c>
      <c r="H71" s="61">
        <v>23</v>
      </c>
      <c r="I71" s="56">
        <f t="shared" si="1"/>
        <v>47</v>
      </c>
      <c r="J71" s="62">
        <v>9954871792</v>
      </c>
      <c r="K71" s="94" t="s">
        <v>213</v>
      </c>
      <c r="L71" s="94" t="s">
        <v>533</v>
      </c>
      <c r="M71" s="94">
        <v>9954474075</v>
      </c>
      <c r="N71" s="94" t="s">
        <v>534</v>
      </c>
      <c r="O71" s="99">
        <v>9957002507</v>
      </c>
      <c r="P71" s="80">
        <v>43609</v>
      </c>
      <c r="Q71" s="65" t="s">
        <v>188</v>
      </c>
      <c r="R71" s="18"/>
      <c r="S71" s="18"/>
      <c r="T71" s="18"/>
    </row>
    <row r="72" spans="1:20">
      <c r="A72" s="4">
        <v>68</v>
      </c>
      <c r="B72" s="61" t="s">
        <v>62</v>
      </c>
      <c r="C72" s="65" t="s">
        <v>457</v>
      </c>
      <c r="D72" s="67" t="s">
        <v>23</v>
      </c>
      <c r="E72" s="67">
        <v>114203</v>
      </c>
      <c r="F72" s="64" t="s">
        <v>119</v>
      </c>
      <c r="G72" s="68">
        <v>23</v>
      </c>
      <c r="H72" s="68">
        <v>36</v>
      </c>
      <c r="I72" s="56">
        <f t="shared" si="1"/>
        <v>59</v>
      </c>
      <c r="J72" s="82">
        <v>8486599115</v>
      </c>
      <c r="K72" s="94" t="s">
        <v>213</v>
      </c>
      <c r="L72" s="94" t="s">
        <v>533</v>
      </c>
      <c r="M72" s="94">
        <v>9954474075</v>
      </c>
      <c r="N72" s="94" t="s">
        <v>534</v>
      </c>
      <c r="O72" s="99">
        <v>9957002507</v>
      </c>
      <c r="P72" s="80">
        <v>43609</v>
      </c>
      <c r="Q72" s="65" t="s">
        <v>188</v>
      </c>
      <c r="R72" s="18"/>
      <c r="S72" s="18"/>
      <c r="T72" s="18"/>
    </row>
    <row r="73" spans="1:20" ht="27.6">
      <c r="A73" s="4">
        <v>69</v>
      </c>
      <c r="B73" s="61" t="s">
        <v>63</v>
      </c>
      <c r="C73" s="65" t="s">
        <v>458</v>
      </c>
      <c r="D73" s="64" t="s">
        <v>25</v>
      </c>
      <c r="E73" s="64">
        <v>101008</v>
      </c>
      <c r="F73" s="64"/>
      <c r="G73" s="64">
        <v>28</v>
      </c>
      <c r="H73" s="64">
        <v>24</v>
      </c>
      <c r="I73" s="56">
        <f t="shared" si="1"/>
        <v>52</v>
      </c>
      <c r="J73" s="65" t="s">
        <v>535</v>
      </c>
      <c r="K73" s="94" t="s">
        <v>175</v>
      </c>
      <c r="L73" s="94" t="s">
        <v>176</v>
      </c>
      <c r="M73" s="94">
        <v>7896100661</v>
      </c>
      <c r="N73" s="97" t="s">
        <v>536</v>
      </c>
      <c r="O73" s="97">
        <v>9954126896</v>
      </c>
      <c r="P73" s="80">
        <v>43609</v>
      </c>
      <c r="Q73" s="65" t="s">
        <v>188</v>
      </c>
      <c r="R73" s="18"/>
      <c r="S73" s="18"/>
      <c r="T73" s="18"/>
    </row>
    <row r="74" spans="1:20">
      <c r="A74" s="4">
        <v>70</v>
      </c>
      <c r="B74" s="61" t="s">
        <v>63</v>
      </c>
      <c r="C74" s="75" t="s">
        <v>459</v>
      </c>
      <c r="D74" s="67" t="s">
        <v>23</v>
      </c>
      <c r="E74" s="67">
        <v>100403</v>
      </c>
      <c r="F74" s="64" t="s">
        <v>74</v>
      </c>
      <c r="G74" s="68">
        <v>15</v>
      </c>
      <c r="H74" s="68">
        <v>19</v>
      </c>
      <c r="I74" s="56">
        <f t="shared" si="1"/>
        <v>34</v>
      </c>
      <c r="J74" s="97">
        <v>9957302423</v>
      </c>
      <c r="K74" s="94" t="s">
        <v>175</v>
      </c>
      <c r="L74" s="94" t="s">
        <v>223</v>
      </c>
      <c r="M74" s="94">
        <v>7896100661</v>
      </c>
      <c r="N74" s="97" t="s">
        <v>536</v>
      </c>
      <c r="O74" s="97">
        <v>9954126896</v>
      </c>
      <c r="P74" s="80">
        <v>43609</v>
      </c>
      <c r="Q74" s="65" t="s">
        <v>188</v>
      </c>
      <c r="R74" s="18"/>
      <c r="S74" s="18"/>
      <c r="T74" s="18"/>
    </row>
    <row r="75" spans="1:20" ht="27.6">
      <c r="A75" s="4">
        <v>71</v>
      </c>
      <c r="B75" s="61" t="s">
        <v>62</v>
      </c>
      <c r="C75" s="65" t="s">
        <v>460</v>
      </c>
      <c r="D75" s="64" t="s">
        <v>25</v>
      </c>
      <c r="E75" s="61">
        <v>506024</v>
      </c>
      <c r="F75" s="64"/>
      <c r="G75" s="61">
        <v>17</v>
      </c>
      <c r="H75" s="61">
        <v>16</v>
      </c>
      <c r="I75" s="56">
        <f t="shared" si="1"/>
        <v>33</v>
      </c>
      <c r="J75" s="65">
        <v>8486795956</v>
      </c>
      <c r="K75" s="94" t="s">
        <v>185</v>
      </c>
      <c r="L75" s="94" t="s">
        <v>186</v>
      </c>
      <c r="M75" s="94">
        <v>9957128409</v>
      </c>
      <c r="N75" s="94" t="s">
        <v>537</v>
      </c>
      <c r="O75" s="94">
        <v>9957852680</v>
      </c>
      <c r="P75" s="80">
        <v>43610</v>
      </c>
      <c r="Q75" s="65" t="s">
        <v>191</v>
      </c>
      <c r="R75" s="18"/>
      <c r="S75" s="18"/>
      <c r="T75" s="18"/>
    </row>
    <row r="76" spans="1:20" ht="27.6">
      <c r="A76" s="4">
        <v>72</v>
      </c>
      <c r="B76" s="61" t="s">
        <v>62</v>
      </c>
      <c r="C76" s="62" t="s">
        <v>461</v>
      </c>
      <c r="D76" s="67" t="s">
        <v>23</v>
      </c>
      <c r="E76" s="64">
        <v>219901</v>
      </c>
      <c r="F76" s="64" t="s">
        <v>74</v>
      </c>
      <c r="G76" s="64">
        <v>27</v>
      </c>
      <c r="H76" s="64">
        <v>22</v>
      </c>
      <c r="I76" s="56">
        <f t="shared" si="1"/>
        <v>49</v>
      </c>
      <c r="J76" s="94" t="s">
        <v>538</v>
      </c>
      <c r="K76" s="94" t="s">
        <v>185</v>
      </c>
      <c r="L76" s="94" t="s">
        <v>186</v>
      </c>
      <c r="M76" s="94">
        <v>9957128409</v>
      </c>
      <c r="N76" s="94" t="s">
        <v>537</v>
      </c>
      <c r="O76" s="99">
        <v>9957852680</v>
      </c>
      <c r="P76" s="80">
        <v>43610</v>
      </c>
      <c r="Q76" s="65" t="s">
        <v>191</v>
      </c>
      <c r="R76" s="18"/>
      <c r="S76" s="18"/>
      <c r="T76" s="18"/>
    </row>
    <row r="77" spans="1:20" ht="27.6">
      <c r="A77" s="4">
        <v>73</v>
      </c>
      <c r="B77" s="61" t="s">
        <v>63</v>
      </c>
      <c r="C77" s="65" t="s">
        <v>462</v>
      </c>
      <c r="D77" s="64" t="s">
        <v>25</v>
      </c>
      <c r="E77" s="64">
        <v>105014</v>
      </c>
      <c r="F77" s="64"/>
      <c r="G77" s="61">
        <v>18</v>
      </c>
      <c r="H77" s="61">
        <v>16</v>
      </c>
      <c r="I77" s="56">
        <f t="shared" si="1"/>
        <v>34</v>
      </c>
      <c r="J77" s="65">
        <v>8011495557</v>
      </c>
      <c r="K77" s="94" t="s">
        <v>370</v>
      </c>
      <c r="L77" s="94" t="s">
        <v>373</v>
      </c>
      <c r="M77" s="94">
        <v>9854865594</v>
      </c>
      <c r="N77" s="97" t="s">
        <v>539</v>
      </c>
      <c r="O77" s="97">
        <v>8471939847</v>
      </c>
      <c r="P77" s="80">
        <v>43610</v>
      </c>
      <c r="Q77" s="65" t="s">
        <v>191</v>
      </c>
      <c r="R77" s="18"/>
      <c r="S77" s="18"/>
      <c r="T77" s="18"/>
    </row>
    <row r="78" spans="1:20" ht="27.6">
      <c r="A78" s="4">
        <v>74</v>
      </c>
      <c r="B78" s="61" t="s">
        <v>63</v>
      </c>
      <c r="C78" s="65" t="s">
        <v>463</v>
      </c>
      <c r="D78" s="67" t="s">
        <v>23</v>
      </c>
      <c r="E78" s="67">
        <v>103502</v>
      </c>
      <c r="F78" s="64" t="s">
        <v>74</v>
      </c>
      <c r="G78" s="68">
        <v>20</v>
      </c>
      <c r="H78" s="68">
        <v>27</v>
      </c>
      <c r="I78" s="56">
        <f t="shared" si="1"/>
        <v>47</v>
      </c>
      <c r="J78" s="97" t="s">
        <v>540</v>
      </c>
      <c r="K78" s="94" t="s">
        <v>370</v>
      </c>
      <c r="L78" s="94" t="s">
        <v>373</v>
      </c>
      <c r="M78" s="94" t="s">
        <v>374</v>
      </c>
      <c r="N78" s="97" t="s">
        <v>526</v>
      </c>
      <c r="O78" s="97">
        <v>9678199192</v>
      </c>
      <c r="P78" s="80">
        <v>43610</v>
      </c>
      <c r="Q78" s="65" t="s">
        <v>191</v>
      </c>
      <c r="R78" s="18"/>
      <c r="S78" s="18"/>
      <c r="T78" s="18"/>
    </row>
    <row r="79" spans="1:20" ht="27.6">
      <c r="A79" s="4">
        <v>75</v>
      </c>
      <c r="B79" s="61" t="s">
        <v>62</v>
      </c>
      <c r="C79" s="65" t="s">
        <v>464</v>
      </c>
      <c r="D79" s="64" t="s">
        <v>25</v>
      </c>
      <c r="E79" s="64">
        <v>105019</v>
      </c>
      <c r="F79" s="61"/>
      <c r="G79" s="61">
        <v>31</v>
      </c>
      <c r="H79" s="61">
        <v>49</v>
      </c>
      <c r="I79" s="56">
        <f t="shared" si="1"/>
        <v>80</v>
      </c>
      <c r="J79" s="65">
        <v>9678946040</v>
      </c>
      <c r="K79" s="94" t="s">
        <v>541</v>
      </c>
      <c r="L79" s="94" t="s">
        <v>542</v>
      </c>
      <c r="M79" s="94" t="s">
        <v>543</v>
      </c>
      <c r="N79" s="97" t="s">
        <v>544</v>
      </c>
      <c r="O79" s="97">
        <v>9678946179</v>
      </c>
      <c r="P79" s="80">
        <v>43612</v>
      </c>
      <c r="Q79" s="65" t="s">
        <v>158</v>
      </c>
      <c r="R79" s="18"/>
      <c r="S79" s="18"/>
      <c r="T79" s="18"/>
    </row>
    <row r="80" spans="1:20" ht="27.6">
      <c r="A80" s="4">
        <v>76</v>
      </c>
      <c r="B80" s="61" t="s">
        <v>62</v>
      </c>
      <c r="C80" s="65" t="s">
        <v>465</v>
      </c>
      <c r="D80" s="67" t="s">
        <v>23</v>
      </c>
      <c r="E80" s="66">
        <v>110802</v>
      </c>
      <c r="F80" s="64" t="s">
        <v>74</v>
      </c>
      <c r="G80" s="68">
        <v>29</v>
      </c>
      <c r="H80" s="68">
        <v>33</v>
      </c>
      <c r="I80" s="56">
        <f t="shared" si="1"/>
        <v>62</v>
      </c>
      <c r="J80" s="97">
        <v>9435234707</v>
      </c>
      <c r="K80" s="94" t="s">
        <v>541</v>
      </c>
      <c r="L80" s="94" t="s">
        <v>542</v>
      </c>
      <c r="M80" s="94" t="s">
        <v>543</v>
      </c>
      <c r="N80" s="97" t="s">
        <v>544</v>
      </c>
      <c r="O80" s="97">
        <v>9678946179</v>
      </c>
      <c r="P80" s="80">
        <v>43612</v>
      </c>
      <c r="Q80" s="65" t="s">
        <v>158</v>
      </c>
      <c r="R80" s="18"/>
      <c r="S80" s="18"/>
      <c r="T80" s="18"/>
    </row>
    <row r="81" spans="1:20">
      <c r="A81" s="4">
        <v>77</v>
      </c>
      <c r="B81" s="61" t="s">
        <v>63</v>
      </c>
      <c r="C81" s="65" t="s">
        <v>466</v>
      </c>
      <c r="D81" s="64" t="s">
        <v>25</v>
      </c>
      <c r="E81" s="64">
        <v>101027</v>
      </c>
      <c r="F81" s="64"/>
      <c r="G81" s="64">
        <v>19</v>
      </c>
      <c r="H81" s="64">
        <v>19</v>
      </c>
      <c r="I81" s="56">
        <f t="shared" si="1"/>
        <v>38</v>
      </c>
      <c r="J81" s="65">
        <v>9508553303</v>
      </c>
      <c r="K81" s="94" t="s">
        <v>170</v>
      </c>
      <c r="L81" s="94" t="s">
        <v>174</v>
      </c>
      <c r="M81" s="94">
        <v>9864774578</v>
      </c>
      <c r="N81" s="101" t="s">
        <v>219</v>
      </c>
      <c r="O81" s="94">
        <v>9854580829</v>
      </c>
      <c r="P81" s="80">
        <v>43612</v>
      </c>
      <c r="Q81" s="65" t="s">
        <v>158</v>
      </c>
      <c r="R81" s="18"/>
      <c r="S81" s="18"/>
      <c r="T81" s="18"/>
    </row>
    <row r="82" spans="1:20">
      <c r="A82" s="4">
        <v>78</v>
      </c>
      <c r="B82" s="61" t="s">
        <v>63</v>
      </c>
      <c r="C82" s="69" t="s">
        <v>467</v>
      </c>
      <c r="D82" s="67" t="s">
        <v>23</v>
      </c>
      <c r="E82" s="67">
        <v>108901</v>
      </c>
      <c r="F82" s="67" t="s">
        <v>119</v>
      </c>
      <c r="G82" s="68">
        <v>46</v>
      </c>
      <c r="H82" s="68">
        <v>36</v>
      </c>
      <c r="I82" s="56">
        <f t="shared" si="1"/>
        <v>82</v>
      </c>
      <c r="J82" s="97">
        <v>9435096833</v>
      </c>
      <c r="K82" s="94" t="s">
        <v>170</v>
      </c>
      <c r="L82" s="94" t="s">
        <v>174</v>
      </c>
      <c r="M82" s="94">
        <v>9864774578</v>
      </c>
      <c r="N82" s="94" t="s">
        <v>545</v>
      </c>
      <c r="O82" s="99">
        <v>9508735697</v>
      </c>
      <c r="P82" s="80">
        <v>43612</v>
      </c>
      <c r="Q82" s="65" t="s">
        <v>158</v>
      </c>
      <c r="R82" s="18"/>
      <c r="S82" s="18"/>
      <c r="T82" s="18"/>
    </row>
    <row r="83" spans="1:20">
      <c r="A83" s="4">
        <v>79</v>
      </c>
      <c r="B83" s="61" t="s">
        <v>62</v>
      </c>
      <c r="C83" s="65" t="s">
        <v>468</v>
      </c>
      <c r="D83" s="64" t="s">
        <v>25</v>
      </c>
      <c r="E83" s="64">
        <v>104016</v>
      </c>
      <c r="F83" s="65"/>
      <c r="G83" s="64">
        <v>32</v>
      </c>
      <c r="H83" s="64">
        <v>19</v>
      </c>
      <c r="I83" s="56">
        <f t="shared" si="1"/>
        <v>51</v>
      </c>
      <c r="J83" s="65">
        <v>7896371036</v>
      </c>
      <c r="K83" s="94" t="s">
        <v>175</v>
      </c>
      <c r="L83" s="94" t="s">
        <v>179</v>
      </c>
      <c r="M83" s="94">
        <v>7399785609</v>
      </c>
      <c r="N83" s="97" t="s">
        <v>546</v>
      </c>
      <c r="O83" s="94"/>
      <c r="P83" s="95">
        <v>43613</v>
      </c>
      <c r="Q83" s="65" t="s">
        <v>167</v>
      </c>
      <c r="R83" s="18"/>
      <c r="S83" s="18"/>
      <c r="T83" s="18"/>
    </row>
    <row r="84" spans="1:20">
      <c r="A84" s="4">
        <v>80</v>
      </c>
      <c r="B84" s="61" t="s">
        <v>62</v>
      </c>
      <c r="C84" s="75" t="s">
        <v>469</v>
      </c>
      <c r="D84" s="67" t="s">
        <v>23</v>
      </c>
      <c r="E84" s="67">
        <v>100405</v>
      </c>
      <c r="F84" s="67" t="s">
        <v>74</v>
      </c>
      <c r="G84" s="68">
        <v>43</v>
      </c>
      <c r="H84" s="68">
        <v>40</v>
      </c>
      <c r="I84" s="56">
        <f t="shared" si="1"/>
        <v>83</v>
      </c>
      <c r="J84" s="94">
        <v>9678318732</v>
      </c>
      <c r="K84" s="94" t="s">
        <v>175</v>
      </c>
      <c r="L84" s="94" t="s">
        <v>179</v>
      </c>
      <c r="M84" s="94">
        <v>7399785609</v>
      </c>
      <c r="N84" s="97" t="s">
        <v>546</v>
      </c>
      <c r="O84" s="97">
        <v>9957696032</v>
      </c>
      <c r="P84" s="95">
        <v>43613</v>
      </c>
      <c r="Q84" s="65" t="s">
        <v>167</v>
      </c>
      <c r="R84" s="18"/>
      <c r="S84" s="18"/>
      <c r="T84" s="18"/>
    </row>
    <row r="85" spans="1:20">
      <c r="A85" s="4">
        <v>81</v>
      </c>
      <c r="B85" s="61" t="s">
        <v>63</v>
      </c>
      <c r="C85" s="65" t="s">
        <v>470</v>
      </c>
      <c r="D85" s="64" t="s">
        <v>25</v>
      </c>
      <c r="E85" s="64">
        <v>504012</v>
      </c>
      <c r="F85" s="65"/>
      <c r="G85" s="64">
        <v>28</v>
      </c>
      <c r="H85" s="64">
        <v>26</v>
      </c>
      <c r="I85" s="56">
        <f t="shared" si="1"/>
        <v>54</v>
      </c>
      <c r="J85" s="65">
        <v>8011598630</v>
      </c>
      <c r="K85" s="94" t="s">
        <v>208</v>
      </c>
      <c r="L85" s="94" t="s">
        <v>209</v>
      </c>
      <c r="M85" s="94">
        <v>9401450312</v>
      </c>
      <c r="N85" s="94" t="s">
        <v>547</v>
      </c>
      <c r="O85" s="94">
        <v>9706138402</v>
      </c>
      <c r="P85" s="95">
        <v>43613</v>
      </c>
      <c r="Q85" s="65" t="s">
        <v>167</v>
      </c>
      <c r="R85" s="18"/>
      <c r="S85" s="18"/>
      <c r="T85" s="18"/>
    </row>
    <row r="86" spans="1:20">
      <c r="A86" s="4">
        <v>82</v>
      </c>
      <c r="B86" s="61" t="s">
        <v>63</v>
      </c>
      <c r="C86" s="75" t="s">
        <v>471</v>
      </c>
      <c r="D86" s="67" t="s">
        <v>23</v>
      </c>
      <c r="E86" s="67">
        <v>114202</v>
      </c>
      <c r="F86" s="67" t="s">
        <v>74</v>
      </c>
      <c r="G86" s="68">
        <v>23</v>
      </c>
      <c r="H86" s="68">
        <v>21</v>
      </c>
      <c r="I86" s="56">
        <f t="shared" si="1"/>
        <v>44</v>
      </c>
      <c r="J86" s="97">
        <v>9678348011</v>
      </c>
      <c r="K86" s="94" t="s">
        <v>208</v>
      </c>
      <c r="L86" s="94" t="s">
        <v>356</v>
      </c>
      <c r="M86" s="94">
        <v>8011949925</v>
      </c>
      <c r="N86" s="97" t="s">
        <v>547</v>
      </c>
      <c r="O86" s="97">
        <v>9706138402</v>
      </c>
      <c r="P86" s="95">
        <v>43613</v>
      </c>
      <c r="Q86" s="65" t="s">
        <v>167</v>
      </c>
      <c r="R86" s="18"/>
      <c r="S86" s="18"/>
      <c r="T86" s="18"/>
    </row>
    <row r="87" spans="1:20">
      <c r="A87" s="4">
        <v>83</v>
      </c>
      <c r="B87" s="61" t="s">
        <v>63</v>
      </c>
      <c r="C87" s="65" t="s">
        <v>472</v>
      </c>
      <c r="D87" s="64" t="s">
        <v>25</v>
      </c>
      <c r="E87" s="64">
        <v>504008</v>
      </c>
      <c r="F87" s="65"/>
      <c r="G87" s="64">
        <v>30</v>
      </c>
      <c r="H87" s="64">
        <v>19</v>
      </c>
      <c r="I87" s="56">
        <f t="shared" si="1"/>
        <v>49</v>
      </c>
      <c r="J87" s="65">
        <v>9896635249</v>
      </c>
      <c r="K87" s="94" t="s">
        <v>247</v>
      </c>
      <c r="L87" s="94" t="s">
        <v>248</v>
      </c>
      <c r="M87" s="94">
        <v>9435091924</v>
      </c>
      <c r="N87" s="97" t="s">
        <v>548</v>
      </c>
      <c r="O87" s="97">
        <v>9678366702</v>
      </c>
      <c r="P87" s="95">
        <v>43614</v>
      </c>
      <c r="Q87" s="65" t="s">
        <v>173</v>
      </c>
      <c r="R87" s="18"/>
      <c r="S87" s="18"/>
      <c r="T87" s="18"/>
    </row>
    <row r="88" spans="1:20" ht="27.6">
      <c r="A88" s="4">
        <v>84</v>
      </c>
      <c r="B88" s="61" t="s">
        <v>63</v>
      </c>
      <c r="C88" s="65" t="s">
        <v>473</v>
      </c>
      <c r="D88" s="67" t="s">
        <v>23</v>
      </c>
      <c r="E88" s="67">
        <v>113503</v>
      </c>
      <c r="F88" s="67" t="s">
        <v>74</v>
      </c>
      <c r="G88" s="68">
        <v>22</v>
      </c>
      <c r="H88" s="68">
        <v>19</v>
      </c>
      <c r="I88" s="56">
        <f t="shared" si="1"/>
        <v>41</v>
      </c>
      <c r="J88" s="97">
        <v>9859360191</v>
      </c>
      <c r="K88" s="94" t="s">
        <v>247</v>
      </c>
      <c r="L88" s="94" t="s">
        <v>248</v>
      </c>
      <c r="M88" s="94">
        <v>9435091924</v>
      </c>
      <c r="N88" s="97" t="s">
        <v>549</v>
      </c>
      <c r="O88" s="97">
        <v>9678366702</v>
      </c>
      <c r="P88" s="95">
        <v>43614</v>
      </c>
      <c r="Q88" s="65" t="s">
        <v>173</v>
      </c>
      <c r="R88" s="18"/>
      <c r="S88" s="18"/>
      <c r="T88" s="18"/>
    </row>
    <row r="89" spans="1:20" ht="27.6">
      <c r="A89" s="4">
        <v>85</v>
      </c>
      <c r="B89" s="61" t="s">
        <v>62</v>
      </c>
      <c r="C89" s="75" t="s">
        <v>474</v>
      </c>
      <c r="D89" s="64" t="s">
        <v>25</v>
      </c>
      <c r="E89" s="61">
        <v>503024</v>
      </c>
      <c r="F89" s="65"/>
      <c r="G89" s="61">
        <v>30</v>
      </c>
      <c r="H89" s="61">
        <v>26</v>
      </c>
      <c r="I89" s="56">
        <f t="shared" si="1"/>
        <v>56</v>
      </c>
      <c r="J89" s="65">
        <v>9954883425</v>
      </c>
      <c r="K89" s="94" t="s">
        <v>208</v>
      </c>
      <c r="L89" s="94" t="s">
        <v>209</v>
      </c>
      <c r="M89" s="94">
        <v>8638360278</v>
      </c>
      <c r="N89" s="94" t="s">
        <v>233</v>
      </c>
      <c r="O89" s="94">
        <v>9954963098</v>
      </c>
      <c r="P89" s="95" t="s">
        <v>550</v>
      </c>
      <c r="Q89" s="65" t="s">
        <v>551</v>
      </c>
      <c r="R89" s="18"/>
      <c r="S89" s="18"/>
      <c r="T89" s="18"/>
    </row>
    <row r="90" spans="1:20" ht="27.6">
      <c r="A90" s="4">
        <v>86</v>
      </c>
      <c r="B90" s="61" t="s">
        <v>62</v>
      </c>
      <c r="C90" s="75" t="s">
        <v>475</v>
      </c>
      <c r="D90" s="67" t="s">
        <v>23</v>
      </c>
      <c r="E90" s="64">
        <v>116504</v>
      </c>
      <c r="F90" s="67" t="s">
        <v>86</v>
      </c>
      <c r="G90" s="66">
        <v>148</v>
      </c>
      <c r="H90" s="66">
        <v>122</v>
      </c>
      <c r="I90" s="56">
        <f t="shared" si="1"/>
        <v>270</v>
      </c>
      <c r="J90" s="94">
        <v>9435679132</v>
      </c>
      <c r="K90" s="94" t="s">
        <v>208</v>
      </c>
      <c r="L90" s="94" t="s">
        <v>209</v>
      </c>
      <c r="M90" s="94">
        <v>8638360278</v>
      </c>
      <c r="N90" s="94" t="s">
        <v>233</v>
      </c>
      <c r="O90" s="99">
        <v>9954963098</v>
      </c>
      <c r="P90" s="95" t="s">
        <v>550</v>
      </c>
      <c r="Q90" s="65" t="s">
        <v>551</v>
      </c>
      <c r="R90" s="18"/>
      <c r="S90" s="18"/>
      <c r="T90" s="18"/>
    </row>
    <row r="91" spans="1:20" ht="27.6">
      <c r="A91" s="4">
        <v>87</v>
      </c>
      <c r="B91" s="61" t="s">
        <v>63</v>
      </c>
      <c r="C91" s="65" t="s">
        <v>122</v>
      </c>
      <c r="D91" s="64" t="s">
        <v>25</v>
      </c>
      <c r="E91" s="61">
        <v>503026</v>
      </c>
      <c r="F91" s="65"/>
      <c r="G91" s="61">
        <v>24</v>
      </c>
      <c r="H91" s="61">
        <v>29</v>
      </c>
      <c r="I91" s="56">
        <f t="shared" si="1"/>
        <v>53</v>
      </c>
      <c r="J91" s="65">
        <v>7896754238</v>
      </c>
      <c r="K91" s="94" t="s">
        <v>208</v>
      </c>
      <c r="L91" s="94" t="s">
        <v>209</v>
      </c>
      <c r="M91" s="94">
        <v>8638360278</v>
      </c>
      <c r="N91" s="94" t="s">
        <v>221</v>
      </c>
      <c r="O91" s="94">
        <v>9678946586</v>
      </c>
      <c r="P91" s="95">
        <v>43615</v>
      </c>
      <c r="Q91" s="65" t="s">
        <v>178</v>
      </c>
      <c r="R91" s="18"/>
      <c r="S91" s="18"/>
      <c r="T91" s="18"/>
    </row>
    <row r="92" spans="1:20" ht="27.6">
      <c r="A92" s="4">
        <v>88</v>
      </c>
      <c r="B92" s="61" t="s">
        <v>63</v>
      </c>
      <c r="C92" s="65" t="s">
        <v>123</v>
      </c>
      <c r="D92" s="67" t="s">
        <v>23</v>
      </c>
      <c r="E92" s="67">
        <v>115901</v>
      </c>
      <c r="F92" s="67" t="s">
        <v>74</v>
      </c>
      <c r="G92" s="61">
        <v>22</v>
      </c>
      <c r="H92" s="61">
        <v>32</v>
      </c>
      <c r="I92" s="56">
        <f t="shared" si="1"/>
        <v>54</v>
      </c>
      <c r="J92" s="66">
        <v>9954983160</v>
      </c>
      <c r="K92" s="94" t="s">
        <v>208</v>
      </c>
      <c r="L92" s="94" t="s">
        <v>209</v>
      </c>
      <c r="M92" s="94">
        <v>8638360278</v>
      </c>
      <c r="N92" s="94" t="s">
        <v>221</v>
      </c>
      <c r="O92" s="94">
        <v>9678946586</v>
      </c>
      <c r="P92" s="95">
        <v>43615</v>
      </c>
      <c r="Q92" s="65" t="s">
        <v>178</v>
      </c>
      <c r="R92" s="18"/>
      <c r="S92" s="18"/>
      <c r="T92" s="18"/>
    </row>
    <row r="93" spans="1:20">
      <c r="A93" s="4">
        <v>89</v>
      </c>
      <c r="B93" s="61" t="s">
        <v>63</v>
      </c>
      <c r="C93" s="65" t="s">
        <v>476</v>
      </c>
      <c r="D93" s="64" t="s">
        <v>25</v>
      </c>
      <c r="E93" s="61">
        <v>507018</v>
      </c>
      <c r="F93" s="65"/>
      <c r="G93" s="61">
        <v>20</v>
      </c>
      <c r="H93" s="61">
        <v>33</v>
      </c>
      <c r="I93" s="56">
        <f t="shared" si="1"/>
        <v>53</v>
      </c>
      <c r="J93" s="65">
        <v>9957485153</v>
      </c>
      <c r="K93" s="94" t="s">
        <v>185</v>
      </c>
      <c r="L93" s="94" t="s">
        <v>186</v>
      </c>
      <c r="M93" s="94">
        <v>9957128409</v>
      </c>
      <c r="N93" s="94" t="s">
        <v>335</v>
      </c>
      <c r="O93" s="94">
        <v>9678381632</v>
      </c>
      <c r="P93" s="95">
        <v>43616</v>
      </c>
      <c r="Q93" s="65" t="s">
        <v>188</v>
      </c>
      <c r="R93" s="18"/>
      <c r="S93" s="18"/>
      <c r="T93" s="18"/>
    </row>
    <row r="94" spans="1:20">
      <c r="A94" s="4">
        <v>90</v>
      </c>
      <c r="B94" s="61" t="s">
        <v>63</v>
      </c>
      <c r="C94" s="62" t="s">
        <v>477</v>
      </c>
      <c r="D94" s="67" t="s">
        <v>23</v>
      </c>
      <c r="E94" s="64">
        <v>219801</v>
      </c>
      <c r="F94" s="67" t="s">
        <v>74</v>
      </c>
      <c r="G94" s="64">
        <v>28</v>
      </c>
      <c r="H94" s="64">
        <v>29</v>
      </c>
      <c r="I94" s="56">
        <f t="shared" si="1"/>
        <v>57</v>
      </c>
      <c r="J94" s="94">
        <v>9101934676</v>
      </c>
      <c r="K94" s="94" t="s">
        <v>185</v>
      </c>
      <c r="L94" s="94" t="s">
        <v>237</v>
      </c>
      <c r="M94" s="94">
        <v>9401450311</v>
      </c>
      <c r="N94" s="94" t="s">
        <v>335</v>
      </c>
      <c r="O94" s="99">
        <v>9678381632</v>
      </c>
      <c r="P94" s="95">
        <v>43616</v>
      </c>
      <c r="Q94" s="65" t="s">
        <v>188</v>
      </c>
      <c r="R94" s="18"/>
      <c r="S94" s="18"/>
      <c r="T94" s="18"/>
    </row>
    <row r="95" spans="1:20">
      <c r="A95" s="4">
        <v>91</v>
      </c>
      <c r="B95" s="17"/>
      <c r="C95" s="18"/>
      <c r="D95" s="18"/>
      <c r="E95" s="19"/>
      <c r="F95" s="18"/>
      <c r="G95" s="19"/>
      <c r="H95" s="19"/>
      <c r="I95" s="56">
        <f t="shared" si="1"/>
        <v>0</v>
      </c>
      <c r="J95" s="18"/>
      <c r="K95" s="18"/>
      <c r="L95" s="18"/>
      <c r="M95" s="18"/>
      <c r="N95" s="18"/>
      <c r="O95" s="18"/>
      <c r="P95" s="23"/>
      <c r="Q95" s="18"/>
      <c r="R95" s="18"/>
      <c r="S95" s="18"/>
      <c r="T95" s="18"/>
    </row>
    <row r="96" spans="1:20">
      <c r="A96" s="4">
        <v>92</v>
      </c>
      <c r="B96" s="17"/>
      <c r="C96" s="18"/>
      <c r="D96" s="18"/>
      <c r="E96" s="19"/>
      <c r="F96" s="18"/>
      <c r="G96" s="19"/>
      <c r="H96" s="19"/>
      <c r="I96" s="56">
        <f t="shared" si="1"/>
        <v>0</v>
      </c>
      <c r="J96" s="18"/>
      <c r="K96" s="18"/>
      <c r="L96" s="18"/>
      <c r="M96" s="18"/>
      <c r="N96" s="18"/>
      <c r="O96" s="18"/>
      <c r="P96" s="23"/>
      <c r="Q96" s="18"/>
      <c r="R96" s="18"/>
      <c r="S96" s="18"/>
      <c r="T96" s="18"/>
    </row>
    <row r="97" spans="1:20">
      <c r="A97" s="4">
        <v>93</v>
      </c>
      <c r="B97" s="17"/>
      <c r="C97" s="18"/>
      <c r="D97" s="18"/>
      <c r="E97" s="19"/>
      <c r="F97" s="18"/>
      <c r="G97" s="19"/>
      <c r="H97" s="19"/>
      <c r="I97" s="56">
        <f t="shared" si="1"/>
        <v>0</v>
      </c>
      <c r="J97" s="18"/>
      <c r="K97" s="18"/>
      <c r="L97" s="18"/>
      <c r="M97" s="18"/>
      <c r="N97" s="18"/>
      <c r="O97" s="18"/>
      <c r="P97" s="23"/>
      <c r="Q97" s="18"/>
      <c r="R97" s="18"/>
      <c r="S97" s="18"/>
      <c r="T97" s="18"/>
    </row>
    <row r="98" spans="1:20">
      <c r="A98" s="4">
        <v>94</v>
      </c>
      <c r="B98" s="17"/>
      <c r="C98" s="18"/>
      <c r="D98" s="18"/>
      <c r="E98" s="19"/>
      <c r="F98" s="18"/>
      <c r="G98" s="19"/>
      <c r="H98" s="19"/>
      <c r="I98" s="56">
        <f t="shared" si="1"/>
        <v>0</v>
      </c>
      <c r="J98" s="18"/>
      <c r="K98" s="18"/>
      <c r="L98" s="18"/>
      <c r="M98" s="18"/>
      <c r="N98" s="18"/>
      <c r="O98" s="18"/>
      <c r="P98" s="23"/>
      <c r="Q98" s="18"/>
      <c r="R98" s="18"/>
      <c r="S98" s="18"/>
      <c r="T98" s="18"/>
    </row>
    <row r="99" spans="1:20">
      <c r="A99" s="4">
        <v>95</v>
      </c>
      <c r="B99" s="17"/>
      <c r="C99" s="18"/>
      <c r="D99" s="18"/>
      <c r="E99" s="19"/>
      <c r="F99" s="18"/>
      <c r="G99" s="19"/>
      <c r="H99" s="19"/>
      <c r="I99" s="56">
        <f t="shared" si="1"/>
        <v>0</v>
      </c>
      <c r="J99" s="18"/>
      <c r="K99" s="18"/>
      <c r="L99" s="18"/>
      <c r="M99" s="18"/>
      <c r="N99" s="18"/>
      <c r="O99" s="18"/>
      <c r="P99" s="23"/>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3"/>
      <c r="Q164" s="18"/>
      <c r="R164" s="18"/>
      <c r="S164" s="18"/>
      <c r="T164" s="18"/>
    </row>
    <row r="165" spans="1:20">
      <c r="A165" s="20" t="s">
        <v>11</v>
      </c>
      <c r="B165" s="38"/>
      <c r="C165" s="20">
        <f>COUNTIFS(C5:C164,"*")</f>
        <v>90</v>
      </c>
      <c r="D165" s="20"/>
      <c r="E165" s="13"/>
      <c r="F165" s="20"/>
      <c r="G165" s="57">
        <f>SUM(G5:G164)</f>
        <v>2538</v>
      </c>
      <c r="H165" s="57">
        <f>SUM(H5:H164)</f>
        <v>2396</v>
      </c>
      <c r="I165" s="57">
        <f>SUM(I5:I164)</f>
        <v>4934</v>
      </c>
      <c r="J165" s="20"/>
      <c r="K165" s="20"/>
      <c r="L165" s="20"/>
      <c r="M165" s="20"/>
      <c r="N165" s="20"/>
      <c r="O165" s="20"/>
      <c r="P165" s="14"/>
      <c r="Q165" s="20"/>
      <c r="R165" s="20"/>
      <c r="S165" s="20"/>
      <c r="T165" s="12"/>
    </row>
    <row r="166" spans="1:20">
      <c r="A166" s="43" t="s">
        <v>62</v>
      </c>
      <c r="B166" s="10">
        <f>COUNTIF(B$5:B$164,"Team 1")</f>
        <v>42</v>
      </c>
      <c r="C166" s="43" t="s">
        <v>25</v>
      </c>
      <c r="D166" s="10">
        <f>COUNTIF(D5:D164,"Anganwadi")</f>
        <v>45</v>
      </c>
    </row>
    <row r="167" spans="1:20">
      <c r="A167" s="43" t="s">
        <v>63</v>
      </c>
      <c r="B167" s="10">
        <f>COUNTIF(B$6:B$164,"Team 2")</f>
        <v>48</v>
      </c>
      <c r="C167" s="43" t="s">
        <v>23</v>
      </c>
      <c r="D167" s="10">
        <f>COUNTIF(D5:D164,"School")</f>
        <v>45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55" zoomScaleNormal="55" workbookViewId="0">
      <pane xSplit="3" ySplit="4" topLeftCell="D5" activePane="bottomRight" state="frozen"/>
      <selection pane="topRight" activeCell="C1" sqref="C1"/>
      <selection pane="bottomLeft" activeCell="A5" sqref="A5"/>
      <selection pane="bottomRight" activeCell="K1" sqref="K1"/>
    </sheetView>
  </sheetViews>
  <sheetFormatPr defaultColWidth="9.109375" defaultRowHeight="13.8"/>
  <cols>
    <col min="1" max="1" width="10"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66" customHeight="1">
      <c r="A1" s="191" t="s">
        <v>70</v>
      </c>
      <c r="B1" s="191"/>
      <c r="C1" s="191"/>
      <c r="D1" s="53"/>
      <c r="E1" s="53"/>
      <c r="F1" s="53"/>
      <c r="G1" s="53"/>
      <c r="H1" s="53"/>
      <c r="I1" s="53"/>
      <c r="J1" s="53"/>
      <c r="K1" s="53"/>
      <c r="L1" s="53"/>
      <c r="M1" s="192"/>
      <c r="N1" s="192"/>
      <c r="O1" s="192"/>
      <c r="P1" s="192"/>
      <c r="Q1" s="192"/>
      <c r="R1" s="192"/>
      <c r="S1" s="192"/>
      <c r="T1" s="192"/>
    </row>
    <row r="2" spans="1:20" ht="15.6">
      <c r="A2" s="187" t="s">
        <v>59</v>
      </c>
      <c r="B2" s="188"/>
      <c r="C2" s="188"/>
      <c r="D2" s="24">
        <v>43617</v>
      </c>
      <c r="E2" s="21"/>
      <c r="F2" s="21"/>
      <c r="G2" s="21"/>
      <c r="H2" s="21"/>
      <c r="I2" s="21"/>
      <c r="J2" s="21"/>
      <c r="K2" s="21"/>
      <c r="L2" s="21"/>
      <c r="M2" s="21"/>
      <c r="N2" s="21"/>
      <c r="O2" s="21"/>
      <c r="P2" s="21"/>
      <c r="Q2" s="21"/>
      <c r="R2" s="21"/>
      <c r="S2" s="21"/>
    </row>
    <row r="3" spans="1:20" ht="24" customHeight="1">
      <c r="A3" s="183" t="s">
        <v>14</v>
      </c>
      <c r="B3" s="185" t="s">
        <v>61</v>
      </c>
      <c r="C3" s="182" t="s">
        <v>7</v>
      </c>
      <c r="D3" s="182" t="s">
        <v>55</v>
      </c>
      <c r="E3" s="182" t="s">
        <v>16</v>
      </c>
      <c r="F3" s="189" t="s">
        <v>17</v>
      </c>
      <c r="G3" s="182" t="s">
        <v>8</v>
      </c>
      <c r="H3" s="182"/>
      <c r="I3" s="182"/>
      <c r="J3" s="182" t="s">
        <v>31</v>
      </c>
      <c r="K3" s="185" t="s">
        <v>33</v>
      </c>
      <c r="L3" s="185" t="s">
        <v>50</v>
      </c>
      <c r="M3" s="185" t="s">
        <v>51</v>
      </c>
      <c r="N3" s="185" t="s">
        <v>34</v>
      </c>
      <c r="O3" s="185" t="s">
        <v>35</v>
      </c>
      <c r="P3" s="183" t="s">
        <v>54</v>
      </c>
      <c r="Q3" s="182" t="s">
        <v>52</v>
      </c>
      <c r="R3" s="182" t="s">
        <v>32</v>
      </c>
      <c r="S3" s="182" t="s">
        <v>53</v>
      </c>
      <c r="T3" s="182" t="s">
        <v>13</v>
      </c>
    </row>
    <row r="4" spans="1:20" ht="25.5" customHeight="1">
      <c r="A4" s="183"/>
      <c r="B4" s="190"/>
      <c r="C4" s="182"/>
      <c r="D4" s="182"/>
      <c r="E4" s="182"/>
      <c r="F4" s="189"/>
      <c r="G4" s="22" t="s">
        <v>9</v>
      </c>
      <c r="H4" s="22" t="s">
        <v>10</v>
      </c>
      <c r="I4" s="22" t="s">
        <v>11</v>
      </c>
      <c r="J4" s="182"/>
      <c r="K4" s="186"/>
      <c r="L4" s="186"/>
      <c r="M4" s="186"/>
      <c r="N4" s="186"/>
      <c r="O4" s="186"/>
      <c r="P4" s="183"/>
      <c r="Q4" s="183"/>
      <c r="R4" s="182"/>
      <c r="S4" s="182"/>
      <c r="T4" s="182"/>
    </row>
    <row r="5" spans="1:20" ht="27.6">
      <c r="A5" s="4">
        <v>1</v>
      </c>
      <c r="B5" s="61" t="s">
        <v>62</v>
      </c>
      <c r="C5" s="65" t="s">
        <v>254</v>
      </c>
      <c r="D5" s="63" t="s">
        <v>25</v>
      </c>
      <c r="E5" s="64">
        <v>102025</v>
      </c>
      <c r="F5" s="65"/>
      <c r="G5" s="64">
        <v>35</v>
      </c>
      <c r="H5" s="64">
        <v>33</v>
      </c>
      <c r="I5" s="56">
        <f>SUM(G5:H5)</f>
        <v>68</v>
      </c>
      <c r="J5" s="65" t="s">
        <v>314</v>
      </c>
      <c r="K5" s="93" t="s">
        <v>239</v>
      </c>
      <c r="L5" s="93" t="s">
        <v>240</v>
      </c>
      <c r="M5" s="93">
        <v>9854811629</v>
      </c>
      <c r="N5" s="94" t="s">
        <v>315</v>
      </c>
      <c r="O5" s="94">
        <v>9957389433</v>
      </c>
      <c r="P5" s="95">
        <v>43617</v>
      </c>
      <c r="Q5" s="65" t="s">
        <v>191</v>
      </c>
      <c r="R5" s="47"/>
      <c r="S5" s="18"/>
      <c r="T5" s="18"/>
    </row>
    <row r="6" spans="1:20" ht="27.6">
      <c r="A6" s="4">
        <v>2</v>
      </c>
      <c r="B6" s="61" t="s">
        <v>62</v>
      </c>
      <c r="C6" s="75" t="s">
        <v>255</v>
      </c>
      <c r="D6" s="63" t="s">
        <v>23</v>
      </c>
      <c r="E6" s="67">
        <v>105101</v>
      </c>
      <c r="F6" s="65" t="s">
        <v>74</v>
      </c>
      <c r="G6" s="68">
        <v>28</v>
      </c>
      <c r="H6" s="68">
        <v>18</v>
      </c>
      <c r="I6" s="56">
        <f t="shared" ref="I6:I69" si="0">SUM(G6:H6)</f>
        <v>46</v>
      </c>
      <c r="J6" s="93">
        <v>9954983234</v>
      </c>
      <c r="K6" s="93" t="s">
        <v>239</v>
      </c>
      <c r="L6" s="93" t="s">
        <v>240</v>
      </c>
      <c r="M6" s="93">
        <v>9101761722</v>
      </c>
      <c r="N6" s="96" t="s">
        <v>316</v>
      </c>
      <c r="O6" s="96">
        <v>9957389433</v>
      </c>
      <c r="P6" s="95">
        <v>43617</v>
      </c>
      <c r="Q6" s="65" t="s">
        <v>191</v>
      </c>
      <c r="R6" s="47"/>
      <c r="S6" s="18"/>
      <c r="T6" s="18"/>
    </row>
    <row r="7" spans="1:20" ht="27.6">
      <c r="A7" s="4">
        <v>3</v>
      </c>
      <c r="B7" s="61" t="s">
        <v>63</v>
      </c>
      <c r="C7" s="63" t="s">
        <v>256</v>
      </c>
      <c r="D7" s="63" t="s">
        <v>25</v>
      </c>
      <c r="E7" s="64">
        <v>101002</v>
      </c>
      <c r="F7" s="65"/>
      <c r="G7" s="64">
        <v>20</v>
      </c>
      <c r="H7" s="64">
        <v>26</v>
      </c>
      <c r="I7" s="56">
        <f t="shared" si="0"/>
        <v>46</v>
      </c>
      <c r="J7" s="65" t="s">
        <v>317</v>
      </c>
      <c r="K7" s="94" t="s">
        <v>181</v>
      </c>
      <c r="L7" s="94" t="s">
        <v>182</v>
      </c>
      <c r="M7" s="94">
        <v>9854681086</v>
      </c>
      <c r="N7" s="97" t="s">
        <v>166</v>
      </c>
      <c r="O7" s="97">
        <v>8011141409</v>
      </c>
      <c r="P7" s="95">
        <v>43617</v>
      </c>
      <c r="Q7" s="65" t="s">
        <v>191</v>
      </c>
      <c r="R7" s="47"/>
      <c r="S7" s="18"/>
      <c r="T7" s="18"/>
    </row>
    <row r="8" spans="1:20" ht="27.6">
      <c r="A8" s="4">
        <v>4</v>
      </c>
      <c r="B8" s="61" t="s">
        <v>63</v>
      </c>
      <c r="C8" s="75" t="s">
        <v>257</v>
      </c>
      <c r="D8" s="65" t="s">
        <v>23</v>
      </c>
      <c r="E8" s="67">
        <v>120402</v>
      </c>
      <c r="F8" s="117" t="s">
        <v>74</v>
      </c>
      <c r="G8" s="77">
        <v>19</v>
      </c>
      <c r="H8" s="77">
        <v>24</v>
      </c>
      <c r="I8" s="56">
        <f t="shared" si="0"/>
        <v>43</v>
      </c>
      <c r="J8" s="94">
        <v>98549445921</v>
      </c>
      <c r="K8" s="94" t="s">
        <v>181</v>
      </c>
      <c r="L8" s="94" t="s">
        <v>182</v>
      </c>
      <c r="M8" s="94" t="s">
        <v>183</v>
      </c>
      <c r="N8" s="97" t="s">
        <v>166</v>
      </c>
      <c r="O8" s="97">
        <v>8011141409</v>
      </c>
      <c r="P8" s="95">
        <v>43617</v>
      </c>
      <c r="Q8" s="65" t="s">
        <v>191</v>
      </c>
      <c r="R8" s="47"/>
      <c r="S8" s="18"/>
      <c r="T8" s="18"/>
    </row>
    <row r="9" spans="1:20">
      <c r="A9" s="4">
        <v>5</v>
      </c>
      <c r="B9" s="61" t="s">
        <v>62</v>
      </c>
      <c r="C9" s="75" t="s">
        <v>258</v>
      </c>
      <c r="D9" s="63" t="s">
        <v>23</v>
      </c>
      <c r="E9" s="91">
        <v>101903</v>
      </c>
      <c r="F9" s="65" t="s">
        <v>119</v>
      </c>
      <c r="G9" s="68">
        <v>36</v>
      </c>
      <c r="H9" s="68">
        <v>43</v>
      </c>
      <c r="I9" s="56">
        <f t="shared" si="0"/>
        <v>79</v>
      </c>
      <c r="J9" s="94">
        <v>9957786847</v>
      </c>
      <c r="K9" s="94" t="s">
        <v>170</v>
      </c>
      <c r="L9" s="98" t="s">
        <v>318</v>
      </c>
      <c r="M9" s="98">
        <v>8486010180</v>
      </c>
      <c r="N9" s="94" t="s">
        <v>319</v>
      </c>
      <c r="O9" s="99">
        <v>8133072876</v>
      </c>
      <c r="P9" s="95">
        <v>43619</v>
      </c>
      <c r="Q9" s="65" t="s">
        <v>158</v>
      </c>
      <c r="R9" s="47"/>
      <c r="S9" s="18"/>
      <c r="T9" s="18"/>
    </row>
    <row r="10" spans="1:20">
      <c r="A10" s="4">
        <v>6</v>
      </c>
      <c r="B10" s="61" t="s">
        <v>62</v>
      </c>
      <c r="C10" s="75" t="s">
        <v>259</v>
      </c>
      <c r="D10" s="63" t="s">
        <v>23</v>
      </c>
      <c r="E10" s="64"/>
      <c r="F10" s="65" t="s">
        <v>86</v>
      </c>
      <c r="G10" s="68">
        <v>46</v>
      </c>
      <c r="H10" s="68">
        <v>48</v>
      </c>
      <c r="I10" s="56">
        <f t="shared" si="0"/>
        <v>94</v>
      </c>
      <c r="J10" s="81">
        <v>9435293650</v>
      </c>
      <c r="K10" s="94" t="s">
        <v>170</v>
      </c>
      <c r="L10" s="98" t="s">
        <v>318</v>
      </c>
      <c r="M10" s="98">
        <v>8486010180</v>
      </c>
      <c r="N10" s="94" t="s">
        <v>319</v>
      </c>
      <c r="O10" s="99">
        <v>8133072876</v>
      </c>
      <c r="P10" s="95">
        <v>43619</v>
      </c>
      <c r="Q10" s="65" t="s">
        <v>158</v>
      </c>
      <c r="R10" s="47"/>
      <c r="S10" s="18"/>
      <c r="T10" s="18"/>
    </row>
    <row r="11" spans="1:20" ht="27.6">
      <c r="A11" s="4">
        <v>7</v>
      </c>
      <c r="B11" s="61" t="s">
        <v>63</v>
      </c>
      <c r="C11" s="75" t="s">
        <v>260</v>
      </c>
      <c r="D11" s="63" t="s">
        <v>23</v>
      </c>
      <c r="E11" s="67">
        <v>101901</v>
      </c>
      <c r="F11" s="115" t="s">
        <v>74</v>
      </c>
      <c r="G11" s="68">
        <v>77</v>
      </c>
      <c r="H11" s="68">
        <v>58</v>
      </c>
      <c r="I11" s="56">
        <f t="shared" si="0"/>
        <v>135</v>
      </c>
      <c r="J11" s="96">
        <v>9854428016</v>
      </c>
      <c r="K11" s="98" t="s">
        <v>170</v>
      </c>
      <c r="L11" s="98" t="s">
        <v>174</v>
      </c>
      <c r="M11" s="98">
        <v>9864774578</v>
      </c>
      <c r="N11" s="94" t="s">
        <v>320</v>
      </c>
      <c r="O11" s="99">
        <v>8822015632</v>
      </c>
      <c r="P11" s="95">
        <v>43619</v>
      </c>
      <c r="Q11" s="65" t="s">
        <v>158</v>
      </c>
      <c r="R11" s="47"/>
      <c r="S11" s="18"/>
      <c r="T11" s="18"/>
    </row>
    <row r="12" spans="1:20" ht="27.6">
      <c r="A12" s="4">
        <v>8</v>
      </c>
      <c r="B12" s="61" t="s">
        <v>62</v>
      </c>
      <c r="C12" s="75" t="s">
        <v>83</v>
      </c>
      <c r="D12" s="63" t="s">
        <v>25</v>
      </c>
      <c r="E12" s="64">
        <v>101010</v>
      </c>
      <c r="F12" s="65"/>
      <c r="G12" s="64">
        <v>28</v>
      </c>
      <c r="H12" s="64">
        <v>34</v>
      </c>
      <c r="I12" s="56">
        <f t="shared" si="0"/>
        <v>62</v>
      </c>
      <c r="J12" s="18">
        <v>9678164698</v>
      </c>
      <c r="K12" s="94" t="s">
        <v>175</v>
      </c>
      <c r="L12" s="94" t="s">
        <v>176</v>
      </c>
      <c r="M12" s="94">
        <v>7896100661</v>
      </c>
      <c r="N12" s="93" t="s">
        <v>177</v>
      </c>
      <c r="O12" s="93">
        <v>8135060727</v>
      </c>
      <c r="P12" s="95">
        <v>43620</v>
      </c>
      <c r="Q12" s="65" t="s">
        <v>167</v>
      </c>
      <c r="R12" s="47"/>
      <c r="S12" s="18"/>
      <c r="T12" s="18"/>
    </row>
    <row r="13" spans="1:20" ht="27.6">
      <c r="A13" s="4">
        <v>9</v>
      </c>
      <c r="B13" s="61" t="s">
        <v>62</v>
      </c>
      <c r="C13" s="75" t="s">
        <v>84</v>
      </c>
      <c r="D13" s="63" t="s">
        <v>23</v>
      </c>
      <c r="E13" s="64">
        <v>118501</v>
      </c>
      <c r="F13" s="65" t="s">
        <v>74</v>
      </c>
      <c r="G13" s="61">
        <v>54</v>
      </c>
      <c r="H13" s="61">
        <v>49</v>
      </c>
      <c r="I13" s="56">
        <f t="shared" si="0"/>
        <v>103</v>
      </c>
      <c r="J13" s="94" t="s">
        <v>561</v>
      </c>
      <c r="K13" s="94" t="s">
        <v>175</v>
      </c>
      <c r="L13" s="94" t="s">
        <v>179</v>
      </c>
      <c r="M13" s="94">
        <v>7399785609</v>
      </c>
      <c r="N13" s="93" t="s">
        <v>177</v>
      </c>
      <c r="O13" s="100">
        <v>8135060727</v>
      </c>
      <c r="P13" s="95">
        <v>43620</v>
      </c>
      <c r="Q13" s="65" t="s">
        <v>167</v>
      </c>
      <c r="R13" s="47"/>
      <c r="S13" s="18"/>
      <c r="T13" s="18"/>
    </row>
    <row r="14" spans="1:20" ht="27.6">
      <c r="A14" s="4">
        <v>10</v>
      </c>
      <c r="B14" s="61" t="s">
        <v>63</v>
      </c>
      <c r="C14" s="65" t="s">
        <v>261</v>
      </c>
      <c r="D14" s="63" t="s">
        <v>25</v>
      </c>
      <c r="E14" s="64">
        <v>101029</v>
      </c>
      <c r="F14" s="65"/>
      <c r="G14" s="64">
        <v>31</v>
      </c>
      <c r="H14" s="64">
        <v>36</v>
      </c>
      <c r="I14" s="56">
        <f t="shared" si="0"/>
        <v>67</v>
      </c>
      <c r="J14" s="65" t="s">
        <v>321</v>
      </c>
      <c r="K14" s="94" t="s">
        <v>170</v>
      </c>
      <c r="L14" s="98" t="s">
        <v>174</v>
      </c>
      <c r="M14" s="98">
        <v>9864774578</v>
      </c>
      <c r="N14" s="94" t="s">
        <v>219</v>
      </c>
      <c r="O14" s="99">
        <v>9854580829</v>
      </c>
      <c r="P14" s="95">
        <v>43620</v>
      </c>
      <c r="Q14" s="65" t="s">
        <v>167</v>
      </c>
      <c r="R14" s="47"/>
      <c r="S14" s="18"/>
      <c r="T14" s="18"/>
    </row>
    <row r="15" spans="1:20" ht="27.6">
      <c r="A15" s="4">
        <v>11</v>
      </c>
      <c r="B15" s="61" t="s">
        <v>63</v>
      </c>
      <c r="C15" s="75" t="s">
        <v>262</v>
      </c>
      <c r="D15" s="63" t="s">
        <v>23</v>
      </c>
      <c r="E15" s="67">
        <v>101705</v>
      </c>
      <c r="F15" s="65" t="s">
        <v>74</v>
      </c>
      <c r="G15" s="68">
        <v>35</v>
      </c>
      <c r="H15" s="68">
        <v>33</v>
      </c>
      <c r="I15" s="56">
        <f t="shared" si="0"/>
        <v>68</v>
      </c>
      <c r="J15" s="96" t="s">
        <v>562</v>
      </c>
      <c r="K15" s="98" t="s">
        <v>170</v>
      </c>
      <c r="L15" s="98" t="s">
        <v>174</v>
      </c>
      <c r="M15" s="98">
        <v>9864774578</v>
      </c>
      <c r="N15" s="94" t="s">
        <v>219</v>
      </c>
      <c r="O15" s="99">
        <v>9854580829</v>
      </c>
      <c r="P15" s="95">
        <v>43620</v>
      </c>
      <c r="Q15" s="65" t="s">
        <v>167</v>
      </c>
      <c r="R15" s="47"/>
      <c r="S15" s="18"/>
      <c r="T15" s="18"/>
    </row>
    <row r="16" spans="1:20" ht="27.6">
      <c r="A16" s="4">
        <v>12</v>
      </c>
      <c r="B16" s="61" t="s">
        <v>62</v>
      </c>
      <c r="C16" s="75" t="s">
        <v>263</v>
      </c>
      <c r="D16" s="63" t="s">
        <v>23</v>
      </c>
      <c r="E16" s="68">
        <v>102205</v>
      </c>
      <c r="F16" s="65" t="s">
        <v>119</v>
      </c>
      <c r="G16" s="68">
        <v>53</v>
      </c>
      <c r="H16" s="68">
        <v>41</v>
      </c>
      <c r="I16" s="56">
        <f t="shared" si="0"/>
        <v>94</v>
      </c>
      <c r="J16" s="96">
        <v>9401908330</v>
      </c>
      <c r="K16" s="98" t="s">
        <v>170</v>
      </c>
      <c r="L16" s="98" t="s">
        <v>318</v>
      </c>
      <c r="M16" s="98">
        <v>8486010180</v>
      </c>
      <c r="N16" s="94" t="s">
        <v>322</v>
      </c>
      <c r="O16" s="99">
        <v>7399137966</v>
      </c>
      <c r="P16" s="95">
        <v>43622</v>
      </c>
      <c r="Q16" s="65" t="s">
        <v>178</v>
      </c>
      <c r="R16" s="47"/>
      <c r="S16" s="18"/>
      <c r="T16" s="18"/>
    </row>
    <row r="17" spans="1:20" ht="27.6">
      <c r="A17" s="4">
        <v>13</v>
      </c>
      <c r="B17" s="61" t="s">
        <v>62</v>
      </c>
      <c r="C17" s="62" t="s">
        <v>264</v>
      </c>
      <c r="D17" s="63" t="s">
        <v>23</v>
      </c>
      <c r="E17" s="68">
        <v>102206</v>
      </c>
      <c r="F17" s="65" t="s">
        <v>86</v>
      </c>
      <c r="G17" s="68">
        <v>58</v>
      </c>
      <c r="H17" s="61">
        <v>56</v>
      </c>
      <c r="I17" s="56">
        <f t="shared" si="0"/>
        <v>114</v>
      </c>
      <c r="J17" s="94">
        <v>9401059075</v>
      </c>
      <c r="K17" s="94" t="s">
        <v>170</v>
      </c>
      <c r="L17" s="98" t="s">
        <v>318</v>
      </c>
      <c r="M17" s="98">
        <v>8486010180</v>
      </c>
      <c r="N17" s="94" t="s">
        <v>322</v>
      </c>
      <c r="O17" s="99">
        <v>7399137966</v>
      </c>
      <c r="P17" s="95">
        <v>43622</v>
      </c>
      <c r="Q17" s="65" t="s">
        <v>178</v>
      </c>
      <c r="R17" s="47"/>
      <c r="S17" s="18"/>
      <c r="T17" s="18"/>
    </row>
    <row r="18" spans="1:20" ht="41.4">
      <c r="A18" s="4">
        <v>14</v>
      </c>
      <c r="B18" s="61" t="s">
        <v>63</v>
      </c>
      <c r="C18" s="65" t="s">
        <v>265</v>
      </c>
      <c r="D18" s="63" t="s">
        <v>25</v>
      </c>
      <c r="E18" s="64">
        <v>104020</v>
      </c>
      <c r="F18" s="65"/>
      <c r="G18" s="64">
        <v>52</v>
      </c>
      <c r="H18" s="64">
        <v>45</v>
      </c>
      <c r="I18" s="56">
        <f t="shared" si="0"/>
        <v>97</v>
      </c>
      <c r="J18" s="65" t="s">
        <v>323</v>
      </c>
      <c r="K18" s="94" t="s">
        <v>170</v>
      </c>
      <c r="L18" s="98" t="s">
        <v>318</v>
      </c>
      <c r="M18" s="98">
        <v>8486010180</v>
      </c>
      <c r="N18" s="94" t="s">
        <v>322</v>
      </c>
      <c r="O18" s="94">
        <v>7399137966</v>
      </c>
      <c r="P18" s="95">
        <v>43622</v>
      </c>
      <c r="Q18" s="65" t="s">
        <v>178</v>
      </c>
      <c r="R18" s="47"/>
      <c r="S18" s="18"/>
      <c r="T18" s="18"/>
    </row>
    <row r="19" spans="1:20" ht="27.6">
      <c r="A19" s="4">
        <v>15</v>
      </c>
      <c r="B19" s="61" t="s">
        <v>63</v>
      </c>
      <c r="C19" s="75" t="s">
        <v>266</v>
      </c>
      <c r="D19" s="63" t="s">
        <v>23</v>
      </c>
      <c r="E19" s="68">
        <v>102208</v>
      </c>
      <c r="F19" s="65" t="s">
        <v>74</v>
      </c>
      <c r="G19" s="68">
        <v>44</v>
      </c>
      <c r="H19" s="68">
        <v>39</v>
      </c>
      <c r="I19" s="56">
        <f t="shared" si="0"/>
        <v>83</v>
      </c>
      <c r="J19" s="96" t="s">
        <v>324</v>
      </c>
      <c r="K19" s="98" t="s">
        <v>170</v>
      </c>
      <c r="L19" s="98" t="s">
        <v>318</v>
      </c>
      <c r="M19" s="98">
        <v>8486010180</v>
      </c>
      <c r="N19" s="94" t="s">
        <v>322</v>
      </c>
      <c r="O19" s="99">
        <v>7399137966</v>
      </c>
      <c r="P19" s="95">
        <v>43622</v>
      </c>
      <c r="Q19" s="65" t="s">
        <v>178</v>
      </c>
      <c r="R19" s="47"/>
      <c r="S19" s="18"/>
      <c r="T19" s="18"/>
    </row>
    <row r="20" spans="1:20" ht="27.6">
      <c r="A20" s="4">
        <v>16</v>
      </c>
      <c r="B20" s="61" t="s">
        <v>62</v>
      </c>
      <c r="C20" s="75" t="s">
        <v>267</v>
      </c>
      <c r="D20" s="63" t="s">
        <v>23</v>
      </c>
      <c r="E20" s="64">
        <v>101707</v>
      </c>
      <c r="F20" s="65" t="s">
        <v>86</v>
      </c>
      <c r="G20" s="68">
        <v>67</v>
      </c>
      <c r="H20" s="68">
        <v>68</v>
      </c>
      <c r="I20" s="56">
        <f t="shared" si="0"/>
        <v>135</v>
      </c>
      <c r="J20" s="93" t="s">
        <v>325</v>
      </c>
      <c r="K20" s="98" t="s">
        <v>170</v>
      </c>
      <c r="L20" s="98" t="s">
        <v>174</v>
      </c>
      <c r="M20" s="98">
        <v>9864774578</v>
      </c>
      <c r="N20" s="94" t="s">
        <v>326</v>
      </c>
      <c r="O20" s="99">
        <v>9957443663</v>
      </c>
      <c r="P20" s="95">
        <v>43592</v>
      </c>
      <c r="Q20" s="65" t="s">
        <v>188</v>
      </c>
      <c r="R20" s="47"/>
      <c r="S20" s="18"/>
      <c r="T20" s="18"/>
    </row>
    <row r="21" spans="1:20">
      <c r="A21" s="4">
        <v>17</v>
      </c>
      <c r="B21" s="61" t="s">
        <v>63</v>
      </c>
      <c r="C21" s="75" t="s">
        <v>268</v>
      </c>
      <c r="D21" s="63" t="s">
        <v>23</v>
      </c>
      <c r="E21" s="64">
        <v>101703</v>
      </c>
      <c r="F21" s="65" t="s">
        <v>119</v>
      </c>
      <c r="G21" s="68">
        <v>73</v>
      </c>
      <c r="H21" s="68">
        <v>65</v>
      </c>
      <c r="I21" s="56">
        <f t="shared" si="0"/>
        <v>138</v>
      </c>
      <c r="J21" s="96">
        <v>9435450584</v>
      </c>
      <c r="K21" s="98" t="s">
        <v>170</v>
      </c>
      <c r="L21" s="98" t="s">
        <v>174</v>
      </c>
      <c r="M21" s="98">
        <v>9864774578</v>
      </c>
      <c r="N21" s="94" t="s">
        <v>326</v>
      </c>
      <c r="O21" s="99">
        <v>9957443663</v>
      </c>
      <c r="P21" s="95">
        <v>43592</v>
      </c>
      <c r="Q21" s="65" t="s">
        <v>188</v>
      </c>
      <c r="R21" s="47"/>
      <c r="S21" s="18"/>
      <c r="T21" s="18"/>
    </row>
    <row r="22" spans="1:20">
      <c r="A22" s="4">
        <v>18</v>
      </c>
      <c r="B22" s="61" t="s">
        <v>62</v>
      </c>
      <c r="C22" s="65" t="s">
        <v>271</v>
      </c>
      <c r="D22" s="63" t="s">
        <v>25</v>
      </c>
      <c r="E22" s="64">
        <v>504014</v>
      </c>
      <c r="F22" s="65"/>
      <c r="G22" s="64">
        <v>24</v>
      </c>
      <c r="H22" s="64">
        <v>27</v>
      </c>
      <c r="I22" s="56">
        <f t="shared" si="0"/>
        <v>51</v>
      </c>
      <c r="J22" s="65">
        <v>9957036181</v>
      </c>
      <c r="K22" s="93" t="s">
        <v>247</v>
      </c>
      <c r="L22" s="94" t="s">
        <v>248</v>
      </c>
      <c r="M22" s="94">
        <v>9435091924</v>
      </c>
      <c r="N22" s="97" t="s">
        <v>329</v>
      </c>
      <c r="O22" s="96">
        <v>9613032328</v>
      </c>
      <c r="P22" s="95">
        <v>43624</v>
      </c>
      <c r="Q22" s="65" t="s">
        <v>191</v>
      </c>
      <c r="R22" s="47"/>
      <c r="S22" s="18"/>
      <c r="T22" s="18"/>
    </row>
    <row r="23" spans="1:20">
      <c r="A23" s="4">
        <v>19</v>
      </c>
      <c r="B23" s="61" t="s">
        <v>62</v>
      </c>
      <c r="C23" s="75" t="s">
        <v>272</v>
      </c>
      <c r="D23" s="63" t="s">
        <v>23</v>
      </c>
      <c r="E23" s="67">
        <v>113802</v>
      </c>
      <c r="F23" s="65" t="s">
        <v>74</v>
      </c>
      <c r="G23" s="77">
        <v>13</v>
      </c>
      <c r="H23" s="77">
        <v>14</v>
      </c>
      <c r="I23" s="56">
        <f t="shared" si="0"/>
        <v>27</v>
      </c>
      <c r="J23" s="96">
        <v>7399323616</v>
      </c>
      <c r="K23" s="93" t="s">
        <v>247</v>
      </c>
      <c r="L23" s="94" t="s">
        <v>248</v>
      </c>
      <c r="M23" s="94">
        <v>9435091924</v>
      </c>
      <c r="N23" s="96" t="s">
        <v>329</v>
      </c>
      <c r="O23" s="96">
        <v>9613032328</v>
      </c>
      <c r="P23" s="95">
        <v>43624</v>
      </c>
      <c r="Q23" s="65" t="s">
        <v>191</v>
      </c>
      <c r="R23" s="47"/>
      <c r="S23" s="18"/>
      <c r="T23" s="18"/>
    </row>
    <row r="24" spans="1:20" ht="27.6">
      <c r="A24" s="4">
        <v>20</v>
      </c>
      <c r="B24" s="61" t="s">
        <v>63</v>
      </c>
      <c r="C24" s="65" t="s">
        <v>269</v>
      </c>
      <c r="D24" s="63" t="s">
        <v>25</v>
      </c>
      <c r="E24" s="64">
        <v>101005</v>
      </c>
      <c r="F24" s="65"/>
      <c r="G24" s="64">
        <v>37</v>
      </c>
      <c r="H24" s="64">
        <v>44</v>
      </c>
      <c r="I24" s="56">
        <f t="shared" si="0"/>
        <v>81</v>
      </c>
      <c r="J24" s="65" t="s">
        <v>563</v>
      </c>
      <c r="K24" s="94" t="s">
        <v>175</v>
      </c>
      <c r="L24" s="94" t="s">
        <v>176</v>
      </c>
      <c r="M24" s="94">
        <v>7896100661</v>
      </c>
      <c r="N24" s="96" t="s">
        <v>327</v>
      </c>
      <c r="O24" s="96">
        <v>9678381127</v>
      </c>
      <c r="P24" s="95">
        <v>43624</v>
      </c>
      <c r="Q24" s="65" t="s">
        <v>191</v>
      </c>
      <c r="R24" s="47"/>
      <c r="S24" s="18"/>
      <c r="T24" s="18"/>
    </row>
    <row r="25" spans="1:20" ht="27.6">
      <c r="A25" s="4">
        <v>21</v>
      </c>
      <c r="B25" s="61" t="s">
        <v>63</v>
      </c>
      <c r="C25" s="69" t="s">
        <v>270</v>
      </c>
      <c r="D25" s="63" t="s">
        <v>23</v>
      </c>
      <c r="E25" s="67">
        <v>100901</v>
      </c>
      <c r="F25" s="117" t="s">
        <v>74</v>
      </c>
      <c r="G25" s="68">
        <v>16</v>
      </c>
      <c r="H25" s="68">
        <v>20</v>
      </c>
      <c r="I25" s="56">
        <f t="shared" si="0"/>
        <v>36</v>
      </c>
      <c r="J25" s="97" t="s">
        <v>328</v>
      </c>
      <c r="K25" s="94" t="s">
        <v>175</v>
      </c>
      <c r="L25" s="94" t="s">
        <v>223</v>
      </c>
      <c r="M25" s="94">
        <v>7896100661</v>
      </c>
      <c r="N25" s="96" t="s">
        <v>327</v>
      </c>
      <c r="O25" s="96">
        <v>9678381127</v>
      </c>
      <c r="P25" s="95">
        <v>43624</v>
      </c>
      <c r="Q25" s="65" t="s">
        <v>191</v>
      </c>
      <c r="R25" s="47"/>
      <c r="S25" s="18"/>
      <c r="T25" s="18"/>
    </row>
    <row r="26" spans="1:20">
      <c r="A26" s="4">
        <v>22</v>
      </c>
      <c r="B26" s="61" t="s">
        <v>63</v>
      </c>
      <c r="C26" s="69" t="s">
        <v>753</v>
      </c>
      <c r="D26" s="63" t="s">
        <v>23</v>
      </c>
      <c r="E26" s="64">
        <v>100503</v>
      </c>
      <c r="F26" s="117" t="s">
        <v>74</v>
      </c>
      <c r="G26" s="74">
        <v>12</v>
      </c>
      <c r="H26" s="74">
        <v>9</v>
      </c>
      <c r="I26" s="56">
        <f t="shared" si="0"/>
        <v>21</v>
      </c>
      <c r="J26" s="96">
        <v>9508851758</v>
      </c>
      <c r="K26" s="94" t="s">
        <v>175</v>
      </c>
      <c r="L26" s="101" t="s">
        <v>179</v>
      </c>
      <c r="M26" s="94">
        <v>7399785609</v>
      </c>
      <c r="N26" s="103" t="s">
        <v>536</v>
      </c>
      <c r="O26" s="97">
        <v>9954126896</v>
      </c>
      <c r="P26" s="95">
        <v>42894</v>
      </c>
      <c r="Q26" s="65" t="s">
        <v>178</v>
      </c>
      <c r="R26" s="47"/>
      <c r="S26" s="18"/>
      <c r="T26" s="18"/>
    </row>
    <row r="27" spans="1:20" ht="27.6">
      <c r="A27" s="4">
        <v>23</v>
      </c>
      <c r="B27" s="61" t="s">
        <v>62</v>
      </c>
      <c r="C27" s="75" t="s">
        <v>273</v>
      </c>
      <c r="D27" s="63" t="s">
        <v>23</v>
      </c>
      <c r="E27" s="67">
        <v>114106</v>
      </c>
      <c r="F27" s="115" t="s">
        <v>560</v>
      </c>
      <c r="G27" s="68">
        <v>0</v>
      </c>
      <c r="H27" s="68">
        <v>428</v>
      </c>
      <c r="I27" s="56">
        <f t="shared" si="0"/>
        <v>428</v>
      </c>
      <c r="J27" s="97" t="s">
        <v>330</v>
      </c>
      <c r="K27" s="94" t="s">
        <v>247</v>
      </c>
      <c r="L27" s="94" t="s">
        <v>248</v>
      </c>
      <c r="M27" s="94">
        <v>9435091924</v>
      </c>
      <c r="N27" s="97" t="s">
        <v>331</v>
      </c>
      <c r="O27" s="97">
        <v>9508212196</v>
      </c>
      <c r="P27" s="95" t="s">
        <v>332</v>
      </c>
      <c r="Q27" s="65" t="s">
        <v>158</v>
      </c>
      <c r="R27" s="47"/>
      <c r="S27" s="18"/>
      <c r="T27" s="18"/>
    </row>
    <row r="28" spans="1:20" ht="27.6">
      <c r="A28" s="4">
        <v>24</v>
      </c>
      <c r="B28" s="61" t="s">
        <v>63</v>
      </c>
      <c r="C28" s="75" t="s">
        <v>273</v>
      </c>
      <c r="D28" s="63" t="s">
        <v>23</v>
      </c>
      <c r="E28" s="67">
        <v>114106</v>
      </c>
      <c r="F28" s="115" t="s">
        <v>560</v>
      </c>
      <c r="G28" s="68">
        <v>0</v>
      </c>
      <c r="H28" s="68">
        <v>428</v>
      </c>
      <c r="I28" s="56">
        <f t="shared" si="0"/>
        <v>428</v>
      </c>
      <c r="J28" s="97" t="s">
        <v>330</v>
      </c>
      <c r="K28" s="94" t="s">
        <v>247</v>
      </c>
      <c r="L28" s="94" t="s">
        <v>248</v>
      </c>
      <c r="M28" s="94">
        <v>9435091924</v>
      </c>
      <c r="N28" s="97" t="s">
        <v>331</v>
      </c>
      <c r="O28" s="97">
        <v>9508212196</v>
      </c>
      <c r="P28" s="95">
        <v>43626</v>
      </c>
      <c r="Q28" s="65" t="s">
        <v>158</v>
      </c>
      <c r="R28" s="47"/>
      <c r="S28" s="18"/>
      <c r="T28" s="18"/>
    </row>
    <row r="29" spans="1:20">
      <c r="A29" s="4">
        <v>25</v>
      </c>
      <c r="B29" s="61" t="s">
        <v>63</v>
      </c>
      <c r="C29" s="65" t="s">
        <v>274</v>
      </c>
      <c r="D29" s="63" t="s">
        <v>25</v>
      </c>
      <c r="E29" s="61">
        <v>504009</v>
      </c>
      <c r="F29" s="115"/>
      <c r="G29" s="61">
        <v>32</v>
      </c>
      <c r="H29" s="61">
        <v>22</v>
      </c>
      <c r="I29" s="56">
        <f t="shared" si="0"/>
        <v>54</v>
      </c>
      <c r="J29" s="65">
        <v>9957265023</v>
      </c>
      <c r="K29" s="94" t="s">
        <v>247</v>
      </c>
      <c r="L29" s="94" t="s">
        <v>248</v>
      </c>
      <c r="M29" s="94">
        <v>9435091924</v>
      </c>
      <c r="N29" s="97" t="s">
        <v>331</v>
      </c>
      <c r="O29" s="97">
        <v>9508212196</v>
      </c>
      <c r="P29" s="95">
        <v>43627</v>
      </c>
      <c r="Q29" s="65" t="s">
        <v>167</v>
      </c>
      <c r="R29" s="47"/>
      <c r="S29" s="18"/>
      <c r="T29" s="18"/>
    </row>
    <row r="30" spans="1:20">
      <c r="A30" s="4">
        <v>26</v>
      </c>
      <c r="B30" s="61" t="s">
        <v>63</v>
      </c>
      <c r="C30" s="75" t="s">
        <v>275</v>
      </c>
      <c r="D30" s="63" t="s">
        <v>23</v>
      </c>
      <c r="E30" s="67">
        <v>113504</v>
      </c>
      <c r="F30" s="115" t="s">
        <v>74</v>
      </c>
      <c r="G30" s="68">
        <v>12</v>
      </c>
      <c r="H30" s="68">
        <v>13</v>
      </c>
      <c r="I30" s="56">
        <f t="shared" si="0"/>
        <v>25</v>
      </c>
      <c r="J30" s="97">
        <v>8638692299</v>
      </c>
      <c r="K30" s="94" t="s">
        <v>247</v>
      </c>
      <c r="L30" s="94" t="s">
        <v>248</v>
      </c>
      <c r="M30" s="94">
        <v>9435091924</v>
      </c>
      <c r="N30" s="97" t="s">
        <v>331</v>
      </c>
      <c r="O30" s="97">
        <v>9508212196</v>
      </c>
      <c r="P30" s="95">
        <v>43627</v>
      </c>
      <c r="Q30" s="65" t="s">
        <v>167</v>
      </c>
      <c r="R30" s="47"/>
      <c r="S30" s="18"/>
      <c r="T30" s="18"/>
    </row>
    <row r="31" spans="1:20" ht="27.6">
      <c r="A31" s="4">
        <v>27</v>
      </c>
      <c r="B31" s="61" t="s">
        <v>62</v>
      </c>
      <c r="C31" s="65" t="s">
        <v>276</v>
      </c>
      <c r="D31" s="63" t="s">
        <v>25</v>
      </c>
      <c r="E31" s="64">
        <v>105016</v>
      </c>
      <c r="F31" s="65"/>
      <c r="G31" s="61">
        <v>24</v>
      </c>
      <c r="H31" s="61">
        <v>20</v>
      </c>
      <c r="I31" s="56">
        <f t="shared" si="0"/>
        <v>44</v>
      </c>
      <c r="J31" s="65" t="s">
        <v>333</v>
      </c>
      <c r="K31" s="93" t="s">
        <v>160</v>
      </c>
      <c r="L31" s="93" t="s">
        <v>161</v>
      </c>
      <c r="M31" s="93">
        <v>9957233464</v>
      </c>
      <c r="N31" s="94" t="s">
        <v>334</v>
      </c>
      <c r="O31" s="94">
        <v>9678360278</v>
      </c>
      <c r="P31" s="95">
        <v>43628</v>
      </c>
      <c r="Q31" s="65" t="s">
        <v>173</v>
      </c>
      <c r="R31" s="47"/>
      <c r="S31" s="18"/>
      <c r="T31" s="18"/>
    </row>
    <row r="32" spans="1:20">
      <c r="A32" s="4">
        <v>28</v>
      </c>
      <c r="B32" s="61" t="s">
        <v>62</v>
      </c>
      <c r="C32" s="75" t="s">
        <v>277</v>
      </c>
      <c r="D32" s="63" t="s">
        <v>23</v>
      </c>
      <c r="E32" s="67">
        <v>102905</v>
      </c>
      <c r="F32" s="65" t="s">
        <v>74</v>
      </c>
      <c r="G32" s="68">
        <v>19</v>
      </c>
      <c r="H32" s="68">
        <v>18</v>
      </c>
      <c r="I32" s="56">
        <f t="shared" si="0"/>
        <v>37</v>
      </c>
      <c r="J32" s="94">
        <v>9101842485</v>
      </c>
      <c r="K32" s="93" t="s">
        <v>160</v>
      </c>
      <c r="L32" s="93" t="s">
        <v>161</v>
      </c>
      <c r="M32" s="93">
        <v>9957233464</v>
      </c>
      <c r="N32" s="94" t="s">
        <v>334</v>
      </c>
      <c r="O32" s="99">
        <v>9678360278</v>
      </c>
      <c r="P32" s="95">
        <v>43628</v>
      </c>
      <c r="Q32" s="65" t="s">
        <v>173</v>
      </c>
      <c r="R32" s="47"/>
      <c r="S32" s="18"/>
      <c r="T32" s="18"/>
    </row>
    <row r="33" spans="1:20" ht="27.6">
      <c r="A33" s="4">
        <v>29</v>
      </c>
      <c r="B33" s="61" t="s">
        <v>62</v>
      </c>
      <c r="C33" s="63" t="s">
        <v>290</v>
      </c>
      <c r="D33" s="63" t="s">
        <v>23</v>
      </c>
      <c r="E33" s="64"/>
      <c r="F33" s="65" t="s">
        <v>86</v>
      </c>
      <c r="G33" s="68">
        <v>86</v>
      </c>
      <c r="H33" s="68">
        <v>67</v>
      </c>
      <c r="I33" s="56">
        <f t="shared" si="0"/>
        <v>153</v>
      </c>
      <c r="J33" s="96" t="s">
        <v>354</v>
      </c>
      <c r="K33" s="94" t="s">
        <v>175</v>
      </c>
      <c r="L33" s="94" t="s">
        <v>223</v>
      </c>
      <c r="M33" s="94">
        <v>7896100661</v>
      </c>
      <c r="N33" s="97" t="s">
        <v>251</v>
      </c>
      <c r="O33" s="97">
        <v>9957696032</v>
      </c>
      <c r="P33" s="95">
        <v>43629</v>
      </c>
      <c r="Q33" s="65" t="s">
        <v>178</v>
      </c>
      <c r="R33" s="47"/>
      <c r="S33" s="18"/>
      <c r="T33" s="18"/>
    </row>
    <row r="34" spans="1:20" ht="27.6">
      <c r="A34" s="4">
        <v>30</v>
      </c>
      <c r="B34" s="61" t="s">
        <v>62</v>
      </c>
      <c r="C34" s="75" t="s">
        <v>75</v>
      </c>
      <c r="D34" s="63" t="s">
        <v>25</v>
      </c>
      <c r="E34" s="61">
        <v>101006</v>
      </c>
      <c r="F34" s="65"/>
      <c r="G34" s="61">
        <v>32</v>
      </c>
      <c r="H34" s="61">
        <v>29</v>
      </c>
      <c r="I34" s="56">
        <f t="shared" si="0"/>
        <v>61</v>
      </c>
      <c r="J34" s="65" t="s">
        <v>358</v>
      </c>
      <c r="K34" s="93" t="s">
        <v>160</v>
      </c>
      <c r="L34" s="94" t="s">
        <v>223</v>
      </c>
      <c r="M34" s="94">
        <v>7896100661</v>
      </c>
      <c r="N34" s="97" t="s">
        <v>251</v>
      </c>
      <c r="O34" s="97">
        <v>9957696032</v>
      </c>
      <c r="P34" s="95">
        <v>43629</v>
      </c>
      <c r="Q34" s="65" t="s">
        <v>178</v>
      </c>
      <c r="R34" s="18"/>
      <c r="S34" s="18"/>
      <c r="T34" s="18"/>
    </row>
    <row r="35" spans="1:20">
      <c r="A35" s="4">
        <v>31</v>
      </c>
      <c r="B35" s="61" t="s">
        <v>62</v>
      </c>
      <c r="C35" s="75" t="s">
        <v>294</v>
      </c>
      <c r="D35" s="63" t="s">
        <v>23</v>
      </c>
      <c r="E35" s="67">
        <v>100506</v>
      </c>
      <c r="F35" s="65" t="s">
        <v>119</v>
      </c>
      <c r="G35" s="68">
        <v>41</v>
      </c>
      <c r="H35" s="68">
        <v>43</v>
      </c>
      <c r="I35" s="56">
        <f t="shared" si="0"/>
        <v>84</v>
      </c>
      <c r="J35" s="96">
        <v>7896756709</v>
      </c>
      <c r="K35" s="94" t="s">
        <v>175</v>
      </c>
      <c r="L35" s="94" t="s">
        <v>223</v>
      </c>
      <c r="M35" s="94">
        <v>7896100661</v>
      </c>
      <c r="N35" s="97" t="s">
        <v>251</v>
      </c>
      <c r="O35" s="97">
        <v>9957696032</v>
      </c>
      <c r="P35" s="95">
        <v>43629</v>
      </c>
      <c r="Q35" s="65" t="s">
        <v>178</v>
      </c>
      <c r="R35" s="18"/>
      <c r="S35" s="18"/>
      <c r="T35" s="18"/>
    </row>
    <row r="36" spans="1:20" ht="27.6">
      <c r="A36" s="4">
        <v>32</v>
      </c>
      <c r="B36" s="61" t="s">
        <v>62</v>
      </c>
      <c r="C36" s="75" t="s">
        <v>299</v>
      </c>
      <c r="D36" s="63" t="s">
        <v>23</v>
      </c>
      <c r="E36" s="67">
        <v>116801</v>
      </c>
      <c r="F36" s="117" t="s">
        <v>74</v>
      </c>
      <c r="G36" s="68">
        <v>28</v>
      </c>
      <c r="H36" s="68">
        <v>23</v>
      </c>
      <c r="I36" s="56">
        <f t="shared" si="0"/>
        <v>51</v>
      </c>
      <c r="J36" s="97">
        <v>9957389613</v>
      </c>
      <c r="K36" s="94" t="s">
        <v>213</v>
      </c>
      <c r="L36" s="93" t="s">
        <v>364</v>
      </c>
      <c r="M36" s="93">
        <v>9085117640</v>
      </c>
      <c r="N36" s="94" t="s">
        <v>217</v>
      </c>
      <c r="O36" s="99">
        <v>8011894306</v>
      </c>
      <c r="P36" s="95">
        <v>43630</v>
      </c>
      <c r="Q36" s="65" t="s">
        <v>188</v>
      </c>
      <c r="R36" s="18"/>
      <c r="S36" s="18"/>
      <c r="T36" s="18"/>
    </row>
    <row r="37" spans="1:20">
      <c r="A37" s="4">
        <v>33</v>
      </c>
      <c r="B37" s="61" t="s">
        <v>62</v>
      </c>
      <c r="C37" s="75" t="s">
        <v>300</v>
      </c>
      <c r="D37" s="63" t="s">
        <v>23</v>
      </c>
      <c r="E37" s="67">
        <v>116818</v>
      </c>
      <c r="F37" s="117" t="s">
        <v>119</v>
      </c>
      <c r="G37" s="68">
        <v>24</v>
      </c>
      <c r="H37" s="68">
        <v>20</v>
      </c>
      <c r="I37" s="56">
        <f t="shared" si="0"/>
        <v>44</v>
      </c>
      <c r="J37" s="97">
        <v>9957727861</v>
      </c>
      <c r="K37" s="94" t="s">
        <v>213</v>
      </c>
      <c r="L37" s="93" t="s">
        <v>364</v>
      </c>
      <c r="M37" s="93">
        <v>9085117640</v>
      </c>
      <c r="N37" s="94" t="s">
        <v>217</v>
      </c>
      <c r="O37" s="99">
        <v>8011894306</v>
      </c>
      <c r="P37" s="95">
        <v>43630</v>
      </c>
      <c r="Q37" s="65" t="s">
        <v>188</v>
      </c>
      <c r="R37" s="18"/>
      <c r="S37" s="18"/>
      <c r="T37" s="18"/>
    </row>
    <row r="38" spans="1:20">
      <c r="A38" s="4">
        <v>34</v>
      </c>
      <c r="B38" s="61" t="s">
        <v>63</v>
      </c>
      <c r="C38" s="69" t="s">
        <v>301</v>
      </c>
      <c r="D38" s="63" t="s">
        <v>25</v>
      </c>
      <c r="E38" s="67"/>
      <c r="F38" s="65"/>
      <c r="G38" s="64">
        <v>18</v>
      </c>
      <c r="H38" s="64">
        <v>18</v>
      </c>
      <c r="I38" s="56">
        <f t="shared" si="0"/>
        <v>36</v>
      </c>
      <c r="J38" s="18">
        <v>7896631022</v>
      </c>
      <c r="K38" s="93" t="s">
        <v>175</v>
      </c>
      <c r="L38" s="101" t="s">
        <v>179</v>
      </c>
      <c r="M38" s="94">
        <v>7399785609</v>
      </c>
      <c r="N38" s="103" t="s">
        <v>365</v>
      </c>
      <c r="O38" s="97">
        <v>7896344165</v>
      </c>
      <c r="P38" s="95">
        <v>43630</v>
      </c>
      <c r="Q38" s="65" t="s">
        <v>188</v>
      </c>
      <c r="R38" s="18"/>
      <c r="S38" s="18"/>
      <c r="T38" s="18"/>
    </row>
    <row r="39" spans="1:20" ht="27.6">
      <c r="A39" s="4">
        <v>35</v>
      </c>
      <c r="B39" s="61" t="s">
        <v>63</v>
      </c>
      <c r="C39" s="69" t="s">
        <v>302</v>
      </c>
      <c r="D39" s="63" t="s">
        <v>23</v>
      </c>
      <c r="E39" s="67">
        <v>101402</v>
      </c>
      <c r="F39" s="117" t="s">
        <v>119</v>
      </c>
      <c r="G39" s="68">
        <v>43</v>
      </c>
      <c r="H39" s="68">
        <v>40</v>
      </c>
      <c r="I39" s="56">
        <f t="shared" si="0"/>
        <v>83</v>
      </c>
      <c r="J39" s="97" t="s">
        <v>366</v>
      </c>
      <c r="K39" s="93" t="s">
        <v>175</v>
      </c>
      <c r="L39" s="94" t="s">
        <v>179</v>
      </c>
      <c r="M39" s="94">
        <v>7399785609</v>
      </c>
      <c r="N39" s="97" t="s">
        <v>365</v>
      </c>
      <c r="O39" s="97">
        <v>7896344165</v>
      </c>
      <c r="P39" s="95">
        <v>43630</v>
      </c>
      <c r="Q39" s="65" t="s">
        <v>188</v>
      </c>
      <c r="R39" s="18"/>
      <c r="S39" s="18"/>
      <c r="T39" s="18"/>
    </row>
    <row r="40" spans="1:20" ht="27.6">
      <c r="A40" s="4">
        <v>36</v>
      </c>
      <c r="B40" s="61" t="s">
        <v>62</v>
      </c>
      <c r="C40" s="63" t="s">
        <v>310</v>
      </c>
      <c r="D40" s="63" t="s">
        <v>25</v>
      </c>
      <c r="E40" s="64">
        <v>104013</v>
      </c>
      <c r="F40" s="65"/>
      <c r="G40" s="64">
        <v>23</v>
      </c>
      <c r="H40" s="64">
        <v>24</v>
      </c>
      <c r="I40" s="56">
        <f t="shared" si="0"/>
        <v>47</v>
      </c>
      <c r="J40" s="65" t="s">
        <v>376</v>
      </c>
      <c r="K40" s="93" t="s">
        <v>242</v>
      </c>
      <c r="L40" s="94" t="s">
        <v>243</v>
      </c>
      <c r="M40" s="97">
        <v>9435897444</v>
      </c>
      <c r="N40" s="97" t="s">
        <v>377</v>
      </c>
      <c r="O40" s="97">
        <v>940290404</v>
      </c>
      <c r="P40" s="95">
        <v>43631</v>
      </c>
      <c r="Q40" s="65" t="s">
        <v>191</v>
      </c>
      <c r="R40" s="18"/>
      <c r="S40" s="18"/>
      <c r="T40" s="18"/>
    </row>
    <row r="41" spans="1:20">
      <c r="A41" s="4">
        <v>37</v>
      </c>
      <c r="B41" s="61" t="s">
        <v>62</v>
      </c>
      <c r="C41" s="75" t="s">
        <v>311</v>
      </c>
      <c r="D41" s="63" t="s">
        <v>23</v>
      </c>
      <c r="E41" s="68">
        <v>121502</v>
      </c>
      <c r="F41" s="65" t="s">
        <v>74</v>
      </c>
      <c r="G41" s="61">
        <v>26</v>
      </c>
      <c r="H41" s="61">
        <v>29</v>
      </c>
      <c r="I41" s="56">
        <f t="shared" si="0"/>
        <v>55</v>
      </c>
      <c r="J41" s="97">
        <v>9707888269</v>
      </c>
      <c r="K41" s="97" t="s">
        <v>242</v>
      </c>
      <c r="L41" s="97" t="s">
        <v>161</v>
      </c>
      <c r="M41" s="97">
        <v>8473029784</v>
      </c>
      <c r="N41" s="97" t="s">
        <v>377</v>
      </c>
      <c r="O41" s="97">
        <v>940290404</v>
      </c>
      <c r="P41" s="95">
        <v>43631</v>
      </c>
      <c r="Q41" s="65" t="s">
        <v>191</v>
      </c>
      <c r="R41" s="18"/>
      <c r="S41" s="18"/>
      <c r="T41" s="18"/>
    </row>
    <row r="42" spans="1:20" ht="27.6">
      <c r="A42" s="4">
        <v>38</v>
      </c>
      <c r="B42" s="61" t="s">
        <v>63</v>
      </c>
      <c r="C42" s="63" t="s">
        <v>312</v>
      </c>
      <c r="D42" s="63" t="s">
        <v>25</v>
      </c>
      <c r="E42" s="64"/>
      <c r="F42" s="65"/>
      <c r="G42" s="68">
        <v>22</v>
      </c>
      <c r="H42" s="68">
        <v>16</v>
      </c>
      <c r="I42" s="56">
        <f t="shared" si="0"/>
        <v>38</v>
      </c>
      <c r="J42" s="18" t="s">
        <v>378</v>
      </c>
      <c r="K42" s="94" t="s">
        <v>239</v>
      </c>
      <c r="L42" s="101" t="s">
        <v>240</v>
      </c>
      <c r="M42" s="94">
        <v>9854811629</v>
      </c>
      <c r="N42" s="103" t="s">
        <v>241</v>
      </c>
      <c r="O42" s="97">
        <v>9954062529</v>
      </c>
      <c r="P42" s="95">
        <v>43631</v>
      </c>
      <c r="Q42" s="65" t="s">
        <v>191</v>
      </c>
      <c r="R42" s="18"/>
      <c r="S42" s="18"/>
      <c r="T42" s="18"/>
    </row>
    <row r="43" spans="1:20">
      <c r="A43" s="4">
        <v>39</v>
      </c>
      <c r="B43" s="61" t="s">
        <v>63</v>
      </c>
      <c r="C43" s="69" t="s">
        <v>313</v>
      </c>
      <c r="D43" s="65" t="s">
        <v>23</v>
      </c>
      <c r="E43" s="67">
        <v>114703</v>
      </c>
      <c r="F43" s="117" t="s">
        <v>74</v>
      </c>
      <c r="G43" s="68">
        <v>29</v>
      </c>
      <c r="H43" s="68">
        <v>17</v>
      </c>
      <c r="I43" s="56">
        <f t="shared" si="0"/>
        <v>46</v>
      </c>
      <c r="J43" s="97">
        <v>9435933125</v>
      </c>
      <c r="K43" s="94" t="s">
        <v>239</v>
      </c>
      <c r="L43" s="101" t="s">
        <v>240</v>
      </c>
      <c r="M43" s="94">
        <v>9854811629</v>
      </c>
      <c r="N43" s="103" t="s">
        <v>241</v>
      </c>
      <c r="O43" s="97">
        <v>9954062529</v>
      </c>
      <c r="P43" s="95">
        <v>43631</v>
      </c>
      <c r="Q43" s="65" t="s">
        <v>191</v>
      </c>
      <c r="R43" s="18"/>
      <c r="S43" s="18"/>
      <c r="T43" s="18"/>
    </row>
    <row r="44" spans="1:20" ht="27.6">
      <c r="A44" s="4">
        <v>40</v>
      </c>
      <c r="B44" s="61" t="s">
        <v>62</v>
      </c>
      <c r="C44" s="62" t="s">
        <v>881</v>
      </c>
      <c r="D44" s="65" t="s">
        <v>23</v>
      </c>
      <c r="E44" s="61">
        <v>203302</v>
      </c>
      <c r="F44" s="65" t="s">
        <v>86</v>
      </c>
      <c r="G44" s="17">
        <v>153</v>
      </c>
      <c r="H44" s="17">
        <v>144</v>
      </c>
      <c r="I44" s="56">
        <f t="shared" si="0"/>
        <v>297</v>
      </c>
      <c r="J44" s="93" t="s">
        <v>882</v>
      </c>
      <c r="K44" s="93" t="s">
        <v>185</v>
      </c>
      <c r="L44" s="93" t="s">
        <v>186</v>
      </c>
      <c r="M44" s="93">
        <v>9957128409</v>
      </c>
      <c r="N44" s="93" t="s">
        <v>206</v>
      </c>
      <c r="O44" s="100">
        <v>8876798761</v>
      </c>
      <c r="P44" s="95">
        <v>43633</v>
      </c>
      <c r="Q44" s="65" t="s">
        <v>158</v>
      </c>
      <c r="R44" s="18"/>
      <c r="S44" s="18"/>
      <c r="T44" s="18"/>
    </row>
    <row r="45" spans="1:20" ht="27.6">
      <c r="A45" s="4">
        <v>41</v>
      </c>
      <c r="B45" s="61" t="s">
        <v>63</v>
      </c>
      <c r="C45" s="62" t="s">
        <v>881</v>
      </c>
      <c r="D45" s="65" t="s">
        <v>23</v>
      </c>
      <c r="E45" s="61">
        <v>203302</v>
      </c>
      <c r="F45" s="65" t="s">
        <v>86</v>
      </c>
      <c r="G45" s="17">
        <v>153</v>
      </c>
      <c r="H45" s="17">
        <v>144</v>
      </c>
      <c r="I45" s="56">
        <f t="shared" si="0"/>
        <v>297</v>
      </c>
      <c r="J45" s="93" t="s">
        <v>882</v>
      </c>
      <c r="K45" s="93" t="s">
        <v>185</v>
      </c>
      <c r="L45" s="93" t="s">
        <v>186</v>
      </c>
      <c r="M45" s="93">
        <v>9957128409</v>
      </c>
      <c r="N45" s="93" t="s">
        <v>206</v>
      </c>
      <c r="O45" s="100">
        <v>8876798761</v>
      </c>
      <c r="P45" s="95">
        <v>43633</v>
      </c>
      <c r="Q45" s="65" t="s">
        <v>158</v>
      </c>
      <c r="R45" s="18"/>
      <c r="S45" s="18"/>
      <c r="T45" s="18"/>
    </row>
    <row r="46" spans="1:20" ht="27.6">
      <c r="A46" s="4">
        <v>42</v>
      </c>
      <c r="B46" s="61" t="s">
        <v>62</v>
      </c>
      <c r="C46" s="65" t="s">
        <v>303</v>
      </c>
      <c r="D46" s="63" t="s">
        <v>25</v>
      </c>
      <c r="E46" s="67"/>
      <c r="F46" s="65"/>
      <c r="G46" s="64">
        <v>15</v>
      </c>
      <c r="H46" s="64">
        <v>17</v>
      </c>
      <c r="I46" s="56">
        <f t="shared" si="0"/>
        <v>32</v>
      </c>
      <c r="J46" s="65" t="s">
        <v>367</v>
      </c>
      <c r="K46" s="98" t="s">
        <v>170</v>
      </c>
      <c r="L46" s="98" t="s">
        <v>318</v>
      </c>
      <c r="M46" s="98">
        <v>8486010180</v>
      </c>
      <c r="N46" s="94" t="s">
        <v>322</v>
      </c>
      <c r="O46" s="99">
        <v>7399137966</v>
      </c>
      <c r="P46" s="95">
        <v>43634</v>
      </c>
      <c r="Q46" s="65" t="s">
        <v>167</v>
      </c>
      <c r="R46" s="18"/>
      <c r="S46" s="18"/>
      <c r="T46" s="18"/>
    </row>
    <row r="47" spans="1:20" ht="27.6">
      <c r="A47" s="4">
        <v>43</v>
      </c>
      <c r="B47" s="61" t="s">
        <v>62</v>
      </c>
      <c r="C47" s="69" t="s">
        <v>304</v>
      </c>
      <c r="D47" s="63" t="s">
        <v>23</v>
      </c>
      <c r="E47" s="64">
        <v>102204</v>
      </c>
      <c r="F47" s="69" t="s">
        <v>74</v>
      </c>
      <c r="G47" s="68">
        <v>26</v>
      </c>
      <c r="H47" s="68">
        <v>29</v>
      </c>
      <c r="I47" s="56">
        <f t="shared" si="0"/>
        <v>55</v>
      </c>
      <c r="J47" s="96" t="s">
        <v>368</v>
      </c>
      <c r="K47" s="98" t="s">
        <v>170</v>
      </c>
      <c r="L47" s="98" t="s">
        <v>318</v>
      </c>
      <c r="M47" s="98">
        <v>8486010180</v>
      </c>
      <c r="N47" s="94" t="s">
        <v>322</v>
      </c>
      <c r="O47" s="99">
        <v>7399137966</v>
      </c>
      <c r="P47" s="95">
        <v>43634</v>
      </c>
      <c r="Q47" s="65" t="s">
        <v>167</v>
      </c>
      <c r="R47" s="18"/>
      <c r="S47" s="18"/>
      <c r="T47" s="18"/>
    </row>
    <row r="48" spans="1:20" ht="27.6">
      <c r="A48" s="4">
        <v>44</v>
      </c>
      <c r="B48" s="61" t="s">
        <v>63</v>
      </c>
      <c r="C48" s="65" t="s">
        <v>305</v>
      </c>
      <c r="D48" s="65" t="s">
        <v>25</v>
      </c>
      <c r="E48" s="66">
        <v>105001</v>
      </c>
      <c r="F48" s="65"/>
      <c r="G48" s="66">
        <v>24</v>
      </c>
      <c r="H48" s="66">
        <v>19</v>
      </c>
      <c r="I48" s="56">
        <f t="shared" si="0"/>
        <v>43</v>
      </c>
      <c r="J48" s="65" t="s">
        <v>369</v>
      </c>
      <c r="K48" s="93" t="s">
        <v>370</v>
      </c>
      <c r="L48" s="93" t="s">
        <v>371</v>
      </c>
      <c r="M48" s="93">
        <v>9954474075</v>
      </c>
      <c r="N48" s="97" t="s">
        <v>201</v>
      </c>
      <c r="O48" s="97">
        <v>7399780357</v>
      </c>
      <c r="P48" s="95">
        <v>43634</v>
      </c>
      <c r="Q48" s="65" t="s">
        <v>167</v>
      </c>
      <c r="R48" s="18"/>
      <c r="S48" s="18"/>
      <c r="T48" s="18"/>
    </row>
    <row r="49" spans="1:20" ht="27.6">
      <c r="A49" s="4">
        <v>45</v>
      </c>
      <c r="B49" s="61" t="s">
        <v>63</v>
      </c>
      <c r="C49" s="65" t="s">
        <v>306</v>
      </c>
      <c r="D49" s="65" t="s">
        <v>23</v>
      </c>
      <c r="E49" s="66">
        <v>117303</v>
      </c>
      <c r="F49" s="65" t="s">
        <v>74</v>
      </c>
      <c r="G49" s="68">
        <v>34</v>
      </c>
      <c r="H49" s="68">
        <v>35</v>
      </c>
      <c r="I49" s="56">
        <f t="shared" si="0"/>
        <v>69</v>
      </c>
      <c r="J49" s="97" t="s">
        <v>372</v>
      </c>
      <c r="K49" s="93" t="s">
        <v>370</v>
      </c>
      <c r="L49" s="93" t="s">
        <v>371</v>
      </c>
      <c r="M49" s="93">
        <v>9954474075</v>
      </c>
      <c r="N49" s="97" t="s">
        <v>201</v>
      </c>
      <c r="O49" s="97">
        <v>7399780357</v>
      </c>
      <c r="P49" s="95">
        <v>43634</v>
      </c>
      <c r="Q49" s="65" t="s">
        <v>167</v>
      </c>
      <c r="R49" s="18"/>
      <c r="S49" s="18"/>
      <c r="T49" s="18"/>
    </row>
    <row r="50" spans="1:20">
      <c r="A50" s="4">
        <v>46</v>
      </c>
      <c r="B50" s="61" t="s">
        <v>63</v>
      </c>
      <c r="C50" s="65" t="s">
        <v>96</v>
      </c>
      <c r="D50" s="63" t="s">
        <v>25</v>
      </c>
      <c r="E50" s="66">
        <v>102002</v>
      </c>
      <c r="F50" s="65"/>
      <c r="G50" s="61">
        <v>42</v>
      </c>
      <c r="H50" s="61">
        <v>30</v>
      </c>
      <c r="I50" s="56">
        <f t="shared" si="0"/>
        <v>72</v>
      </c>
      <c r="J50" s="65">
        <v>9577153503</v>
      </c>
      <c r="K50" s="94" t="s">
        <v>160</v>
      </c>
      <c r="L50" s="101" t="s">
        <v>161</v>
      </c>
      <c r="M50" s="94">
        <v>9957233464</v>
      </c>
      <c r="N50" s="101" t="s">
        <v>196</v>
      </c>
      <c r="O50" s="94">
        <v>9577153431</v>
      </c>
      <c r="P50" s="95">
        <v>43635</v>
      </c>
      <c r="Q50" s="65" t="s">
        <v>173</v>
      </c>
      <c r="R50" s="18"/>
      <c r="S50" s="18"/>
      <c r="T50" s="18"/>
    </row>
    <row r="51" spans="1:20" ht="27.6">
      <c r="A51" s="4">
        <v>47</v>
      </c>
      <c r="B51" s="61" t="s">
        <v>63</v>
      </c>
      <c r="C51" s="75" t="s">
        <v>289</v>
      </c>
      <c r="D51" s="63" t="s">
        <v>23</v>
      </c>
      <c r="E51" s="67">
        <v>112705</v>
      </c>
      <c r="F51" s="115" t="s">
        <v>74</v>
      </c>
      <c r="G51" s="68">
        <v>19</v>
      </c>
      <c r="H51" s="68">
        <v>22</v>
      </c>
      <c r="I51" s="56">
        <f t="shared" si="0"/>
        <v>41</v>
      </c>
      <c r="J51" s="96" t="s">
        <v>352</v>
      </c>
      <c r="K51" s="93" t="s">
        <v>160</v>
      </c>
      <c r="L51" s="93" t="s">
        <v>161</v>
      </c>
      <c r="M51" s="93">
        <v>9957233464</v>
      </c>
      <c r="N51" s="96" t="s">
        <v>353</v>
      </c>
      <c r="O51" s="96">
        <v>7399138094</v>
      </c>
      <c r="P51" s="95">
        <v>43635</v>
      </c>
      <c r="Q51" s="65" t="s">
        <v>173</v>
      </c>
      <c r="R51" s="18"/>
      <c r="S51" s="18"/>
      <c r="T51" s="18"/>
    </row>
    <row r="52" spans="1:20" ht="27.6">
      <c r="A52" s="4">
        <v>48</v>
      </c>
      <c r="B52" s="61" t="s">
        <v>62</v>
      </c>
      <c r="C52" s="65" t="s">
        <v>307</v>
      </c>
      <c r="D52" s="63" t="s">
        <v>25</v>
      </c>
      <c r="E52" s="64">
        <v>105007</v>
      </c>
      <c r="F52" s="115"/>
      <c r="G52" s="61">
        <v>27</v>
      </c>
      <c r="H52" s="61">
        <v>21</v>
      </c>
      <c r="I52" s="56">
        <f t="shared" si="0"/>
        <v>48</v>
      </c>
      <c r="J52" s="65">
        <v>7896101094</v>
      </c>
      <c r="K52" s="94" t="s">
        <v>370</v>
      </c>
      <c r="L52" s="93" t="s">
        <v>373</v>
      </c>
      <c r="M52" s="93" t="s">
        <v>374</v>
      </c>
      <c r="N52" s="97" t="s">
        <v>375</v>
      </c>
      <c r="O52" s="97">
        <v>9957833670</v>
      </c>
      <c r="P52" s="95">
        <v>43636</v>
      </c>
      <c r="Q52" s="65" t="s">
        <v>178</v>
      </c>
      <c r="R52" s="18"/>
      <c r="S52" s="18"/>
      <c r="T52" s="18"/>
    </row>
    <row r="53" spans="1:20" ht="27.6">
      <c r="A53" s="4">
        <v>49</v>
      </c>
      <c r="B53" s="61" t="s">
        <v>62</v>
      </c>
      <c r="C53" s="69" t="s">
        <v>308</v>
      </c>
      <c r="D53" s="63" t="s">
        <v>23</v>
      </c>
      <c r="E53" s="64">
        <v>115702</v>
      </c>
      <c r="F53" s="117" t="s">
        <v>74</v>
      </c>
      <c r="G53" s="68">
        <v>17</v>
      </c>
      <c r="H53" s="68">
        <v>18</v>
      </c>
      <c r="I53" s="56">
        <f t="shared" si="0"/>
        <v>35</v>
      </c>
      <c r="J53" s="97">
        <v>9101159662</v>
      </c>
      <c r="K53" s="94" t="s">
        <v>370</v>
      </c>
      <c r="L53" s="93" t="s">
        <v>373</v>
      </c>
      <c r="M53" s="93" t="s">
        <v>374</v>
      </c>
      <c r="N53" s="97" t="s">
        <v>375</v>
      </c>
      <c r="O53" s="97">
        <v>9957833670</v>
      </c>
      <c r="P53" s="95">
        <v>43636</v>
      </c>
      <c r="Q53" s="65" t="s">
        <v>178</v>
      </c>
      <c r="R53" s="18"/>
      <c r="S53" s="18"/>
      <c r="T53" s="18"/>
    </row>
    <row r="54" spans="1:20" ht="27.6">
      <c r="A54" s="4">
        <v>50</v>
      </c>
      <c r="B54" s="61" t="s">
        <v>62</v>
      </c>
      <c r="C54" s="69" t="s">
        <v>309</v>
      </c>
      <c r="D54" s="63" t="s">
        <v>23</v>
      </c>
      <c r="E54" s="64">
        <v>103001</v>
      </c>
      <c r="F54" s="117" t="s">
        <v>74</v>
      </c>
      <c r="G54" s="68">
        <v>24</v>
      </c>
      <c r="H54" s="68">
        <v>25</v>
      </c>
      <c r="I54" s="56">
        <f t="shared" si="0"/>
        <v>49</v>
      </c>
      <c r="J54" s="96">
        <v>9957449451</v>
      </c>
      <c r="K54" s="93" t="s">
        <v>370</v>
      </c>
      <c r="L54" s="93" t="s">
        <v>373</v>
      </c>
      <c r="M54" s="93" t="s">
        <v>374</v>
      </c>
      <c r="N54" s="94" t="s">
        <v>334</v>
      </c>
      <c r="O54" s="99">
        <v>9678360278</v>
      </c>
      <c r="P54" s="95">
        <v>43636</v>
      </c>
      <c r="Q54" s="65" t="s">
        <v>178</v>
      </c>
      <c r="R54" s="18"/>
      <c r="S54" s="18"/>
      <c r="T54" s="18"/>
    </row>
    <row r="55" spans="1:20" ht="27.6">
      <c r="A55" s="4">
        <v>51</v>
      </c>
      <c r="B55" s="61" t="s">
        <v>63</v>
      </c>
      <c r="C55" s="65" t="s">
        <v>291</v>
      </c>
      <c r="D55" s="63" t="s">
        <v>25</v>
      </c>
      <c r="E55" s="61">
        <v>102001</v>
      </c>
      <c r="F55" s="115"/>
      <c r="G55" s="61">
        <v>32</v>
      </c>
      <c r="H55" s="61">
        <v>33</v>
      </c>
      <c r="I55" s="56">
        <f t="shared" si="0"/>
        <v>65</v>
      </c>
      <c r="J55" s="65">
        <v>9954776286</v>
      </c>
      <c r="K55" s="93" t="s">
        <v>160</v>
      </c>
      <c r="L55" s="93" t="s">
        <v>161</v>
      </c>
      <c r="M55" s="93">
        <v>9957233464</v>
      </c>
      <c r="N55" s="94" t="s">
        <v>355</v>
      </c>
      <c r="O55" s="94">
        <v>7399120668</v>
      </c>
      <c r="P55" s="95">
        <v>43636</v>
      </c>
      <c r="Q55" s="65" t="s">
        <v>178</v>
      </c>
      <c r="R55" s="18"/>
      <c r="S55" s="18"/>
      <c r="T55" s="18"/>
    </row>
    <row r="56" spans="1:20">
      <c r="A56" s="4">
        <v>52</v>
      </c>
      <c r="B56" s="61" t="s">
        <v>63</v>
      </c>
      <c r="C56" s="69" t="s">
        <v>292</v>
      </c>
      <c r="D56" s="63" t="s">
        <v>23</v>
      </c>
      <c r="E56" s="67">
        <v>102906</v>
      </c>
      <c r="F56" s="117" t="s">
        <v>74</v>
      </c>
      <c r="G56" s="68">
        <v>27</v>
      </c>
      <c r="H56" s="68">
        <v>23</v>
      </c>
      <c r="I56" s="56">
        <f t="shared" si="0"/>
        <v>50</v>
      </c>
      <c r="J56" s="94">
        <v>9706757971</v>
      </c>
      <c r="K56" s="93" t="s">
        <v>160</v>
      </c>
      <c r="L56" s="93" t="s">
        <v>161</v>
      </c>
      <c r="M56" s="93">
        <v>9957233464</v>
      </c>
      <c r="N56" s="94" t="s">
        <v>355</v>
      </c>
      <c r="O56" s="99">
        <v>7399120668</v>
      </c>
      <c r="P56" s="95">
        <v>43636</v>
      </c>
      <c r="Q56" s="65" t="s">
        <v>178</v>
      </c>
      <c r="R56" s="18"/>
      <c r="S56" s="18"/>
      <c r="T56" s="18"/>
    </row>
    <row r="57" spans="1:20" ht="27.6">
      <c r="A57" s="4">
        <v>53</v>
      </c>
      <c r="B57" s="61" t="s">
        <v>62</v>
      </c>
      <c r="C57" s="65" t="s">
        <v>137</v>
      </c>
      <c r="D57" s="63" t="s">
        <v>25</v>
      </c>
      <c r="E57" s="61">
        <v>503021</v>
      </c>
      <c r="F57" s="115"/>
      <c r="G57" s="61">
        <v>19</v>
      </c>
      <c r="H57" s="61">
        <v>22</v>
      </c>
      <c r="I57" s="56">
        <f t="shared" si="0"/>
        <v>41</v>
      </c>
      <c r="J57" s="65">
        <v>8811805824</v>
      </c>
      <c r="K57" s="93" t="s">
        <v>208</v>
      </c>
      <c r="L57" s="94" t="s">
        <v>211</v>
      </c>
      <c r="M57" s="94">
        <v>9957727954</v>
      </c>
      <c r="N57" s="94" t="s">
        <v>232</v>
      </c>
      <c r="O57" s="94">
        <v>9954883347</v>
      </c>
      <c r="P57" s="95">
        <v>43637</v>
      </c>
      <c r="Q57" s="65" t="s">
        <v>188</v>
      </c>
      <c r="R57" s="18"/>
      <c r="S57" s="18"/>
      <c r="T57" s="18"/>
    </row>
    <row r="58" spans="1:20" ht="27.6">
      <c r="A58" s="4">
        <v>54</v>
      </c>
      <c r="B58" s="61" t="s">
        <v>62</v>
      </c>
      <c r="C58" s="75" t="s">
        <v>565</v>
      </c>
      <c r="D58" s="63" t="s">
        <v>23</v>
      </c>
      <c r="E58" s="67">
        <v>116001</v>
      </c>
      <c r="F58" s="117" t="s">
        <v>74</v>
      </c>
      <c r="G58" s="74">
        <v>16</v>
      </c>
      <c r="H58" s="74">
        <v>25</v>
      </c>
      <c r="I58" s="56">
        <f t="shared" si="0"/>
        <v>41</v>
      </c>
      <c r="J58" s="96" t="s">
        <v>566</v>
      </c>
      <c r="K58" s="93" t="s">
        <v>208</v>
      </c>
      <c r="L58" s="94" t="s">
        <v>356</v>
      </c>
      <c r="M58" s="94">
        <v>8011949925</v>
      </c>
      <c r="N58" s="94" t="s">
        <v>232</v>
      </c>
      <c r="O58" s="99">
        <v>9954883347</v>
      </c>
      <c r="P58" s="95">
        <v>43637</v>
      </c>
      <c r="Q58" s="65" t="s">
        <v>188</v>
      </c>
      <c r="R58" s="18"/>
      <c r="S58" s="18"/>
      <c r="T58" s="18"/>
    </row>
    <row r="59" spans="1:20" ht="27.6">
      <c r="A59" s="4">
        <v>55</v>
      </c>
      <c r="B59" s="61" t="s">
        <v>62</v>
      </c>
      <c r="C59" s="75" t="s">
        <v>293</v>
      </c>
      <c r="D59" s="63" t="s">
        <v>23</v>
      </c>
      <c r="E59" s="67">
        <v>116003</v>
      </c>
      <c r="F59" s="65" t="s">
        <v>74</v>
      </c>
      <c r="G59" s="68">
        <v>15</v>
      </c>
      <c r="H59" s="68">
        <v>20</v>
      </c>
      <c r="I59" s="56">
        <f t="shared" si="0"/>
        <v>35</v>
      </c>
      <c r="J59" s="97" t="s">
        <v>357</v>
      </c>
      <c r="K59" s="94" t="s">
        <v>208</v>
      </c>
      <c r="L59" s="94" t="s">
        <v>209</v>
      </c>
      <c r="M59" s="94">
        <v>8638360278</v>
      </c>
      <c r="N59" s="94" t="s">
        <v>210</v>
      </c>
      <c r="O59" s="94">
        <v>9954066645</v>
      </c>
      <c r="P59" s="95">
        <v>43637</v>
      </c>
      <c r="Q59" s="65" t="s">
        <v>188</v>
      </c>
      <c r="R59" s="18"/>
      <c r="S59" s="18"/>
      <c r="T59" s="18"/>
    </row>
    <row r="60" spans="1:20" ht="27.6">
      <c r="A60" s="4">
        <v>56</v>
      </c>
      <c r="B60" s="61" t="s">
        <v>63</v>
      </c>
      <c r="C60" s="65" t="s">
        <v>553</v>
      </c>
      <c r="D60" s="63" t="s">
        <v>25</v>
      </c>
      <c r="E60" s="64">
        <v>102023</v>
      </c>
      <c r="F60" s="115"/>
      <c r="G60" s="64">
        <v>39</v>
      </c>
      <c r="H60" s="64">
        <v>30</v>
      </c>
      <c r="I60" s="56">
        <f t="shared" si="0"/>
        <v>69</v>
      </c>
      <c r="J60" s="65">
        <v>9954126061</v>
      </c>
      <c r="K60" s="93" t="s">
        <v>239</v>
      </c>
      <c r="L60" s="93" t="s">
        <v>517</v>
      </c>
      <c r="M60" s="93">
        <v>9435610798</v>
      </c>
      <c r="N60" s="96" t="s">
        <v>518</v>
      </c>
      <c r="O60" s="96">
        <v>9706493093</v>
      </c>
      <c r="P60" s="95">
        <v>43637</v>
      </c>
      <c r="Q60" s="65" t="s">
        <v>188</v>
      </c>
      <c r="R60" s="18"/>
      <c r="S60" s="18"/>
      <c r="T60" s="18"/>
    </row>
    <row r="61" spans="1:20" ht="27.6">
      <c r="A61" s="4">
        <v>57</v>
      </c>
      <c r="B61" s="61" t="s">
        <v>63</v>
      </c>
      <c r="C61" s="75" t="s">
        <v>554</v>
      </c>
      <c r="D61" s="65" t="s">
        <v>23</v>
      </c>
      <c r="E61" s="67">
        <v>105601</v>
      </c>
      <c r="F61" s="115" t="s">
        <v>74</v>
      </c>
      <c r="G61" s="68">
        <v>17</v>
      </c>
      <c r="H61" s="68">
        <v>18</v>
      </c>
      <c r="I61" s="56">
        <f t="shared" si="0"/>
        <v>35</v>
      </c>
      <c r="J61" s="96" t="s">
        <v>557</v>
      </c>
      <c r="K61" s="93" t="s">
        <v>239</v>
      </c>
      <c r="L61" s="93" t="s">
        <v>517</v>
      </c>
      <c r="M61" s="93">
        <v>9435610798</v>
      </c>
      <c r="N61" s="96" t="s">
        <v>518</v>
      </c>
      <c r="O61" s="96">
        <v>9706493093</v>
      </c>
      <c r="P61" s="95">
        <v>43637</v>
      </c>
      <c r="Q61" s="65" t="s">
        <v>188</v>
      </c>
      <c r="R61" s="18"/>
      <c r="S61" s="18"/>
      <c r="T61" s="18"/>
    </row>
    <row r="62" spans="1:20" ht="27.6">
      <c r="A62" s="4">
        <v>58</v>
      </c>
      <c r="B62" s="61" t="s">
        <v>62</v>
      </c>
      <c r="C62" s="65" t="s">
        <v>295</v>
      </c>
      <c r="D62" s="63" t="s">
        <v>25</v>
      </c>
      <c r="E62" s="61">
        <v>504001</v>
      </c>
      <c r="F62" s="65"/>
      <c r="G62" s="61">
        <v>23</v>
      </c>
      <c r="H62" s="61">
        <v>29</v>
      </c>
      <c r="I62" s="56">
        <f t="shared" si="0"/>
        <v>52</v>
      </c>
      <c r="J62" s="65" t="s">
        <v>359</v>
      </c>
      <c r="K62" s="93" t="s">
        <v>208</v>
      </c>
      <c r="L62" s="94" t="s">
        <v>209</v>
      </c>
      <c r="M62" s="94">
        <v>9401450312</v>
      </c>
      <c r="N62" s="94" t="s">
        <v>360</v>
      </c>
      <c r="O62" s="94">
        <v>9957201617</v>
      </c>
      <c r="P62" s="95">
        <v>43638</v>
      </c>
      <c r="Q62" s="65" t="s">
        <v>191</v>
      </c>
      <c r="R62" s="18"/>
      <c r="S62" s="18"/>
      <c r="T62" s="18"/>
    </row>
    <row r="63" spans="1:20" ht="27.6">
      <c r="A63" s="4">
        <v>59</v>
      </c>
      <c r="B63" s="61" t="s">
        <v>62</v>
      </c>
      <c r="C63" s="75" t="s">
        <v>296</v>
      </c>
      <c r="D63" s="63" t="s">
        <v>23</v>
      </c>
      <c r="E63" s="67">
        <v>109702</v>
      </c>
      <c r="F63" s="65" t="s">
        <v>74</v>
      </c>
      <c r="G63" s="68">
        <v>20</v>
      </c>
      <c r="H63" s="68">
        <v>22</v>
      </c>
      <c r="I63" s="56">
        <f t="shared" si="0"/>
        <v>42</v>
      </c>
      <c r="J63" s="96" t="s">
        <v>361</v>
      </c>
      <c r="K63" s="93" t="s">
        <v>208</v>
      </c>
      <c r="L63" s="94" t="s">
        <v>209</v>
      </c>
      <c r="M63" s="94">
        <v>8638360278</v>
      </c>
      <c r="N63" s="94" t="s">
        <v>360</v>
      </c>
      <c r="O63" s="99">
        <v>9957201617</v>
      </c>
      <c r="P63" s="95">
        <v>43638</v>
      </c>
      <c r="Q63" s="65" t="s">
        <v>191</v>
      </c>
      <c r="R63" s="18"/>
      <c r="S63" s="18"/>
      <c r="T63" s="18"/>
    </row>
    <row r="64" spans="1:20" ht="27.6">
      <c r="A64" s="4">
        <v>60</v>
      </c>
      <c r="B64" s="61" t="s">
        <v>63</v>
      </c>
      <c r="C64" s="63" t="s">
        <v>297</v>
      </c>
      <c r="D64" s="63" t="s">
        <v>25</v>
      </c>
      <c r="E64" s="64">
        <v>103007</v>
      </c>
      <c r="F64" s="65"/>
      <c r="G64" s="64">
        <v>33</v>
      </c>
      <c r="H64" s="64">
        <v>36</v>
      </c>
      <c r="I64" s="56">
        <f t="shared" si="0"/>
        <v>69</v>
      </c>
      <c r="J64" s="65" t="s">
        <v>362</v>
      </c>
      <c r="K64" s="94" t="s">
        <v>160</v>
      </c>
      <c r="L64" s="101" t="s">
        <v>161</v>
      </c>
      <c r="M64" s="94">
        <v>9957233464</v>
      </c>
      <c r="N64" s="101" t="s">
        <v>363</v>
      </c>
      <c r="O64" s="99">
        <v>7399211892</v>
      </c>
      <c r="P64" s="95">
        <v>43638</v>
      </c>
      <c r="Q64" s="65" t="s">
        <v>191</v>
      </c>
      <c r="R64" s="18"/>
      <c r="S64" s="18"/>
      <c r="T64" s="18"/>
    </row>
    <row r="65" spans="1:20">
      <c r="A65" s="4">
        <v>61</v>
      </c>
      <c r="B65" s="61" t="s">
        <v>63</v>
      </c>
      <c r="C65" s="69" t="s">
        <v>298</v>
      </c>
      <c r="D65" s="63" t="s">
        <v>23</v>
      </c>
      <c r="E65" s="67">
        <v>111901</v>
      </c>
      <c r="F65" s="117" t="s">
        <v>74</v>
      </c>
      <c r="G65" s="68">
        <v>20</v>
      </c>
      <c r="H65" s="68">
        <v>20</v>
      </c>
      <c r="I65" s="56">
        <f t="shared" si="0"/>
        <v>40</v>
      </c>
      <c r="J65" s="97">
        <v>9401151126</v>
      </c>
      <c r="K65" s="94" t="s">
        <v>160</v>
      </c>
      <c r="L65" s="101" t="s">
        <v>161</v>
      </c>
      <c r="M65" s="94">
        <v>9957233464</v>
      </c>
      <c r="N65" s="101" t="s">
        <v>363</v>
      </c>
      <c r="O65" s="99">
        <v>7399211892</v>
      </c>
      <c r="P65" s="95">
        <v>43638</v>
      </c>
      <c r="Q65" s="65" t="s">
        <v>191</v>
      </c>
      <c r="R65" s="18"/>
      <c r="S65" s="18"/>
      <c r="T65" s="18"/>
    </row>
    <row r="66" spans="1:20">
      <c r="A66" s="4">
        <v>62</v>
      </c>
      <c r="B66" s="61" t="s">
        <v>62</v>
      </c>
      <c r="C66" s="65" t="s">
        <v>278</v>
      </c>
      <c r="D66" s="63" t="s">
        <v>25</v>
      </c>
      <c r="E66" s="66">
        <v>506010</v>
      </c>
      <c r="F66" s="65"/>
      <c r="G66" s="61">
        <v>28</v>
      </c>
      <c r="H66" s="61">
        <v>27</v>
      </c>
      <c r="I66" s="56">
        <f t="shared" si="0"/>
        <v>55</v>
      </c>
      <c r="J66" s="65">
        <v>7896239254</v>
      </c>
      <c r="K66" s="94" t="s">
        <v>185</v>
      </c>
      <c r="L66" s="93" t="s">
        <v>186</v>
      </c>
      <c r="M66" s="93">
        <v>9957128409</v>
      </c>
      <c r="N66" s="93" t="s">
        <v>205</v>
      </c>
      <c r="O66" s="100">
        <v>8486600315</v>
      </c>
      <c r="P66" s="95">
        <v>43640</v>
      </c>
      <c r="Q66" s="65" t="s">
        <v>158</v>
      </c>
      <c r="R66" s="18"/>
      <c r="S66" s="18"/>
      <c r="T66" s="18"/>
    </row>
    <row r="67" spans="1:20">
      <c r="A67" s="4">
        <v>63</v>
      </c>
      <c r="B67" s="61" t="s">
        <v>62</v>
      </c>
      <c r="C67" s="65" t="s">
        <v>279</v>
      </c>
      <c r="D67" s="63" t="s">
        <v>25</v>
      </c>
      <c r="E67" s="66">
        <v>507017</v>
      </c>
      <c r="F67" s="65"/>
      <c r="G67" s="61">
        <v>29</v>
      </c>
      <c r="H67" s="61">
        <v>18</v>
      </c>
      <c r="I67" s="56">
        <f t="shared" si="0"/>
        <v>47</v>
      </c>
      <c r="J67" s="65">
        <v>9854858594</v>
      </c>
      <c r="K67" s="94" t="s">
        <v>185</v>
      </c>
      <c r="L67" s="93" t="s">
        <v>186</v>
      </c>
      <c r="M67" s="93">
        <v>9957128409</v>
      </c>
      <c r="N67" s="94" t="s">
        <v>335</v>
      </c>
      <c r="O67" s="99">
        <v>9678381632</v>
      </c>
      <c r="P67" s="95">
        <v>43640</v>
      </c>
      <c r="Q67" s="65" t="s">
        <v>158</v>
      </c>
      <c r="R67" s="18"/>
      <c r="S67" s="18"/>
      <c r="T67" s="18"/>
    </row>
    <row r="68" spans="1:20" ht="27.6">
      <c r="A68" s="4">
        <v>64</v>
      </c>
      <c r="B68" s="61" t="s">
        <v>63</v>
      </c>
      <c r="C68" s="63" t="s">
        <v>280</v>
      </c>
      <c r="D68" s="63" t="s">
        <v>25</v>
      </c>
      <c r="E68" s="64">
        <v>103013</v>
      </c>
      <c r="F68" s="65"/>
      <c r="G68" s="66">
        <v>26</v>
      </c>
      <c r="H68" s="66">
        <v>37</v>
      </c>
      <c r="I68" s="56">
        <f t="shared" si="0"/>
        <v>63</v>
      </c>
      <c r="J68" s="65" t="s">
        <v>336</v>
      </c>
      <c r="K68" s="94" t="s">
        <v>242</v>
      </c>
      <c r="L68" s="97" t="s">
        <v>161</v>
      </c>
      <c r="M68" s="97">
        <v>8473029784</v>
      </c>
      <c r="N68" s="94" t="s">
        <v>337</v>
      </c>
      <c r="O68" s="99">
        <v>8876741541</v>
      </c>
      <c r="P68" s="95">
        <v>43640</v>
      </c>
      <c r="Q68" s="65" t="s">
        <v>158</v>
      </c>
      <c r="R68" s="18"/>
      <c r="S68" s="18"/>
      <c r="T68" s="18"/>
    </row>
    <row r="69" spans="1:20" ht="27.6">
      <c r="A69" s="4">
        <v>65</v>
      </c>
      <c r="B69" s="61" t="s">
        <v>62</v>
      </c>
      <c r="C69" s="65" t="s">
        <v>281</v>
      </c>
      <c r="D69" s="63" t="s">
        <v>25</v>
      </c>
      <c r="E69" s="64">
        <v>102012</v>
      </c>
      <c r="F69" s="65"/>
      <c r="G69" s="64">
        <v>39</v>
      </c>
      <c r="H69" s="64">
        <v>32</v>
      </c>
      <c r="I69" s="56">
        <f t="shared" si="0"/>
        <v>71</v>
      </c>
      <c r="J69" s="65">
        <v>8473954095</v>
      </c>
      <c r="K69" s="93" t="s">
        <v>164</v>
      </c>
      <c r="L69" s="93" t="s">
        <v>165</v>
      </c>
      <c r="M69" s="93">
        <v>9678711334</v>
      </c>
      <c r="N69" s="94" t="s">
        <v>338</v>
      </c>
      <c r="O69" s="99">
        <v>9678380839</v>
      </c>
      <c r="P69" s="95">
        <v>43641</v>
      </c>
      <c r="Q69" s="65" t="s">
        <v>167</v>
      </c>
      <c r="R69" s="18"/>
      <c r="S69" s="18"/>
      <c r="T69" s="18"/>
    </row>
    <row r="70" spans="1:20" ht="27.6">
      <c r="A70" s="4">
        <v>66</v>
      </c>
      <c r="B70" s="61" t="s">
        <v>63</v>
      </c>
      <c r="C70" s="65" t="s">
        <v>282</v>
      </c>
      <c r="D70" s="63" t="s">
        <v>25</v>
      </c>
      <c r="E70" s="64">
        <v>102028</v>
      </c>
      <c r="F70" s="115"/>
      <c r="G70" s="64">
        <v>39</v>
      </c>
      <c r="H70" s="64">
        <v>29</v>
      </c>
      <c r="I70" s="56">
        <f t="shared" ref="I70:I133" si="1">SUM(G70:H70)</f>
        <v>68</v>
      </c>
      <c r="J70" s="65" t="s">
        <v>339</v>
      </c>
      <c r="K70" s="94" t="s">
        <v>239</v>
      </c>
      <c r="L70" s="93" t="s">
        <v>240</v>
      </c>
      <c r="M70" s="93">
        <v>9101761722</v>
      </c>
      <c r="N70" s="94" t="s">
        <v>340</v>
      </c>
      <c r="O70" s="96">
        <v>9678347857</v>
      </c>
      <c r="P70" s="95">
        <v>43641</v>
      </c>
      <c r="Q70" s="65" t="s">
        <v>167</v>
      </c>
      <c r="R70" s="18"/>
      <c r="S70" s="18"/>
      <c r="T70" s="18"/>
    </row>
    <row r="71" spans="1:20">
      <c r="A71" s="4">
        <v>67</v>
      </c>
      <c r="B71" s="61" t="s">
        <v>63</v>
      </c>
      <c r="C71" s="65" t="s">
        <v>113</v>
      </c>
      <c r="D71" s="63" t="s">
        <v>25</v>
      </c>
      <c r="E71" s="66">
        <v>102018</v>
      </c>
      <c r="F71" s="65"/>
      <c r="G71" s="64">
        <v>37</v>
      </c>
      <c r="H71" s="64">
        <v>26</v>
      </c>
      <c r="I71" s="56">
        <f t="shared" si="1"/>
        <v>63</v>
      </c>
      <c r="J71" s="65">
        <v>7399872525</v>
      </c>
      <c r="K71" s="94" t="s">
        <v>164</v>
      </c>
      <c r="L71" s="101" t="s">
        <v>165</v>
      </c>
      <c r="M71" s="94">
        <v>9678711334</v>
      </c>
      <c r="N71" s="103" t="s">
        <v>166</v>
      </c>
      <c r="O71" s="97">
        <v>8011336673</v>
      </c>
      <c r="P71" s="95">
        <v>43642</v>
      </c>
      <c r="Q71" s="65" t="s">
        <v>173</v>
      </c>
      <c r="R71" s="18"/>
      <c r="S71" s="18"/>
      <c r="T71" s="18"/>
    </row>
    <row r="72" spans="1:20" ht="27.6">
      <c r="A72" s="4">
        <v>68</v>
      </c>
      <c r="B72" s="61" t="s">
        <v>62</v>
      </c>
      <c r="C72" s="65" t="s">
        <v>283</v>
      </c>
      <c r="D72" s="63" t="s">
        <v>25</v>
      </c>
      <c r="E72" s="64">
        <v>101025</v>
      </c>
      <c r="F72" s="65"/>
      <c r="G72" s="64">
        <v>35</v>
      </c>
      <c r="H72" s="64">
        <v>30</v>
      </c>
      <c r="I72" s="56">
        <f t="shared" si="1"/>
        <v>65</v>
      </c>
      <c r="J72" s="65">
        <v>9954601247</v>
      </c>
      <c r="K72" s="94" t="s">
        <v>170</v>
      </c>
      <c r="L72" s="98" t="s">
        <v>174</v>
      </c>
      <c r="M72" s="98">
        <v>9864774578</v>
      </c>
      <c r="N72" s="94" t="s">
        <v>326</v>
      </c>
      <c r="O72" s="99">
        <v>9957443663</v>
      </c>
      <c r="P72" s="95">
        <v>43643</v>
      </c>
      <c r="Q72" s="65" t="s">
        <v>178</v>
      </c>
      <c r="R72" s="18"/>
      <c r="S72" s="18"/>
      <c r="T72" s="18"/>
    </row>
    <row r="73" spans="1:20" ht="27.6">
      <c r="A73" s="4">
        <v>69</v>
      </c>
      <c r="B73" s="61" t="s">
        <v>62</v>
      </c>
      <c r="C73" s="65" t="s">
        <v>120</v>
      </c>
      <c r="D73" s="63" t="s">
        <v>25</v>
      </c>
      <c r="E73" s="64">
        <v>101026</v>
      </c>
      <c r="F73" s="65"/>
      <c r="G73" s="64">
        <v>19</v>
      </c>
      <c r="H73" s="64">
        <v>31</v>
      </c>
      <c r="I73" s="56">
        <f t="shared" si="1"/>
        <v>50</v>
      </c>
      <c r="J73" s="65" t="s">
        <v>341</v>
      </c>
      <c r="K73" s="94" t="s">
        <v>170</v>
      </c>
      <c r="L73" s="98" t="s">
        <v>174</v>
      </c>
      <c r="M73" s="98">
        <v>9957047972</v>
      </c>
      <c r="N73" s="94" t="s">
        <v>219</v>
      </c>
      <c r="O73" s="99">
        <v>9854580829</v>
      </c>
      <c r="P73" s="95">
        <v>43643</v>
      </c>
      <c r="Q73" s="65" t="s">
        <v>178</v>
      </c>
      <c r="R73" s="18"/>
      <c r="S73" s="18"/>
      <c r="T73" s="18"/>
    </row>
    <row r="74" spans="1:20" ht="27.6">
      <c r="A74" s="4">
        <v>70</v>
      </c>
      <c r="B74" s="61" t="s">
        <v>63</v>
      </c>
      <c r="C74" s="65" t="s">
        <v>284</v>
      </c>
      <c r="D74" s="63" t="s">
        <v>25</v>
      </c>
      <c r="E74" s="66">
        <v>504016</v>
      </c>
      <c r="F74" s="65"/>
      <c r="G74" s="64">
        <v>22</v>
      </c>
      <c r="H74" s="64">
        <v>19</v>
      </c>
      <c r="I74" s="56">
        <f t="shared" si="1"/>
        <v>41</v>
      </c>
      <c r="J74" s="65">
        <v>9678629059</v>
      </c>
      <c r="K74" s="93" t="s">
        <v>247</v>
      </c>
      <c r="L74" s="94" t="s">
        <v>248</v>
      </c>
      <c r="M74" s="94">
        <v>9435091924</v>
      </c>
      <c r="N74" s="94" t="s">
        <v>342</v>
      </c>
      <c r="O74" s="93">
        <v>7399318954</v>
      </c>
      <c r="P74" s="95">
        <v>43643</v>
      </c>
      <c r="Q74" s="65" t="s">
        <v>178</v>
      </c>
      <c r="R74" s="18"/>
      <c r="S74" s="18"/>
      <c r="T74" s="18"/>
    </row>
    <row r="75" spans="1:20">
      <c r="A75" s="4">
        <v>71</v>
      </c>
      <c r="B75" s="61" t="s">
        <v>63</v>
      </c>
      <c r="C75" s="65" t="s">
        <v>150</v>
      </c>
      <c r="D75" s="63" t="s">
        <v>25</v>
      </c>
      <c r="E75" s="64">
        <v>506002</v>
      </c>
      <c r="F75" s="115"/>
      <c r="G75" s="61">
        <v>30</v>
      </c>
      <c r="H75" s="61">
        <v>28</v>
      </c>
      <c r="I75" s="56">
        <f t="shared" si="1"/>
        <v>58</v>
      </c>
      <c r="J75" s="65">
        <v>9613778421</v>
      </c>
      <c r="K75" s="94" t="s">
        <v>247</v>
      </c>
      <c r="L75" s="101" t="s">
        <v>248</v>
      </c>
      <c r="M75" s="94">
        <v>9435091924</v>
      </c>
      <c r="N75" s="102" t="s">
        <v>249</v>
      </c>
      <c r="O75" s="96">
        <v>8752043575</v>
      </c>
      <c r="P75" s="95">
        <v>43643</v>
      </c>
      <c r="Q75" s="65" t="s">
        <v>178</v>
      </c>
      <c r="R75" s="18"/>
      <c r="S75" s="18"/>
      <c r="T75" s="18"/>
    </row>
    <row r="76" spans="1:20" ht="27.6">
      <c r="A76" s="4">
        <v>72</v>
      </c>
      <c r="B76" s="61" t="s">
        <v>62</v>
      </c>
      <c r="C76" s="65" t="s">
        <v>287</v>
      </c>
      <c r="D76" s="63" t="s">
        <v>25</v>
      </c>
      <c r="E76" s="66">
        <v>505015</v>
      </c>
      <c r="F76" s="65"/>
      <c r="G76" s="61">
        <v>29</v>
      </c>
      <c r="H76" s="61">
        <v>39</v>
      </c>
      <c r="I76" s="56">
        <f t="shared" si="1"/>
        <v>68</v>
      </c>
      <c r="J76" s="65" t="s">
        <v>346</v>
      </c>
      <c r="K76" s="94" t="s">
        <v>347</v>
      </c>
      <c r="L76" s="94" t="s">
        <v>348</v>
      </c>
      <c r="M76" s="94">
        <v>9508826855</v>
      </c>
      <c r="N76" s="94" t="s">
        <v>349</v>
      </c>
      <c r="O76" s="94">
        <v>9854578784</v>
      </c>
      <c r="P76" s="95">
        <v>43644</v>
      </c>
      <c r="Q76" s="65" t="s">
        <v>188</v>
      </c>
      <c r="R76" s="18"/>
      <c r="S76" s="18"/>
      <c r="T76" s="18"/>
    </row>
    <row r="77" spans="1:20" ht="27.6">
      <c r="A77" s="4">
        <v>73</v>
      </c>
      <c r="B77" s="61" t="s">
        <v>62</v>
      </c>
      <c r="C77" s="65" t="s">
        <v>288</v>
      </c>
      <c r="D77" s="63" t="s">
        <v>25</v>
      </c>
      <c r="E77" s="68">
        <v>505003</v>
      </c>
      <c r="F77" s="115"/>
      <c r="G77" s="61">
        <v>17</v>
      </c>
      <c r="H77" s="61">
        <v>24</v>
      </c>
      <c r="I77" s="56">
        <f t="shared" si="1"/>
        <v>41</v>
      </c>
      <c r="J77" s="65" t="s">
        <v>350</v>
      </c>
      <c r="K77" s="94" t="s">
        <v>347</v>
      </c>
      <c r="L77" s="94" t="s">
        <v>348</v>
      </c>
      <c r="M77" s="94">
        <v>9508826855</v>
      </c>
      <c r="N77" s="97" t="s">
        <v>351</v>
      </c>
      <c r="O77" s="97">
        <v>8011896190</v>
      </c>
      <c r="P77" s="95">
        <v>43644</v>
      </c>
      <c r="Q77" s="65" t="s">
        <v>188</v>
      </c>
      <c r="R77" s="18"/>
      <c r="S77" s="18"/>
      <c r="T77" s="18"/>
    </row>
    <row r="78" spans="1:20">
      <c r="A78" s="4">
        <v>74</v>
      </c>
      <c r="B78" s="61" t="s">
        <v>63</v>
      </c>
      <c r="C78" s="63" t="s">
        <v>285</v>
      </c>
      <c r="D78" s="63" t="s">
        <v>25</v>
      </c>
      <c r="E78" s="64">
        <v>103001</v>
      </c>
      <c r="F78" s="65"/>
      <c r="G78" s="64">
        <v>29</v>
      </c>
      <c r="H78" s="64">
        <v>25</v>
      </c>
      <c r="I78" s="56">
        <f t="shared" si="1"/>
        <v>54</v>
      </c>
      <c r="J78" s="65">
        <v>9365600336</v>
      </c>
      <c r="K78" s="82" t="s">
        <v>343</v>
      </c>
      <c r="L78" s="94" t="s">
        <v>344</v>
      </c>
      <c r="M78" s="94">
        <v>9854429838</v>
      </c>
      <c r="N78" s="94" t="s">
        <v>345</v>
      </c>
      <c r="O78" s="94">
        <v>9859338800</v>
      </c>
      <c r="P78" s="95">
        <v>43644</v>
      </c>
      <c r="Q78" s="65" t="s">
        <v>188</v>
      </c>
      <c r="R78" s="18"/>
      <c r="S78" s="18"/>
      <c r="T78" s="18"/>
    </row>
    <row r="79" spans="1:20">
      <c r="A79" s="4">
        <v>75</v>
      </c>
      <c r="B79" s="61" t="s">
        <v>63</v>
      </c>
      <c r="C79" s="63" t="s">
        <v>286</v>
      </c>
      <c r="D79" s="63" t="s">
        <v>25</v>
      </c>
      <c r="E79" s="64"/>
      <c r="F79" s="65"/>
      <c r="G79" s="64">
        <v>12</v>
      </c>
      <c r="H79" s="64">
        <v>12</v>
      </c>
      <c r="I79" s="56">
        <f t="shared" si="1"/>
        <v>24</v>
      </c>
      <c r="J79" s="65">
        <v>7896634972</v>
      </c>
      <c r="K79" s="82" t="s">
        <v>343</v>
      </c>
      <c r="L79" s="101" t="s">
        <v>344</v>
      </c>
      <c r="M79" s="94">
        <v>9854429838</v>
      </c>
      <c r="N79" s="101" t="s">
        <v>345</v>
      </c>
      <c r="O79" s="94">
        <v>9859338800</v>
      </c>
      <c r="P79" s="95">
        <v>43644</v>
      </c>
      <c r="Q79" s="65" t="s">
        <v>188</v>
      </c>
      <c r="R79" s="18"/>
      <c r="S79" s="18"/>
      <c r="T79" s="18"/>
    </row>
    <row r="80" spans="1:20" ht="27.6">
      <c r="A80" s="4">
        <v>76</v>
      </c>
      <c r="B80" s="61" t="s">
        <v>62</v>
      </c>
      <c r="C80" s="65" t="s">
        <v>555</v>
      </c>
      <c r="D80" s="63" t="s">
        <v>25</v>
      </c>
      <c r="E80" s="61">
        <v>504027</v>
      </c>
      <c r="F80" s="65"/>
      <c r="G80" s="61">
        <v>36</v>
      </c>
      <c r="H80" s="61">
        <v>36</v>
      </c>
      <c r="I80" s="56">
        <f t="shared" si="1"/>
        <v>72</v>
      </c>
      <c r="J80" s="65">
        <v>9859868706</v>
      </c>
      <c r="K80" s="93" t="s">
        <v>247</v>
      </c>
      <c r="L80" s="101" t="s">
        <v>248</v>
      </c>
      <c r="M80" s="94">
        <v>9435091924</v>
      </c>
      <c r="N80" s="101" t="s">
        <v>558</v>
      </c>
      <c r="O80" s="94">
        <v>9577262110</v>
      </c>
      <c r="P80" s="95">
        <v>43645</v>
      </c>
      <c r="Q80" s="65" t="s">
        <v>191</v>
      </c>
      <c r="R80" s="18"/>
      <c r="S80" s="18"/>
      <c r="T80" s="18"/>
    </row>
    <row r="81" spans="1:20" ht="27.6">
      <c r="A81" s="4">
        <v>77</v>
      </c>
      <c r="B81" s="105" t="s">
        <v>63</v>
      </c>
      <c r="C81" s="106" t="s">
        <v>556</v>
      </c>
      <c r="D81" s="107" t="s">
        <v>25</v>
      </c>
      <c r="E81" s="108">
        <v>104025</v>
      </c>
      <c r="F81" s="65"/>
      <c r="G81" s="108">
        <v>38</v>
      </c>
      <c r="H81" s="108">
        <v>34</v>
      </c>
      <c r="I81" s="56">
        <f t="shared" si="1"/>
        <v>72</v>
      </c>
      <c r="J81" s="109" t="s">
        <v>564</v>
      </c>
      <c r="K81" s="110" t="s">
        <v>175</v>
      </c>
      <c r="L81" s="111" t="s">
        <v>179</v>
      </c>
      <c r="M81" s="111">
        <v>7399785609</v>
      </c>
      <c r="N81" s="112" t="s">
        <v>559</v>
      </c>
      <c r="O81" s="112">
        <v>8474887571</v>
      </c>
      <c r="P81" s="113">
        <v>43645</v>
      </c>
      <c r="Q81" s="106" t="s">
        <v>191</v>
      </c>
      <c r="R81" s="18"/>
      <c r="S81" s="18"/>
      <c r="T81" s="18"/>
    </row>
    <row r="82" spans="1:20">
      <c r="A82" s="4">
        <v>78</v>
      </c>
      <c r="B82" s="61"/>
      <c r="C82" s="69"/>
      <c r="D82" s="63"/>
      <c r="E82" s="64"/>
      <c r="F82" s="92"/>
      <c r="G82" s="68"/>
      <c r="H82" s="68"/>
      <c r="I82" s="56">
        <f t="shared" si="1"/>
        <v>0</v>
      </c>
      <c r="J82" s="97"/>
      <c r="K82" s="94"/>
      <c r="L82" s="94"/>
      <c r="M82" s="94"/>
      <c r="N82" s="97"/>
      <c r="O82" s="97"/>
      <c r="P82" s="95"/>
      <c r="Q82" s="65"/>
      <c r="R82" s="18"/>
      <c r="S82" s="18"/>
      <c r="T82" s="18"/>
    </row>
    <row r="83" spans="1:20">
      <c r="A83" s="4">
        <v>79</v>
      </c>
      <c r="B83" s="17"/>
      <c r="C83" s="18"/>
      <c r="D83" s="18"/>
      <c r="E83" s="19"/>
      <c r="F83" s="18"/>
      <c r="G83" s="19"/>
      <c r="H83" s="19"/>
      <c r="I83" s="56">
        <f t="shared" si="1"/>
        <v>0</v>
      </c>
      <c r="J83" s="18"/>
      <c r="K83" s="18"/>
      <c r="L83" s="18"/>
      <c r="M83" s="18"/>
      <c r="N83" s="18"/>
      <c r="O83" s="18"/>
      <c r="P83" s="23"/>
      <c r="Q83" s="18"/>
      <c r="R83" s="18"/>
      <c r="S83" s="18"/>
      <c r="T83" s="18"/>
    </row>
    <row r="84" spans="1:20">
      <c r="A84" s="4">
        <v>80</v>
      </c>
      <c r="B84" s="17"/>
      <c r="C84" s="18"/>
      <c r="D84" s="18"/>
      <c r="E84" s="19"/>
      <c r="F84" s="18"/>
      <c r="G84" s="19"/>
      <c r="H84" s="19"/>
      <c r="I84" s="56">
        <f t="shared" si="1"/>
        <v>0</v>
      </c>
      <c r="J84" s="18"/>
      <c r="K84" s="18"/>
      <c r="L84" s="18"/>
      <c r="M84" s="18"/>
      <c r="N84" s="18"/>
      <c r="O84" s="18"/>
      <c r="P84" s="23"/>
      <c r="Q84" s="18"/>
      <c r="R84" s="18"/>
      <c r="S84" s="18"/>
      <c r="T84" s="18"/>
    </row>
    <row r="85" spans="1:20">
      <c r="A85" s="4">
        <v>81</v>
      </c>
      <c r="B85" s="17"/>
      <c r="C85" s="18"/>
      <c r="D85" s="18"/>
      <c r="E85" s="19"/>
      <c r="F85" s="18"/>
      <c r="G85" s="19"/>
      <c r="H85" s="19"/>
      <c r="I85" s="56">
        <f t="shared" si="1"/>
        <v>0</v>
      </c>
      <c r="J85" s="18"/>
      <c r="K85" s="18"/>
      <c r="L85" s="18"/>
      <c r="M85" s="18"/>
      <c r="N85" s="18"/>
      <c r="O85" s="18"/>
      <c r="P85" s="23"/>
      <c r="Q85" s="18"/>
      <c r="R85" s="18"/>
      <c r="S85" s="18"/>
      <c r="T85" s="18"/>
    </row>
    <row r="86" spans="1:20">
      <c r="A86" s="4">
        <v>82</v>
      </c>
      <c r="B86" s="17"/>
      <c r="C86" s="18"/>
      <c r="D86" s="18"/>
      <c r="E86" s="19"/>
      <c r="F86" s="18"/>
      <c r="G86" s="19"/>
      <c r="H86" s="19"/>
      <c r="I86" s="56">
        <f t="shared" si="1"/>
        <v>0</v>
      </c>
      <c r="J86" s="18"/>
      <c r="K86" s="18"/>
      <c r="L86" s="18"/>
      <c r="M86" s="18"/>
      <c r="N86" s="18"/>
      <c r="O86" s="18"/>
      <c r="P86" s="23"/>
      <c r="Q86" s="18"/>
      <c r="R86" s="18"/>
      <c r="S86" s="18"/>
      <c r="T86" s="18"/>
    </row>
    <row r="87" spans="1:20">
      <c r="A87" s="4">
        <v>83</v>
      </c>
      <c r="B87" s="17"/>
      <c r="C87" s="18"/>
      <c r="D87" s="18"/>
      <c r="E87" s="19"/>
      <c r="F87" s="18"/>
      <c r="G87" s="19"/>
      <c r="H87" s="19"/>
      <c r="I87" s="56">
        <f t="shared" si="1"/>
        <v>0</v>
      </c>
      <c r="J87" s="18"/>
      <c r="K87" s="18"/>
      <c r="L87" s="18"/>
      <c r="M87" s="18"/>
      <c r="N87" s="18"/>
      <c r="O87" s="18"/>
      <c r="P87" s="23"/>
      <c r="Q87" s="18"/>
      <c r="R87" s="18"/>
      <c r="S87" s="18"/>
      <c r="T87" s="18"/>
    </row>
    <row r="88" spans="1:20">
      <c r="A88" s="4">
        <v>84</v>
      </c>
      <c r="B88" s="17"/>
      <c r="C88" s="18"/>
      <c r="D88" s="18"/>
      <c r="E88" s="19"/>
      <c r="F88" s="18"/>
      <c r="G88" s="19"/>
      <c r="H88" s="19"/>
      <c r="I88" s="56">
        <f t="shared" si="1"/>
        <v>0</v>
      </c>
      <c r="J88" s="18"/>
      <c r="K88" s="18"/>
      <c r="L88" s="18"/>
      <c r="M88" s="18"/>
      <c r="N88" s="18"/>
      <c r="O88" s="18"/>
      <c r="P88" s="23"/>
      <c r="Q88" s="18"/>
      <c r="R88" s="18"/>
      <c r="S88" s="18"/>
      <c r="T88" s="18"/>
    </row>
    <row r="89" spans="1:20">
      <c r="A89" s="4">
        <v>85</v>
      </c>
      <c r="B89" s="17"/>
      <c r="C89" s="18"/>
      <c r="D89" s="18"/>
      <c r="E89" s="19"/>
      <c r="F89" s="18"/>
      <c r="G89" s="19"/>
      <c r="H89" s="19"/>
      <c r="I89" s="56">
        <f t="shared" si="1"/>
        <v>0</v>
      </c>
      <c r="J89" s="18"/>
      <c r="K89" s="18"/>
      <c r="L89" s="18"/>
      <c r="M89" s="18"/>
      <c r="N89" s="18"/>
      <c r="O89" s="18"/>
      <c r="P89" s="23"/>
      <c r="Q89" s="18"/>
      <c r="R89" s="18"/>
      <c r="S89" s="18"/>
      <c r="T89" s="18"/>
    </row>
    <row r="90" spans="1:20">
      <c r="A90" s="4">
        <v>86</v>
      </c>
      <c r="B90" s="17"/>
      <c r="C90" s="18"/>
      <c r="D90" s="18"/>
      <c r="E90" s="19"/>
      <c r="F90" s="18"/>
      <c r="G90" s="19"/>
      <c r="H90" s="19"/>
      <c r="I90" s="56">
        <f t="shared" si="1"/>
        <v>0</v>
      </c>
      <c r="J90" s="18"/>
      <c r="K90" s="18"/>
      <c r="L90" s="18"/>
      <c r="M90" s="18"/>
      <c r="N90" s="18"/>
      <c r="O90" s="18"/>
      <c r="P90" s="23"/>
      <c r="Q90" s="18"/>
      <c r="R90" s="18"/>
      <c r="S90" s="18"/>
      <c r="T90" s="18"/>
    </row>
    <row r="91" spans="1:20">
      <c r="A91" s="4">
        <v>87</v>
      </c>
      <c r="B91" s="17"/>
      <c r="C91" s="18"/>
      <c r="D91" s="18"/>
      <c r="E91" s="19"/>
      <c r="F91" s="18"/>
      <c r="G91" s="19"/>
      <c r="H91" s="19"/>
      <c r="I91" s="56">
        <f t="shared" si="1"/>
        <v>0</v>
      </c>
      <c r="J91" s="18"/>
      <c r="K91" s="18"/>
      <c r="L91" s="18"/>
      <c r="M91" s="18"/>
      <c r="N91" s="18"/>
      <c r="O91" s="18"/>
      <c r="P91" s="23"/>
      <c r="Q91" s="18"/>
      <c r="R91" s="18"/>
      <c r="S91" s="18"/>
      <c r="T91" s="18"/>
    </row>
    <row r="92" spans="1:20">
      <c r="A92" s="4">
        <v>88</v>
      </c>
      <c r="B92" s="17"/>
      <c r="C92" s="18"/>
      <c r="D92" s="18"/>
      <c r="E92" s="19"/>
      <c r="F92" s="18"/>
      <c r="G92" s="19"/>
      <c r="H92" s="19"/>
      <c r="I92" s="56">
        <f t="shared" si="1"/>
        <v>0</v>
      </c>
      <c r="J92" s="18"/>
      <c r="K92" s="18"/>
      <c r="L92" s="18"/>
      <c r="M92" s="18"/>
      <c r="N92" s="18"/>
      <c r="O92" s="18"/>
      <c r="P92" s="23"/>
      <c r="Q92" s="18"/>
      <c r="R92" s="18"/>
      <c r="S92" s="18"/>
      <c r="T92" s="18"/>
    </row>
    <row r="93" spans="1:20">
      <c r="A93" s="4">
        <v>89</v>
      </c>
      <c r="B93" s="17"/>
      <c r="C93" s="18"/>
      <c r="D93" s="18"/>
      <c r="E93" s="19"/>
      <c r="F93" s="18"/>
      <c r="G93" s="19"/>
      <c r="H93" s="19"/>
      <c r="I93" s="56">
        <f t="shared" si="1"/>
        <v>0</v>
      </c>
      <c r="J93" s="18"/>
      <c r="K93" s="18"/>
      <c r="L93" s="18"/>
      <c r="M93" s="18"/>
      <c r="N93" s="18"/>
      <c r="O93" s="18"/>
      <c r="P93" s="23"/>
      <c r="Q93" s="18"/>
      <c r="R93" s="18"/>
      <c r="S93" s="18"/>
      <c r="T93" s="18"/>
    </row>
    <row r="94" spans="1:20">
      <c r="A94" s="4">
        <v>90</v>
      </c>
      <c r="B94" s="17"/>
      <c r="C94" s="18"/>
      <c r="D94" s="18"/>
      <c r="E94" s="19"/>
      <c r="F94" s="18"/>
      <c r="G94" s="19"/>
      <c r="H94" s="19"/>
      <c r="I94" s="56">
        <f t="shared" si="1"/>
        <v>0</v>
      </c>
      <c r="J94" s="18"/>
      <c r="K94" s="18"/>
      <c r="L94" s="18"/>
      <c r="M94" s="18"/>
      <c r="N94" s="18"/>
      <c r="O94" s="18"/>
      <c r="P94" s="23"/>
      <c r="Q94" s="18"/>
      <c r="R94" s="18"/>
      <c r="S94" s="18"/>
      <c r="T94" s="18"/>
    </row>
    <row r="95" spans="1:20">
      <c r="A95" s="4">
        <v>91</v>
      </c>
      <c r="B95" s="17"/>
      <c r="C95" s="18"/>
      <c r="D95" s="18"/>
      <c r="E95" s="19"/>
      <c r="F95" s="18"/>
      <c r="G95" s="19"/>
      <c r="H95" s="19"/>
      <c r="I95" s="56">
        <f t="shared" si="1"/>
        <v>0</v>
      </c>
      <c r="J95" s="18"/>
      <c r="K95" s="18"/>
      <c r="L95" s="18"/>
      <c r="M95" s="18"/>
      <c r="N95" s="18"/>
      <c r="O95" s="18"/>
      <c r="P95" s="23"/>
      <c r="Q95" s="18"/>
      <c r="R95" s="18"/>
      <c r="S95" s="18"/>
      <c r="T95" s="18"/>
    </row>
    <row r="96" spans="1:20">
      <c r="A96" s="4">
        <v>92</v>
      </c>
      <c r="B96" s="17"/>
      <c r="C96" s="18"/>
      <c r="D96" s="18"/>
      <c r="E96" s="19"/>
      <c r="F96" s="18"/>
      <c r="G96" s="19"/>
      <c r="H96" s="19"/>
      <c r="I96" s="56">
        <f t="shared" si="1"/>
        <v>0</v>
      </c>
      <c r="J96" s="18"/>
      <c r="K96" s="18"/>
      <c r="L96" s="18"/>
      <c r="M96" s="18"/>
      <c r="N96" s="18"/>
      <c r="O96" s="18"/>
      <c r="P96" s="23"/>
      <c r="Q96" s="18"/>
      <c r="R96" s="18"/>
      <c r="S96" s="18"/>
      <c r="T96" s="18"/>
    </row>
    <row r="97" spans="1:20">
      <c r="A97" s="4">
        <v>93</v>
      </c>
      <c r="B97" s="17"/>
      <c r="C97" s="18"/>
      <c r="D97" s="18"/>
      <c r="E97" s="19"/>
      <c r="F97" s="18"/>
      <c r="G97" s="19"/>
      <c r="H97" s="19"/>
      <c r="I97" s="56">
        <f t="shared" si="1"/>
        <v>0</v>
      </c>
      <c r="J97" s="18"/>
      <c r="K97" s="18"/>
      <c r="L97" s="18"/>
      <c r="M97" s="18"/>
      <c r="N97" s="18"/>
      <c r="O97" s="18"/>
      <c r="P97" s="23"/>
      <c r="Q97" s="18"/>
      <c r="R97" s="18"/>
      <c r="S97" s="18"/>
      <c r="T97" s="18"/>
    </row>
    <row r="98" spans="1:20">
      <c r="A98" s="4">
        <v>94</v>
      </c>
      <c r="B98" s="17"/>
      <c r="C98" s="18"/>
      <c r="D98" s="18"/>
      <c r="E98" s="19"/>
      <c r="F98" s="18"/>
      <c r="G98" s="19"/>
      <c r="H98" s="19"/>
      <c r="I98" s="56">
        <f t="shared" si="1"/>
        <v>0</v>
      </c>
      <c r="J98" s="18"/>
      <c r="K98" s="18"/>
      <c r="L98" s="18"/>
      <c r="M98" s="18"/>
      <c r="N98" s="18"/>
      <c r="O98" s="18"/>
      <c r="P98" s="23"/>
      <c r="Q98" s="18"/>
      <c r="R98" s="18"/>
      <c r="S98" s="18"/>
      <c r="T98" s="18"/>
    </row>
    <row r="99" spans="1:20">
      <c r="A99" s="4">
        <v>95</v>
      </c>
      <c r="B99" s="17"/>
      <c r="C99" s="18"/>
      <c r="D99" s="18"/>
      <c r="E99" s="19"/>
      <c r="F99" s="18"/>
      <c r="G99" s="19"/>
      <c r="H99" s="19"/>
      <c r="I99" s="56">
        <f t="shared" si="1"/>
        <v>0</v>
      </c>
      <c r="J99" s="18"/>
      <c r="K99" s="18"/>
      <c r="L99" s="18"/>
      <c r="M99" s="18"/>
      <c r="N99" s="18"/>
      <c r="O99" s="18"/>
      <c r="P99" s="23"/>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3"/>
      <c r="Q164" s="18"/>
      <c r="R164" s="18"/>
      <c r="S164" s="18"/>
      <c r="T164" s="18"/>
    </row>
    <row r="165" spans="1:20">
      <c r="A165" s="20" t="s">
        <v>11</v>
      </c>
      <c r="B165" s="38"/>
      <c r="C165" s="20">
        <f>COUNTIFS(C5:C164,"*")</f>
        <v>77</v>
      </c>
      <c r="D165" s="20"/>
      <c r="E165" s="13"/>
      <c r="F165" s="20"/>
      <c r="G165" s="57">
        <f>SUM(G5:G164)</f>
        <v>2577</v>
      </c>
      <c r="H165" s="57">
        <f>SUM(H5:H164)</f>
        <v>3314</v>
      </c>
      <c r="I165" s="57">
        <f>SUM(I5:I164)</f>
        <v>5891</v>
      </c>
      <c r="J165" s="20"/>
      <c r="K165" s="20"/>
      <c r="L165" s="20"/>
      <c r="M165" s="20"/>
      <c r="N165" s="20"/>
      <c r="O165" s="20"/>
      <c r="P165" s="14"/>
      <c r="Q165" s="20"/>
      <c r="R165" s="20"/>
      <c r="S165" s="20"/>
      <c r="T165" s="12"/>
    </row>
    <row r="166" spans="1:20">
      <c r="A166" s="43" t="s">
        <v>62</v>
      </c>
      <c r="B166" s="10">
        <f>COUNTIF(B$5:B$164,"Team 1")</f>
        <v>40</v>
      </c>
      <c r="C166" s="43" t="s">
        <v>25</v>
      </c>
      <c r="D166" s="10">
        <f>COUNTIF(D5:D164,"Anganwadi")</f>
        <v>38</v>
      </c>
    </row>
    <row r="167" spans="1:20">
      <c r="A167" s="43" t="s">
        <v>63</v>
      </c>
      <c r="B167" s="10">
        <f>COUNTIF(B$6:B$164,"Team 2")</f>
        <v>37</v>
      </c>
      <c r="C167" s="43" t="s">
        <v>23</v>
      </c>
      <c r="D167" s="10">
        <f>COUNTIF(D5:D164,"School")</f>
        <v>39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55" zoomScaleNormal="55" workbookViewId="0">
      <pane xSplit="3" ySplit="4" topLeftCell="D5" activePane="bottomRight" state="frozen"/>
      <selection pane="topRight" activeCell="C1" sqref="C1"/>
      <selection pane="bottomLeft" activeCell="A5" sqref="A5"/>
      <selection pane="bottomRight" activeCell="K1" sqref="K1"/>
    </sheetView>
  </sheetViews>
  <sheetFormatPr defaultColWidth="9.109375" defaultRowHeight="13.8"/>
  <cols>
    <col min="1" max="1" width="8.44140625" style="1" customWidth="1"/>
    <col min="2" max="2" width="14.441406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60" customHeight="1">
      <c r="A1" s="191" t="s">
        <v>70</v>
      </c>
      <c r="B1" s="191"/>
      <c r="C1" s="191"/>
      <c r="D1" s="53"/>
      <c r="E1" s="53"/>
      <c r="F1" s="53"/>
      <c r="G1" s="53"/>
      <c r="H1" s="53"/>
      <c r="I1" s="53"/>
      <c r="J1" s="53"/>
      <c r="K1" s="53"/>
      <c r="L1" s="53"/>
      <c r="M1" s="193"/>
      <c r="N1" s="193"/>
      <c r="O1" s="193"/>
      <c r="P1" s="193"/>
      <c r="Q1" s="193"/>
      <c r="R1" s="193"/>
      <c r="S1" s="193"/>
      <c r="T1" s="193"/>
    </row>
    <row r="2" spans="1:20" ht="15.6">
      <c r="A2" s="187" t="s">
        <v>59</v>
      </c>
      <c r="B2" s="188"/>
      <c r="C2" s="188"/>
      <c r="D2" s="24">
        <v>43647</v>
      </c>
      <c r="E2" s="21"/>
      <c r="F2" s="21"/>
      <c r="G2" s="21"/>
      <c r="H2" s="21"/>
      <c r="I2" s="21"/>
      <c r="J2" s="21"/>
      <c r="K2" s="21"/>
      <c r="L2" s="21"/>
      <c r="M2" s="21"/>
      <c r="N2" s="21"/>
      <c r="O2" s="21"/>
      <c r="P2" s="21"/>
      <c r="Q2" s="21"/>
      <c r="R2" s="21"/>
      <c r="S2" s="21"/>
    </row>
    <row r="3" spans="1:20" ht="24" customHeight="1">
      <c r="A3" s="183" t="s">
        <v>14</v>
      </c>
      <c r="B3" s="185" t="s">
        <v>61</v>
      </c>
      <c r="C3" s="182" t="s">
        <v>7</v>
      </c>
      <c r="D3" s="182" t="s">
        <v>55</v>
      </c>
      <c r="E3" s="182" t="s">
        <v>16</v>
      </c>
      <c r="F3" s="189" t="s">
        <v>17</v>
      </c>
      <c r="G3" s="182" t="s">
        <v>8</v>
      </c>
      <c r="H3" s="182"/>
      <c r="I3" s="182"/>
      <c r="J3" s="182" t="s">
        <v>31</v>
      </c>
      <c r="K3" s="185" t="s">
        <v>33</v>
      </c>
      <c r="L3" s="185" t="s">
        <v>50</v>
      </c>
      <c r="M3" s="185" t="s">
        <v>51</v>
      </c>
      <c r="N3" s="185" t="s">
        <v>34</v>
      </c>
      <c r="O3" s="185" t="s">
        <v>35</v>
      </c>
      <c r="P3" s="183" t="s">
        <v>54</v>
      </c>
      <c r="Q3" s="182" t="s">
        <v>52</v>
      </c>
      <c r="R3" s="182" t="s">
        <v>32</v>
      </c>
      <c r="S3" s="182" t="s">
        <v>53</v>
      </c>
      <c r="T3" s="182" t="s">
        <v>13</v>
      </c>
    </row>
    <row r="4" spans="1:20" ht="25.5" customHeight="1">
      <c r="A4" s="183"/>
      <c r="B4" s="190"/>
      <c r="C4" s="182"/>
      <c r="D4" s="182"/>
      <c r="E4" s="182"/>
      <c r="F4" s="189"/>
      <c r="G4" s="22" t="s">
        <v>9</v>
      </c>
      <c r="H4" s="22" t="s">
        <v>10</v>
      </c>
      <c r="I4" s="22" t="s">
        <v>11</v>
      </c>
      <c r="J4" s="182"/>
      <c r="K4" s="186"/>
      <c r="L4" s="186"/>
      <c r="M4" s="186"/>
      <c r="N4" s="186"/>
      <c r="O4" s="186"/>
      <c r="P4" s="183"/>
      <c r="Q4" s="183"/>
      <c r="R4" s="182"/>
      <c r="S4" s="182"/>
      <c r="T4" s="182"/>
    </row>
    <row r="5" spans="1:20" ht="27.6">
      <c r="A5" s="4">
        <v>1</v>
      </c>
      <c r="B5" s="61" t="s">
        <v>62</v>
      </c>
      <c r="C5" s="65" t="s">
        <v>567</v>
      </c>
      <c r="D5" s="65" t="s">
        <v>25</v>
      </c>
      <c r="E5" s="64">
        <v>105018</v>
      </c>
      <c r="F5" s="65"/>
      <c r="G5" s="66">
        <v>39</v>
      </c>
      <c r="H5" s="66">
        <v>61</v>
      </c>
      <c r="I5" s="56">
        <f>SUM(G5:H5)</f>
        <v>100</v>
      </c>
      <c r="J5" s="65">
        <v>9678380834</v>
      </c>
      <c r="K5" s="94" t="s">
        <v>198</v>
      </c>
      <c r="L5" s="94" t="s">
        <v>199</v>
      </c>
      <c r="M5" s="94">
        <v>9957853033</v>
      </c>
      <c r="N5" s="94" t="s">
        <v>544</v>
      </c>
      <c r="O5" s="94">
        <v>9678946179</v>
      </c>
      <c r="P5" s="95">
        <v>43647</v>
      </c>
      <c r="Q5" s="65" t="s">
        <v>158</v>
      </c>
      <c r="R5" s="47"/>
      <c r="S5" s="18"/>
      <c r="T5" s="18"/>
    </row>
    <row r="6" spans="1:20" ht="27.6">
      <c r="A6" s="4">
        <v>2</v>
      </c>
      <c r="B6" s="61" t="s">
        <v>63</v>
      </c>
      <c r="C6" s="65" t="s">
        <v>129</v>
      </c>
      <c r="D6" s="65" t="s">
        <v>25</v>
      </c>
      <c r="E6" s="64">
        <v>104004</v>
      </c>
      <c r="F6" s="61"/>
      <c r="G6" s="61">
        <v>48</v>
      </c>
      <c r="H6" s="61">
        <v>38</v>
      </c>
      <c r="I6" s="56">
        <f t="shared" ref="I6:I69" si="0">SUM(G6:H6)</f>
        <v>86</v>
      </c>
      <c r="J6" s="65">
        <v>9678820059</v>
      </c>
      <c r="K6" s="94" t="s">
        <v>198</v>
      </c>
      <c r="L6" s="94" t="s">
        <v>199</v>
      </c>
      <c r="M6" s="94">
        <v>9957853033</v>
      </c>
      <c r="N6" s="94" t="s">
        <v>224</v>
      </c>
      <c r="O6" s="94">
        <v>9957102483</v>
      </c>
      <c r="P6" s="95">
        <v>43647</v>
      </c>
      <c r="Q6" s="65" t="s">
        <v>158</v>
      </c>
      <c r="R6" s="47"/>
      <c r="S6" s="18"/>
      <c r="T6" s="18"/>
    </row>
    <row r="7" spans="1:20">
      <c r="A7" s="4">
        <v>3</v>
      </c>
      <c r="B7" s="61" t="s">
        <v>62</v>
      </c>
      <c r="C7" s="65" t="s">
        <v>568</v>
      </c>
      <c r="D7" s="65" t="s">
        <v>25</v>
      </c>
      <c r="E7" s="66">
        <v>104018</v>
      </c>
      <c r="F7" s="65"/>
      <c r="G7" s="64">
        <v>32</v>
      </c>
      <c r="H7" s="64">
        <v>36</v>
      </c>
      <c r="I7" s="56">
        <f t="shared" si="0"/>
        <v>68</v>
      </c>
      <c r="J7" s="65">
        <v>8011599114</v>
      </c>
      <c r="K7" s="94" t="s">
        <v>175</v>
      </c>
      <c r="L7" s="94" t="s">
        <v>179</v>
      </c>
      <c r="M7" s="94">
        <v>7399785609</v>
      </c>
      <c r="N7" s="97" t="s">
        <v>623</v>
      </c>
      <c r="O7" s="97">
        <v>9678257688</v>
      </c>
      <c r="P7" s="95">
        <v>43648</v>
      </c>
      <c r="Q7" s="65" t="s">
        <v>167</v>
      </c>
      <c r="R7" s="47"/>
      <c r="S7" s="18"/>
      <c r="T7" s="18"/>
    </row>
    <row r="8" spans="1:20">
      <c r="A8" s="4">
        <v>4</v>
      </c>
      <c r="B8" s="61" t="s">
        <v>63</v>
      </c>
      <c r="C8" s="65" t="s">
        <v>569</v>
      </c>
      <c r="D8" s="65" t="s">
        <v>25</v>
      </c>
      <c r="E8" s="66">
        <v>103011</v>
      </c>
      <c r="F8" s="65"/>
      <c r="G8" s="61">
        <v>53</v>
      </c>
      <c r="H8" s="61">
        <v>66</v>
      </c>
      <c r="I8" s="56">
        <f t="shared" si="0"/>
        <v>119</v>
      </c>
      <c r="J8" s="65">
        <v>8822368974</v>
      </c>
      <c r="K8" s="93" t="s">
        <v>160</v>
      </c>
      <c r="L8" s="93" t="s">
        <v>161</v>
      </c>
      <c r="M8" s="93">
        <v>9957233464</v>
      </c>
      <c r="N8" s="94" t="s">
        <v>726</v>
      </c>
      <c r="O8" s="96">
        <v>9508468758</v>
      </c>
      <c r="P8" s="95">
        <v>43648</v>
      </c>
      <c r="Q8" s="65" t="s">
        <v>167</v>
      </c>
      <c r="R8" s="47"/>
      <c r="S8" s="18"/>
      <c r="T8" s="18"/>
    </row>
    <row r="9" spans="1:20" ht="27.6">
      <c r="A9" s="4">
        <v>5</v>
      </c>
      <c r="B9" s="61" t="s">
        <v>63</v>
      </c>
      <c r="C9" s="65" t="s">
        <v>101</v>
      </c>
      <c r="D9" s="65" t="s">
        <v>25</v>
      </c>
      <c r="E9" s="66">
        <v>102017</v>
      </c>
      <c r="F9" s="65"/>
      <c r="G9" s="47">
        <v>26</v>
      </c>
      <c r="H9" s="47">
        <v>24</v>
      </c>
      <c r="I9" s="56">
        <f t="shared" si="0"/>
        <v>50</v>
      </c>
      <c r="J9" s="18" t="s">
        <v>862</v>
      </c>
      <c r="K9" s="93" t="s">
        <v>164</v>
      </c>
      <c r="L9" s="93" t="s">
        <v>165</v>
      </c>
      <c r="M9" s="93">
        <v>9678711334</v>
      </c>
      <c r="N9" s="97" t="s">
        <v>193</v>
      </c>
      <c r="O9" s="97">
        <v>9954547807</v>
      </c>
      <c r="P9" s="95">
        <v>43649</v>
      </c>
      <c r="Q9" s="65" t="s">
        <v>173</v>
      </c>
      <c r="R9" s="47"/>
      <c r="S9" s="18"/>
      <c r="T9" s="18"/>
    </row>
    <row r="10" spans="1:20" ht="27.6">
      <c r="A10" s="4">
        <v>6</v>
      </c>
      <c r="B10" s="61" t="s">
        <v>62</v>
      </c>
      <c r="C10" s="65" t="s">
        <v>570</v>
      </c>
      <c r="D10" s="65" t="s">
        <v>25</v>
      </c>
      <c r="E10" s="64">
        <v>102006</v>
      </c>
      <c r="F10" s="61"/>
      <c r="G10" s="61">
        <v>39</v>
      </c>
      <c r="H10" s="61">
        <v>43</v>
      </c>
      <c r="I10" s="56">
        <f t="shared" si="0"/>
        <v>82</v>
      </c>
      <c r="J10" s="65">
        <v>7896165923</v>
      </c>
      <c r="K10" s="94" t="s">
        <v>198</v>
      </c>
      <c r="L10" s="94" t="s">
        <v>199</v>
      </c>
      <c r="M10" s="94">
        <v>9957853033</v>
      </c>
      <c r="N10" s="94" t="s">
        <v>245</v>
      </c>
      <c r="O10" s="94">
        <v>8473063380</v>
      </c>
      <c r="P10" s="95">
        <v>43650</v>
      </c>
      <c r="Q10" s="65" t="s">
        <v>178</v>
      </c>
      <c r="R10" s="47"/>
      <c r="S10" s="18"/>
      <c r="T10" s="18"/>
    </row>
    <row r="11" spans="1:20" ht="27.6">
      <c r="A11" s="4">
        <v>7</v>
      </c>
      <c r="B11" s="61" t="s">
        <v>62</v>
      </c>
      <c r="C11" s="65" t="s">
        <v>147</v>
      </c>
      <c r="D11" s="65" t="s">
        <v>25</v>
      </c>
      <c r="E11" s="64"/>
      <c r="F11" s="61"/>
      <c r="G11" s="61">
        <v>27</v>
      </c>
      <c r="H11" s="61">
        <v>29</v>
      </c>
      <c r="I11" s="56">
        <f t="shared" si="0"/>
        <v>56</v>
      </c>
      <c r="J11" s="65">
        <v>9613252329</v>
      </c>
      <c r="K11" s="94" t="s">
        <v>198</v>
      </c>
      <c r="L11" s="94" t="s">
        <v>199</v>
      </c>
      <c r="M11" s="94">
        <v>9957853033</v>
      </c>
      <c r="N11" s="94" t="s">
        <v>245</v>
      </c>
      <c r="O11" s="94">
        <v>8473063380</v>
      </c>
      <c r="P11" s="95">
        <v>43650</v>
      </c>
      <c r="Q11" s="65" t="s">
        <v>178</v>
      </c>
      <c r="R11" s="47"/>
      <c r="S11" s="18"/>
      <c r="T11" s="18"/>
    </row>
    <row r="12" spans="1:20">
      <c r="A12" s="4">
        <v>8</v>
      </c>
      <c r="B12" s="61" t="s">
        <v>63</v>
      </c>
      <c r="C12" s="65" t="s">
        <v>571</v>
      </c>
      <c r="D12" s="65" t="s">
        <v>25</v>
      </c>
      <c r="E12" s="66">
        <v>103015</v>
      </c>
      <c r="F12" s="65"/>
      <c r="G12" s="64">
        <v>29</v>
      </c>
      <c r="H12" s="64">
        <v>18</v>
      </c>
      <c r="I12" s="56">
        <f t="shared" si="0"/>
        <v>47</v>
      </c>
      <c r="J12" s="65">
        <v>9678199244</v>
      </c>
      <c r="K12" s="94" t="s">
        <v>343</v>
      </c>
      <c r="L12" s="94" t="s">
        <v>527</v>
      </c>
      <c r="M12" s="94">
        <v>9854429838</v>
      </c>
      <c r="N12" s="97" t="s">
        <v>528</v>
      </c>
      <c r="O12" s="97">
        <v>9577332696</v>
      </c>
      <c r="P12" s="95">
        <v>43650</v>
      </c>
      <c r="Q12" s="65" t="s">
        <v>178</v>
      </c>
      <c r="R12" s="47"/>
      <c r="S12" s="18"/>
      <c r="T12" s="18"/>
    </row>
    <row r="13" spans="1:20">
      <c r="A13" s="4">
        <v>9</v>
      </c>
      <c r="B13" s="61" t="s">
        <v>63</v>
      </c>
      <c r="C13" s="65" t="s">
        <v>572</v>
      </c>
      <c r="D13" s="65" t="s">
        <v>25</v>
      </c>
      <c r="E13" s="66">
        <v>103020</v>
      </c>
      <c r="F13" s="65"/>
      <c r="G13" s="64">
        <v>29</v>
      </c>
      <c r="H13" s="64">
        <v>33</v>
      </c>
      <c r="I13" s="56">
        <f t="shared" si="0"/>
        <v>62</v>
      </c>
      <c r="J13" s="65">
        <v>8011332543</v>
      </c>
      <c r="K13" s="94" t="s">
        <v>343</v>
      </c>
      <c r="L13" s="94" t="s">
        <v>527</v>
      </c>
      <c r="M13" s="94">
        <v>9854429838</v>
      </c>
      <c r="N13" s="97" t="s">
        <v>528</v>
      </c>
      <c r="O13" s="97">
        <v>9577332696</v>
      </c>
      <c r="P13" s="95">
        <v>43650</v>
      </c>
      <c r="Q13" s="65" t="s">
        <v>178</v>
      </c>
      <c r="R13" s="47"/>
      <c r="S13" s="18"/>
      <c r="T13" s="18"/>
    </row>
    <row r="14" spans="1:20" ht="27.6">
      <c r="A14" s="4">
        <v>10</v>
      </c>
      <c r="B14" s="61" t="s">
        <v>62</v>
      </c>
      <c r="C14" s="65" t="s">
        <v>573</v>
      </c>
      <c r="D14" s="65" t="s">
        <v>25</v>
      </c>
      <c r="E14" s="66">
        <v>103014</v>
      </c>
      <c r="F14" s="65"/>
      <c r="G14" s="64">
        <v>19</v>
      </c>
      <c r="H14" s="64">
        <v>18</v>
      </c>
      <c r="I14" s="56">
        <f t="shared" si="0"/>
        <v>37</v>
      </c>
      <c r="J14" s="65" t="s">
        <v>863</v>
      </c>
      <c r="K14" s="82" t="s">
        <v>343</v>
      </c>
      <c r="L14" s="94" t="s">
        <v>624</v>
      </c>
      <c r="M14" s="94">
        <v>9401961887</v>
      </c>
      <c r="N14" s="97" t="s">
        <v>864</v>
      </c>
      <c r="O14" s="97">
        <v>9678702031</v>
      </c>
      <c r="P14" s="95">
        <v>43651</v>
      </c>
      <c r="Q14" s="65" t="s">
        <v>188</v>
      </c>
      <c r="R14" s="47"/>
      <c r="S14" s="18"/>
      <c r="T14" s="18"/>
    </row>
    <row r="15" spans="1:20" ht="27.6">
      <c r="A15" s="4">
        <v>11</v>
      </c>
      <c r="B15" s="61" t="s">
        <v>62</v>
      </c>
      <c r="C15" s="65" t="s">
        <v>574</v>
      </c>
      <c r="D15" s="65" t="s">
        <v>25</v>
      </c>
      <c r="E15" s="66">
        <v>103019</v>
      </c>
      <c r="F15" s="65"/>
      <c r="G15" s="64">
        <v>27</v>
      </c>
      <c r="H15" s="64">
        <v>13</v>
      </c>
      <c r="I15" s="56">
        <f t="shared" si="0"/>
        <v>40</v>
      </c>
      <c r="J15" s="65" t="s">
        <v>865</v>
      </c>
      <c r="K15" s="82" t="s">
        <v>343</v>
      </c>
      <c r="L15" s="94" t="s">
        <v>624</v>
      </c>
      <c r="M15" s="94">
        <v>9401961887</v>
      </c>
      <c r="N15" s="97" t="s">
        <v>864</v>
      </c>
      <c r="O15" s="97">
        <v>9678702031</v>
      </c>
      <c r="P15" s="95">
        <v>43651</v>
      </c>
      <c r="Q15" s="65" t="s">
        <v>188</v>
      </c>
      <c r="R15" s="47"/>
      <c r="S15" s="18"/>
      <c r="T15" s="18"/>
    </row>
    <row r="16" spans="1:20">
      <c r="A16" s="4">
        <v>12</v>
      </c>
      <c r="B16" s="61" t="s">
        <v>63</v>
      </c>
      <c r="C16" s="65" t="s">
        <v>437</v>
      </c>
      <c r="D16" s="65" t="s">
        <v>25</v>
      </c>
      <c r="E16" s="66">
        <v>504007</v>
      </c>
      <c r="F16" s="65"/>
      <c r="G16" s="66">
        <v>29</v>
      </c>
      <c r="H16" s="66">
        <v>19</v>
      </c>
      <c r="I16" s="56">
        <f t="shared" si="0"/>
        <v>48</v>
      </c>
      <c r="J16" s="65">
        <v>9085886230</v>
      </c>
      <c r="K16" s="93" t="s">
        <v>208</v>
      </c>
      <c r="L16" s="94" t="s">
        <v>209</v>
      </c>
      <c r="M16" s="94">
        <v>8638360278</v>
      </c>
      <c r="N16" s="96" t="s">
        <v>494</v>
      </c>
      <c r="O16" s="96">
        <v>7399915114</v>
      </c>
      <c r="P16" s="95">
        <v>43651</v>
      </c>
      <c r="Q16" s="65" t="s">
        <v>188</v>
      </c>
      <c r="R16" s="47"/>
      <c r="S16" s="18"/>
      <c r="T16" s="18"/>
    </row>
    <row r="17" spans="1:20">
      <c r="A17" s="4">
        <v>13</v>
      </c>
      <c r="B17" s="61" t="s">
        <v>63</v>
      </c>
      <c r="C17" s="65" t="s">
        <v>575</v>
      </c>
      <c r="D17" s="65" t="s">
        <v>25</v>
      </c>
      <c r="E17" s="66">
        <v>504020</v>
      </c>
      <c r="F17" s="65"/>
      <c r="G17" s="64">
        <v>26</v>
      </c>
      <c r="H17" s="64">
        <v>19</v>
      </c>
      <c r="I17" s="56">
        <f t="shared" si="0"/>
        <v>45</v>
      </c>
      <c r="J17" s="65">
        <v>9678563231</v>
      </c>
      <c r="K17" s="94" t="s">
        <v>492</v>
      </c>
      <c r="L17" s="93" t="s">
        <v>493</v>
      </c>
      <c r="M17" s="94">
        <v>9435517933</v>
      </c>
      <c r="N17" s="97" t="s">
        <v>494</v>
      </c>
      <c r="O17" s="97">
        <v>7399915114</v>
      </c>
      <c r="P17" s="95">
        <v>43651</v>
      </c>
      <c r="Q17" s="65" t="s">
        <v>188</v>
      </c>
      <c r="R17" s="47"/>
      <c r="S17" s="18"/>
      <c r="T17" s="18"/>
    </row>
    <row r="18" spans="1:20" ht="27.6">
      <c r="A18" s="4">
        <v>14</v>
      </c>
      <c r="B18" s="61" t="s">
        <v>62</v>
      </c>
      <c r="C18" s="65" t="s">
        <v>576</v>
      </c>
      <c r="D18" s="65" t="s">
        <v>25</v>
      </c>
      <c r="E18" s="61">
        <v>103005</v>
      </c>
      <c r="F18" s="61"/>
      <c r="G18" s="61">
        <v>29</v>
      </c>
      <c r="H18" s="61">
        <v>18</v>
      </c>
      <c r="I18" s="56">
        <f t="shared" si="0"/>
        <v>47</v>
      </c>
      <c r="J18" s="65">
        <v>9854725635</v>
      </c>
      <c r="K18" s="93" t="s">
        <v>160</v>
      </c>
      <c r="L18" s="93" t="s">
        <v>161</v>
      </c>
      <c r="M18" s="93">
        <v>9957233464</v>
      </c>
      <c r="N18" s="97" t="s">
        <v>625</v>
      </c>
      <c r="O18" s="97">
        <v>8752836367</v>
      </c>
      <c r="P18" s="95">
        <v>43652</v>
      </c>
      <c r="Q18" s="65" t="s">
        <v>191</v>
      </c>
      <c r="R18" s="47"/>
      <c r="S18" s="18"/>
      <c r="T18" s="18"/>
    </row>
    <row r="19" spans="1:20" ht="27.6">
      <c r="A19" s="4">
        <v>15</v>
      </c>
      <c r="B19" s="61" t="s">
        <v>62</v>
      </c>
      <c r="C19" s="65" t="s">
        <v>577</v>
      </c>
      <c r="D19" s="65" t="s">
        <v>25</v>
      </c>
      <c r="E19" s="61"/>
      <c r="F19" s="61"/>
      <c r="G19" s="61">
        <v>15</v>
      </c>
      <c r="H19" s="61">
        <v>12</v>
      </c>
      <c r="I19" s="56">
        <f t="shared" si="0"/>
        <v>27</v>
      </c>
      <c r="J19" s="65" t="s">
        <v>866</v>
      </c>
      <c r="K19" s="93" t="s">
        <v>160</v>
      </c>
      <c r="L19" s="93" t="s">
        <v>161</v>
      </c>
      <c r="M19" s="93">
        <v>9957233464</v>
      </c>
      <c r="N19" s="97" t="s">
        <v>625</v>
      </c>
      <c r="O19" s="97">
        <v>8752836367</v>
      </c>
      <c r="P19" s="95">
        <v>43652</v>
      </c>
      <c r="Q19" s="65" t="s">
        <v>191</v>
      </c>
      <c r="R19" s="47"/>
      <c r="S19" s="18"/>
      <c r="T19" s="18"/>
    </row>
    <row r="20" spans="1:20" ht="27.6">
      <c r="A20" s="4">
        <v>16</v>
      </c>
      <c r="B20" s="61" t="s">
        <v>63</v>
      </c>
      <c r="C20" s="65" t="s">
        <v>578</v>
      </c>
      <c r="D20" s="65" t="s">
        <v>25</v>
      </c>
      <c r="E20" s="66">
        <v>104010</v>
      </c>
      <c r="F20" s="65"/>
      <c r="G20" s="61">
        <v>38</v>
      </c>
      <c r="H20" s="61">
        <v>32</v>
      </c>
      <c r="I20" s="56">
        <f t="shared" si="0"/>
        <v>70</v>
      </c>
      <c r="J20" s="65" t="s">
        <v>773</v>
      </c>
      <c r="K20" s="93" t="s">
        <v>160</v>
      </c>
      <c r="L20" s="93" t="s">
        <v>161</v>
      </c>
      <c r="M20" s="93">
        <v>9957233464</v>
      </c>
      <c r="N20" s="94" t="s">
        <v>363</v>
      </c>
      <c r="O20" s="99">
        <v>7399211892</v>
      </c>
      <c r="P20" s="95">
        <v>43652</v>
      </c>
      <c r="Q20" s="65" t="s">
        <v>191</v>
      </c>
      <c r="R20" s="47"/>
      <c r="S20" s="18"/>
      <c r="T20" s="18"/>
    </row>
    <row r="21" spans="1:20" ht="27.6">
      <c r="A21" s="4">
        <v>17</v>
      </c>
      <c r="B21" s="61" t="s">
        <v>62</v>
      </c>
      <c r="C21" s="65" t="s">
        <v>579</v>
      </c>
      <c r="D21" s="65" t="s">
        <v>25</v>
      </c>
      <c r="E21" s="64">
        <v>105008</v>
      </c>
      <c r="F21" s="61"/>
      <c r="G21" s="61">
        <v>22</v>
      </c>
      <c r="H21" s="61">
        <v>24</v>
      </c>
      <c r="I21" s="56">
        <f t="shared" si="0"/>
        <v>46</v>
      </c>
      <c r="J21" s="65">
        <v>9401123989</v>
      </c>
      <c r="K21" s="93" t="s">
        <v>370</v>
      </c>
      <c r="L21" s="93" t="s">
        <v>373</v>
      </c>
      <c r="M21" s="93">
        <v>9854865594</v>
      </c>
      <c r="N21" s="94" t="s">
        <v>626</v>
      </c>
      <c r="O21" s="94">
        <v>9678199192</v>
      </c>
      <c r="P21" s="95">
        <v>43654</v>
      </c>
      <c r="Q21" s="65" t="s">
        <v>158</v>
      </c>
      <c r="R21" s="47"/>
      <c r="S21" s="18"/>
      <c r="T21" s="18"/>
    </row>
    <row r="22" spans="1:20" ht="27.6">
      <c r="A22" s="4">
        <v>18</v>
      </c>
      <c r="B22" s="61" t="s">
        <v>62</v>
      </c>
      <c r="C22" s="65" t="s">
        <v>580</v>
      </c>
      <c r="D22" s="65" t="s">
        <v>25</v>
      </c>
      <c r="E22" s="64">
        <v>105009</v>
      </c>
      <c r="F22" s="61"/>
      <c r="G22" s="61">
        <v>19</v>
      </c>
      <c r="H22" s="61">
        <v>15</v>
      </c>
      <c r="I22" s="56">
        <f t="shared" si="0"/>
        <v>34</v>
      </c>
      <c r="J22" s="65" t="s">
        <v>867</v>
      </c>
      <c r="K22" s="93" t="s">
        <v>370</v>
      </c>
      <c r="L22" s="93" t="s">
        <v>373</v>
      </c>
      <c r="M22" s="93">
        <v>9854865594</v>
      </c>
      <c r="N22" s="97" t="s">
        <v>539</v>
      </c>
      <c r="O22" s="97">
        <v>8471939847</v>
      </c>
      <c r="P22" s="95">
        <v>43654</v>
      </c>
      <c r="Q22" s="65" t="s">
        <v>158</v>
      </c>
      <c r="R22" s="47"/>
      <c r="S22" s="18"/>
      <c r="T22" s="18"/>
    </row>
    <row r="23" spans="1:20" ht="41.4">
      <c r="A23" s="4">
        <v>19</v>
      </c>
      <c r="B23" s="61" t="s">
        <v>63</v>
      </c>
      <c r="C23" s="65" t="s">
        <v>458</v>
      </c>
      <c r="D23" s="65" t="s">
        <v>25</v>
      </c>
      <c r="E23" s="66">
        <v>101008</v>
      </c>
      <c r="F23" s="65"/>
      <c r="G23" s="64">
        <v>28</v>
      </c>
      <c r="H23" s="64">
        <v>24</v>
      </c>
      <c r="I23" s="56">
        <f t="shared" si="0"/>
        <v>52</v>
      </c>
      <c r="J23" s="65" t="s">
        <v>868</v>
      </c>
      <c r="K23" s="94" t="s">
        <v>175</v>
      </c>
      <c r="L23" s="94" t="s">
        <v>223</v>
      </c>
      <c r="M23" s="94">
        <v>7896100661</v>
      </c>
      <c r="N23" s="97" t="s">
        <v>536</v>
      </c>
      <c r="O23" s="97">
        <v>9954126896</v>
      </c>
      <c r="P23" s="95">
        <v>43654</v>
      </c>
      <c r="Q23" s="65" t="s">
        <v>158</v>
      </c>
      <c r="R23" s="47"/>
      <c r="S23" s="18"/>
      <c r="T23" s="18"/>
    </row>
    <row r="24" spans="1:20">
      <c r="A24" s="4">
        <v>20</v>
      </c>
      <c r="B24" s="61" t="s">
        <v>63</v>
      </c>
      <c r="C24" s="65" t="s">
        <v>581</v>
      </c>
      <c r="D24" s="65" t="s">
        <v>25</v>
      </c>
      <c r="E24" s="66">
        <v>101009</v>
      </c>
      <c r="F24" s="65"/>
      <c r="G24" s="64">
        <v>18</v>
      </c>
      <c r="H24" s="64">
        <v>18</v>
      </c>
      <c r="I24" s="56">
        <f t="shared" si="0"/>
        <v>36</v>
      </c>
      <c r="J24" s="65">
        <v>7896142141</v>
      </c>
      <c r="K24" s="94" t="s">
        <v>175</v>
      </c>
      <c r="L24" s="94" t="s">
        <v>223</v>
      </c>
      <c r="M24" s="94">
        <v>7896100661</v>
      </c>
      <c r="N24" s="97" t="s">
        <v>536</v>
      </c>
      <c r="O24" s="97">
        <v>9954126896</v>
      </c>
      <c r="P24" s="95">
        <v>43654</v>
      </c>
      <c r="Q24" s="65" t="s">
        <v>158</v>
      </c>
      <c r="R24" s="47"/>
      <c r="S24" s="18"/>
      <c r="T24" s="18"/>
    </row>
    <row r="25" spans="1:20" ht="27.6">
      <c r="A25" s="4">
        <v>21</v>
      </c>
      <c r="B25" s="61" t="s">
        <v>62</v>
      </c>
      <c r="C25" s="65" t="s">
        <v>582</v>
      </c>
      <c r="D25" s="65" t="s">
        <v>25</v>
      </c>
      <c r="E25" s="66">
        <v>101016</v>
      </c>
      <c r="F25" s="65"/>
      <c r="G25" s="64">
        <v>32</v>
      </c>
      <c r="H25" s="64">
        <v>29</v>
      </c>
      <c r="I25" s="56">
        <f t="shared" si="0"/>
        <v>61</v>
      </c>
      <c r="J25" s="18">
        <v>9854384500</v>
      </c>
      <c r="K25" s="93" t="s">
        <v>175</v>
      </c>
      <c r="L25" s="94" t="s">
        <v>179</v>
      </c>
      <c r="M25" s="94">
        <v>7399785609</v>
      </c>
      <c r="N25" s="97" t="s">
        <v>623</v>
      </c>
      <c r="O25" s="97">
        <v>9678257688</v>
      </c>
      <c r="P25" s="95">
        <v>43655</v>
      </c>
      <c r="Q25" s="65" t="s">
        <v>167</v>
      </c>
      <c r="R25" s="47"/>
      <c r="S25" s="18"/>
      <c r="T25" s="18"/>
    </row>
    <row r="26" spans="1:20">
      <c r="A26" s="4">
        <v>22</v>
      </c>
      <c r="B26" s="61" t="s">
        <v>62</v>
      </c>
      <c r="C26" s="65" t="s">
        <v>583</v>
      </c>
      <c r="D26" s="65" t="s">
        <v>25</v>
      </c>
      <c r="E26" s="66">
        <v>101017</v>
      </c>
      <c r="F26" s="65"/>
      <c r="G26" s="64">
        <v>33</v>
      </c>
      <c r="H26" s="64">
        <v>35</v>
      </c>
      <c r="I26" s="56">
        <f t="shared" si="0"/>
        <v>68</v>
      </c>
      <c r="J26" s="18">
        <v>9957619540</v>
      </c>
      <c r="K26" s="93" t="s">
        <v>175</v>
      </c>
      <c r="L26" s="94" t="s">
        <v>179</v>
      </c>
      <c r="M26" s="94">
        <v>7399785609</v>
      </c>
      <c r="N26" s="97" t="s">
        <v>623</v>
      </c>
      <c r="O26" s="97">
        <v>9678257688</v>
      </c>
      <c r="P26" s="95">
        <v>43655</v>
      </c>
      <c r="Q26" s="65" t="s">
        <v>167</v>
      </c>
      <c r="R26" s="47"/>
      <c r="S26" s="18"/>
      <c r="T26" s="18"/>
    </row>
    <row r="27" spans="1:20" ht="27.6">
      <c r="A27" s="4">
        <v>23</v>
      </c>
      <c r="B27" s="61" t="s">
        <v>62</v>
      </c>
      <c r="C27" s="65" t="s">
        <v>858</v>
      </c>
      <c r="D27" s="65" t="s">
        <v>25</v>
      </c>
      <c r="E27" s="64">
        <v>102011</v>
      </c>
      <c r="F27" s="64"/>
      <c r="G27" s="64">
        <v>46</v>
      </c>
      <c r="H27" s="64">
        <v>48</v>
      </c>
      <c r="I27" s="56">
        <f t="shared" si="0"/>
        <v>94</v>
      </c>
      <c r="J27" s="65" t="s">
        <v>869</v>
      </c>
      <c r="K27" s="94" t="s">
        <v>170</v>
      </c>
      <c r="L27" s="98" t="s">
        <v>318</v>
      </c>
      <c r="M27" s="98">
        <v>8486010180</v>
      </c>
      <c r="N27" s="94" t="s">
        <v>870</v>
      </c>
      <c r="O27" s="104">
        <v>9707648031</v>
      </c>
      <c r="P27" s="95">
        <v>43655</v>
      </c>
      <c r="Q27" s="65" t="s">
        <v>167</v>
      </c>
      <c r="R27" s="47"/>
      <c r="S27" s="18"/>
      <c r="T27" s="18"/>
    </row>
    <row r="28" spans="1:20">
      <c r="A28" s="4">
        <v>24</v>
      </c>
      <c r="B28" s="61" t="s">
        <v>63</v>
      </c>
      <c r="C28" s="65" t="s">
        <v>584</v>
      </c>
      <c r="D28" s="65" t="s">
        <v>25</v>
      </c>
      <c r="E28" s="64">
        <v>103002</v>
      </c>
      <c r="F28" s="63"/>
      <c r="G28" s="64">
        <v>46</v>
      </c>
      <c r="H28" s="64">
        <v>49</v>
      </c>
      <c r="I28" s="56">
        <f t="shared" si="0"/>
        <v>95</v>
      </c>
      <c r="J28" s="65">
        <v>9957786853</v>
      </c>
      <c r="K28" s="98" t="s">
        <v>483</v>
      </c>
      <c r="L28" s="98" t="s">
        <v>484</v>
      </c>
      <c r="M28" s="98">
        <v>9954451579</v>
      </c>
      <c r="N28" s="93" t="s">
        <v>486</v>
      </c>
      <c r="O28" s="100">
        <v>8011315504</v>
      </c>
      <c r="P28" s="95">
        <v>43656</v>
      </c>
      <c r="Q28" s="65" t="s">
        <v>173</v>
      </c>
      <c r="R28" s="47"/>
      <c r="S28" s="18"/>
      <c r="T28" s="18"/>
    </row>
    <row r="29" spans="1:20">
      <c r="A29" s="4">
        <v>25</v>
      </c>
      <c r="B29" s="61" t="s">
        <v>62</v>
      </c>
      <c r="C29" s="65" t="s">
        <v>585</v>
      </c>
      <c r="D29" s="65" t="s">
        <v>25</v>
      </c>
      <c r="E29" s="66">
        <v>101013</v>
      </c>
      <c r="F29" s="65"/>
      <c r="G29" s="64">
        <v>21</v>
      </c>
      <c r="H29" s="64">
        <v>23</v>
      </c>
      <c r="I29" s="56">
        <f t="shared" si="0"/>
        <v>44</v>
      </c>
      <c r="J29" s="65">
        <v>9957525889</v>
      </c>
      <c r="K29" s="94" t="s">
        <v>155</v>
      </c>
      <c r="L29" s="93" t="s">
        <v>159</v>
      </c>
      <c r="M29" s="93">
        <v>8811811097</v>
      </c>
      <c r="N29" s="96" t="s">
        <v>627</v>
      </c>
      <c r="O29" s="96">
        <v>9957518074</v>
      </c>
      <c r="P29" s="95">
        <v>43657</v>
      </c>
      <c r="Q29" s="65" t="s">
        <v>178</v>
      </c>
      <c r="R29" s="47"/>
      <c r="S29" s="18"/>
      <c r="T29" s="18"/>
    </row>
    <row r="30" spans="1:20">
      <c r="A30" s="4">
        <v>26</v>
      </c>
      <c r="B30" s="61" t="s">
        <v>62</v>
      </c>
      <c r="C30" s="65" t="s">
        <v>586</v>
      </c>
      <c r="D30" s="65" t="s">
        <v>25</v>
      </c>
      <c r="E30" s="66">
        <v>101018</v>
      </c>
      <c r="F30" s="65"/>
      <c r="G30" s="64">
        <v>25</v>
      </c>
      <c r="H30" s="64">
        <v>20</v>
      </c>
      <c r="I30" s="56">
        <f t="shared" si="0"/>
        <v>45</v>
      </c>
      <c r="J30" s="65">
        <v>7896634059</v>
      </c>
      <c r="K30" s="93" t="s">
        <v>155</v>
      </c>
      <c r="L30" s="93" t="s">
        <v>159</v>
      </c>
      <c r="M30" s="93">
        <v>8811811097</v>
      </c>
      <c r="N30" s="96" t="s">
        <v>481</v>
      </c>
      <c r="O30" s="96">
        <v>9954723703</v>
      </c>
      <c r="P30" s="95">
        <v>43657</v>
      </c>
      <c r="Q30" s="65" t="s">
        <v>178</v>
      </c>
      <c r="R30" s="47"/>
      <c r="S30" s="18"/>
      <c r="T30" s="18"/>
    </row>
    <row r="31" spans="1:20">
      <c r="A31" s="4">
        <v>27</v>
      </c>
      <c r="B31" s="61" t="s">
        <v>63</v>
      </c>
      <c r="C31" s="65" t="s">
        <v>587</v>
      </c>
      <c r="D31" s="65" t="s">
        <v>25</v>
      </c>
      <c r="E31" s="66">
        <v>104002</v>
      </c>
      <c r="F31" s="65"/>
      <c r="G31" s="61">
        <v>19</v>
      </c>
      <c r="H31" s="61">
        <v>28</v>
      </c>
      <c r="I31" s="56">
        <f t="shared" si="0"/>
        <v>47</v>
      </c>
      <c r="J31" s="65">
        <v>9613029736</v>
      </c>
      <c r="K31" s="93" t="s">
        <v>160</v>
      </c>
      <c r="L31" s="93" t="s">
        <v>161</v>
      </c>
      <c r="M31" s="93">
        <v>9957233464</v>
      </c>
      <c r="N31" s="94" t="s">
        <v>628</v>
      </c>
      <c r="O31" s="94">
        <v>9577511209</v>
      </c>
      <c r="P31" s="95">
        <v>43657</v>
      </c>
      <c r="Q31" s="65" t="s">
        <v>178</v>
      </c>
      <c r="R31" s="47"/>
      <c r="S31" s="18"/>
      <c r="T31" s="18"/>
    </row>
    <row r="32" spans="1:20">
      <c r="A32" s="4">
        <v>28</v>
      </c>
      <c r="B32" s="61" t="s">
        <v>63</v>
      </c>
      <c r="C32" s="65" t="s">
        <v>671</v>
      </c>
      <c r="D32" s="65" t="s">
        <v>25</v>
      </c>
      <c r="E32" s="66">
        <v>103016</v>
      </c>
      <c r="F32" s="65"/>
      <c r="G32" s="66">
        <v>21</v>
      </c>
      <c r="H32" s="66">
        <v>24</v>
      </c>
      <c r="I32" s="56">
        <f t="shared" si="0"/>
        <v>45</v>
      </c>
      <c r="J32" s="65">
        <v>9577083228</v>
      </c>
      <c r="K32" s="93" t="s">
        <v>160</v>
      </c>
      <c r="L32" s="93" t="s">
        <v>161</v>
      </c>
      <c r="M32" s="93">
        <v>9957233464</v>
      </c>
      <c r="N32" s="96" t="s">
        <v>629</v>
      </c>
      <c r="O32" s="96">
        <v>9613189434</v>
      </c>
      <c r="P32" s="95">
        <v>43657</v>
      </c>
      <c r="Q32" s="65" t="s">
        <v>178</v>
      </c>
      <c r="R32" s="47"/>
      <c r="S32" s="18"/>
      <c r="T32" s="18"/>
    </row>
    <row r="33" spans="1:20" ht="27.6">
      <c r="A33" s="4">
        <v>29</v>
      </c>
      <c r="B33" s="61" t="s">
        <v>62</v>
      </c>
      <c r="C33" s="65" t="s">
        <v>588</v>
      </c>
      <c r="D33" s="65" t="s">
        <v>25</v>
      </c>
      <c r="E33" s="66">
        <v>505001</v>
      </c>
      <c r="F33" s="65"/>
      <c r="G33" s="61">
        <v>33</v>
      </c>
      <c r="H33" s="61">
        <v>32</v>
      </c>
      <c r="I33" s="56">
        <f t="shared" si="0"/>
        <v>65</v>
      </c>
      <c r="J33" s="65">
        <v>9085313483</v>
      </c>
      <c r="K33" s="94" t="s">
        <v>347</v>
      </c>
      <c r="L33" s="94" t="s">
        <v>348</v>
      </c>
      <c r="M33" s="94">
        <v>9508826855</v>
      </c>
      <c r="N33" s="97" t="s">
        <v>351</v>
      </c>
      <c r="O33" s="97">
        <v>8011896190</v>
      </c>
      <c r="P33" s="95">
        <v>43658</v>
      </c>
      <c r="Q33" s="65" t="s">
        <v>188</v>
      </c>
      <c r="R33" s="47"/>
      <c r="S33" s="18"/>
      <c r="T33" s="18"/>
    </row>
    <row r="34" spans="1:20" ht="27.6">
      <c r="A34" s="4">
        <v>30</v>
      </c>
      <c r="B34" s="61" t="s">
        <v>62</v>
      </c>
      <c r="C34" s="65" t="s">
        <v>589</v>
      </c>
      <c r="D34" s="65" t="s">
        <v>25</v>
      </c>
      <c r="E34" s="66">
        <v>505016</v>
      </c>
      <c r="F34" s="65"/>
      <c r="G34" s="61">
        <v>24</v>
      </c>
      <c r="H34" s="61">
        <v>23</v>
      </c>
      <c r="I34" s="56">
        <f t="shared" si="0"/>
        <v>47</v>
      </c>
      <c r="J34" s="65" t="s">
        <v>768</v>
      </c>
      <c r="K34" s="94" t="s">
        <v>347</v>
      </c>
      <c r="L34" s="94" t="s">
        <v>765</v>
      </c>
      <c r="M34" s="94">
        <v>9954801620</v>
      </c>
      <c r="N34" s="97" t="s">
        <v>351</v>
      </c>
      <c r="O34" s="97">
        <v>8011896190</v>
      </c>
      <c r="P34" s="95">
        <v>43658</v>
      </c>
      <c r="Q34" s="65" t="s">
        <v>188</v>
      </c>
      <c r="R34" s="47"/>
      <c r="S34" s="18"/>
      <c r="T34" s="18"/>
    </row>
    <row r="35" spans="1:20" ht="27.6">
      <c r="A35" s="4">
        <v>31</v>
      </c>
      <c r="B35" s="61" t="s">
        <v>63</v>
      </c>
      <c r="C35" s="65" t="s">
        <v>590</v>
      </c>
      <c r="D35" s="65" t="s">
        <v>25</v>
      </c>
      <c r="E35" s="66">
        <v>102022</v>
      </c>
      <c r="F35" s="65"/>
      <c r="G35" s="64">
        <v>29</v>
      </c>
      <c r="H35" s="64">
        <v>26</v>
      </c>
      <c r="I35" s="56">
        <f t="shared" si="0"/>
        <v>55</v>
      </c>
      <c r="J35" s="65" t="s">
        <v>871</v>
      </c>
      <c r="K35" s="93" t="s">
        <v>239</v>
      </c>
      <c r="L35" s="93" t="s">
        <v>240</v>
      </c>
      <c r="M35" s="93">
        <v>9854811629</v>
      </c>
      <c r="N35" s="94" t="s">
        <v>518</v>
      </c>
      <c r="O35" s="94">
        <v>9706493093</v>
      </c>
      <c r="P35" s="95">
        <v>43658</v>
      </c>
      <c r="Q35" s="65" t="s">
        <v>188</v>
      </c>
      <c r="R35" s="47"/>
      <c r="S35" s="18"/>
      <c r="T35" s="18"/>
    </row>
    <row r="36" spans="1:20" ht="27.6">
      <c r="A36" s="4">
        <v>32</v>
      </c>
      <c r="B36" s="61" t="s">
        <v>63</v>
      </c>
      <c r="C36" s="65" t="s">
        <v>553</v>
      </c>
      <c r="D36" s="65" t="s">
        <v>25</v>
      </c>
      <c r="E36" s="66">
        <v>102023</v>
      </c>
      <c r="F36" s="65"/>
      <c r="G36" s="64">
        <v>39</v>
      </c>
      <c r="H36" s="64">
        <v>30</v>
      </c>
      <c r="I36" s="56">
        <f t="shared" si="0"/>
        <v>69</v>
      </c>
      <c r="J36" s="65">
        <v>9954126061</v>
      </c>
      <c r="K36" s="93" t="s">
        <v>239</v>
      </c>
      <c r="L36" s="93" t="s">
        <v>517</v>
      </c>
      <c r="M36" s="93">
        <v>9435610798</v>
      </c>
      <c r="N36" s="96" t="s">
        <v>518</v>
      </c>
      <c r="O36" s="96">
        <v>9706493093</v>
      </c>
      <c r="P36" s="95">
        <v>43658</v>
      </c>
      <c r="Q36" s="65" t="s">
        <v>188</v>
      </c>
      <c r="R36" s="47"/>
      <c r="S36" s="18"/>
      <c r="T36" s="18"/>
    </row>
    <row r="37" spans="1:20">
      <c r="A37" s="4">
        <v>33</v>
      </c>
      <c r="B37" s="61" t="s">
        <v>62</v>
      </c>
      <c r="C37" s="63" t="s">
        <v>72</v>
      </c>
      <c r="D37" s="65" t="s">
        <v>25</v>
      </c>
      <c r="E37" s="64">
        <v>104001</v>
      </c>
      <c r="F37" s="66"/>
      <c r="G37" s="19">
        <v>36</v>
      </c>
      <c r="H37" s="19">
        <v>24</v>
      </c>
      <c r="I37" s="56">
        <f t="shared" si="0"/>
        <v>60</v>
      </c>
      <c r="J37" s="65">
        <v>9957314889</v>
      </c>
      <c r="K37" s="93" t="s">
        <v>155</v>
      </c>
      <c r="L37" s="93" t="s">
        <v>159</v>
      </c>
      <c r="M37" s="93">
        <v>8811811097</v>
      </c>
      <c r="N37" s="96" t="s">
        <v>157</v>
      </c>
      <c r="O37" s="96">
        <v>9954246257</v>
      </c>
      <c r="P37" s="95">
        <v>43659</v>
      </c>
      <c r="Q37" s="65" t="s">
        <v>191</v>
      </c>
      <c r="R37" s="47"/>
      <c r="S37" s="18"/>
      <c r="T37" s="18"/>
    </row>
    <row r="38" spans="1:20">
      <c r="A38" s="4">
        <v>34</v>
      </c>
      <c r="B38" s="61" t="s">
        <v>63</v>
      </c>
      <c r="C38" s="65" t="s">
        <v>81</v>
      </c>
      <c r="D38" s="65" t="s">
        <v>25</v>
      </c>
      <c r="E38" s="64">
        <v>102013</v>
      </c>
      <c r="F38" s="64"/>
      <c r="G38" s="64">
        <v>36</v>
      </c>
      <c r="H38" s="64">
        <v>32</v>
      </c>
      <c r="I38" s="56">
        <f t="shared" si="0"/>
        <v>68</v>
      </c>
      <c r="J38" s="65">
        <v>9957305099</v>
      </c>
      <c r="K38" s="98" t="s">
        <v>170</v>
      </c>
      <c r="L38" s="98" t="s">
        <v>174</v>
      </c>
      <c r="M38" s="98">
        <v>9957047972</v>
      </c>
      <c r="N38" s="94" t="s">
        <v>172</v>
      </c>
      <c r="O38" s="99">
        <v>9954515114</v>
      </c>
      <c r="P38" s="95">
        <v>43659</v>
      </c>
      <c r="Q38" s="65" t="s">
        <v>191</v>
      </c>
      <c r="R38" s="47"/>
      <c r="S38" s="18"/>
      <c r="T38" s="18"/>
    </row>
    <row r="39" spans="1:20">
      <c r="A39" s="4">
        <v>35</v>
      </c>
      <c r="B39" s="61" t="s">
        <v>62</v>
      </c>
      <c r="C39" s="65" t="s">
        <v>591</v>
      </c>
      <c r="D39" s="65" t="s">
        <v>25</v>
      </c>
      <c r="E39" s="66">
        <v>506014</v>
      </c>
      <c r="F39" s="65"/>
      <c r="G39" s="61">
        <v>30</v>
      </c>
      <c r="H39" s="61">
        <v>29</v>
      </c>
      <c r="I39" s="56">
        <f t="shared" si="0"/>
        <v>59</v>
      </c>
      <c r="J39" s="65">
        <v>8136071504</v>
      </c>
      <c r="K39" s="93" t="s">
        <v>185</v>
      </c>
      <c r="L39" s="93" t="s">
        <v>186</v>
      </c>
      <c r="M39" s="93">
        <v>9957128409</v>
      </c>
      <c r="N39" s="93" t="s">
        <v>537</v>
      </c>
      <c r="O39" s="100">
        <v>9957852680</v>
      </c>
      <c r="P39" s="95">
        <v>43661</v>
      </c>
      <c r="Q39" s="65" t="s">
        <v>158</v>
      </c>
      <c r="R39" s="47"/>
      <c r="S39" s="18"/>
      <c r="T39" s="18"/>
    </row>
    <row r="40" spans="1:20" ht="27.6">
      <c r="A40" s="4">
        <v>36</v>
      </c>
      <c r="B40" s="61" t="s">
        <v>62</v>
      </c>
      <c r="C40" s="65" t="s">
        <v>592</v>
      </c>
      <c r="D40" s="65" t="s">
        <v>25</v>
      </c>
      <c r="E40" s="61">
        <v>507016</v>
      </c>
      <c r="F40" s="65"/>
      <c r="G40" s="61">
        <v>25</v>
      </c>
      <c r="H40" s="61">
        <v>27</v>
      </c>
      <c r="I40" s="56">
        <f t="shared" si="0"/>
        <v>52</v>
      </c>
      <c r="J40" s="65" t="s">
        <v>872</v>
      </c>
      <c r="K40" s="94" t="s">
        <v>185</v>
      </c>
      <c r="L40" s="93" t="s">
        <v>186</v>
      </c>
      <c r="M40" s="93">
        <v>9957128409</v>
      </c>
      <c r="N40" s="94" t="s">
        <v>187</v>
      </c>
      <c r="O40" s="94">
        <v>9678103897</v>
      </c>
      <c r="P40" s="95">
        <v>43661</v>
      </c>
      <c r="Q40" s="65" t="s">
        <v>158</v>
      </c>
      <c r="R40" s="47"/>
      <c r="S40" s="18"/>
      <c r="T40" s="18"/>
    </row>
    <row r="41" spans="1:20" ht="27.6">
      <c r="A41" s="4">
        <v>37</v>
      </c>
      <c r="B41" s="61" t="s">
        <v>63</v>
      </c>
      <c r="C41" s="65" t="s">
        <v>395</v>
      </c>
      <c r="D41" s="65" t="s">
        <v>25</v>
      </c>
      <c r="E41" s="66">
        <v>1030003</v>
      </c>
      <c r="F41" s="65"/>
      <c r="G41" s="61">
        <v>31</v>
      </c>
      <c r="H41" s="61">
        <v>32</v>
      </c>
      <c r="I41" s="56">
        <f t="shared" si="0"/>
        <v>63</v>
      </c>
      <c r="J41" s="65" t="s">
        <v>478</v>
      </c>
      <c r="K41" s="93" t="s">
        <v>160</v>
      </c>
      <c r="L41" s="93" t="s">
        <v>161</v>
      </c>
      <c r="M41" s="93">
        <v>9957233464</v>
      </c>
      <c r="N41" s="94" t="s">
        <v>363</v>
      </c>
      <c r="O41" s="94">
        <v>7399211892</v>
      </c>
      <c r="P41" s="95">
        <v>43661</v>
      </c>
      <c r="Q41" s="65" t="s">
        <v>158</v>
      </c>
      <c r="R41" s="47"/>
      <c r="S41" s="18"/>
      <c r="T41" s="18"/>
    </row>
    <row r="42" spans="1:20" ht="27.6">
      <c r="A42" s="4">
        <v>38</v>
      </c>
      <c r="B42" s="61" t="s">
        <v>63</v>
      </c>
      <c r="C42" s="65" t="s">
        <v>593</v>
      </c>
      <c r="D42" s="65" t="s">
        <v>25</v>
      </c>
      <c r="E42" s="66">
        <v>103023</v>
      </c>
      <c r="F42" s="65"/>
      <c r="G42" s="61">
        <v>28</v>
      </c>
      <c r="H42" s="61">
        <v>29</v>
      </c>
      <c r="I42" s="56">
        <f t="shared" si="0"/>
        <v>57</v>
      </c>
      <c r="J42" s="65" t="s">
        <v>873</v>
      </c>
      <c r="K42" s="93" t="s">
        <v>160</v>
      </c>
      <c r="L42" s="93" t="s">
        <v>161</v>
      </c>
      <c r="M42" s="93">
        <v>9957233464</v>
      </c>
      <c r="N42" s="94" t="s">
        <v>630</v>
      </c>
      <c r="O42" s="94">
        <v>9577333423</v>
      </c>
      <c r="P42" s="95">
        <v>43661</v>
      </c>
      <c r="Q42" s="65" t="s">
        <v>158</v>
      </c>
      <c r="R42" s="47"/>
      <c r="S42" s="18"/>
      <c r="T42" s="18"/>
    </row>
    <row r="43" spans="1:20">
      <c r="A43" s="4">
        <v>39</v>
      </c>
      <c r="B43" s="61" t="s">
        <v>62</v>
      </c>
      <c r="C43" s="65" t="s">
        <v>594</v>
      </c>
      <c r="D43" s="65" t="s">
        <v>25</v>
      </c>
      <c r="E43" s="66">
        <v>104017</v>
      </c>
      <c r="F43" s="65"/>
      <c r="G43" s="64">
        <v>36</v>
      </c>
      <c r="H43" s="64">
        <v>23</v>
      </c>
      <c r="I43" s="56">
        <f t="shared" si="0"/>
        <v>59</v>
      </c>
      <c r="J43" s="18">
        <v>9954982362</v>
      </c>
      <c r="K43" s="93" t="s">
        <v>175</v>
      </c>
      <c r="L43" s="94" t="s">
        <v>179</v>
      </c>
      <c r="M43" s="94">
        <v>7399785609</v>
      </c>
      <c r="N43" s="96" t="s">
        <v>365</v>
      </c>
      <c r="O43" s="96">
        <v>7896344165</v>
      </c>
      <c r="P43" s="95">
        <v>43662</v>
      </c>
      <c r="Q43" s="65" t="s">
        <v>167</v>
      </c>
      <c r="R43" s="47"/>
      <c r="S43" s="18"/>
      <c r="T43" s="18"/>
    </row>
    <row r="44" spans="1:20" ht="27.6">
      <c r="A44" s="4">
        <v>40</v>
      </c>
      <c r="B44" s="61" t="s">
        <v>62</v>
      </c>
      <c r="C44" s="65" t="s">
        <v>595</v>
      </c>
      <c r="D44" s="65" t="s">
        <v>25</v>
      </c>
      <c r="E44" s="66"/>
      <c r="F44" s="65"/>
      <c r="G44" s="64">
        <v>32</v>
      </c>
      <c r="H44" s="64">
        <v>28</v>
      </c>
      <c r="I44" s="56">
        <f t="shared" si="0"/>
        <v>60</v>
      </c>
      <c r="J44" s="65" t="s">
        <v>874</v>
      </c>
      <c r="K44" s="93" t="s">
        <v>175</v>
      </c>
      <c r="L44" s="94" t="s">
        <v>179</v>
      </c>
      <c r="M44" s="94">
        <v>7399785609</v>
      </c>
      <c r="N44" s="97" t="s">
        <v>365</v>
      </c>
      <c r="O44" s="97">
        <v>7896344165</v>
      </c>
      <c r="P44" s="95">
        <v>43662</v>
      </c>
      <c r="Q44" s="65" t="s">
        <v>167</v>
      </c>
      <c r="R44" s="47"/>
      <c r="S44" s="18"/>
      <c r="T44" s="18"/>
    </row>
    <row r="45" spans="1:20" ht="27.6">
      <c r="A45" s="4">
        <v>41</v>
      </c>
      <c r="B45" s="61" t="s">
        <v>63</v>
      </c>
      <c r="C45" s="65" t="s">
        <v>596</v>
      </c>
      <c r="D45" s="65" t="s">
        <v>25</v>
      </c>
      <c r="E45" s="64">
        <v>102008</v>
      </c>
      <c r="F45" s="61"/>
      <c r="G45" s="61">
        <v>58</v>
      </c>
      <c r="H45" s="61">
        <v>52</v>
      </c>
      <c r="I45" s="56">
        <f t="shared" si="0"/>
        <v>110</v>
      </c>
      <c r="J45" s="65">
        <v>9864613910</v>
      </c>
      <c r="K45" s="94" t="s">
        <v>198</v>
      </c>
      <c r="L45" s="94" t="s">
        <v>199</v>
      </c>
      <c r="M45" s="94">
        <v>9957853033</v>
      </c>
      <c r="N45" s="94" t="s">
        <v>631</v>
      </c>
      <c r="O45" s="94">
        <v>8720982370</v>
      </c>
      <c r="P45" s="95">
        <v>43662</v>
      </c>
      <c r="Q45" s="65" t="s">
        <v>167</v>
      </c>
      <c r="R45" s="47"/>
      <c r="S45" s="18"/>
      <c r="T45" s="18"/>
    </row>
    <row r="46" spans="1:20">
      <c r="A46" s="4">
        <v>42</v>
      </c>
      <c r="B46" s="61" t="s">
        <v>62</v>
      </c>
      <c r="C46" s="65" t="s">
        <v>93</v>
      </c>
      <c r="D46" s="65" t="s">
        <v>25</v>
      </c>
      <c r="E46" s="64">
        <v>104007</v>
      </c>
      <c r="F46" s="65"/>
      <c r="G46" s="64">
        <v>28</v>
      </c>
      <c r="H46" s="64">
        <v>34</v>
      </c>
      <c r="I46" s="56">
        <f t="shared" si="0"/>
        <v>62</v>
      </c>
      <c r="J46" s="65">
        <v>8011599678</v>
      </c>
      <c r="K46" s="93" t="s">
        <v>164</v>
      </c>
      <c r="L46" s="93" t="s">
        <v>165</v>
      </c>
      <c r="M46" s="93">
        <v>9678711334</v>
      </c>
      <c r="N46" s="96" t="s">
        <v>193</v>
      </c>
      <c r="O46" s="96">
        <v>9954547807</v>
      </c>
      <c r="P46" s="95">
        <v>43663</v>
      </c>
      <c r="Q46" s="65" t="s">
        <v>173</v>
      </c>
      <c r="R46" s="18"/>
      <c r="S46" s="18"/>
      <c r="T46" s="18"/>
    </row>
    <row r="47" spans="1:20">
      <c r="A47" s="4">
        <v>43</v>
      </c>
      <c r="B47" s="61" t="s">
        <v>62</v>
      </c>
      <c r="C47" s="65" t="s">
        <v>597</v>
      </c>
      <c r="D47" s="65" t="s">
        <v>25</v>
      </c>
      <c r="E47" s="61">
        <v>506027</v>
      </c>
      <c r="F47" s="61"/>
      <c r="G47" s="61">
        <v>26</v>
      </c>
      <c r="H47" s="61">
        <v>29</v>
      </c>
      <c r="I47" s="56">
        <f t="shared" si="0"/>
        <v>55</v>
      </c>
      <c r="J47" s="65">
        <v>6900868403</v>
      </c>
      <c r="K47" s="94" t="s">
        <v>185</v>
      </c>
      <c r="L47" s="93" t="s">
        <v>186</v>
      </c>
      <c r="M47" s="93">
        <v>9957128409</v>
      </c>
      <c r="N47" s="94" t="s">
        <v>216</v>
      </c>
      <c r="O47" s="94">
        <v>8011894275</v>
      </c>
      <c r="P47" s="80">
        <v>43664</v>
      </c>
      <c r="Q47" s="65" t="s">
        <v>178</v>
      </c>
      <c r="R47" s="18"/>
      <c r="S47" s="18"/>
      <c r="T47" s="18"/>
    </row>
    <row r="48" spans="1:20" ht="27.6">
      <c r="A48" s="4">
        <v>44</v>
      </c>
      <c r="B48" s="61" t="s">
        <v>62</v>
      </c>
      <c r="C48" s="65" t="s">
        <v>115</v>
      </c>
      <c r="D48" s="65" t="s">
        <v>25</v>
      </c>
      <c r="E48" s="61">
        <v>506008</v>
      </c>
      <c r="F48" s="61"/>
      <c r="G48" s="66">
        <v>38</v>
      </c>
      <c r="H48" s="66">
        <v>29</v>
      </c>
      <c r="I48" s="56">
        <f t="shared" si="0"/>
        <v>67</v>
      </c>
      <c r="J48" s="65" t="s">
        <v>780</v>
      </c>
      <c r="K48" s="94" t="s">
        <v>185</v>
      </c>
      <c r="L48" s="93" t="s">
        <v>186</v>
      </c>
      <c r="M48" s="93">
        <v>9957128409</v>
      </c>
      <c r="N48" s="97" t="s">
        <v>216</v>
      </c>
      <c r="O48" s="97">
        <v>8011894275</v>
      </c>
      <c r="P48" s="80">
        <v>43664</v>
      </c>
      <c r="Q48" s="65" t="s">
        <v>178</v>
      </c>
      <c r="R48" s="18"/>
      <c r="S48" s="18"/>
      <c r="T48" s="18"/>
    </row>
    <row r="49" spans="1:20" ht="27.6">
      <c r="A49" s="4">
        <v>45</v>
      </c>
      <c r="B49" s="61" t="s">
        <v>63</v>
      </c>
      <c r="C49" s="65" t="s">
        <v>598</v>
      </c>
      <c r="D49" s="65" t="s">
        <v>25</v>
      </c>
      <c r="E49" s="66">
        <v>101014</v>
      </c>
      <c r="F49" s="65"/>
      <c r="G49" s="47">
        <v>30</v>
      </c>
      <c r="H49" s="47">
        <v>27</v>
      </c>
      <c r="I49" s="56">
        <f t="shared" si="0"/>
        <v>57</v>
      </c>
      <c r="J49" s="18">
        <v>9678381320</v>
      </c>
      <c r="K49" s="93" t="s">
        <v>164</v>
      </c>
      <c r="L49" s="93" t="s">
        <v>165</v>
      </c>
      <c r="M49" s="93">
        <v>9678711334</v>
      </c>
      <c r="N49" s="96" t="s">
        <v>632</v>
      </c>
      <c r="O49" s="96">
        <v>8812810974</v>
      </c>
      <c r="P49" s="80">
        <v>43664</v>
      </c>
      <c r="Q49" s="65" t="s">
        <v>178</v>
      </c>
      <c r="R49" s="18"/>
      <c r="S49" s="18"/>
      <c r="T49" s="18"/>
    </row>
    <row r="50" spans="1:20">
      <c r="A50" s="4">
        <v>46</v>
      </c>
      <c r="B50" s="61" t="s">
        <v>63</v>
      </c>
      <c r="C50" s="65" t="s">
        <v>599</v>
      </c>
      <c r="D50" s="65" t="s">
        <v>25</v>
      </c>
      <c r="E50" s="66">
        <v>101015</v>
      </c>
      <c r="F50" s="65"/>
      <c r="G50" s="47">
        <v>30</v>
      </c>
      <c r="H50" s="47">
        <v>29</v>
      </c>
      <c r="I50" s="56">
        <f t="shared" si="0"/>
        <v>59</v>
      </c>
      <c r="J50" s="18">
        <v>9957834229</v>
      </c>
      <c r="K50" s="93" t="s">
        <v>164</v>
      </c>
      <c r="L50" s="93" t="s">
        <v>165</v>
      </c>
      <c r="M50" s="93">
        <v>9678711334</v>
      </c>
      <c r="N50" s="97" t="s">
        <v>632</v>
      </c>
      <c r="O50" s="97">
        <v>8812810974</v>
      </c>
      <c r="P50" s="80">
        <v>43664</v>
      </c>
      <c r="Q50" s="65" t="s">
        <v>178</v>
      </c>
      <c r="R50" s="18"/>
      <c r="S50" s="18"/>
      <c r="T50" s="18"/>
    </row>
    <row r="51" spans="1:20">
      <c r="A51" s="4">
        <v>47</v>
      </c>
      <c r="B51" s="61" t="s">
        <v>62</v>
      </c>
      <c r="C51" s="65" t="s">
        <v>105</v>
      </c>
      <c r="D51" s="65" t="s">
        <v>25</v>
      </c>
      <c r="E51" s="61">
        <v>506022</v>
      </c>
      <c r="F51" s="61"/>
      <c r="G51" s="61">
        <v>39</v>
      </c>
      <c r="H51" s="61">
        <v>42</v>
      </c>
      <c r="I51" s="56">
        <f t="shared" si="0"/>
        <v>81</v>
      </c>
      <c r="J51" s="65">
        <v>9678369191</v>
      </c>
      <c r="K51" s="94" t="s">
        <v>185</v>
      </c>
      <c r="L51" s="93" t="s">
        <v>186</v>
      </c>
      <c r="M51" s="93">
        <v>9957128409</v>
      </c>
      <c r="N51" s="93" t="s">
        <v>205</v>
      </c>
      <c r="O51" s="93">
        <v>8486600315</v>
      </c>
      <c r="P51" s="80">
        <v>43665</v>
      </c>
      <c r="Q51" s="62" t="s">
        <v>188</v>
      </c>
      <c r="R51" s="18"/>
      <c r="S51" s="18"/>
      <c r="T51" s="18"/>
    </row>
    <row r="52" spans="1:20">
      <c r="A52" s="4">
        <v>48</v>
      </c>
      <c r="B52" s="61" t="s">
        <v>62</v>
      </c>
      <c r="C52" s="65" t="s">
        <v>600</v>
      </c>
      <c r="D52" s="65" t="s">
        <v>25</v>
      </c>
      <c r="E52" s="66">
        <v>506023</v>
      </c>
      <c r="F52" s="65"/>
      <c r="G52" s="61">
        <v>29</v>
      </c>
      <c r="H52" s="61">
        <v>26</v>
      </c>
      <c r="I52" s="56">
        <f t="shared" si="0"/>
        <v>55</v>
      </c>
      <c r="J52" s="65">
        <v>9854215966</v>
      </c>
      <c r="K52" s="94" t="s">
        <v>185</v>
      </c>
      <c r="L52" s="93" t="s">
        <v>186</v>
      </c>
      <c r="M52" s="93">
        <v>9957128409</v>
      </c>
      <c r="N52" s="94" t="s">
        <v>205</v>
      </c>
      <c r="O52" s="94">
        <v>8486600315</v>
      </c>
      <c r="P52" s="80">
        <v>43665</v>
      </c>
      <c r="Q52" s="62" t="s">
        <v>188</v>
      </c>
      <c r="R52" s="18"/>
      <c r="S52" s="18"/>
      <c r="T52" s="18"/>
    </row>
    <row r="53" spans="1:20" ht="41.4">
      <c r="A53" s="4">
        <v>49</v>
      </c>
      <c r="B53" s="61" t="s">
        <v>63</v>
      </c>
      <c r="C53" s="65" t="s">
        <v>601</v>
      </c>
      <c r="D53" s="65" t="s">
        <v>25</v>
      </c>
      <c r="E53" s="64">
        <v>102005</v>
      </c>
      <c r="F53" s="64"/>
      <c r="G53" s="61">
        <v>38</v>
      </c>
      <c r="H53" s="61">
        <v>36</v>
      </c>
      <c r="I53" s="56">
        <f t="shared" si="0"/>
        <v>74</v>
      </c>
      <c r="J53" s="62" t="s">
        <v>633</v>
      </c>
      <c r="K53" s="94" t="s">
        <v>541</v>
      </c>
      <c r="L53" s="94" t="s">
        <v>634</v>
      </c>
      <c r="M53" s="94">
        <v>9954067035</v>
      </c>
      <c r="N53" s="94" t="s">
        <v>635</v>
      </c>
      <c r="O53" s="97">
        <v>9678673940</v>
      </c>
      <c r="P53" s="80">
        <v>43665</v>
      </c>
      <c r="Q53" s="62" t="s">
        <v>188</v>
      </c>
      <c r="R53" s="18"/>
      <c r="S53" s="18"/>
      <c r="T53" s="18"/>
    </row>
    <row r="54" spans="1:20">
      <c r="A54" s="4">
        <v>50</v>
      </c>
      <c r="B54" s="61" t="s">
        <v>62</v>
      </c>
      <c r="C54" s="65" t="s">
        <v>602</v>
      </c>
      <c r="D54" s="65" t="s">
        <v>25</v>
      </c>
      <c r="E54" s="66">
        <v>506026</v>
      </c>
      <c r="F54" s="65"/>
      <c r="G54" s="61">
        <v>20</v>
      </c>
      <c r="H54" s="61">
        <v>18</v>
      </c>
      <c r="I54" s="56">
        <f t="shared" si="0"/>
        <v>38</v>
      </c>
      <c r="J54" s="65">
        <v>9613651282</v>
      </c>
      <c r="K54" s="93" t="s">
        <v>208</v>
      </c>
      <c r="L54" s="94" t="s">
        <v>209</v>
      </c>
      <c r="M54" s="94">
        <v>9401450312</v>
      </c>
      <c r="N54" s="94" t="s">
        <v>235</v>
      </c>
      <c r="O54" s="94"/>
      <c r="P54" s="95">
        <v>43666</v>
      </c>
      <c r="Q54" s="65" t="s">
        <v>191</v>
      </c>
      <c r="R54" s="18"/>
      <c r="S54" s="18"/>
      <c r="T54" s="18"/>
    </row>
    <row r="55" spans="1:20" ht="27.6">
      <c r="A55" s="4">
        <v>51</v>
      </c>
      <c r="B55" s="61" t="s">
        <v>62</v>
      </c>
      <c r="C55" s="65" t="s">
        <v>434</v>
      </c>
      <c r="D55" s="65" t="s">
        <v>25</v>
      </c>
      <c r="E55" s="66">
        <v>504018</v>
      </c>
      <c r="F55" s="65"/>
      <c r="G55" s="61">
        <v>28</v>
      </c>
      <c r="H55" s="61">
        <v>20</v>
      </c>
      <c r="I55" s="56">
        <f t="shared" si="0"/>
        <v>48</v>
      </c>
      <c r="J55" s="65" t="s">
        <v>519</v>
      </c>
      <c r="K55" s="94" t="s">
        <v>492</v>
      </c>
      <c r="L55" s="93" t="s">
        <v>493</v>
      </c>
      <c r="M55" s="94">
        <v>9435517933</v>
      </c>
      <c r="N55" s="94" t="s">
        <v>520</v>
      </c>
      <c r="O55" s="94">
        <v>9678347862</v>
      </c>
      <c r="P55" s="95">
        <v>43666</v>
      </c>
      <c r="Q55" s="65" t="s">
        <v>191</v>
      </c>
      <c r="R55" s="18"/>
      <c r="S55" s="18"/>
      <c r="T55" s="18"/>
    </row>
    <row r="56" spans="1:20" ht="27.6">
      <c r="A56" s="4">
        <v>52</v>
      </c>
      <c r="B56" s="61" t="s">
        <v>63</v>
      </c>
      <c r="C56" s="65" t="s">
        <v>603</v>
      </c>
      <c r="D56" s="65" t="s">
        <v>25</v>
      </c>
      <c r="E56" s="66">
        <v>506028</v>
      </c>
      <c r="F56" s="65"/>
      <c r="G56" s="47">
        <v>29</v>
      </c>
      <c r="H56" s="47">
        <v>28</v>
      </c>
      <c r="I56" s="56">
        <f t="shared" si="0"/>
        <v>57</v>
      </c>
      <c r="J56" s="131">
        <v>9577002032</v>
      </c>
      <c r="K56" s="94" t="s">
        <v>242</v>
      </c>
      <c r="L56" s="97" t="s">
        <v>243</v>
      </c>
      <c r="M56" s="97">
        <v>9435897444</v>
      </c>
      <c r="N56" s="94" t="s">
        <v>244</v>
      </c>
      <c r="O56" s="99">
        <v>9859319584</v>
      </c>
      <c r="P56" s="95">
        <v>43666</v>
      </c>
      <c r="Q56" s="65" t="s">
        <v>191</v>
      </c>
      <c r="R56" s="18"/>
      <c r="S56" s="18"/>
      <c r="T56" s="18"/>
    </row>
    <row r="57" spans="1:20" ht="27.6">
      <c r="A57" s="4">
        <v>53</v>
      </c>
      <c r="B57" s="61" t="s">
        <v>63</v>
      </c>
      <c r="C57" s="65" t="s">
        <v>145</v>
      </c>
      <c r="D57" s="65" t="s">
        <v>25</v>
      </c>
      <c r="E57" s="66">
        <v>506019</v>
      </c>
      <c r="F57" s="65"/>
      <c r="G57" s="64">
        <v>30</v>
      </c>
      <c r="H57" s="64">
        <v>19</v>
      </c>
      <c r="I57" s="56">
        <f t="shared" si="0"/>
        <v>49</v>
      </c>
      <c r="J57" s="65" t="s">
        <v>522</v>
      </c>
      <c r="K57" s="94" t="s">
        <v>242</v>
      </c>
      <c r="L57" s="97" t="s">
        <v>243</v>
      </c>
      <c r="M57" s="97">
        <v>9435897444</v>
      </c>
      <c r="N57" s="94" t="s">
        <v>244</v>
      </c>
      <c r="O57" s="99">
        <v>9859319584</v>
      </c>
      <c r="P57" s="95">
        <v>43666</v>
      </c>
      <c r="Q57" s="65" t="s">
        <v>191</v>
      </c>
      <c r="R57" s="18"/>
      <c r="S57" s="18"/>
      <c r="T57" s="18"/>
    </row>
    <row r="58" spans="1:20">
      <c r="A58" s="4">
        <v>54</v>
      </c>
      <c r="B58" s="61" t="s">
        <v>62</v>
      </c>
      <c r="C58" s="65" t="s">
        <v>859</v>
      </c>
      <c r="D58" s="65" t="s">
        <v>25</v>
      </c>
      <c r="E58" s="66">
        <v>507001</v>
      </c>
      <c r="F58" s="65"/>
      <c r="G58" s="61">
        <v>30</v>
      </c>
      <c r="H58" s="61">
        <v>33</v>
      </c>
      <c r="I58" s="56">
        <f t="shared" si="0"/>
        <v>63</v>
      </c>
      <c r="J58" s="65">
        <v>9678346914</v>
      </c>
      <c r="K58" s="94" t="s">
        <v>185</v>
      </c>
      <c r="L58" s="93" t="s">
        <v>186</v>
      </c>
      <c r="M58" s="93">
        <v>9957128409</v>
      </c>
      <c r="N58" s="94" t="s">
        <v>203</v>
      </c>
      <c r="O58" s="94">
        <v>9957306369</v>
      </c>
      <c r="P58" s="95">
        <v>43668</v>
      </c>
      <c r="Q58" s="65" t="s">
        <v>158</v>
      </c>
      <c r="R58" s="18"/>
      <c r="S58" s="18"/>
      <c r="T58" s="18"/>
    </row>
    <row r="59" spans="1:20" ht="27.6">
      <c r="A59" s="4">
        <v>55</v>
      </c>
      <c r="B59" s="61" t="s">
        <v>62</v>
      </c>
      <c r="C59" s="65" t="s">
        <v>860</v>
      </c>
      <c r="D59" s="65" t="s">
        <v>25</v>
      </c>
      <c r="E59" s="66">
        <v>507019</v>
      </c>
      <c r="F59" s="65"/>
      <c r="G59" s="61">
        <v>21</v>
      </c>
      <c r="H59" s="61">
        <v>21</v>
      </c>
      <c r="I59" s="56">
        <f t="shared" si="0"/>
        <v>42</v>
      </c>
      <c r="J59" s="65" t="s">
        <v>875</v>
      </c>
      <c r="K59" s="94" t="s">
        <v>185</v>
      </c>
      <c r="L59" s="93" t="s">
        <v>186</v>
      </c>
      <c r="M59" s="93">
        <v>9957128409</v>
      </c>
      <c r="N59" s="94" t="s">
        <v>206</v>
      </c>
      <c r="O59" s="94">
        <v>8876798761</v>
      </c>
      <c r="P59" s="95">
        <v>43668</v>
      </c>
      <c r="Q59" s="65" t="s">
        <v>158</v>
      </c>
      <c r="R59" s="18"/>
      <c r="S59" s="18"/>
      <c r="T59" s="18"/>
    </row>
    <row r="60" spans="1:20" ht="27.6">
      <c r="A60" s="4">
        <v>56</v>
      </c>
      <c r="B60" s="61" t="s">
        <v>63</v>
      </c>
      <c r="C60" s="65" t="s">
        <v>604</v>
      </c>
      <c r="D60" s="65" t="s">
        <v>25</v>
      </c>
      <c r="E60" s="64">
        <v>102007</v>
      </c>
      <c r="F60" s="114"/>
      <c r="G60" s="61">
        <v>39</v>
      </c>
      <c r="H60" s="61">
        <v>37</v>
      </c>
      <c r="I60" s="56">
        <f t="shared" si="0"/>
        <v>76</v>
      </c>
      <c r="J60" s="65" t="s">
        <v>636</v>
      </c>
      <c r="K60" s="94" t="s">
        <v>198</v>
      </c>
      <c r="L60" s="94" t="s">
        <v>199</v>
      </c>
      <c r="M60" s="94">
        <v>9957853033</v>
      </c>
      <c r="N60" s="94" t="s">
        <v>245</v>
      </c>
      <c r="O60" s="94">
        <v>8473063380</v>
      </c>
      <c r="P60" s="95">
        <v>43668</v>
      </c>
      <c r="Q60" s="65" t="s">
        <v>158</v>
      </c>
      <c r="R60" s="18"/>
      <c r="S60" s="18"/>
      <c r="T60" s="18"/>
    </row>
    <row r="61" spans="1:20" ht="27.6">
      <c r="A61" s="4">
        <v>57</v>
      </c>
      <c r="B61" s="61" t="s">
        <v>62</v>
      </c>
      <c r="C61" s="65" t="s">
        <v>605</v>
      </c>
      <c r="D61" s="65" t="s">
        <v>25</v>
      </c>
      <c r="E61" s="68">
        <v>101020</v>
      </c>
      <c r="F61" s="64"/>
      <c r="G61" s="64">
        <v>36</v>
      </c>
      <c r="H61" s="64">
        <v>20</v>
      </c>
      <c r="I61" s="56">
        <f t="shared" si="0"/>
        <v>56</v>
      </c>
      <c r="J61" s="65" t="s">
        <v>876</v>
      </c>
      <c r="K61" s="94" t="s">
        <v>170</v>
      </c>
      <c r="L61" s="94" t="s">
        <v>174</v>
      </c>
      <c r="M61" s="94">
        <v>9864774578</v>
      </c>
      <c r="N61" s="94" t="s">
        <v>320</v>
      </c>
      <c r="O61" s="99">
        <v>8822015632</v>
      </c>
      <c r="P61" s="95">
        <v>43669</v>
      </c>
      <c r="Q61" s="65" t="s">
        <v>167</v>
      </c>
      <c r="R61" s="18"/>
      <c r="S61" s="18"/>
      <c r="T61" s="18"/>
    </row>
    <row r="62" spans="1:20">
      <c r="A62" s="4">
        <v>58</v>
      </c>
      <c r="B62" s="61" t="s">
        <v>62</v>
      </c>
      <c r="C62" s="65" t="s">
        <v>606</v>
      </c>
      <c r="D62" s="65" t="s">
        <v>25</v>
      </c>
      <c r="E62" s="68">
        <v>101021</v>
      </c>
      <c r="F62" s="64"/>
      <c r="G62" s="64">
        <v>18</v>
      </c>
      <c r="H62" s="64">
        <v>38</v>
      </c>
      <c r="I62" s="56">
        <f t="shared" si="0"/>
        <v>56</v>
      </c>
      <c r="J62" s="65">
        <v>9957208567</v>
      </c>
      <c r="K62" s="94" t="s">
        <v>170</v>
      </c>
      <c r="L62" s="94" t="s">
        <v>174</v>
      </c>
      <c r="M62" s="94">
        <v>9864774578</v>
      </c>
      <c r="N62" s="94" t="s">
        <v>320</v>
      </c>
      <c r="O62" s="99">
        <v>8822015632</v>
      </c>
      <c r="P62" s="95">
        <v>43669</v>
      </c>
      <c r="Q62" s="65" t="s">
        <v>167</v>
      </c>
      <c r="R62" s="18"/>
      <c r="S62" s="18"/>
      <c r="T62" s="18"/>
    </row>
    <row r="63" spans="1:20" ht="27.6">
      <c r="A63" s="4">
        <v>59</v>
      </c>
      <c r="B63" s="61" t="s">
        <v>63</v>
      </c>
      <c r="C63" s="65" t="s">
        <v>607</v>
      </c>
      <c r="D63" s="65" t="s">
        <v>25</v>
      </c>
      <c r="E63" s="66">
        <v>503022</v>
      </c>
      <c r="F63" s="63"/>
      <c r="G63" s="61">
        <v>25</v>
      </c>
      <c r="H63" s="61">
        <v>27</v>
      </c>
      <c r="I63" s="56">
        <f t="shared" si="0"/>
        <v>52</v>
      </c>
      <c r="J63" s="65" t="s">
        <v>637</v>
      </c>
      <c r="K63" s="93" t="s">
        <v>208</v>
      </c>
      <c r="L63" s="94" t="s">
        <v>211</v>
      </c>
      <c r="M63" s="94">
        <v>9957727954</v>
      </c>
      <c r="N63" s="94" t="s">
        <v>638</v>
      </c>
      <c r="O63" s="94">
        <v>9678946586</v>
      </c>
      <c r="P63" s="95">
        <v>43669</v>
      </c>
      <c r="Q63" s="65" t="s">
        <v>167</v>
      </c>
      <c r="R63" s="18"/>
      <c r="S63" s="18"/>
      <c r="T63" s="18"/>
    </row>
    <row r="64" spans="1:20" ht="27.6">
      <c r="A64" s="4">
        <v>60</v>
      </c>
      <c r="B64" s="61" t="s">
        <v>63</v>
      </c>
      <c r="C64" s="65" t="s">
        <v>608</v>
      </c>
      <c r="D64" s="65" t="s">
        <v>25</v>
      </c>
      <c r="E64" s="66">
        <v>503023</v>
      </c>
      <c r="F64" s="63"/>
      <c r="G64" s="61">
        <v>31</v>
      </c>
      <c r="H64" s="61">
        <v>27</v>
      </c>
      <c r="I64" s="56">
        <f t="shared" si="0"/>
        <v>58</v>
      </c>
      <c r="J64" s="65">
        <v>8011315898</v>
      </c>
      <c r="K64" s="93" t="s">
        <v>208</v>
      </c>
      <c r="L64" s="94" t="s">
        <v>211</v>
      </c>
      <c r="M64" s="94">
        <v>9957727954</v>
      </c>
      <c r="N64" s="101" t="s">
        <v>360</v>
      </c>
      <c r="O64" s="94">
        <v>9957201617</v>
      </c>
      <c r="P64" s="95">
        <v>43669</v>
      </c>
      <c r="Q64" s="65" t="s">
        <v>167</v>
      </c>
      <c r="R64" s="18"/>
      <c r="S64" s="18"/>
      <c r="T64" s="18"/>
    </row>
    <row r="65" spans="1:20" ht="27.6">
      <c r="A65" s="4">
        <v>61</v>
      </c>
      <c r="B65" s="61" t="s">
        <v>63</v>
      </c>
      <c r="C65" s="65" t="s">
        <v>427</v>
      </c>
      <c r="D65" s="65" t="s">
        <v>25</v>
      </c>
      <c r="E65" s="61">
        <v>506003</v>
      </c>
      <c r="F65" s="61"/>
      <c r="G65" s="61">
        <v>29</v>
      </c>
      <c r="H65" s="61">
        <v>26</v>
      </c>
      <c r="I65" s="56">
        <f t="shared" si="0"/>
        <v>55</v>
      </c>
      <c r="J65" s="65" t="s">
        <v>877</v>
      </c>
      <c r="K65" s="94" t="s">
        <v>347</v>
      </c>
      <c r="L65" s="94" t="s">
        <v>348</v>
      </c>
      <c r="M65" s="94">
        <v>9508826855</v>
      </c>
      <c r="N65" s="97" t="s">
        <v>512</v>
      </c>
      <c r="O65" s="97">
        <v>9577193743</v>
      </c>
      <c r="P65" s="95">
        <v>43670</v>
      </c>
      <c r="Q65" s="65" t="s">
        <v>173</v>
      </c>
      <c r="R65" s="18"/>
      <c r="S65" s="18"/>
      <c r="T65" s="18"/>
    </row>
    <row r="66" spans="1:20" ht="27.6">
      <c r="A66" s="4">
        <v>62</v>
      </c>
      <c r="B66" s="61" t="s">
        <v>63</v>
      </c>
      <c r="C66" s="65" t="s">
        <v>611</v>
      </c>
      <c r="D66" s="65" t="s">
        <v>25</v>
      </c>
      <c r="E66" s="61">
        <v>506015</v>
      </c>
      <c r="F66" s="61"/>
      <c r="G66" s="61">
        <v>20</v>
      </c>
      <c r="H66" s="61">
        <v>29</v>
      </c>
      <c r="I66" s="56">
        <f t="shared" si="0"/>
        <v>49</v>
      </c>
      <c r="J66" s="65">
        <v>7636013868</v>
      </c>
      <c r="K66" s="94" t="s">
        <v>347</v>
      </c>
      <c r="L66" s="94" t="s">
        <v>348</v>
      </c>
      <c r="M66" s="94">
        <v>9508826855</v>
      </c>
      <c r="N66" s="97" t="s">
        <v>512</v>
      </c>
      <c r="O66" s="97">
        <v>9577193743</v>
      </c>
      <c r="P66" s="95">
        <v>43670</v>
      </c>
      <c r="Q66" s="65" t="s">
        <v>173</v>
      </c>
      <c r="R66" s="18"/>
      <c r="S66" s="18"/>
      <c r="T66" s="18"/>
    </row>
    <row r="67" spans="1:20">
      <c r="A67" s="4">
        <v>63</v>
      </c>
      <c r="B67" s="61" t="s">
        <v>62</v>
      </c>
      <c r="C67" s="65" t="s">
        <v>609</v>
      </c>
      <c r="D67" s="65" t="s">
        <v>25</v>
      </c>
      <c r="E67" s="66">
        <v>506021</v>
      </c>
      <c r="F67" s="65"/>
      <c r="G67" s="61">
        <v>28</v>
      </c>
      <c r="H67" s="61">
        <v>26</v>
      </c>
      <c r="I67" s="56">
        <f t="shared" si="0"/>
        <v>54</v>
      </c>
      <c r="J67" s="65">
        <v>9957663657</v>
      </c>
      <c r="K67" s="94" t="s">
        <v>185</v>
      </c>
      <c r="L67" s="93" t="s">
        <v>186</v>
      </c>
      <c r="M67" s="93">
        <v>9957128409</v>
      </c>
      <c r="N67" s="93" t="s">
        <v>205</v>
      </c>
      <c r="O67" s="93">
        <v>8486600315</v>
      </c>
      <c r="P67" s="95">
        <v>43671</v>
      </c>
      <c r="Q67" s="65" t="s">
        <v>178</v>
      </c>
      <c r="R67" s="18"/>
      <c r="S67" s="18"/>
      <c r="T67" s="18"/>
    </row>
    <row r="68" spans="1:20">
      <c r="A68" s="4">
        <v>64</v>
      </c>
      <c r="B68" s="61" t="s">
        <v>62</v>
      </c>
      <c r="C68" s="65" t="s">
        <v>610</v>
      </c>
      <c r="D68" s="65" t="s">
        <v>25</v>
      </c>
      <c r="E68" s="66">
        <v>506011</v>
      </c>
      <c r="F68" s="65"/>
      <c r="G68" s="61">
        <v>36</v>
      </c>
      <c r="H68" s="61">
        <v>32</v>
      </c>
      <c r="I68" s="56">
        <f t="shared" si="0"/>
        <v>68</v>
      </c>
      <c r="J68" s="65">
        <v>9954622408</v>
      </c>
      <c r="K68" s="98" t="s">
        <v>185</v>
      </c>
      <c r="L68" s="93" t="s">
        <v>237</v>
      </c>
      <c r="M68" s="93">
        <v>9401450311</v>
      </c>
      <c r="N68" s="93" t="s">
        <v>205</v>
      </c>
      <c r="O68" s="100">
        <v>8486600315</v>
      </c>
      <c r="P68" s="95">
        <v>43671</v>
      </c>
      <c r="Q68" s="65" t="s">
        <v>178</v>
      </c>
      <c r="R68" s="18"/>
      <c r="S68" s="18"/>
      <c r="T68" s="18"/>
    </row>
    <row r="69" spans="1:20" ht="27.6">
      <c r="A69" s="4">
        <v>65</v>
      </c>
      <c r="B69" s="61" t="s">
        <v>63</v>
      </c>
      <c r="C69" s="65" t="s">
        <v>612</v>
      </c>
      <c r="D69" s="65" t="s">
        <v>25</v>
      </c>
      <c r="E69" s="61">
        <v>504026</v>
      </c>
      <c r="F69" s="61"/>
      <c r="G69" s="61">
        <v>24</v>
      </c>
      <c r="H69" s="61">
        <v>38</v>
      </c>
      <c r="I69" s="56">
        <f t="shared" si="0"/>
        <v>62</v>
      </c>
      <c r="J69" s="65">
        <v>7896855233</v>
      </c>
      <c r="K69" s="93" t="s">
        <v>247</v>
      </c>
      <c r="L69" s="94" t="s">
        <v>248</v>
      </c>
      <c r="M69" s="94">
        <v>9435091924</v>
      </c>
      <c r="N69" s="97" t="s">
        <v>639</v>
      </c>
      <c r="O69" s="96">
        <v>9957968951</v>
      </c>
      <c r="P69" s="95">
        <v>43671</v>
      </c>
      <c r="Q69" s="65" t="s">
        <v>178</v>
      </c>
      <c r="R69" s="18"/>
      <c r="S69" s="18"/>
      <c r="T69" s="18"/>
    </row>
    <row r="70" spans="1:20">
      <c r="A70" s="4">
        <v>66</v>
      </c>
      <c r="B70" s="61" t="s">
        <v>63</v>
      </c>
      <c r="C70" s="65" t="s">
        <v>613</v>
      </c>
      <c r="D70" s="65" t="s">
        <v>25</v>
      </c>
      <c r="E70" s="61">
        <v>504011</v>
      </c>
      <c r="F70" s="61"/>
      <c r="G70" s="61">
        <v>38</v>
      </c>
      <c r="H70" s="61">
        <v>40</v>
      </c>
      <c r="I70" s="56">
        <f t="shared" ref="I70:I133" si="1">SUM(G70:H70)</f>
        <v>78</v>
      </c>
      <c r="J70" s="65">
        <v>7896696817</v>
      </c>
      <c r="K70" s="93" t="s">
        <v>247</v>
      </c>
      <c r="L70" s="94" t="s">
        <v>248</v>
      </c>
      <c r="M70" s="94">
        <v>9435091924</v>
      </c>
      <c r="N70" s="93" t="s">
        <v>640</v>
      </c>
      <c r="O70" s="100">
        <v>9859401799</v>
      </c>
      <c r="P70" s="95">
        <v>43671</v>
      </c>
      <c r="Q70" s="65" t="s">
        <v>178</v>
      </c>
      <c r="R70" s="18"/>
      <c r="S70" s="18"/>
      <c r="T70" s="18"/>
    </row>
    <row r="71" spans="1:20" ht="27.6">
      <c r="A71" s="4">
        <v>67</v>
      </c>
      <c r="B71" s="61" t="s">
        <v>62</v>
      </c>
      <c r="C71" s="65" t="s">
        <v>474</v>
      </c>
      <c r="D71" s="65" t="s">
        <v>25</v>
      </c>
      <c r="E71" s="66">
        <v>503024</v>
      </c>
      <c r="F71" s="65"/>
      <c r="G71" s="61">
        <v>30</v>
      </c>
      <c r="H71" s="61">
        <v>26</v>
      </c>
      <c r="I71" s="56">
        <f t="shared" si="1"/>
        <v>56</v>
      </c>
      <c r="J71" s="65">
        <v>9954883425</v>
      </c>
      <c r="K71" s="94" t="s">
        <v>208</v>
      </c>
      <c r="L71" s="94" t="s">
        <v>209</v>
      </c>
      <c r="M71" s="94">
        <v>8638360278</v>
      </c>
      <c r="N71" s="94" t="s">
        <v>233</v>
      </c>
      <c r="O71" s="94">
        <v>9954963098</v>
      </c>
      <c r="P71" s="95">
        <v>43672</v>
      </c>
      <c r="Q71" s="65" t="s">
        <v>188</v>
      </c>
      <c r="R71" s="18"/>
      <c r="S71" s="18"/>
      <c r="T71" s="18"/>
    </row>
    <row r="72" spans="1:20" ht="27.6">
      <c r="A72" s="4">
        <v>68</v>
      </c>
      <c r="B72" s="61" t="s">
        <v>62</v>
      </c>
      <c r="C72" s="65" t="s">
        <v>614</v>
      </c>
      <c r="D72" s="65" t="s">
        <v>25</v>
      </c>
      <c r="E72" s="66">
        <v>503005</v>
      </c>
      <c r="F72" s="65"/>
      <c r="G72" s="61">
        <v>20</v>
      </c>
      <c r="H72" s="61">
        <v>34</v>
      </c>
      <c r="I72" s="56">
        <f t="shared" si="1"/>
        <v>54</v>
      </c>
      <c r="J72" s="65" t="s">
        <v>878</v>
      </c>
      <c r="K72" s="94" t="s">
        <v>208</v>
      </c>
      <c r="L72" s="94" t="s">
        <v>209</v>
      </c>
      <c r="M72" s="94">
        <v>8638360278</v>
      </c>
      <c r="N72" s="94" t="s">
        <v>233</v>
      </c>
      <c r="O72" s="99">
        <v>9954963098</v>
      </c>
      <c r="P72" s="95">
        <v>43672</v>
      </c>
      <c r="Q72" s="65" t="s">
        <v>188</v>
      </c>
      <c r="R72" s="18"/>
      <c r="S72" s="18"/>
      <c r="T72" s="18"/>
    </row>
    <row r="73" spans="1:20">
      <c r="A73" s="4">
        <v>69</v>
      </c>
      <c r="B73" s="61" t="s">
        <v>63</v>
      </c>
      <c r="C73" s="65" t="s">
        <v>615</v>
      </c>
      <c r="D73" s="65" t="s">
        <v>25</v>
      </c>
      <c r="E73" s="66">
        <v>504021</v>
      </c>
      <c r="F73" s="65"/>
      <c r="G73" s="61">
        <v>28</v>
      </c>
      <c r="H73" s="61">
        <v>25</v>
      </c>
      <c r="I73" s="56">
        <f t="shared" si="1"/>
        <v>53</v>
      </c>
      <c r="J73" s="65">
        <v>8011894835</v>
      </c>
      <c r="K73" s="94" t="s">
        <v>247</v>
      </c>
      <c r="L73" s="94" t="s">
        <v>248</v>
      </c>
      <c r="M73" s="94">
        <v>9435091924</v>
      </c>
      <c r="N73" s="94" t="s">
        <v>547</v>
      </c>
      <c r="O73" s="94">
        <v>9706138402</v>
      </c>
      <c r="P73" s="95">
        <v>43672</v>
      </c>
      <c r="Q73" s="65" t="s">
        <v>188</v>
      </c>
      <c r="R73" s="18"/>
      <c r="S73" s="18"/>
      <c r="T73" s="18"/>
    </row>
    <row r="74" spans="1:20">
      <c r="A74" s="4">
        <v>70</v>
      </c>
      <c r="B74" s="61" t="s">
        <v>63</v>
      </c>
      <c r="C74" s="65" t="s">
        <v>861</v>
      </c>
      <c r="D74" s="65" t="s">
        <v>25</v>
      </c>
      <c r="E74" s="61">
        <v>504023</v>
      </c>
      <c r="F74" s="65"/>
      <c r="G74" s="61">
        <v>18</v>
      </c>
      <c r="H74" s="61">
        <v>22</v>
      </c>
      <c r="I74" s="56">
        <f t="shared" si="1"/>
        <v>40</v>
      </c>
      <c r="J74" s="65">
        <v>9577413709</v>
      </c>
      <c r="K74" s="94" t="s">
        <v>492</v>
      </c>
      <c r="L74" s="93" t="s">
        <v>493</v>
      </c>
      <c r="M74" s="94">
        <v>9435517933</v>
      </c>
      <c r="N74" s="94" t="s">
        <v>491</v>
      </c>
      <c r="O74" s="94">
        <v>9854865782</v>
      </c>
      <c r="P74" s="95">
        <v>43672</v>
      </c>
      <c r="Q74" s="65" t="s">
        <v>188</v>
      </c>
      <c r="R74" s="18"/>
      <c r="S74" s="18"/>
      <c r="T74" s="18"/>
    </row>
    <row r="75" spans="1:20">
      <c r="A75" s="4">
        <v>71</v>
      </c>
      <c r="B75" s="61" t="s">
        <v>62</v>
      </c>
      <c r="C75" s="63" t="s">
        <v>616</v>
      </c>
      <c r="D75" s="65" t="s">
        <v>25</v>
      </c>
      <c r="E75" s="64">
        <v>100228</v>
      </c>
      <c r="F75" s="63"/>
      <c r="G75" s="47">
        <v>29</v>
      </c>
      <c r="H75" s="47">
        <v>26</v>
      </c>
      <c r="I75" s="56">
        <f t="shared" si="1"/>
        <v>55</v>
      </c>
      <c r="J75" s="18">
        <v>9957752758</v>
      </c>
      <c r="K75" s="93" t="s">
        <v>164</v>
      </c>
      <c r="L75" s="93" t="s">
        <v>165</v>
      </c>
      <c r="M75" s="93">
        <v>9678711334</v>
      </c>
      <c r="N75" s="96" t="s">
        <v>166</v>
      </c>
      <c r="O75" s="96">
        <v>8011336673</v>
      </c>
      <c r="P75" s="95">
        <v>43673</v>
      </c>
      <c r="Q75" s="65" t="s">
        <v>191</v>
      </c>
      <c r="R75" s="18"/>
      <c r="S75" s="18"/>
      <c r="T75" s="18"/>
    </row>
    <row r="76" spans="1:20">
      <c r="A76" s="4">
        <v>72</v>
      </c>
      <c r="B76" s="61" t="s">
        <v>62</v>
      </c>
      <c r="C76" s="63" t="s">
        <v>617</v>
      </c>
      <c r="D76" s="65" t="s">
        <v>25</v>
      </c>
      <c r="E76" s="64"/>
      <c r="F76" s="63"/>
      <c r="G76" s="63">
        <v>22</v>
      </c>
      <c r="H76" s="63">
        <v>17</v>
      </c>
      <c r="I76" s="56">
        <f t="shared" si="1"/>
        <v>39</v>
      </c>
      <c r="J76" s="65">
        <v>8486124782</v>
      </c>
      <c r="K76" s="94" t="s">
        <v>164</v>
      </c>
      <c r="L76" s="94" t="s">
        <v>168</v>
      </c>
      <c r="M76" s="94">
        <v>9864530325</v>
      </c>
      <c r="N76" s="96" t="s">
        <v>166</v>
      </c>
      <c r="O76" s="96">
        <v>8011336673</v>
      </c>
      <c r="P76" s="95">
        <v>43673</v>
      </c>
      <c r="Q76" s="65" t="s">
        <v>191</v>
      </c>
      <c r="R76" s="18"/>
      <c r="S76" s="18"/>
      <c r="T76" s="18"/>
    </row>
    <row r="77" spans="1:20" ht="27.6">
      <c r="A77" s="4">
        <v>73</v>
      </c>
      <c r="B77" s="61" t="s">
        <v>63</v>
      </c>
      <c r="C77" s="65" t="s">
        <v>618</v>
      </c>
      <c r="D77" s="65" t="s">
        <v>25</v>
      </c>
      <c r="E77" s="61">
        <v>103010</v>
      </c>
      <c r="F77" s="61"/>
      <c r="G77" s="61">
        <v>32</v>
      </c>
      <c r="H77" s="61">
        <v>36</v>
      </c>
      <c r="I77" s="56">
        <f t="shared" si="1"/>
        <v>68</v>
      </c>
      <c r="J77" s="65">
        <v>9613041717</v>
      </c>
      <c r="K77" s="93" t="s">
        <v>160</v>
      </c>
      <c r="L77" s="93" t="s">
        <v>161</v>
      </c>
      <c r="M77" s="93">
        <v>9957233464</v>
      </c>
      <c r="N77" s="94" t="s">
        <v>879</v>
      </c>
      <c r="O77" s="94">
        <v>9954560101</v>
      </c>
      <c r="P77" s="95">
        <v>43673</v>
      </c>
      <c r="Q77" s="65" t="s">
        <v>191</v>
      </c>
      <c r="R77" s="18"/>
      <c r="S77" s="18"/>
      <c r="T77" s="18"/>
    </row>
    <row r="78" spans="1:20" ht="27.6">
      <c r="A78" s="4">
        <v>74</v>
      </c>
      <c r="B78" s="61" t="s">
        <v>63</v>
      </c>
      <c r="C78" s="65" t="s">
        <v>91</v>
      </c>
      <c r="D78" s="65" t="s">
        <v>25</v>
      </c>
      <c r="E78" s="61">
        <v>101003</v>
      </c>
      <c r="F78" s="63"/>
      <c r="G78" s="61">
        <v>28</v>
      </c>
      <c r="H78" s="61">
        <v>29</v>
      </c>
      <c r="I78" s="56">
        <f t="shared" si="1"/>
        <v>57</v>
      </c>
      <c r="J78" s="65" t="s">
        <v>781</v>
      </c>
      <c r="K78" s="93" t="s">
        <v>160</v>
      </c>
      <c r="L78" s="93" t="s">
        <v>161</v>
      </c>
      <c r="M78" s="93">
        <v>9957233464</v>
      </c>
      <c r="N78" s="96" t="s">
        <v>190</v>
      </c>
      <c r="O78" s="96">
        <v>9859338987</v>
      </c>
      <c r="P78" s="95">
        <v>43673</v>
      </c>
      <c r="Q78" s="65" t="s">
        <v>191</v>
      </c>
      <c r="R78" s="18"/>
      <c r="S78" s="18"/>
      <c r="T78" s="18"/>
    </row>
    <row r="79" spans="1:20" ht="27.6">
      <c r="A79" s="4">
        <v>75</v>
      </c>
      <c r="B79" s="61" t="s">
        <v>62</v>
      </c>
      <c r="C79" s="65" t="s">
        <v>619</v>
      </c>
      <c r="D79" s="65" t="s">
        <v>25</v>
      </c>
      <c r="E79" s="61">
        <v>506028</v>
      </c>
      <c r="F79" s="61"/>
      <c r="G79" s="61">
        <v>26</v>
      </c>
      <c r="H79" s="61">
        <v>23</v>
      </c>
      <c r="I79" s="56">
        <f t="shared" si="1"/>
        <v>49</v>
      </c>
      <c r="J79" s="65">
        <v>8011680923</v>
      </c>
      <c r="K79" s="94" t="s">
        <v>185</v>
      </c>
      <c r="L79" s="93" t="s">
        <v>186</v>
      </c>
      <c r="M79" s="93">
        <v>9957128409</v>
      </c>
      <c r="N79" s="94" t="s">
        <v>641</v>
      </c>
      <c r="O79" s="94">
        <v>9854879652</v>
      </c>
      <c r="P79" s="95">
        <v>43676</v>
      </c>
      <c r="Q79" s="62" t="s">
        <v>167</v>
      </c>
      <c r="R79" s="18"/>
      <c r="S79" s="18"/>
      <c r="T79" s="18"/>
    </row>
    <row r="80" spans="1:20" ht="27.6">
      <c r="A80" s="4">
        <v>76</v>
      </c>
      <c r="B80" s="61" t="s">
        <v>62</v>
      </c>
      <c r="C80" s="65" t="s">
        <v>620</v>
      </c>
      <c r="D80" s="65" t="s">
        <v>25</v>
      </c>
      <c r="E80" s="61">
        <v>506029</v>
      </c>
      <c r="F80" s="61"/>
      <c r="G80" s="61">
        <v>26</v>
      </c>
      <c r="H80" s="61">
        <v>26</v>
      </c>
      <c r="I80" s="56">
        <f t="shared" si="1"/>
        <v>52</v>
      </c>
      <c r="J80" s="65">
        <v>8471855696</v>
      </c>
      <c r="K80" s="94" t="s">
        <v>185</v>
      </c>
      <c r="L80" s="93" t="s">
        <v>186</v>
      </c>
      <c r="M80" s="93">
        <v>9957128409</v>
      </c>
      <c r="N80" s="94" t="s">
        <v>880</v>
      </c>
      <c r="O80" s="94"/>
      <c r="P80" s="95">
        <v>43676</v>
      </c>
      <c r="Q80" s="62" t="s">
        <v>167</v>
      </c>
      <c r="R80" s="18"/>
      <c r="S80" s="18"/>
      <c r="T80" s="18"/>
    </row>
    <row r="81" spans="1:20" ht="27.6">
      <c r="A81" s="4">
        <v>77</v>
      </c>
      <c r="B81" s="61" t="s">
        <v>63</v>
      </c>
      <c r="C81" s="65" t="s">
        <v>621</v>
      </c>
      <c r="D81" s="65" t="s">
        <v>25</v>
      </c>
      <c r="E81" s="66">
        <v>504010</v>
      </c>
      <c r="F81" s="65"/>
      <c r="G81" s="61">
        <v>39</v>
      </c>
      <c r="H81" s="61">
        <v>20</v>
      </c>
      <c r="I81" s="56">
        <f t="shared" si="1"/>
        <v>59</v>
      </c>
      <c r="J81" s="65" t="s">
        <v>785</v>
      </c>
      <c r="K81" s="93" t="s">
        <v>247</v>
      </c>
      <c r="L81" s="94" t="s">
        <v>248</v>
      </c>
      <c r="M81" s="94">
        <v>9435091924</v>
      </c>
      <c r="N81" s="97" t="s">
        <v>331</v>
      </c>
      <c r="O81" s="97">
        <v>9508212196</v>
      </c>
      <c r="P81" s="95">
        <v>43676</v>
      </c>
      <c r="Q81" s="62" t="s">
        <v>167</v>
      </c>
      <c r="R81" s="18"/>
      <c r="S81" s="18"/>
      <c r="T81" s="18"/>
    </row>
    <row r="82" spans="1:20" ht="27.6">
      <c r="A82" s="4">
        <v>78</v>
      </c>
      <c r="B82" s="61" t="s">
        <v>63</v>
      </c>
      <c r="C82" s="65" t="s">
        <v>622</v>
      </c>
      <c r="D82" s="65" t="s">
        <v>25</v>
      </c>
      <c r="E82" s="66">
        <v>504022</v>
      </c>
      <c r="F82" s="65"/>
      <c r="G82" s="61">
        <v>22</v>
      </c>
      <c r="H82" s="61">
        <v>29</v>
      </c>
      <c r="I82" s="56">
        <f t="shared" si="1"/>
        <v>51</v>
      </c>
      <c r="J82" s="65">
        <v>9859563766</v>
      </c>
      <c r="K82" s="93" t="s">
        <v>247</v>
      </c>
      <c r="L82" s="94" t="s">
        <v>248</v>
      </c>
      <c r="M82" s="94">
        <v>9435091924</v>
      </c>
      <c r="N82" s="97" t="s">
        <v>331</v>
      </c>
      <c r="O82" s="97">
        <v>9508212196</v>
      </c>
      <c r="P82" s="95">
        <v>43676</v>
      </c>
      <c r="Q82" s="62" t="s">
        <v>167</v>
      </c>
      <c r="R82" s="18"/>
      <c r="S82" s="18"/>
      <c r="T82" s="18"/>
    </row>
    <row r="83" spans="1:20" ht="27.6">
      <c r="A83" s="4">
        <v>79</v>
      </c>
      <c r="B83" s="61" t="s">
        <v>62</v>
      </c>
      <c r="C83" s="65" t="s">
        <v>100</v>
      </c>
      <c r="D83" s="65" t="s">
        <v>25</v>
      </c>
      <c r="E83" s="64">
        <v>105004</v>
      </c>
      <c r="F83" s="64"/>
      <c r="G83" s="61">
        <v>28</v>
      </c>
      <c r="H83" s="61">
        <v>20</v>
      </c>
      <c r="I83" s="56">
        <f t="shared" si="1"/>
        <v>48</v>
      </c>
      <c r="J83" s="65">
        <v>7577854638</v>
      </c>
      <c r="K83" s="94" t="s">
        <v>198</v>
      </c>
      <c r="L83" s="94" t="s">
        <v>199</v>
      </c>
      <c r="M83" s="94">
        <v>9957853033</v>
      </c>
      <c r="N83" s="94" t="s">
        <v>201</v>
      </c>
      <c r="O83" s="94">
        <v>7399780357</v>
      </c>
      <c r="P83" s="116">
        <v>43677</v>
      </c>
      <c r="Q83" s="62" t="s">
        <v>173</v>
      </c>
      <c r="R83" s="18"/>
      <c r="S83" s="18"/>
      <c r="T83" s="18"/>
    </row>
    <row r="84" spans="1:20">
      <c r="A84" s="4">
        <v>80</v>
      </c>
      <c r="B84" s="61"/>
      <c r="C84" s="65"/>
      <c r="D84" s="65"/>
      <c r="E84" s="66"/>
      <c r="F84" s="65"/>
      <c r="G84" s="61"/>
      <c r="H84" s="61"/>
      <c r="I84" s="56">
        <f t="shared" si="1"/>
        <v>0</v>
      </c>
      <c r="J84" s="65"/>
      <c r="K84" s="94"/>
      <c r="L84" s="94"/>
      <c r="M84" s="94"/>
      <c r="N84" s="97"/>
      <c r="O84" s="97"/>
      <c r="P84" s="95"/>
      <c r="Q84" s="62"/>
      <c r="R84" s="18"/>
      <c r="S84" s="18"/>
      <c r="T84" s="18"/>
    </row>
    <row r="85" spans="1:20">
      <c r="A85" s="4">
        <v>81</v>
      </c>
      <c r="B85" s="61"/>
      <c r="C85" s="65"/>
      <c r="D85" s="65"/>
      <c r="E85" s="64"/>
      <c r="F85" s="64"/>
      <c r="G85" s="61"/>
      <c r="H85" s="61"/>
      <c r="I85" s="56">
        <f t="shared" si="1"/>
        <v>0</v>
      </c>
      <c r="J85" s="65"/>
      <c r="K85" s="94"/>
      <c r="L85" s="94"/>
      <c r="M85" s="94"/>
      <c r="N85" s="94"/>
      <c r="O85" s="94"/>
      <c r="P85" s="116"/>
      <c r="Q85" s="62"/>
      <c r="R85" s="18"/>
      <c r="S85" s="18"/>
      <c r="T85" s="18"/>
    </row>
    <row r="86" spans="1:20">
      <c r="A86" s="4">
        <v>82</v>
      </c>
      <c r="B86" s="17"/>
      <c r="C86" s="18"/>
      <c r="D86" s="18"/>
      <c r="E86" s="19"/>
      <c r="F86" s="18"/>
      <c r="G86" s="19"/>
      <c r="H86" s="19"/>
      <c r="I86" s="56">
        <f t="shared" si="1"/>
        <v>0</v>
      </c>
      <c r="J86" s="18"/>
      <c r="K86" s="18"/>
      <c r="L86" s="18"/>
      <c r="M86" s="18"/>
      <c r="N86" s="18"/>
      <c r="O86" s="18"/>
      <c r="P86" s="23"/>
      <c r="Q86" s="18"/>
      <c r="R86" s="18"/>
      <c r="S86" s="18"/>
      <c r="T86" s="18"/>
    </row>
    <row r="87" spans="1:20">
      <c r="A87" s="4">
        <v>83</v>
      </c>
      <c r="B87" s="17"/>
      <c r="C87" s="18"/>
      <c r="D87" s="18"/>
      <c r="E87" s="19"/>
      <c r="F87" s="18"/>
      <c r="G87" s="19"/>
      <c r="H87" s="19"/>
      <c r="I87" s="56">
        <f t="shared" si="1"/>
        <v>0</v>
      </c>
      <c r="J87" s="18"/>
      <c r="K87" s="18"/>
      <c r="L87" s="18"/>
      <c r="M87" s="18"/>
      <c r="N87" s="18"/>
      <c r="O87" s="18"/>
      <c r="P87" s="23"/>
      <c r="Q87" s="18"/>
      <c r="R87" s="18"/>
      <c r="S87" s="18"/>
      <c r="T87" s="18"/>
    </row>
    <row r="88" spans="1:20">
      <c r="A88" s="4">
        <v>84</v>
      </c>
      <c r="B88" s="17"/>
      <c r="C88" s="18"/>
      <c r="D88" s="18"/>
      <c r="E88" s="19"/>
      <c r="F88" s="18"/>
      <c r="G88" s="19"/>
      <c r="H88" s="19"/>
      <c r="I88" s="56">
        <f t="shared" si="1"/>
        <v>0</v>
      </c>
      <c r="J88" s="18"/>
      <c r="K88" s="18"/>
      <c r="L88" s="18"/>
      <c r="M88" s="18"/>
      <c r="N88" s="18"/>
      <c r="O88" s="18"/>
      <c r="P88" s="23"/>
      <c r="Q88" s="18"/>
      <c r="R88" s="18"/>
      <c r="S88" s="18"/>
      <c r="T88" s="18"/>
    </row>
    <row r="89" spans="1:20">
      <c r="A89" s="4">
        <v>85</v>
      </c>
      <c r="B89" s="17"/>
      <c r="C89" s="18"/>
      <c r="D89" s="18"/>
      <c r="E89" s="19"/>
      <c r="F89" s="18"/>
      <c r="G89" s="19"/>
      <c r="H89" s="19"/>
      <c r="I89" s="56">
        <f t="shared" si="1"/>
        <v>0</v>
      </c>
      <c r="J89" s="18"/>
      <c r="K89" s="18"/>
      <c r="L89" s="18"/>
      <c r="M89" s="18"/>
      <c r="N89" s="18"/>
      <c r="O89" s="18"/>
      <c r="P89" s="23"/>
      <c r="Q89" s="18"/>
      <c r="R89" s="18"/>
      <c r="S89" s="18"/>
      <c r="T89" s="18"/>
    </row>
    <row r="90" spans="1:20">
      <c r="A90" s="4">
        <v>86</v>
      </c>
      <c r="B90" s="17"/>
      <c r="C90" s="18"/>
      <c r="D90" s="18"/>
      <c r="E90" s="19"/>
      <c r="F90" s="18"/>
      <c r="G90" s="19"/>
      <c r="H90" s="19"/>
      <c r="I90" s="56">
        <f t="shared" si="1"/>
        <v>0</v>
      </c>
      <c r="J90" s="18"/>
      <c r="K90" s="18"/>
      <c r="L90" s="18"/>
      <c r="M90" s="18"/>
      <c r="N90" s="18"/>
      <c r="O90" s="18"/>
      <c r="P90" s="23"/>
      <c r="Q90" s="18"/>
      <c r="R90" s="18"/>
      <c r="S90" s="18"/>
      <c r="T90" s="18"/>
    </row>
    <row r="91" spans="1:20">
      <c r="A91" s="4">
        <v>87</v>
      </c>
      <c r="B91" s="17"/>
      <c r="C91" s="18"/>
      <c r="D91" s="18"/>
      <c r="E91" s="19"/>
      <c r="F91" s="18"/>
      <c r="G91" s="19"/>
      <c r="H91" s="19"/>
      <c r="I91" s="56">
        <f t="shared" si="1"/>
        <v>0</v>
      </c>
      <c r="J91" s="18"/>
      <c r="K91" s="18"/>
      <c r="L91" s="18"/>
      <c r="M91" s="18"/>
      <c r="N91" s="18"/>
      <c r="O91" s="18"/>
      <c r="P91" s="23"/>
      <c r="Q91" s="18"/>
      <c r="R91" s="18"/>
      <c r="S91" s="18"/>
      <c r="T91" s="18"/>
    </row>
    <row r="92" spans="1:20">
      <c r="A92" s="4">
        <v>88</v>
      </c>
      <c r="B92" s="17"/>
      <c r="C92" s="18"/>
      <c r="D92" s="18"/>
      <c r="E92" s="19"/>
      <c r="F92" s="18"/>
      <c r="G92" s="19"/>
      <c r="H92" s="19"/>
      <c r="I92" s="56">
        <f t="shared" si="1"/>
        <v>0</v>
      </c>
      <c r="J92" s="18"/>
      <c r="K92" s="18"/>
      <c r="L92" s="18"/>
      <c r="M92" s="18"/>
      <c r="N92" s="18"/>
      <c r="O92" s="18"/>
      <c r="P92" s="23"/>
      <c r="Q92" s="18"/>
      <c r="R92" s="18"/>
      <c r="S92" s="18"/>
      <c r="T92" s="18"/>
    </row>
    <row r="93" spans="1:20">
      <c r="A93" s="4">
        <v>89</v>
      </c>
      <c r="B93" s="17"/>
      <c r="C93" s="18"/>
      <c r="D93" s="18"/>
      <c r="E93" s="19"/>
      <c r="F93" s="18"/>
      <c r="G93" s="19"/>
      <c r="H93" s="19"/>
      <c r="I93" s="56">
        <f t="shared" si="1"/>
        <v>0</v>
      </c>
      <c r="J93" s="18"/>
      <c r="K93" s="18"/>
      <c r="L93" s="18"/>
      <c r="M93" s="18"/>
      <c r="N93" s="18"/>
      <c r="O93" s="18"/>
      <c r="P93" s="23"/>
      <c r="Q93" s="18"/>
      <c r="R93" s="18"/>
      <c r="S93" s="18"/>
      <c r="T93" s="18"/>
    </row>
    <row r="94" spans="1:20">
      <c r="A94" s="4">
        <v>90</v>
      </c>
      <c r="B94" s="17"/>
      <c r="C94" s="18"/>
      <c r="D94" s="18"/>
      <c r="E94" s="19"/>
      <c r="F94" s="18"/>
      <c r="G94" s="19"/>
      <c r="H94" s="19"/>
      <c r="I94" s="56">
        <f t="shared" si="1"/>
        <v>0</v>
      </c>
      <c r="J94" s="18"/>
      <c r="K94" s="18"/>
      <c r="L94" s="18"/>
      <c r="M94" s="18"/>
      <c r="N94" s="18"/>
      <c r="O94" s="18"/>
      <c r="P94" s="23"/>
      <c r="Q94" s="18"/>
      <c r="R94" s="18"/>
      <c r="S94" s="18"/>
      <c r="T94" s="18"/>
    </row>
    <row r="95" spans="1:20">
      <c r="A95" s="4">
        <v>91</v>
      </c>
      <c r="B95" s="17"/>
      <c r="C95" s="18"/>
      <c r="D95" s="18"/>
      <c r="E95" s="19"/>
      <c r="F95" s="18"/>
      <c r="G95" s="19"/>
      <c r="H95" s="19"/>
      <c r="I95" s="56">
        <f t="shared" si="1"/>
        <v>0</v>
      </c>
      <c r="J95" s="18"/>
      <c r="K95" s="18"/>
      <c r="L95" s="18"/>
      <c r="M95" s="18"/>
      <c r="N95" s="18"/>
      <c r="O95" s="18"/>
      <c r="P95" s="23"/>
      <c r="Q95" s="18"/>
      <c r="R95" s="18"/>
      <c r="S95" s="18"/>
      <c r="T95" s="18"/>
    </row>
    <row r="96" spans="1:20">
      <c r="A96" s="4">
        <v>92</v>
      </c>
      <c r="B96" s="17"/>
      <c r="C96" s="18"/>
      <c r="D96" s="18"/>
      <c r="E96" s="19"/>
      <c r="F96" s="18"/>
      <c r="G96" s="19"/>
      <c r="H96" s="19"/>
      <c r="I96" s="56">
        <f t="shared" si="1"/>
        <v>0</v>
      </c>
      <c r="J96" s="18"/>
      <c r="K96" s="18"/>
      <c r="L96" s="18"/>
      <c r="M96" s="18"/>
      <c r="N96" s="18"/>
      <c r="O96" s="18"/>
      <c r="P96" s="23"/>
      <c r="Q96" s="18"/>
      <c r="R96" s="18"/>
      <c r="S96" s="18"/>
      <c r="T96" s="18"/>
    </row>
    <row r="97" spans="1:20">
      <c r="A97" s="4">
        <v>93</v>
      </c>
      <c r="B97" s="17"/>
      <c r="C97" s="18"/>
      <c r="D97" s="18"/>
      <c r="E97" s="19"/>
      <c r="F97" s="18"/>
      <c r="G97" s="19"/>
      <c r="H97" s="19"/>
      <c r="I97" s="56">
        <f t="shared" si="1"/>
        <v>0</v>
      </c>
      <c r="J97" s="18"/>
      <c r="K97" s="18"/>
      <c r="L97" s="18"/>
      <c r="M97" s="18"/>
      <c r="N97" s="18"/>
      <c r="O97" s="18"/>
      <c r="P97" s="23"/>
      <c r="Q97" s="18"/>
      <c r="R97" s="18"/>
      <c r="S97" s="18"/>
      <c r="T97" s="18"/>
    </row>
    <row r="98" spans="1:20">
      <c r="A98" s="4">
        <v>94</v>
      </c>
      <c r="B98" s="17"/>
      <c r="C98" s="18"/>
      <c r="D98" s="18"/>
      <c r="E98" s="19"/>
      <c r="F98" s="18"/>
      <c r="G98" s="19"/>
      <c r="H98" s="19"/>
      <c r="I98" s="56">
        <f t="shared" si="1"/>
        <v>0</v>
      </c>
      <c r="J98" s="18"/>
      <c r="K98" s="18"/>
      <c r="L98" s="18"/>
      <c r="M98" s="18"/>
      <c r="N98" s="18"/>
      <c r="O98" s="18"/>
      <c r="P98" s="23"/>
      <c r="Q98" s="18"/>
      <c r="R98" s="18"/>
      <c r="S98" s="18"/>
      <c r="T98" s="18"/>
    </row>
    <row r="99" spans="1:20">
      <c r="A99" s="4">
        <v>95</v>
      </c>
      <c r="B99" s="17"/>
      <c r="C99" s="18"/>
      <c r="D99" s="18"/>
      <c r="E99" s="19"/>
      <c r="F99" s="18"/>
      <c r="G99" s="19"/>
      <c r="H99" s="19"/>
      <c r="I99" s="56">
        <f t="shared" si="1"/>
        <v>0</v>
      </c>
      <c r="J99" s="18"/>
      <c r="K99" s="18"/>
      <c r="L99" s="18"/>
      <c r="M99" s="18"/>
      <c r="N99" s="18"/>
      <c r="O99" s="18"/>
      <c r="P99" s="23"/>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3"/>
      <c r="Q164" s="18"/>
      <c r="R164" s="18"/>
      <c r="S164" s="18"/>
      <c r="T164" s="18"/>
    </row>
    <row r="165" spans="1:20">
      <c r="A165" s="20" t="s">
        <v>11</v>
      </c>
      <c r="B165" s="38"/>
      <c r="C165" s="20">
        <f>COUNTIFS(C5:C164,"*")</f>
        <v>79</v>
      </c>
      <c r="D165" s="20"/>
      <c r="E165" s="13"/>
      <c r="F165" s="20"/>
      <c r="G165" s="57">
        <f>SUM(G5:G164)</f>
        <v>2360</v>
      </c>
      <c r="H165" s="57">
        <f>SUM(H5:H164)</f>
        <v>2267</v>
      </c>
      <c r="I165" s="57">
        <f>SUM(I5:I164)</f>
        <v>4627</v>
      </c>
      <c r="J165" s="20"/>
      <c r="K165" s="20"/>
      <c r="L165" s="20"/>
      <c r="M165" s="20"/>
      <c r="N165" s="20"/>
      <c r="O165" s="20"/>
      <c r="P165" s="14"/>
      <c r="Q165" s="20"/>
      <c r="R165" s="20"/>
      <c r="S165" s="20"/>
      <c r="T165" s="12"/>
    </row>
    <row r="166" spans="1:20">
      <c r="A166" s="43" t="s">
        <v>62</v>
      </c>
      <c r="B166" s="10">
        <f>COUNTIF(B$5:B$164,"Team 1")</f>
        <v>42</v>
      </c>
      <c r="C166" s="43" t="s">
        <v>25</v>
      </c>
      <c r="D166" s="10">
        <f>COUNTIF(D5:D164,"Anganwadi")</f>
        <v>79</v>
      </c>
    </row>
    <row r="167" spans="1:20">
      <c r="A167" s="43" t="s">
        <v>63</v>
      </c>
      <c r="B167" s="10">
        <f>COUNTIF(B$6:B$164,"Team 2")</f>
        <v>37</v>
      </c>
      <c r="C167" s="43"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legacyDrawing r:id="rId2"/>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55" zoomScaleNormal="55" workbookViewId="0">
      <pane xSplit="3" ySplit="4" topLeftCell="D5" activePane="bottomRight" state="frozen"/>
      <selection pane="topRight" activeCell="C1" sqref="C1"/>
      <selection pane="bottomLeft" activeCell="A5" sqref="A5"/>
      <selection pane="bottomRight" activeCell="J26" sqref="J26"/>
    </sheetView>
  </sheetViews>
  <sheetFormatPr defaultColWidth="9.109375" defaultRowHeight="13.8"/>
  <cols>
    <col min="1" max="1" width="7.88671875" style="1" customWidth="1"/>
    <col min="2" max="2" width="13.6640625" style="1" bestFit="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8.5" customHeight="1">
      <c r="A1" s="191" t="s">
        <v>70</v>
      </c>
      <c r="B1" s="191"/>
      <c r="C1" s="191"/>
      <c r="D1" s="53"/>
      <c r="E1" s="53"/>
      <c r="F1" s="53"/>
      <c r="G1" s="53"/>
      <c r="H1" s="53"/>
      <c r="I1" s="53"/>
      <c r="J1" s="53"/>
      <c r="K1" s="53"/>
      <c r="L1" s="53"/>
      <c r="M1" s="53"/>
      <c r="N1" s="53"/>
      <c r="O1" s="53"/>
      <c r="P1" s="53"/>
      <c r="Q1" s="53"/>
      <c r="R1" s="53"/>
      <c r="S1" s="53"/>
    </row>
    <row r="2" spans="1:20" ht="15.6">
      <c r="A2" s="187" t="s">
        <v>59</v>
      </c>
      <c r="B2" s="188"/>
      <c r="C2" s="188"/>
      <c r="D2" s="24">
        <v>43678</v>
      </c>
      <c r="E2" s="21"/>
      <c r="F2" s="21"/>
      <c r="G2" s="21"/>
      <c r="H2" s="21"/>
      <c r="I2" s="21"/>
      <c r="J2" s="21"/>
      <c r="K2" s="21"/>
      <c r="L2" s="21"/>
      <c r="M2" s="21"/>
      <c r="N2" s="21"/>
      <c r="O2" s="21"/>
      <c r="P2" s="21"/>
      <c r="Q2" s="21"/>
      <c r="R2" s="21"/>
      <c r="S2" s="21"/>
    </row>
    <row r="3" spans="1:20" ht="24" customHeight="1">
      <c r="A3" s="183" t="s">
        <v>14</v>
      </c>
      <c r="B3" s="185" t="s">
        <v>61</v>
      </c>
      <c r="C3" s="182" t="s">
        <v>7</v>
      </c>
      <c r="D3" s="182" t="s">
        <v>55</v>
      </c>
      <c r="E3" s="182" t="s">
        <v>16</v>
      </c>
      <c r="F3" s="189" t="s">
        <v>17</v>
      </c>
      <c r="G3" s="182" t="s">
        <v>8</v>
      </c>
      <c r="H3" s="182"/>
      <c r="I3" s="182"/>
      <c r="J3" s="182" t="s">
        <v>31</v>
      </c>
      <c r="K3" s="185" t="s">
        <v>33</v>
      </c>
      <c r="L3" s="185" t="s">
        <v>50</v>
      </c>
      <c r="M3" s="185" t="s">
        <v>51</v>
      </c>
      <c r="N3" s="185" t="s">
        <v>34</v>
      </c>
      <c r="O3" s="185" t="s">
        <v>35</v>
      </c>
      <c r="P3" s="183" t="s">
        <v>54</v>
      </c>
      <c r="Q3" s="182" t="s">
        <v>52</v>
      </c>
      <c r="R3" s="182" t="s">
        <v>32</v>
      </c>
      <c r="S3" s="182" t="s">
        <v>53</v>
      </c>
      <c r="T3" s="182" t="s">
        <v>13</v>
      </c>
    </row>
    <row r="4" spans="1:20" ht="25.5" customHeight="1">
      <c r="A4" s="183"/>
      <c r="B4" s="190"/>
      <c r="C4" s="182"/>
      <c r="D4" s="182"/>
      <c r="E4" s="182"/>
      <c r="F4" s="189"/>
      <c r="G4" s="22" t="s">
        <v>9</v>
      </c>
      <c r="H4" s="22" t="s">
        <v>10</v>
      </c>
      <c r="I4" s="22" t="s">
        <v>11</v>
      </c>
      <c r="J4" s="182"/>
      <c r="K4" s="186"/>
      <c r="L4" s="186"/>
      <c r="M4" s="186"/>
      <c r="N4" s="186"/>
      <c r="O4" s="186"/>
      <c r="P4" s="183"/>
      <c r="Q4" s="183"/>
      <c r="R4" s="182"/>
      <c r="S4" s="182"/>
      <c r="T4" s="182"/>
    </row>
    <row r="5" spans="1:20">
      <c r="A5" s="4">
        <v>1</v>
      </c>
      <c r="B5" s="61" t="s">
        <v>62</v>
      </c>
      <c r="C5" s="65" t="s">
        <v>642</v>
      </c>
      <c r="D5" s="63" t="s">
        <v>25</v>
      </c>
      <c r="E5" s="61">
        <v>101001</v>
      </c>
      <c r="F5" s="117"/>
      <c r="G5" s="61">
        <v>38</v>
      </c>
      <c r="H5" s="61">
        <v>31</v>
      </c>
      <c r="I5" s="56">
        <f>SUM(G5:H5)</f>
        <v>69</v>
      </c>
      <c r="J5" s="65">
        <v>9957522245</v>
      </c>
      <c r="K5" s="93" t="s">
        <v>160</v>
      </c>
      <c r="L5" s="93" t="s">
        <v>161</v>
      </c>
      <c r="M5" s="93">
        <v>9957233464</v>
      </c>
      <c r="N5" s="96" t="s">
        <v>706</v>
      </c>
      <c r="O5" s="96">
        <v>9678910634</v>
      </c>
      <c r="P5" s="23">
        <v>43678</v>
      </c>
      <c r="Q5" s="18" t="s">
        <v>178</v>
      </c>
      <c r="R5" s="47"/>
      <c r="S5" s="18"/>
      <c r="T5" s="18"/>
    </row>
    <row r="6" spans="1:20">
      <c r="A6" s="4">
        <v>2</v>
      </c>
      <c r="B6" s="61" t="s">
        <v>62</v>
      </c>
      <c r="C6" s="69" t="s">
        <v>643</v>
      </c>
      <c r="D6" s="63" t="s">
        <v>23</v>
      </c>
      <c r="E6" s="64">
        <v>102904</v>
      </c>
      <c r="F6" s="117" t="s">
        <v>119</v>
      </c>
      <c r="G6" s="68">
        <v>56</v>
      </c>
      <c r="H6" s="68">
        <v>50</v>
      </c>
      <c r="I6" s="56">
        <f t="shared" ref="I6:I69" si="0">SUM(G6:H6)</f>
        <v>106</v>
      </c>
      <c r="J6" s="93">
        <v>9854280392</v>
      </c>
      <c r="K6" s="93" t="s">
        <v>160</v>
      </c>
      <c r="L6" s="93" t="s">
        <v>161</v>
      </c>
      <c r="M6" s="93">
        <v>9957233464</v>
      </c>
      <c r="N6" s="96" t="s">
        <v>706</v>
      </c>
      <c r="O6" s="96">
        <v>9678910634</v>
      </c>
      <c r="P6" s="23">
        <v>43678</v>
      </c>
      <c r="Q6" s="18" t="s">
        <v>178</v>
      </c>
      <c r="R6" s="47"/>
      <c r="S6" s="18"/>
      <c r="T6" s="18"/>
    </row>
    <row r="7" spans="1:20">
      <c r="A7" s="4">
        <v>3</v>
      </c>
      <c r="B7" s="61" t="s">
        <v>63</v>
      </c>
      <c r="C7" s="65" t="s">
        <v>644</v>
      </c>
      <c r="D7" s="114" t="s">
        <v>25</v>
      </c>
      <c r="E7" s="67">
        <v>505018</v>
      </c>
      <c r="F7" s="69"/>
      <c r="G7" s="61">
        <v>27</v>
      </c>
      <c r="H7" s="61">
        <v>14</v>
      </c>
      <c r="I7" s="56">
        <f t="shared" si="0"/>
        <v>41</v>
      </c>
      <c r="J7" s="65">
        <v>9613250593</v>
      </c>
      <c r="K7" s="94" t="s">
        <v>707</v>
      </c>
      <c r="L7" s="94" t="s">
        <v>708</v>
      </c>
      <c r="M7" s="94">
        <v>7399133946</v>
      </c>
      <c r="N7" s="94" t="s">
        <v>709</v>
      </c>
      <c r="O7" s="94">
        <v>9677981156</v>
      </c>
      <c r="P7" s="23">
        <v>43678</v>
      </c>
      <c r="Q7" s="18" t="s">
        <v>178</v>
      </c>
      <c r="R7" s="47"/>
      <c r="S7" s="18"/>
      <c r="T7" s="18"/>
    </row>
    <row r="8" spans="1:20">
      <c r="A8" s="4">
        <v>4</v>
      </c>
      <c r="B8" s="61" t="s">
        <v>63</v>
      </c>
      <c r="C8" s="69" t="s">
        <v>645</v>
      </c>
      <c r="D8" s="63" t="s">
        <v>23</v>
      </c>
      <c r="E8" s="67">
        <v>111602</v>
      </c>
      <c r="F8" s="117" t="s">
        <v>74</v>
      </c>
      <c r="G8" s="68">
        <v>23</v>
      </c>
      <c r="H8" s="68">
        <v>20</v>
      </c>
      <c r="I8" s="56">
        <f t="shared" si="0"/>
        <v>43</v>
      </c>
      <c r="J8" s="97">
        <v>9854129948</v>
      </c>
      <c r="K8" s="94" t="s">
        <v>707</v>
      </c>
      <c r="L8" s="94" t="s">
        <v>708</v>
      </c>
      <c r="M8" s="94">
        <v>7399133946</v>
      </c>
      <c r="N8" s="94" t="s">
        <v>709</v>
      </c>
      <c r="O8" s="99">
        <v>9677981156</v>
      </c>
      <c r="P8" s="23">
        <v>43678</v>
      </c>
      <c r="Q8" s="18" t="s">
        <v>178</v>
      </c>
      <c r="R8" s="47"/>
      <c r="S8" s="18"/>
      <c r="T8" s="18"/>
    </row>
    <row r="9" spans="1:20" ht="27.6">
      <c r="A9" s="4">
        <v>5</v>
      </c>
      <c r="B9" s="61" t="s">
        <v>63</v>
      </c>
      <c r="C9" s="69" t="s">
        <v>646</v>
      </c>
      <c r="D9" s="63" t="s">
        <v>23</v>
      </c>
      <c r="E9" s="64">
        <v>108302</v>
      </c>
      <c r="F9" s="117" t="s">
        <v>74</v>
      </c>
      <c r="G9" s="68">
        <v>18</v>
      </c>
      <c r="H9" s="68">
        <v>16</v>
      </c>
      <c r="I9" s="56">
        <f t="shared" si="0"/>
        <v>34</v>
      </c>
      <c r="J9" s="94">
        <v>7399158320</v>
      </c>
      <c r="K9" s="94" t="s">
        <v>707</v>
      </c>
      <c r="L9" s="94" t="s">
        <v>708</v>
      </c>
      <c r="M9" s="94">
        <v>7399133946</v>
      </c>
      <c r="N9" s="94" t="s">
        <v>709</v>
      </c>
      <c r="O9" s="99">
        <v>9677981156</v>
      </c>
      <c r="P9" s="23">
        <v>43678</v>
      </c>
      <c r="Q9" s="18" t="s">
        <v>178</v>
      </c>
      <c r="R9" s="47"/>
      <c r="S9" s="18"/>
      <c r="T9" s="18"/>
    </row>
    <row r="10" spans="1:20">
      <c r="A10" s="4">
        <v>6</v>
      </c>
      <c r="B10" s="61" t="s">
        <v>62</v>
      </c>
      <c r="C10" s="65" t="s">
        <v>647</v>
      </c>
      <c r="D10" s="63" t="s">
        <v>25</v>
      </c>
      <c r="E10" s="68">
        <v>105020</v>
      </c>
      <c r="F10" s="115"/>
      <c r="G10" s="61">
        <v>23</v>
      </c>
      <c r="H10" s="61">
        <v>29</v>
      </c>
      <c r="I10" s="56">
        <f t="shared" si="0"/>
        <v>52</v>
      </c>
      <c r="J10" s="65">
        <v>9957442163</v>
      </c>
      <c r="K10" s="94" t="s">
        <v>541</v>
      </c>
      <c r="L10" s="94" t="s">
        <v>634</v>
      </c>
      <c r="M10" s="94">
        <v>9954067035</v>
      </c>
      <c r="N10" s="94" t="s">
        <v>635</v>
      </c>
      <c r="O10" s="94">
        <v>9678673940</v>
      </c>
      <c r="P10" s="95">
        <v>43679</v>
      </c>
      <c r="Q10" s="65" t="s">
        <v>188</v>
      </c>
      <c r="R10" s="47"/>
      <c r="S10" s="18"/>
      <c r="T10" s="18"/>
    </row>
    <row r="11" spans="1:20">
      <c r="A11" s="4">
        <v>7</v>
      </c>
      <c r="B11" s="61" t="s">
        <v>62</v>
      </c>
      <c r="C11" s="69" t="s">
        <v>648</v>
      </c>
      <c r="D11" s="63" t="s">
        <v>23</v>
      </c>
      <c r="E11" s="68">
        <v>110801</v>
      </c>
      <c r="F11" s="117" t="s">
        <v>74</v>
      </c>
      <c r="G11" s="68">
        <v>32</v>
      </c>
      <c r="H11" s="68">
        <v>30</v>
      </c>
      <c r="I11" s="56">
        <f t="shared" si="0"/>
        <v>62</v>
      </c>
      <c r="J11" s="94">
        <v>9435478214</v>
      </c>
      <c r="K11" s="94" t="s">
        <v>541</v>
      </c>
      <c r="L11" s="94" t="s">
        <v>634</v>
      </c>
      <c r="M11" s="94">
        <v>9954067035</v>
      </c>
      <c r="N11" s="97" t="s">
        <v>635</v>
      </c>
      <c r="O11" s="97">
        <v>9678673940</v>
      </c>
      <c r="P11" s="95">
        <v>43679</v>
      </c>
      <c r="Q11" s="65" t="s">
        <v>188</v>
      </c>
      <c r="R11" s="47"/>
      <c r="S11" s="18"/>
      <c r="T11" s="18"/>
    </row>
    <row r="12" spans="1:20">
      <c r="A12" s="4">
        <v>8</v>
      </c>
      <c r="B12" s="61" t="s">
        <v>63</v>
      </c>
      <c r="C12" s="63" t="s">
        <v>649</v>
      </c>
      <c r="D12" s="63" t="s">
        <v>25</v>
      </c>
      <c r="E12" s="64">
        <v>103006</v>
      </c>
      <c r="F12" s="65"/>
      <c r="G12" s="64">
        <v>40</v>
      </c>
      <c r="H12" s="64">
        <v>46</v>
      </c>
      <c r="I12" s="56">
        <f t="shared" si="0"/>
        <v>86</v>
      </c>
      <c r="J12" s="65">
        <v>9957641815</v>
      </c>
      <c r="K12" s="94" t="s">
        <v>181</v>
      </c>
      <c r="L12" s="94" t="s">
        <v>182</v>
      </c>
      <c r="M12" s="94">
        <v>9854681086</v>
      </c>
      <c r="N12" s="122" t="s">
        <v>710</v>
      </c>
      <c r="O12" s="97">
        <v>9854615789</v>
      </c>
      <c r="P12" s="23">
        <v>43679</v>
      </c>
      <c r="Q12" s="18" t="s">
        <v>188</v>
      </c>
      <c r="R12" s="47"/>
      <c r="S12" s="18"/>
      <c r="T12" s="18"/>
    </row>
    <row r="13" spans="1:20">
      <c r="A13" s="4">
        <v>9</v>
      </c>
      <c r="B13" s="61" t="s">
        <v>63</v>
      </c>
      <c r="C13" s="69" t="s">
        <v>650</v>
      </c>
      <c r="D13" s="63" t="s">
        <v>23</v>
      </c>
      <c r="E13" s="64">
        <v>120401</v>
      </c>
      <c r="F13" s="117" t="s">
        <v>74</v>
      </c>
      <c r="G13" s="68">
        <v>21</v>
      </c>
      <c r="H13" s="68">
        <v>25</v>
      </c>
      <c r="I13" s="56">
        <f t="shared" si="0"/>
        <v>46</v>
      </c>
      <c r="J13" s="97">
        <v>8011504846</v>
      </c>
      <c r="K13" s="94" t="s">
        <v>181</v>
      </c>
      <c r="L13" s="94" t="s">
        <v>182</v>
      </c>
      <c r="M13" s="94">
        <v>9854681086</v>
      </c>
      <c r="N13" s="97" t="s">
        <v>166</v>
      </c>
      <c r="O13" s="97">
        <v>8011141409</v>
      </c>
      <c r="P13" s="23">
        <v>43679</v>
      </c>
      <c r="Q13" s="18" t="s">
        <v>188</v>
      </c>
      <c r="R13" s="47"/>
      <c r="S13" s="18"/>
      <c r="T13" s="18"/>
    </row>
    <row r="14" spans="1:20" ht="27.6">
      <c r="A14" s="4">
        <v>10</v>
      </c>
      <c r="B14" s="61" t="s">
        <v>62</v>
      </c>
      <c r="C14" s="65" t="s">
        <v>651</v>
      </c>
      <c r="D14" s="63" t="s">
        <v>25</v>
      </c>
      <c r="E14" s="64">
        <v>506005</v>
      </c>
      <c r="F14" s="115"/>
      <c r="G14" s="61">
        <v>27</v>
      </c>
      <c r="H14" s="61">
        <v>32</v>
      </c>
      <c r="I14" s="56">
        <f t="shared" si="0"/>
        <v>59</v>
      </c>
      <c r="J14" s="65" t="s">
        <v>711</v>
      </c>
      <c r="K14" s="93" t="s">
        <v>160</v>
      </c>
      <c r="L14" s="93" t="s">
        <v>161</v>
      </c>
      <c r="M14" s="93">
        <v>9957233464</v>
      </c>
      <c r="N14" s="94" t="s">
        <v>712</v>
      </c>
      <c r="O14" s="94">
        <v>9864497130</v>
      </c>
      <c r="P14" s="95">
        <v>43680</v>
      </c>
      <c r="Q14" s="65" t="s">
        <v>191</v>
      </c>
      <c r="R14" s="47"/>
      <c r="S14" s="18"/>
      <c r="T14" s="18"/>
    </row>
    <row r="15" spans="1:20" ht="27.6">
      <c r="A15" s="4">
        <v>11</v>
      </c>
      <c r="B15" s="61" t="s">
        <v>62</v>
      </c>
      <c r="C15" s="69" t="s">
        <v>652</v>
      </c>
      <c r="D15" s="63" t="s">
        <v>23</v>
      </c>
      <c r="E15" s="64">
        <v>115102</v>
      </c>
      <c r="F15" s="117" t="s">
        <v>74</v>
      </c>
      <c r="G15" s="61">
        <v>25</v>
      </c>
      <c r="H15" s="61">
        <v>24</v>
      </c>
      <c r="I15" s="56">
        <f t="shared" si="0"/>
        <v>49</v>
      </c>
      <c r="J15" s="97" t="s">
        <v>713</v>
      </c>
      <c r="K15" s="93" t="s">
        <v>160</v>
      </c>
      <c r="L15" s="93" t="s">
        <v>479</v>
      </c>
      <c r="M15" s="93">
        <v>6900785020</v>
      </c>
      <c r="N15" s="94" t="s">
        <v>712</v>
      </c>
      <c r="O15" s="99">
        <v>9864497130</v>
      </c>
      <c r="P15" s="95">
        <v>43680</v>
      </c>
      <c r="Q15" s="65" t="s">
        <v>191</v>
      </c>
      <c r="R15" s="47"/>
      <c r="S15" s="18"/>
      <c r="T15" s="18"/>
    </row>
    <row r="16" spans="1:20" ht="27.6">
      <c r="A16" s="4">
        <v>12</v>
      </c>
      <c r="B16" s="61" t="s">
        <v>63</v>
      </c>
      <c r="C16" s="65" t="s">
        <v>124</v>
      </c>
      <c r="D16" s="63" t="s">
        <v>25</v>
      </c>
      <c r="E16" s="64">
        <v>104014</v>
      </c>
      <c r="F16" s="65"/>
      <c r="G16" s="64">
        <v>26</v>
      </c>
      <c r="H16" s="64">
        <v>25</v>
      </c>
      <c r="I16" s="56">
        <f t="shared" si="0"/>
        <v>51</v>
      </c>
      <c r="J16" s="65" t="s">
        <v>714</v>
      </c>
      <c r="K16" s="94" t="s">
        <v>175</v>
      </c>
      <c r="L16" s="94" t="s">
        <v>223</v>
      </c>
      <c r="M16" s="94">
        <v>7896100661</v>
      </c>
      <c r="N16" s="97" t="s">
        <v>222</v>
      </c>
      <c r="O16" s="97">
        <v>9954315881</v>
      </c>
      <c r="P16" s="95">
        <v>43680</v>
      </c>
      <c r="Q16" s="65" t="s">
        <v>191</v>
      </c>
      <c r="R16" s="47"/>
      <c r="S16" s="18"/>
      <c r="T16" s="18"/>
    </row>
    <row r="17" spans="1:20">
      <c r="A17" s="4">
        <v>13</v>
      </c>
      <c r="B17" s="61" t="s">
        <v>63</v>
      </c>
      <c r="C17" s="75" t="s">
        <v>125</v>
      </c>
      <c r="D17" s="63" t="s">
        <v>23</v>
      </c>
      <c r="E17" s="61">
        <v>102804</v>
      </c>
      <c r="F17" s="65" t="s">
        <v>74</v>
      </c>
      <c r="G17" s="68">
        <v>29</v>
      </c>
      <c r="H17" s="68">
        <v>19</v>
      </c>
      <c r="I17" s="56">
        <f t="shared" si="0"/>
        <v>48</v>
      </c>
      <c r="J17" s="97">
        <v>9508892556</v>
      </c>
      <c r="K17" s="94" t="s">
        <v>175</v>
      </c>
      <c r="L17" s="94" t="s">
        <v>223</v>
      </c>
      <c r="M17" s="94">
        <v>7896100661</v>
      </c>
      <c r="N17" s="97" t="s">
        <v>222</v>
      </c>
      <c r="O17" s="97">
        <v>9954315881</v>
      </c>
      <c r="P17" s="95">
        <v>43680</v>
      </c>
      <c r="Q17" s="65" t="s">
        <v>191</v>
      </c>
      <c r="R17" s="47"/>
      <c r="S17" s="18"/>
      <c r="T17" s="18"/>
    </row>
    <row r="18" spans="1:20">
      <c r="A18" s="4">
        <v>14</v>
      </c>
      <c r="B18" s="61" t="s">
        <v>63</v>
      </c>
      <c r="C18" s="75" t="s">
        <v>126</v>
      </c>
      <c r="D18" s="63" t="s">
        <v>23</v>
      </c>
      <c r="E18" s="67">
        <v>102805</v>
      </c>
      <c r="F18" s="65" t="s">
        <v>119</v>
      </c>
      <c r="G18" s="68">
        <v>22</v>
      </c>
      <c r="H18" s="68">
        <v>17</v>
      </c>
      <c r="I18" s="56">
        <f t="shared" si="0"/>
        <v>39</v>
      </c>
      <c r="J18" s="97">
        <v>7896949919</v>
      </c>
      <c r="K18" s="94" t="s">
        <v>175</v>
      </c>
      <c r="L18" s="94" t="s">
        <v>223</v>
      </c>
      <c r="M18" s="94">
        <v>7896100661</v>
      </c>
      <c r="N18" s="97" t="s">
        <v>222</v>
      </c>
      <c r="O18" s="97">
        <v>9954315881</v>
      </c>
      <c r="P18" s="95">
        <v>43680</v>
      </c>
      <c r="Q18" s="65" t="s">
        <v>191</v>
      </c>
      <c r="R18" s="47"/>
      <c r="S18" s="18"/>
      <c r="T18" s="18"/>
    </row>
    <row r="19" spans="1:20">
      <c r="A19" s="4">
        <v>15</v>
      </c>
      <c r="B19" s="61" t="s">
        <v>62</v>
      </c>
      <c r="C19" s="65" t="s">
        <v>653</v>
      </c>
      <c r="D19" s="63" t="s">
        <v>23</v>
      </c>
      <c r="E19" s="66">
        <v>102404</v>
      </c>
      <c r="F19" s="65" t="s">
        <v>86</v>
      </c>
      <c r="G19" s="66">
        <v>0</v>
      </c>
      <c r="H19" s="66">
        <v>360</v>
      </c>
      <c r="I19" s="56">
        <f t="shared" si="0"/>
        <v>360</v>
      </c>
      <c r="J19" s="94">
        <v>9854354511</v>
      </c>
      <c r="K19" s="94" t="s">
        <v>160</v>
      </c>
      <c r="L19" s="94" t="s">
        <v>161</v>
      </c>
      <c r="M19" s="94">
        <v>9957233464</v>
      </c>
      <c r="N19" s="97" t="s">
        <v>706</v>
      </c>
      <c r="O19" s="97">
        <v>9678910634</v>
      </c>
      <c r="P19" s="95">
        <v>43682</v>
      </c>
      <c r="Q19" s="18" t="s">
        <v>158</v>
      </c>
      <c r="R19" s="47"/>
      <c r="S19" s="18"/>
      <c r="T19" s="18"/>
    </row>
    <row r="20" spans="1:20">
      <c r="A20" s="4">
        <v>16</v>
      </c>
      <c r="B20" s="61" t="s">
        <v>63</v>
      </c>
      <c r="C20" s="65" t="s">
        <v>653</v>
      </c>
      <c r="D20" s="63" t="s">
        <v>23</v>
      </c>
      <c r="E20" s="66">
        <v>102404</v>
      </c>
      <c r="F20" s="65" t="s">
        <v>86</v>
      </c>
      <c r="G20" s="66">
        <v>0</v>
      </c>
      <c r="H20" s="66">
        <v>360</v>
      </c>
      <c r="I20" s="56">
        <f t="shared" si="0"/>
        <v>360</v>
      </c>
      <c r="J20" s="94">
        <v>9854354511</v>
      </c>
      <c r="K20" s="94" t="s">
        <v>160</v>
      </c>
      <c r="L20" s="94" t="s">
        <v>161</v>
      </c>
      <c r="M20" s="94">
        <v>9957233464</v>
      </c>
      <c r="N20" s="97" t="s">
        <v>706</v>
      </c>
      <c r="O20" s="97">
        <v>9678910634</v>
      </c>
      <c r="P20" s="95">
        <v>43682</v>
      </c>
      <c r="Q20" s="18" t="s">
        <v>158</v>
      </c>
      <c r="R20" s="47"/>
      <c r="S20" s="18"/>
      <c r="T20" s="18"/>
    </row>
    <row r="21" spans="1:20" ht="27.6">
      <c r="A21" s="4">
        <v>17</v>
      </c>
      <c r="B21" s="61" t="s">
        <v>62</v>
      </c>
      <c r="C21" s="65" t="s">
        <v>89</v>
      </c>
      <c r="D21" s="63" t="s">
        <v>25</v>
      </c>
      <c r="E21" s="66">
        <v>103030</v>
      </c>
      <c r="F21" s="65"/>
      <c r="G21" s="64">
        <v>34</v>
      </c>
      <c r="H21" s="64">
        <v>28</v>
      </c>
      <c r="I21" s="56">
        <f t="shared" si="0"/>
        <v>62</v>
      </c>
      <c r="J21" s="65" t="s">
        <v>715</v>
      </c>
      <c r="K21" s="94" t="s">
        <v>175</v>
      </c>
      <c r="L21" s="94" t="s">
        <v>179</v>
      </c>
      <c r="M21" s="94">
        <v>7399785609</v>
      </c>
      <c r="N21" s="97" t="s">
        <v>189</v>
      </c>
      <c r="O21" s="97">
        <v>9678568699</v>
      </c>
      <c r="P21" s="95">
        <v>43683</v>
      </c>
      <c r="Q21" s="65" t="s">
        <v>167</v>
      </c>
      <c r="R21" s="47"/>
      <c r="S21" s="18"/>
      <c r="T21" s="18"/>
    </row>
    <row r="22" spans="1:20">
      <c r="A22" s="4">
        <v>18</v>
      </c>
      <c r="B22" s="61" t="s">
        <v>62</v>
      </c>
      <c r="C22" s="69" t="s">
        <v>654</v>
      </c>
      <c r="D22" s="63" t="s">
        <v>23</v>
      </c>
      <c r="E22" s="66">
        <v>107303</v>
      </c>
      <c r="F22" s="65" t="s">
        <v>74</v>
      </c>
      <c r="G22" s="61">
        <v>27</v>
      </c>
      <c r="H22" s="61">
        <v>32</v>
      </c>
      <c r="I22" s="56">
        <f t="shared" si="0"/>
        <v>59</v>
      </c>
      <c r="J22" s="123">
        <v>7896331879</v>
      </c>
      <c r="K22" s="94" t="s">
        <v>175</v>
      </c>
      <c r="L22" s="94" t="s">
        <v>179</v>
      </c>
      <c r="M22" s="94">
        <v>7399785609</v>
      </c>
      <c r="N22" s="97" t="s">
        <v>189</v>
      </c>
      <c r="O22" s="97">
        <v>9678568699</v>
      </c>
      <c r="P22" s="95">
        <v>43683</v>
      </c>
      <c r="Q22" s="65" t="s">
        <v>167</v>
      </c>
      <c r="R22" s="47"/>
      <c r="S22" s="18"/>
      <c r="T22" s="18"/>
    </row>
    <row r="23" spans="1:20">
      <c r="A23" s="4">
        <v>19</v>
      </c>
      <c r="B23" s="61" t="s">
        <v>63</v>
      </c>
      <c r="C23" s="65" t="s">
        <v>655</v>
      </c>
      <c r="D23" s="63" t="s">
        <v>25</v>
      </c>
      <c r="E23" s="66">
        <v>102030</v>
      </c>
      <c r="F23" s="65"/>
      <c r="G23" s="66">
        <v>35</v>
      </c>
      <c r="H23" s="66">
        <v>34</v>
      </c>
      <c r="I23" s="56">
        <f t="shared" si="0"/>
        <v>69</v>
      </c>
      <c r="J23" s="65">
        <v>9954757561</v>
      </c>
      <c r="K23" s="94" t="s">
        <v>239</v>
      </c>
      <c r="L23" s="94" t="s">
        <v>240</v>
      </c>
      <c r="M23" s="94">
        <v>9854811629</v>
      </c>
      <c r="N23" s="94" t="s">
        <v>716</v>
      </c>
      <c r="O23" s="94">
        <v>8011366315</v>
      </c>
      <c r="P23" s="95">
        <v>43683</v>
      </c>
      <c r="Q23" s="65" t="s">
        <v>167</v>
      </c>
      <c r="R23" s="47"/>
      <c r="S23" s="18"/>
      <c r="T23" s="18"/>
    </row>
    <row r="24" spans="1:20">
      <c r="A24" s="4">
        <v>20</v>
      </c>
      <c r="B24" s="61" t="s">
        <v>63</v>
      </c>
      <c r="C24" s="65" t="s">
        <v>656</v>
      </c>
      <c r="D24" s="63" t="s">
        <v>23</v>
      </c>
      <c r="E24" s="66">
        <v>114704</v>
      </c>
      <c r="F24" s="65" t="s">
        <v>119</v>
      </c>
      <c r="G24" s="66">
        <v>28</v>
      </c>
      <c r="H24" s="66">
        <v>31</v>
      </c>
      <c r="I24" s="56">
        <f t="shared" si="0"/>
        <v>59</v>
      </c>
      <c r="J24" s="97">
        <v>7896854831</v>
      </c>
      <c r="K24" s="94" t="s">
        <v>239</v>
      </c>
      <c r="L24" s="94" t="s">
        <v>240</v>
      </c>
      <c r="M24" s="94">
        <v>9854811629</v>
      </c>
      <c r="N24" s="97" t="s">
        <v>241</v>
      </c>
      <c r="O24" s="97">
        <v>9954062529</v>
      </c>
      <c r="P24" s="95">
        <v>43683</v>
      </c>
      <c r="Q24" s="65" t="s">
        <v>167</v>
      </c>
      <c r="R24" s="18"/>
      <c r="S24" s="18"/>
      <c r="T24" s="18"/>
    </row>
    <row r="25" spans="1:20">
      <c r="A25" s="4">
        <v>21</v>
      </c>
      <c r="B25" s="61" t="s">
        <v>62</v>
      </c>
      <c r="C25" s="65" t="s">
        <v>657</v>
      </c>
      <c r="D25" s="63" t="s">
        <v>25</v>
      </c>
      <c r="E25" s="64">
        <v>103025</v>
      </c>
      <c r="F25" s="65"/>
      <c r="G25" s="64">
        <v>19</v>
      </c>
      <c r="H25" s="64">
        <v>21</v>
      </c>
      <c r="I25" s="56">
        <f t="shared" si="0"/>
        <v>40</v>
      </c>
      <c r="J25" s="65">
        <v>9678945088</v>
      </c>
      <c r="K25" s="94" t="s">
        <v>175</v>
      </c>
      <c r="L25" s="94" t="s">
        <v>179</v>
      </c>
      <c r="M25" s="94">
        <v>7399785609</v>
      </c>
      <c r="N25" s="94" t="s">
        <v>717</v>
      </c>
      <c r="O25" s="104">
        <v>9859583104</v>
      </c>
      <c r="P25" s="23">
        <v>43684</v>
      </c>
      <c r="Q25" s="65" t="s">
        <v>173</v>
      </c>
      <c r="R25" s="18"/>
      <c r="S25" s="18"/>
      <c r="T25" s="18"/>
    </row>
    <row r="26" spans="1:20" ht="27.6">
      <c r="A26" s="4">
        <v>22</v>
      </c>
      <c r="B26" s="61" t="s">
        <v>62</v>
      </c>
      <c r="C26" s="69" t="s">
        <v>658</v>
      </c>
      <c r="D26" s="63" t="s">
        <v>23</v>
      </c>
      <c r="E26" s="64">
        <v>107503</v>
      </c>
      <c r="F26" s="118" t="s">
        <v>74</v>
      </c>
      <c r="G26" s="68">
        <v>6</v>
      </c>
      <c r="H26" s="68">
        <v>11</v>
      </c>
      <c r="I26" s="56">
        <f t="shared" si="0"/>
        <v>17</v>
      </c>
      <c r="J26" s="94" t="s">
        <v>718</v>
      </c>
      <c r="K26" s="94" t="s">
        <v>175</v>
      </c>
      <c r="L26" s="94" t="s">
        <v>179</v>
      </c>
      <c r="M26" s="94">
        <v>7399785609</v>
      </c>
      <c r="N26" s="94" t="s">
        <v>717</v>
      </c>
      <c r="O26" s="104">
        <v>9859583104</v>
      </c>
      <c r="P26" s="23">
        <v>43684</v>
      </c>
      <c r="Q26" s="65" t="s">
        <v>173</v>
      </c>
      <c r="R26" s="18"/>
      <c r="S26" s="18"/>
      <c r="T26" s="18"/>
    </row>
    <row r="27" spans="1:20" ht="27.6">
      <c r="A27" s="4">
        <v>23</v>
      </c>
      <c r="B27" s="61" t="s">
        <v>62</v>
      </c>
      <c r="C27" s="65" t="s">
        <v>659</v>
      </c>
      <c r="D27" s="63" t="s">
        <v>23</v>
      </c>
      <c r="E27" s="66">
        <v>114105</v>
      </c>
      <c r="F27" s="65" t="s">
        <v>86</v>
      </c>
      <c r="G27" s="66">
        <v>318</v>
      </c>
      <c r="H27" s="66">
        <v>159</v>
      </c>
      <c r="I27" s="56">
        <f t="shared" si="0"/>
        <v>477</v>
      </c>
      <c r="J27" s="123">
        <v>9854539801</v>
      </c>
      <c r="K27" s="94" t="s">
        <v>247</v>
      </c>
      <c r="L27" s="94" t="s">
        <v>248</v>
      </c>
      <c r="M27" s="94">
        <v>9435091924</v>
      </c>
      <c r="N27" s="94" t="s">
        <v>640</v>
      </c>
      <c r="O27" s="99">
        <v>9859401799</v>
      </c>
      <c r="P27" s="95" t="s">
        <v>719</v>
      </c>
      <c r="Q27" s="65" t="s">
        <v>551</v>
      </c>
      <c r="R27" s="18"/>
      <c r="S27" s="18"/>
      <c r="T27" s="18"/>
    </row>
    <row r="28" spans="1:20" ht="27.6">
      <c r="A28" s="4">
        <v>24</v>
      </c>
      <c r="B28" s="61" t="s">
        <v>63</v>
      </c>
      <c r="C28" s="65" t="s">
        <v>660</v>
      </c>
      <c r="D28" s="65" t="s">
        <v>25</v>
      </c>
      <c r="E28" s="66">
        <v>105013</v>
      </c>
      <c r="F28" s="65"/>
      <c r="G28" s="61">
        <v>18</v>
      </c>
      <c r="H28" s="61">
        <v>19</v>
      </c>
      <c r="I28" s="56">
        <f t="shared" si="0"/>
        <v>37</v>
      </c>
      <c r="J28" s="65" t="s">
        <v>720</v>
      </c>
      <c r="K28" s="94" t="s">
        <v>370</v>
      </c>
      <c r="L28" s="93" t="s">
        <v>373</v>
      </c>
      <c r="M28" s="93" t="s">
        <v>374</v>
      </c>
      <c r="N28" s="97" t="s">
        <v>539</v>
      </c>
      <c r="O28" s="97">
        <v>8471939847</v>
      </c>
      <c r="P28" s="95">
        <v>43685</v>
      </c>
      <c r="Q28" s="65" t="s">
        <v>178</v>
      </c>
      <c r="R28" s="18"/>
      <c r="S28" s="18"/>
      <c r="T28" s="18"/>
    </row>
    <row r="29" spans="1:20" ht="27.6">
      <c r="A29" s="4">
        <v>25</v>
      </c>
      <c r="B29" s="61" t="s">
        <v>63</v>
      </c>
      <c r="C29" s="65" t="s">
        <v>661</v>
      </c>
      <c r="D29" s="65" t="s">
        <v>23</v>
      </c>
      <c r="E29" s="66">
        <v>117103</v>
      </c>
      <c r="F29" s="65" t="s">
        <v>74</v>
      </c>
      <c r="G29" s="68">
        <v>27</v>
      </c>
      <c r="H29" s="68">
        <v>16</v>
      </c>
      <c r="I29" s="56">
        <f t="shared" si="0"/>
        <v>43</v>
      </c>
      <c r="J29" s="97" t="s">
        <v>721</v>
      </c>
      <c r="K29" s="94" t="s">
        <v>370</v>
      </c>
      <c r="L29" s="93" t="s">
        <v>373</v>
      </c>
      <c r="M29" s="93" t="s">
        <v>374</v>
      </c>
      <c r="N29" s="97" t="s">
        <v>539</v>
      </c>
      <c r="O29" s="97">
        <v>8471939847</v>
      </c>
      <c r="P29" s="95">
        <v>43685</v>
      </c>
      <c r="Q29" s="65" t="s">
        <v>178</v>
      </c>
      <c r="R29" s="18"/>
      <c r="S29" s="18"/>
      <c r="T29" s="18"/>
    </row>
    <row r="30" spans="1:20" ht="27.6">
      <c r="A30" s="4">
        <v>26</v>
      </c>
      <c r="B30" s="61" t="s">
        <v>63</v>
      </c>
      <c r="C30" s="65" t="s">
        <v>856</v>
      </c>
      <c r="D30" s="65" t="s">
        <v>25</v>
      </c>
      <c r="E30" s="64">
        <v>105024</v>
      </c>
      <c r="F30" s="65"/>
      <c r="G30" s="64">
        <v>19</v>
      </c>
      <c r="H30" s="64">
        <v>25</v>
      </c>
      <c r="I30" s="56">
        <f t="shared" si="0"/>
        <v>44</v>
      </c>
      <c r="J30" s="65" t="s">
        <v>857</v>
      </c>
      <c r="K30" s="94" t="s">
        <v>175</v>
      </c>
      <c r="L30" s="94" t="s">
        <v>179</v>
      </c>
      <c r="M30" s="94">
        <v>7399785609</v>
      </c>
      <c r="N30" s="97" t="s">
        <v>536</v>
      </c>
      <c r="O30" s="97">
        <v>9954126896</v>
      </c>
      <c r="P30" s="23">
        <v>43686</v>
      </c>
      <c r="Q30" s="18" t="s">
        <v>188</v>
      </c>
      <c r="R30" s="18"/>
      <c r="S30" s="18"/>
      <c r="T30" s="18"/>
    </row>
    <row r="31" spans="1:20" ht="27.6">
      <c r="A31" s="4">
        <v>27</v>
      </c>
      <c r="B31" s="61" t="s">
        <v>63</v>
      </c>
      <c r="C31" s="114" t="s">
        <v>662</v>
      </c>
      <c r="D31" s="65" t="s">
        <v>23</v>
      </c>
      <c r="E31" s="67">
        <v>100502</v>
      </c>
      <c r="F31" s="115" t="s">
        <v>74</v>
      </c>
      <c r="G31" s="68">
        <v>13</v>
      </c>
      <c r="H31" s="68">
        <v>12</v>
      </c>
      <c r="I31" s="56">
        <f t="shared" si="0"/>
        <v>25</v>
      </c>
      <c r="J31" s="96">
        <v>9954411196</v>
      </c>
      <c r="K31" s="94" t="s">
        <v>175</v>
      </c>
      <c r="L31" s="94" t="s">
        <v>179</v>
      </c>
      <c r="M31" s="94">
        <v>7399785609</v>
      </c>
      <c r="N31" s="96" t="s">
        <v>177</v>
      </c>
      <c r="O31" s="96">
        <v>8135060727</v>
      </c>
      <c r="P31" s="23">
        <v>43686</v>
      </c>
      <c r="Q31" s="18" t="s">
        <v>188</v>
      </c>
      <c r="R31" s="18"/>
      <c r="S31" s="18"/>
      <c r="T31" s="18"/>
    </row>
    <row r="32" spans="1:20" ht="27.6">
      <c r="A32" s="4">
        <v>28</v>
      </c>
      <c r="B32" s="61" t="s">
        <v>62</v>
      </c>
      <c r="C32" s="65" t="s">
        <v>663</v>
      </c>
      <c r="D32" s="63" t="s">
        <v>25</v>
      </c>
      <c r="E32" s="68">
        <v>503003</v>
      </c>
      <c r="F32" s="115"/>
      <c r="G32" s="61">
        <v>27</v>
      </c>
      <c r="H32" s="61">
        <v>20</v>
      </c>
      <c r="I32" s="56">
        <f t="shared" si="0"/>
        <v>47</v>
      </c>
      <c r="J32" s="65">
        <v>8011894224</v>
      </c>
      <c r="K32" s="94" t="s">
        <v>208</v>
      </c>
      <c r="L32" s="94" t="s">
        <v>209</v>
      </c>
      <c r="M32" s="94">
        <v>8638360278</v>
      </c>
      <c r="N32" s="94" t="s">
        <v>233</v>
      </c>
      <c r="O32" s="99">
        <v>9954963098</v>
      </c>
      <c r="P32" s="23">
        <v>43687</v>
      </c>
      <c r="Q32" s="18" t="s">
        <v>191</v>
      </c>
      <c r="R32" s="18"/>
      <c r="S32" s="18"/>
      <c r="T32" s="18"/>
    </row>
    <row r="33" spans="1:20" ht="27.6">
      <c r="A33" s="4">
        <v>29</v>
      </c>
      <c r="B33" s="61" t="s">
        <v>62</v>
      </c>
      <c r="C33" s="69" t="s">
        <v>664</v>
      </c>
      <c r="D33" s="63" t="s">
        <v>23</v>
      </c>
      <c r="E33" s="68">
        <v>115803</v>
      </c>
      <c r="F33" s="117" t="s">
        <v>74</v>
      </c>
      <c r="G33" s="68">
        <v>18</v>
      </c>
      <c r="H33" s="68">
        <v>16</v>
      </c>
      <c r="I33" s="56">
        <f t="shared" si="0"/>
        <v>34</v>
      </c>
      <c r="J33" s="96" t="s">
        <v>722</v>
      </c>
      <c r="K33" s="93" t="s">
        <v>208</v>
      </c>
      <c r="L33" s="94" t="s">
        <v>356</v>
      </c>
      <c r="M33" s="94">
        <v>8011949925</v>
      </c>
      <c r="N33" s="93" t="s">
        <v>232</v>
      </c>
      <c r="O33" s="99">
        <v>9954883347</v>
      </c>
      <c r="P33" s="23">
        <v>43687</v>
      </c>
      <c r="Q33" s="18" t="s">
        <v>191</v>
      </c>
      <c r="R33" s="18"/>
      <c r="S33" s="18"/>
      <c r="T33" s="18"/>
    </row>
    <row r="34" spans="1:20" ht="27.6">
      <c r="A34" s="4">
        <v>30</v>
      </c>
      <c r="B34" s="61" t="s">
        <v>63</v>
      </c>
      <c r="C34" s="65" t="s">
        <v>553</v>
      </c>
      <c r="D34" s="65" t="s">
        <v>25</v>
      </c>
      <c r="E34" s="64">
        <v>102023</v>
      </c>
      <c r="F34" s="117"/>
      <c r="G34" s="64">
        <v>39</v>
      </c>
      <c r="H34" s="64">
        <v>30</v>
      </c>
      <c r="I34" s="56">
        <f t="shared" si="0"/>
        <v>69</v>
      </c>
      <c r="J34" s="65">
        <v>9954126061</v>
      </c>
      <c r="K34" s="93" t="s">
        <v>239</v>
      </c>
      <c r="L34" s="93" t="s">
        <v>517</v>
      </c>
      <c r="M34" s="93">
        <v>9435610798</v>
      </c>
      <c r="N34" s="96" t="s">
        <v>518</v>
      </c>
      <c r="O34" s="96">
        <v>9706493093</v>
      </c>
      <c r="P34" s="23">
        <v>43687</v>
      </c>
      <c r="Q34" s="18" t="s">
        <v>191</v>
      </c>
      <c r="R34" s="18"/>
      <c r="S34" s="18"/>
      <c r="T34" s="18"/>
    </row>
    <row r="35" spans="1:20" ht="27.6">
      <c r="A35" s="4">
        <v>31</v>
      </c>
      <c r="B35" s="61" t="s">
        <v>63</v>
      </c>
      <c r="C35" s="69" t="s">
        <v>554</v>
      </c>
      <c r="D35" s="65" t="s">
        <v>23</v>
      </c>
      <c r="E35" s="64">
        <v>105601</v>
      </c>
      <c r="F35" s="117" t="s">
        <v>74</v>
      </c>
      <c r="G35" s="68">
        <v>17</v>
      </c>
      <c r="H35" s="68">
        <v>18</v>
      </c>
      <c r="I35" s="56">
        <f t="shared" si="0"/>
        <v>35</v>
      </c>
      <c r="J35" s="96" t="s">
        <v>557</v>
      </c>
      <c r="K35" s="93" t="s">
        <v>239</v>
      </c>
      <c r="L35" s="93" t="s">
        <v>517</v>
      </c>
      <c r="M35" s="93">
        <v>9435610798</v>
      </c>
      <c r="N35" s="96" t="s">
        <v>518</v>
      </c>
      <c r="O35" s="96">
        <v>9706493093</v>
      </c>
      <c r="P35" s="23">
        <v>43687</v>
      </c>
      <c r="Q35" s="18" t="s">
        <v>191</v>
      </c>
      <c r="R35" s="18"/>
      <c r="S35" s="18"/>
      <c r="T35" s="18"/>
    </row>
    <row r="36" spans="1:20" ht="27.6">
      <c r="A36" s="4">
        <v>32</v>
      </c>
      <c r="B36" s="61" t="s">
        <v>63</v>
      </c>
      <c r="C36" s="69" t="s">
        <v>665</v>
      </c>
      <c r="D36" s="65" t="s">
        <v>23</v>
      </c>
      <c r="E36" s="64">
        <v>105102</v>
      </c>
      <c r="F36" s="117" t="s">
        <v>119</v>
      </c>
      <c r="G36" s="68">
        <v>15</v>
      </c>
      <c r="H36" s="68">
        <v>18</v>
      </c>
      <c r="I36" s="56">
        <f t="shared" si="0"/>
        <v>33</v>
      </c>
      <c r="J36" s="97">
        <v>9954669254</v>
      </c>
      <c r="K36" s="94" t="s">
        <v>239</v>
      </c>
      <c r="L36" s="101" t="s">
        <v>240</v>
      </c>
      <c r="M36" s="94">
        <v>9854811629</v>
      </c>
      <c r="N36" s="103" t="s">
        <v>316</v>
      </c>
      <c r="O36" s="97">
        <v>9957389433</v>
      </c>
      <c r="P36" s="23">
        <v>43687</v>
      </c>
      <c r="Q36" s="18" t="s">
        <v>191</v>
      </c>
      <c r="R36" s="18"/>
      <c r="S36" s="18"/>
      <c r="T36" s="18"/>
    </row>
    <row r="37" spans="1:20" ht="27.6">
      <c r="A37" s="4">
        <v>33</v>
      </c>
      <c r="B37" s="61" t="s">
        <v>62</v>
      </c>
      <c r="C37" s="75" t="s">
        <v>95</v>
      </c>
      <c r="D37" s="63" t="s">
        <v>23</v>
      </c>
      <c r="E37" s="67">
        <v>105306</v>
      </c>
      <c r="F37" s="65" t="s">
        <v>86</v>
      </c>
      <c r="G37" s="70">
        <v>133</v>
      </c>
      <c r="H37" s="70">
        <v>114</v>
      </c>
      <c r="I37" s="56">
        <f t="shared" si="0"/>
        <v>247</v>
      </c>
      <c r="J37" s="81" t="s">
        <v>723</v>
      </c>
      <c r="K37" s="93" t="s">
        <v>164</v>
      </c>
      <c r="L37" s="93" t="s">
        <v>165</v>
      </c>
      <c r="M37" s="93">
        <v>9678711334</v>
      </c>
      <c r="N37" s="97" t="s">
        <v>169</v>
      </c>
      <c r="O37" s="97">
        <v>7896021995</v>
      </c>
      <c r="P37" s="95">
        <v>43690</v>
      </c>
      <c r="Q37" s="65" t="s">
        <v>167</v>
      </c>
      <c r="R37" s="18"/>
      <c r="S37" s="18"/>
      <c r="T37" s="18"/>
    </row>
    <row r="38" spans="1:20" ht="27.6">
      <c r="A38" s="4">
        <v>34</v>
      </c>
      <c r="B38" s="61" t="s">
        <v>63</v>
      </c>
      <c r="C38" s="75" t="s">
        <v>95</v>
      </c>
      <c r="D38" s="63" t="s">
        <v>23</v>
      </c>
      <c r="E38" s="67">
        <v>105306</v>
      </c>
      <c r="F38" s="65" t="s">
        <v>86</v>
      </c>
      <c r="G38" s="70">
        <v>133</v>
      </c>
      <c r="H38" s="70">
        <v>114</v>
      </c>
      <c r="I38" s="56">
        <f t="shared" si="0"/>
        <v>247</v>
      </c>
      <c r="J38" s="81" t="s">
        <v>723</v>
      </c>
      <c r="K38" s="93" t="s">
        <v>164</v>
      </c>
      <c r="L38" s="93" t="s">
        <v>165</v>
      </c>
      <c r="M38" s="93">
        <v>9678711334</v>
      </c>
      <c r="N38" s="97" t="s">
        <v>169</v>
      </c>
      <c r="O38" s="97">
        <v>7896021995</v>
      </c>
      <c r="P38" s="95">
        <v>43690</v>
      </c>
      <c r="Q38" s="65" t="s">
        <v>167</v>
      </c>
      <c r="R38" s="18"/>
      <c r="S38" s="18"/>
      <c r="T38" s="18"/>
    </row>
    <row r="39" spans="1:20">
      <c r="A39" s="4">
        <v>35</v>
      </c>
      <c r="B39" s="61" t="s">
        <v>63</v>
      </c>
      <c r="C39" s="65" t="s">
        <v>666</v>
      </c>
      <c r="D39" s="65" t="s">
        <v>25</v>
      </c>
      <c r="E39" s="64">
        <v>102024</v>
      </c>
      <c r="F39" s="65"/>
      <c r="G39" s="64">
        <v>18</v>
      </c>
      <c r="H39" s="64">
        <v>14</v>
      </c>
      <c r="I39" s="56">
        <f t="shared" si="0"/>
        <v>32</v>
      </c>
      <c r="J39" s="65">
        <v>9957727993</v>
      </c>
      <c r="K39" s="94" t="s">
        <v>239</v>
      </c>
      <c r="L39" s="93" t="s">
        <v>240</v>
      </c>
      <c r="M39" s="93">
        <v>9101761722</v>
      </c>
      <c r="N39" s="97" t="s">
        <v>724</v>
      </c>
      <c r="O39" s="97">
        <v>9613719406</v>
      </c>
      <c r="P39" s="95">
        <v>43691</v>
      </c>
      <c r="Q39" s="65" t="s">
        <v>173</v>
      </c>
      <c r="R39" s="18"/>
      <c r="S39" s="18"/>
      <c r="T39" s="18"/>
    </row>
    <row r="40" spans="1:20" ht="27.6">
      <c r="A40" s="4">
        <v>36</v>
      </c>
      <c r="B40" s="61" t="s">
        <v>63</v>
      </c>
      <c r="C40" s="75" t="s">
        <v>667</v>
      </c>
      <c r="D40" s="65" t="s">
        <v>23</v>
      </c>
      <c r="E40" s="61">
        <v>106703</v>
      </c>
      <c r="F40" s="65" t="s">
        <v>74</v>
      </c>
      <c r="G40" s="61">
        <v>15</v>
      </c>
      <c r="H40" s="61">
        <v>15</v>
      </c>
      <c r="I40" s="56">
        <f t="shared" si="0"/>
        <v>30</v>
      </c>
      <c r="J40" s="93">
        <v>8011072821</v>
      </c>
      <c r="K40" s="124" t="s">
        <v>239</v>
      </c>
      <c r="L40" s="124" t="s">
        <v>517</v>
      </c>
      <c r="M40" s="124">
        <v>9435610798</v>
      </c>
      <c r="N40" s="125" t="s">
        <v>340</v>
      </c>
      <c r="O40" s="96">
        <v>9678347857</v>
      </c>
      <c r="P40" s="95">
        <v>43691</v>
      </c>
      <c r="Q40" s="65" t="s">
        <v>173</v>
      </c>
      <c r="R40" s="18"/>
      <c r="S40" s="18"/>
      <c r="T40" s="18"/>
    </row>
    <row r="41" spans="1:20">
      <c r="A41" s="4">
        <v>37</v>
      </c>
      <c r="B41" s="61" t="s">
        <v>62</v>
      </c>
      <c r="C41" s="65" t="s">
        <v>117</v>
      </c>
      <c r="D41" s="63" t="s">
        <v>25</v>
      </c>
      <c r="E41" s="68">
        <v>504002</v>
      </c>
      <c r="F41" s="115"/>
      <c r="G41" s="61">
        <v>38</v>
      </c>
      <c r="H41" s="61">
        <v>38</v>
      </c>
      <c r="I41" s="56">
        <f t="shared" si="0"/>
        <v>76</v>
      </c>
      <c r="J41" s="65">
        <v>8486366706</v>
      </c>
      <c r="K41" s="94" t="s">
        <v>213</v>
      </c>
      <c r="L41" s="94" t="s">
        <v>214</v>
      </c>
      <c r="M41" s="94">
        <v>9401450308</v>
      </c>
      <c r="N41" s="94" t="s">
        <v>217</v>
      </c>
      <c r="O41" s="94">
        <v>8011894306</v>
      </c>
      <c r="P41" s="95">
        <v>43693</v>
      </c>
      <c r="Q41" s="65" t="s">
        <v>188</v>
      </c>
      <c r="R41" s="18"/>
      <c r="S41" s="18"/>
      <c r="T41" s="18"/>
    </row>
    <row r="42" spans="1:20">
      <c r="A42" s="4">
        <v>38</v>
      </c>
      <c r="B42" s="61" t="s">
        <v>62</v>
      </c>
      <c r="C42" s="69" t="s">
        <v>154</v>
      </c>
      <c r="D42" s="63" t="s">
        <v>23</v>
      </c>
      <c r="E42" s="68">
        <v>116803</v>
      </c>
      <c r="F42" s="117" t="s">
        <v>74</v>
      </c>
      <c r="G42" s="68">
        <v>35</v>
      </c>
      <c r="H42" s="68">
        <v>32</v>
      </c>
      <c r="I42" s="56">
        <f t="shared" si="0"/>
        <v>67</v>
      </c>
      <c r="J42" s="97">
        <v>9954965712</v>
      </c>
      <c r="K42" s="94" t="s">
        <v>213</v>
      </c>
      <c r="L42" s="94" t="s">
        <v>214</v>
      </c>
      <c r="M42" s="94">
        <v>9401450308</v>
      </c>
      <c r="N42" s="94" t="s">
        <v>217</v>
      </c>
      <c r="O42" s="99">
        <v>8011894306</v>
      </c>
      <c r="P42" s="95">
        <v>43693</v>
      </c>
      <c r="Q42" s="65" t="s">
        <v>188</v>
      </c>
      <c r="R42" s="18"/>
      <c r="S42" s="18"/>
      <c r="T42" s="18"/>
    </row>
    <row r="43" spans="1:20">
      <c r="A43" s="4">
        <v>39</v>
      </c>
      <c r="B43" s="61" t="s">
        <v>63</v>
      </c>
      <c r="C43" s="69" t="s">
        <v>668</v>
      </c>
      <c r="D43" s="63" t="s">
        <v>23</v>
      </c>
      <c r="E43" s="64">
        <v>101202</v>
      </c>
      <c r="F43" s="118" t="s">
        <v>74</v>
      </c>
      <c r="G43" s="61">
        <v>67</v>
      </c>
      <c r="H43" s="61">
        <v>62</v>
      </c>
      <c r="I43" s="56">
        <f t="shared" si="0"/>
        <v>129</v>
      </c>
      <c r="J43" s="94">
        <v>9707366036</v>
      </c>
      <c r="K43" s="94" t="s">
        <v>175</v>
      </c>
      <c r="L43" s="94" t="s">
        <v>179</v>
      </c>
      <c r="M43" s="94">
        <v>7399785609</v>
      </c>
      <c r="N43" s="97" t="s">
        <v>559</v>
      </c>
      <c r="O43" s="97">
        <v>8474887571</v>
      </c>
      <c r="P43" s="95">
        <v>43693</v>
      </c>
      <c r="Q43" s="65" t="s">
        <v>188</v>
      </c>
      <c r="R43" s="18"/>
      <c r="S43" s="18"/>
      <c r="T43" s="18"/>
    </row>
    <row r="44" spans="1:20">
      <c r="A44" s="4">
        <v>40</v>
      </c>
      <c r="B44" s="61" t="s">
        <v>62</v>
      </c>
      <c r="C44" s="65" t="s">
        <v>669</v>
      </c>
      <c r="D44" s="63" t="s">
        <v>25</v>
      </c>
      <c r="E44" s="66">
        <v>506013</v>
      </c>
      <c r="F44" s="65"/>
      <c r="G44" s="61">
        <v>30</v>
      </c>
      <c r="H44" s="61">
        <v>22</v>
      </c>
      <c r="I44" s="56">
        <f t="shared" si="0"/>
        <v>52</v>
      </c>
      <c r="J44" s="65">
        <v>7896755077</v>
      </c>
      <c r="K44" s="94" t="s">
        <v>185</v>
      </c>
      <c r="L44" s="93" t="s">
        <v>186</v>
      </c>
      <c r="M44" s="93">
        <v>9957128409</v>
      </c>
      <c r="N44" s="94" t="s">
        <v>537</v>
      </c>
      <c r="O44" s="94">
        <v>9957852680</v>
      </c>
      <c r="P44" s="95">
        <v>43694</v>
      </c>
      <c r="Q44" s="65" t="s">
        <v>191</v>
      </c>
      <c r="R44" s="18"/>
      <c r="S44" s="18"/>
      <c r="T44" s="18"/>
    </row>
    <row r="45" spans="1:20" ht="27.6">
      <c r="A45" s="4">
        <v>41</v>
      </c>
      <c r="B45" s="61" t="s">
        <v>62</v>
      </c>
      <c r="C45" s="65" t="s">
        <v>670</v>
      </c>
      <c r="D45" s="63" t="s">
        <v>23</v>
      </c>
      <c r="E45" s="66">
        <v>201201</v>
      </c>
      <c r="F45" s="65" t="s">
        <v>74</v>
      </c>
      <c r="G45" s="66">
        <v>14</v>
      </c>
      <c r="H45" s="66">
        <v>16</v>
      </c>
      <c r="I45" s="56">
        <f t="shared" si="0"/>
        <v>30</v>
      </c>
      <c r="J45" s="94" t="s">
        <v>725</v>
      </c>
      <c r="K45" s="94" t="s">
        <v>185</v>
      </c>
      <c r="L45" s="93" t="s">
        <v>186</v>
      </c>
      <c r="M45" s="93">
        <v>9957128409</v>
      </c>
      <c r="N45" s="93" t="s">
        <v>537</v>
      </c>
      <c r="O45" s="100">
        <v>9957852680</v>
      </c>
      <c r="P45" s="95">
        <v>43694</v>
      </c>
      <c r="Q45" s="65" t="s">
        <v>191</v>
      </c>
      <c r="R45" s="18"/>
      <c r="S45" s="18"/>
      <c r="T45" s="18"/>
    </row>
    <row r="46" spans="1:20">
      <c r="A46" s="4">
        <v>42</v>
      </c>
      <c r="B46" s="61" t="s">
        <v>63</v>
      </c>
      <c r="C46" s="69" t="s">
        <v>671</v>
      </c>
      <c r="D46" s="63" t="s">
        <v>25</v>
      </c>
      <c r="E46" s="61">
        <v>103016</v>
      </c>
      <c r="F46" s="118"/>
      <c r="G46" s="66">
        <v>21</v>
      </c>
      <c r="H46" s="66">
        <v>24</v>
      </c>
      <c r="I46" s="56">
        <f t="shared" si="0"/>
        <v>45</v>
      </c>
      <c r="J46" s="65">
        <v>9577083228</v>
      </c>
      <c r="K46" s="93" t="s">
        <v>160</v>
      </c>
      <c r="L46" s="93" t="s">
        <v>161</v>
      </c>
      <c r="M46" s="93">
        <v>9957233464</v>
      </c>
      <c r="N46" s="96" t="s">
        <v>629</v>
      </c>
      <c r="O46" s="96">
        <v>9613189434</v>
      </c>
      <c r="P46" s="95">
        <v>43694</v>
      </c>
      <c r="Q46" s="65" t="s">
        <v>191</v>
      </c>
      <c r="R46" s="18"/>
      <c r="S46" s="18"/>
      <c r="T46" s="18"/>
    </row>
    <row r="47" spans="1:20" ht="27.6">
      <c r="A47" s="4">
        <v>43</v>
      </c>
      <c r="B47" s="61" t="s">
        <v>63</v>
      </c>
      <c r="C47" s="69" t="s">
        <v>672</v>
      </c>
      <c r="D47" s="63" t="s">
        <v>23</v>
      </c>
      <c r="E47" s="64">
        <v>111904</v>
      </c>
      <c r="F47" s="117" t="s">
        <v>119</v>
      </c>
      <c r="G47" s="68">
        <v>17</v>
      </c>
      <c r="H47" s="68">
        <v>26</v>
      </c>
      <c r="I47" s="56">
        <f t="shared" si="0"/>
        <v>43</v>
      </c>
      <c r="J47" s="96">
        <v>9854915276</v>
      </c>
      <c r="K47" s="93" t="s">
        <v>160</v>
      </c>
      <c r="L47" s="93" t="s">
        <v>479</v>
      </c>
      <c r="M47" s="93">
        <v>6900785020</v>
      </c>
      <c r="N47" s="96" t="s">
        <v>726</v>
      </c>
      <c r="O47" s="96">
        <v>9508468758</v>
      </c>
      <c r="P47" s="95">
        <v>43694</v>
      </c>
      <c r="Q47" s="65" t="s">
        <v>191</v>
      </c>
      <c r="R47" s="18"/>
      <c r="S47" s="18"/>
      <c r="T47" s="18"/>
    </row>
    <row r="48" spans="1:20">
      <c r="A48" s="4">
        <v>44</v>
      </c>
      <c r="B48" s="61" t="s">
        <v>62</v>
      </c>
      <c r="C48" s="117" t="s">
        <v>673</v>
      </c>
      <c r="D48" s="63" t="s">
        <v>23</v>
      </c>
      <c r="E48" s="64">
        <v>116820</v>
      </c>
      <c r="F48" s="115" t="s">
        <v>560</v>
      </c>
      <c r="G48" s="61">
        <v>136</v>
      </c>
      <c r="H48" s="61">
        <v>121</v>
      </c>
      <c r="I48" s="56">
        <f t="shared" si="0"/>
        <v>257</v>
      </c>
      <c r="J48" s="94">
        <v>9435679342</v>
      </c>
      <c r="K48" s="94" t="s">
        <v>213</v>
      </c>
      <c r="L48" s="93" t="s">
        <v>214</v>
      </c>
      <c r="M48" s="93">
        <v>9401450308</v>
      </c>
      <c r="N48" s="94" t="s">
        <v>217</v>
      </c>
      <c r="O48" s="99">
        <v>8011894306</v>
      </c>
      <c r="P48" s="23">
        <v>43696</v>
      </c>
      <c r="Q48" s="18" t="s">
        <v>158</v>
      </c>
      <c r="R48" s="18"/>
      <c r="S48" s="18"/>
      <c r="T48" s="18"/>
    </row>
    <row r="49" spans="1:20">
      <c r="A49" s="4">
        <v>45</v>
      </c>
      <c r="B49" s="61" t="s">
        <v>63</v>
      </c>
      <c r="C49" s="117" t="s">
        <v>673</v>
      </c>
      <c r="D49" s="63" t="s">
        <v>23</v>
      </c>
      <c r="E49" s="64">
        <v>116820</v>
      </c>
      <c r="F49" s="115" t="s">
        <v>560</v>
      </c>
      <c r="G49" s="61">
        <v>136</v>
      </c>
      <c r="H49" s="61">
        <v>121</v>
      </c>
      <c r="I49" s="56">
        <f t="shared" si="0"/>
        <v>257</v>
      </c>
      <c r="J49" s="94">
        <v>9435679342</v>
      </c>
      <c r="K49" s="94" t="s">
        <v>213</v>
      </c>
      <c r="L49" s="93" t="s">
        <v>214</v>
      </c>
      <c r="M49" s="93">
        <v>9401450308</v>
      </c>
      <c r="N49" s="94" t="s">
        <v>217</v>
      </c>
      <c r="O49" s="99">
        <v>8011894306</v>
      </c>
      <c r="P49" s="23">
        <v>43696</v>
      </c>
      <c r="Q49" s="18" t="s">
        <v>158</v>
      </c>
      <c r="R49" s="18"/>
      <c r="S49" s="18"/>
      <c r="T49" s="18"/>
    </row>
    <row r="50" spans="1:20">
      <c r="A50" s="4">
        <v>46</v>
      </c>
      <c r="B50" s="61" t="s">
        <v>62</v>
      </c>
      <c r="C50" s="65" t="s">
        <v>674</v>
      </c>
      <c r="D50" s="65" t="s">
        <v>25</v>
      </c>
      <c r="E50" s="64">
        <v>103001</v>
      </c>
      <c r="F50" s="65"/>
      <c r="G50" s="64">
        <v>29</v>
      </c>
      <c r="H50" s="64">
        <v>25</v>
      </c>
      <c r="I50" s="56">
        <f t="shared" si="0"/>
        <v>54</v>
      </c>
      <c r="J50" s="65">
        <v>9365600336</v>
      </c>
      <c r="K50" s="94" t="s">
        <v>343</v>
      </c>
      <c r="L50" s="94" t="s">
        <v>527</v>
      </c>
      <c r="M50" s="94">
        <v>9854429838</v>
      </c>
      <c r="N50" s="94" t="s">
        <v>727</v>
      </c>
      <c r="O50" s="99">
        <v>9859338800</v>
      </c>
      <c r="P50" s="23">
        <v>43698</v>
      </c>
      <c r="Q50" s="18" t="s">
        <v>173</v>
      </c>
      <c r="R50" s="18"/>
      <c r="S50" s="18"/>
      <c r="T50" s="18"/>
    </row>
    <row r="51" spans="1:20" ht="27.6">
      <c r="A51" s="4">
        <v>47</v>
      </c>
      <c r="B51" s="61" t="s">
        <v>62</v>
      </c>
      <c r="C51" s="69" t="s">
        <v>675</v>
      </c>
      <c r="D51" s="63" t="s">
        <v>23</v>
      </c>
      <c r="E51" s="64">
        <v>105001</v>
      </c>
      <c r="F51" s="117" t="s">
        <v>74</v>
      </c>
      <c r="G51" s="68">
        <v>19</v>
      </c>
      <c r="H51" s="68">
        <v>17</v>
      </c>
      <c r="I51" s="56">
        <f t="shared" si="0"/>
        <v>36</v>
      </c>
      <c r="J51" s="94" t="s">
        <v>728</v>
      </c>
      <c r="K51" s="94" t="s">
        <v>343</v>
      </c>
      <c r="L51" s="94" t="s">
        <v>527</v>
      </c>
      <c r="M51" s="94">
        <v>9854429838</v>
      </c>
      <c r="N51" s="94" t="s">
        <v>727</v>
      </c>
      <c r="O51" s="99">
        <v>9859338800</v>
      </c>
      <c r="P51" s="23">
        <v>43698</v>
      </c>
      <c r="Q51" s="18" t="s">
        <v>173</v>
      </c>
      <c r="R51" s="18"/>
      <c r="S51" s="18"/>
      <c r="T51" s="18"/>
    </row>
    <row r="52" spans="1:20" ht="27.6">
      <c r="A52" s="4">
        <v>48</v>
      </c>
      <c r="B52" s="61" t="s">
        <v>62</v>
      </c>
      <c r="C52" s="65" t="s">
        <v>676</v>
      </c>
      <c r="D52" s="63" t="s">
        <v>25</v>
      </c>
      <c r="E52" s="64">
        <v>105012</v>
      </c>
      <c r="F52" s="65"/>
      <c r="G52" s="61">
        <v>24</v>
      </c>
      <c r="H52" s="61">
        <v>27</v>
      </c>
      <c r="I52" s="56">
        <f t="shared" si="0"/>
        <v>51</v>
      </c>
      <c r="J52" s="65">
        <v>9678840196</v>
      </c>
      <c r="K52" s="94" t="s">
        <v>370</v>
      </c>
      <c r="L52" s="94" t="s">
        <v>373</v>
      </c>
      <c r="M52" s="94">
        <v>9854865594</v>
      </c>
      <c r="N52" s="94" t="s">
        <v>729</v>
      </c>
      <c r="O52" s="94">
        <v>9957833670</v>
      </c>
      <c r="P52" s="95">
        <v>43699</v>
      </c>
      <c r="Q52" s="65" t="s">
        <v>178</v>
      </c>
      <c r="R52" s="18"/>
      <c r="S52" s="18"/>
      <c r="T52" s="18"/>
    </row>
    <row r="53" spans="1:20" ht="27.6">
      <c r="A53" s="4">
        <v>49</v>
      </c>
      <c r="B53" s="61" t="s">
        <v>62</v>
      </c>
      <c r="C53" s="65" t="s">
        <v>677</v>
      </c>
      <c r="D53" s="63" t="s">
        <v>23</v>
      </c>
      <c r="E53" s="67">
        <v>115701</v>
      </c>
      <c r="F53" s="65" t="s">
        <v>74</v>
      </c>
      <c r="G53" s="68">
        <v>21</v>
      </c>
      <c r="H53" s="68">
        <v>32</v>
      </c>
      <c r="I53" s="56">
        <f t="shared" si="0"/>
        <v>53</v>
      </c>
      <c r="J53" s="97">
        <v>8876433165</v>
      </c>
      <c r="K53" s="94" t="s">
        <v>370</v>
      </c>
      <c r="L53" s="94" t="s">
        <v>373</v>
      </c>
      <c r="M53" s="94">
        <v>9854865594</v>
      </c>
      <c r="N53" s="97" t="s">
        <v>375</v>
      </c>
      <c r="O53" s="97">
        <v>9957833670</v>
      </c>
      <c r="P53" s="95">
        <v>43699</v>
      </c>
      <c r="Q53" s="65" t="s">
        <v>178</v>
      </c>
      <c r="R53" s="18"/>
      <c r="S53" s="18"/>
      <c r="T53" s="18"/>
    </row>
    <row r="54" spans="1:20">
      <c r="A54" s="4">
        <v>50</v>
      </c>
      <c r="B54" s="61" t="s">
        <v>63</v>
      </c>
      <c r="C54" s="65" t="s">
        <v>678</v>
      </c>
      <c r="D54" s="63" t="s">
        <v>25</v>
      </c>
      <c r="E54" s="64">
        <v>104006</v>
      </c>
      <c r="F54" s="65"/>
      <c r="G54" s="64">
        <v>29</v>
      </c>
      <c r="H54" s="64">
        <v>25</v>
      </c>
      <c r="I54" s="56">
        <f t="shared" si="0"/>
        <v>54</v>
      </c>
      <c r="J54" s="65">
        <v>9957968791</v>
      </c>
      <c r="K54" s="94" t="s">
        <v>175</v>
      </c>
      <c r="L54" s="94" t="s">
        <v>179</v>
      </c>
      <c r="M54" s="94">
        <v>7399785609</v>
      </c>
      <c r="N54" s="97" t="s">
        <v>365</v>
      </c>
      <c r="O54" s="97">
        <v>7896344165</v>
      </c>
      <c r="P54" s="95">
        <v>43699</v>
      </c>
      <c r="Q54" s="65" t="s">
        <v>178</v>
      </c>
      <c r="R54" s="18"/>
      <c r="S54" s="18"/>
      <c r="T54" s="18"/>
    </row>
    <row r="55" spans="1:20">
      <c r="A55" s="4">
        <v>51</v>
      </c>
      <c r="B55" s="61" t="s">
        <v>63</v>
      </c>
      <c r="C55" s="119" t="s">
        <v>679</v>
      </c>
      <c r="D55" s="63" t="s">
        <v>23</v>
      </c>
      <c r="E55" s="64">
        <v>101401</v>
      </c>
      <c r="F55" s="118" t="s">
        <v>74</v>
      </c>
      <c r="G55" s="61">
        <v>37</v>
      </c>
      <c r="H55" s="61">
        <v>30</v>
      </c>
      <c r="I55" s="56">
        <f t="shared" si="0"/>
        <v>67</v>
      </c>
      <c r="J55" s="94">
        <v>9954410122</v>
      </c>
      <c r="K55" s="94" t="s">
        <v>175</v>
      </c>
      <c r="L55" s="94" t="s">
        <v>179</v>
      </c>
      <c r="M55" s="94">
        <v>7399785609</v>
      </c>
      <c r="N55" s="97" t="s">
        <v>365</v>
      </c>
      <c r="O55" s="97">
        <v>7896344165</v>
      </c>
      <c r="P55" s="95">
        <v>43699</v>
      </c>
      <c r="Q55" s="65" t="s">
        <v>178</v>
      </c>
      <c r="R55" s="18"/>
      <c r="S55" s="18"/>
      <c r="T55" s="18"/>
    </row>
    <row r="56" spans="1:20" ht="27.6">
      <c r="A56" s="4">
        <v>52</v>
      </c>
      <c r="B56" s="61" t="s">
        <v>62</v>
      </c>
      <c r="C56" s="65" t="s">
        <v>680</v>
      </c>
      <c r="D56" s="63" t="s">
        <v>25</v>
      </c>
      <c r="E56" s="64">
        <v>105002</v>
      </c>
      <c r="F56" s="65"/>
      <c r="G56" s="61">
        <v>30</v>
      </c>
      <c r="H56" s="61">
        <v>28</v>
      </c>
      <c r="I56" s="56">
        <f t="shared" si="0"/>
        <v>58</v>
      </c>
      <c r="J56" s="65">
        <v>9954626973</v>
      </c>
      <c r="K56" s="94" t="s">
        <v>370</v>
      </c>
      <c r="L56" s="93" t="s">
        <v>371</v>
      </c>
      <c r="M56" s="93">
        <v>9954474075</v>
      </c>
      <c r="N56" s="94" t="s">
        <v>334</v>
      </c>
      <c r="O56" s="94">
        <v>9678360278</v>
      </c>
      <c r="P56" s="23">
        <v>43700</v>
      </c>
      <c r="Q56" s="18" t="s">
        <v>188</v>
      </c>
      <c r="R56" s="18"/>
      <c r="S56" s="18"/>
      <c r="T56" s="18"/>
    </row>
    <row r="57" spans="1:20" ht="27.6">
      <c r="A57" s="4">
        <v>53</v>
      </c>
      <c r="B57" s="61" t="s">
        <v>62</v>
      </c>
      <c r="C57" s="75" t="s">
        <v>681</v>
      </c>
      <c r="D57" s="63" t="s">
        <v>23</v>
      </c>
      <c r="E57" s="64">
        <v>117301</v>
      </c>
      <c r="F57" s="118" t="s">
        <v>74</v>
      </c>
      <c r="G57" s="68">
        <v>44</v>
      </c>
      <c r="H57" s="68">
        <v>45</v>
      </c>
      <c r="I57" s="56">
        <f t="shared" si="0"/>
        <v>89</v>
      </c>
      <c r="J57" s="97" t="s">
        <v>730</v>
      </c>
      <c r="K57" s="94" t="s">
        <v>370</v>
      </c>
      <c r="L57" s="93" t="s">
        <v>371</v>
      </c>
      <c r="M57" s="93">
        <v>9954474075</v>
      </c>
      <c r="N57" s="94" t="s">
        <v>334</v>
      </c>
      <c r="O57" s="94">
        <v>9678360278</v>
      </c>
      <c r="P57" s="23">
        <v>43700</v>
      </c>
      <c r="Q57" s="18" t="s">
        <v>188</v>
      </c>
      <c r="R57" s="18"/>
      <c r="S57" s="18"/>
      <c r="T57" s="18"/>
    </row>
    <row r="58" spans="1:20" ht="27.6">
      <c r="A58" s="4">
        <v>54</v>
      </c>
      <c r="B58" s="61" t="s">
        <v>63</v>
      </c>
      <c r="C58" s="65" t="s">
        <v>682</v>
      </c>
      <c r="D58" s="65" t="s">
        <v>25</v>
      </c>
      <c r="E58" s="61">
        <v>507011</v>
      </c>
      <c r="F58" s="65"/>
      <c r="G58" s="61">
        <v>21</v>
      </c>
      <c r="H58" s="61">
        <v>27</v>
      </c>
      <c r="I58" s="56">
        <f t="shared" si="0"/>
        <v>48</v>
      </c>
      <c r="J58" s="65" t="s">
        <v>731</v>
      </c>
      <c r="K58" s="94" t="s">
        <v>185</v>
      </c>
      <c r="L58" s="93" t="s">
        <v>237</v>
      </c>
      <c r="M58" s="93">
        <v>9401450311</v>
      </c>
      <c r="N58" s="94" t="s">
        <v>732</v>
      </c>
      <c r="O58" s="94">
        <v>9954513829</v>
      </c>
      <c r="P58" s="23">
        <v>43700</v>
      </c>
      <c r="Q58" s="18" t="s">
        <v>188</v>
      </c>
      <c r="R58" s="18"/>
      <c r="S58" s="18"/>
      <c r="T58" s="18"/>
    </row>
    <row r="59" spans="1:20">
      <c r="A59" s="4">
        <v>55</v>
      </c>
      <c r="B59" s="61" t="s">
        <v>63</v>
      </c>
      <c r="C59" s="65" t="s">
        <v>683</v>
      </c>
      <c r="D59" s="65" t="s">
        <v>23</v>
      </c>
      <c r="E59" s="61">
        <v>201102</v>
      </c>
      <c r="F59" s="65" t="s">
        <v>74</v>
      </c>
      <c r="G59" s="64">
        <v>26</v>
      </c>
      <c r="H59" s="64">
        <v>28</v>
      </c>
      <c r="I59" s="56">
        <f t="shared" si="0"/>
        <v>54</v>
      </c>
      <c r="J59" s="94">
        <v>9954410677</v>
      </c>
      <c r="K59" s="94" t="s">
        <v>185</v>
      </c>
      <c r="L59" s="93" t="s">
        <v>237</v>
      </c>
      <c r="M59" s="93">
        <v>9401450311</v>
      </c>
      <c r="N59" s="93" t="s">
        <v>733</v>
      </c>
      <c r="O59" s="100">
        <v>9954513829</v>
      </c>
      <c r="P59" s="23">
        <v>43700</v>
      </c>
      <c r="Q59" s="18" t="s">
        <v>188</v>
      </c>
      <c r="R59" s="18"/>
      <c r="S59" s="18"/>
      <c r="T59" s="18"/>
    </row>
    <row r="60" spans="1:20" ht="27.6">
      <c r="A60" s="4">
        <v>56</v>
      </c>
      <c r="B60" s="61" t="s">
        <v>62</v>
      </c>
      <c r="C60" s="65" t="s">
        <v>684</v>
      </c>
      <c r="D60" s="63" t="s">
        <v>25</v>
      </c>
      <c r="E60" s="61">
        <v>503009</v>
      </c>
      <c r="F60" s="120"/>
      <c r="G60" s="61">
        <v>29</v>
      </c>
      <c r="H60" s="61">
        <v>26</v>
      </c>
      <c r="I60" s="56">
        <f t="shared" si="0"/>
        <v>55</v>
      </c>
      <c r="J60" s="65">
        <v>8876451328</v>
      </c>
      <c r="K60" s="94" t="s">
        <v>208</v>
      </c>
      <c r="L60" s="94" t="s">
        <v>209</v>
      </c>
      <c r="M60" s="94">
        <v>8638360278</v>
      </c>
      <c r="N60" s="94" t="s">
        <v>221</v>
      </c>
      <c r="O60" s="99">
        <v>9678946586</v>
      </c>
      <c r="P60" s="95">
        <v>43703</v>
      </c>
      <c r="Q60" s="65" t="s">
        <v>158</v>
      </c>
      <c r="R60" s="18"/>
      <c r="S60" s="18"/>
      <c r="T60" s="18"/>
    </row>
    <row r="61" spans="1:20" ht="27.6">
      <c r="A61" s="4">
        <v>57</v>
      </c>
      <c r="B61" s="61" t="s">
        <v>62</v>
      </c>
      <c r="C61" s="65" t="s">
        <v>685</v>
      </c>
      <c r="D61" s="63" t="s">
        <v>23</v>
      </c>
      <c r="E61" s="67">
        <v>116502</v>
      </c>
      <c r="F61" s="65" t="s">
        <v>74</v>
      </c>
      <c r="G61" s="66">
        <v>55</v>
      </c>
      <c r="H61" s="66">
        <v>50</v>
      </c>
      <c r="I61" s="56">
        <f t="shared" si="0"/>
        <v>105</v>
      </c>
      <c r="J61" s="97" t="s">
        <v>734</v>
      </c>
      <c r="K61" s="94" t="s">
        <v>208</v>
      </c>
      <c r="L61" s="94" t="s">
        <v>209</v>
      </c>
      <c r="M61" s="94">
        <v>8638360278</v>
      </c>
      <c r="N61" s="94" t="s">
        <v>221</v>
      </c>
      <c r="O61" s="99">
        <v>9678946586</v>
      </c>
      <c r="P61" s="95">
        <v>43703</v>
      </c>
      <c r="Q61" s="65" t="s">
        <v>158</v>
      </c>
      <c r="R61" s="18"/>
      <c r="S61" s="18"/>
      <c r="T61" s="18"/>
    </row>
    <row r="62" spans="1:20" ht="27.6">
      <c r="A62" s="4">
        <v>58</v>
      </c>
      <c r="B62" s="61" t="s">
        <v>63</v>
      </c>
      <c r="C62" s="65" t="s">
        <v>686</v>
      </c>
      <c r="D62" s="63" t="s">
        <v>25</v>
      </c>
      <c r="E62" s="64">
        <v>105015</v>
      </c>
      <c r="F62" s="65"/>
      <c r="G62" s="61">
        <v>36</v>
      </c>
      <c r="H62" s="61">
        <v>35</v>
      </c>
      <c r="I62" s="56">
        <f t="shared" si="0"/>
        <v>71</v>
      </c>
      <c r="J62" s="65">
        <v>9859152066</v>
      </c>
      <c r="K62" s="94" t="s">
        <v>198</v>
      </c>
      <c r="L62" s="94" t="s">
        <v>199</v>
      </c>
      <c r="M62" s="94">
        <v>9957853033</v>
      </c>
      <c r="N62" s="94" t="s">
        <v>735</v>
      </c>
      <c r="O62" s="94">
        <v>8471938982</v>
      </c>
      <c r="P62" s="95">
        <v>43703</v>
      </c>
      <c r="Q62" s="65" t="s">
        <v>158</v>
      </c>
      <c r="R62" s="18"/>
      <c r="S62" s="18"/>
      <c r="T62" s="18"/>
    </row>
    <row r="63" spans="1:20" ht="41.4">
      <c r="A63" s="4">
        <v>59</v>
      </c>
      <c r="B63" s="61" t="s">
        <v>63</v>
      </c>
      <c r="C63" s="69" t="s">
        <v>687</v>
      </c>
      <c r="D63" s="63" t="s">
        <v>23</v>
      </c>
      <c r="E63" s="67">
        <v>103701</v>
      </c>
      <c r="F63" s="65" t="s">
        <v>74</v>
      </c>
      <c r="G63" s="68">
        <v>39</v>
      </c>
      <c r="H63" s="68">
        <v>43</v>
      </c>
      <c r="I63" s="56">
        <f t="shared" si="0"/>
        <v>82</v>
      </c>
      <c r="J63" s="93" t="s">
        <v>736</v>
      </c>
      <c r="K63" s="93" t="s">
        <v>198</v>
      </c>
      <c r="L63" s="93" t="s">
        <v>199</v>
      </c>
      <c r="M63" s="93">
        <v>9957853033</v>
      </c>
      <c r="N63" s="93" t="s">
        <v>735</v>
      </c>
      <c r="O63" s="100">
        <v>8471938982</v>
      </c>
      <c r="P63" s="95">
        <v>43703</v>
      </c>
      <c r="Q63" s="65" t="s">
        <v>158</v>
      </c>
      <c r="R63" s="18"/>
      <c r="S63" s="18"/>
      <c r="T63" s="18"/>
    </row>
    <row r="64" spans="1:20" ht="41.4">
      <c r="A64" s="4">
        <v>60</v>
      </c>
      <c r="B64" s="61" t="s">
        <v>62</v>
      </c>
      <c r="C64" s="65" t="s">
        <v>688</v>
      </c>
      <c r="D64" s="63" t="s">
        <v>23</v>
      </c>
      <c r="E64" s="66">
        <v>117702</v>
      </c>
      <c r="F64" s="65" t="s">
        <v>74</v>
      </c>
      <c r="G64" s="68">
        <v>79</v>
      </c>
      <c r="H64" s="68">
        <v>76</v>
      </c>
      <c r="I64" s="56">
        <f t="shared" si="0"/>
        <v>155</v>
      </c>
      <c r="J64" s="97" t="s">
        <v>737</v>
      </c>
      <c r="K64" s="94" t="s">
        <v>198</v>
      </c>
      <c r="L64" s="93" t="s">
        <v>199</v>
      </c>
      <c r="M64" s="93">
        <v>9957853033</v>
      </c>
      <c r="N64" s="97" t="s">
        <v>631</v>
      </c>
      <c r="O64" s="97">
        <v>8720982370</v>
      </c>
      <c r="P64" s="95">
        <v>43704</v>
      </c>
      <c r="Q64" s="65" t="s">
        <v>167</v>
      </c>
      <c r="R64" s="18"/>
      <c r="S64" s="18"/>
      <c r="T64" s="18"/>
    </row>
    <row r="65" spans="1:20">
      <c r="A65" s="4">
        <v>61</v>
      </c>
      <c r="B65" s="61" t="s">
        <v>63</v>
      </c>
      <c r="C65" s="114" t="s">
        <v>689</v>
      </c>
      <c r="D65" s="63" t="s">
        <v>25</v>
      </c>
      <c r="E65" s="61">
        <v>103017</v>
      </c>
      <c r="F65" s="115"/>
      <c r="G65" s="64">
        <v>31</v>
      </c>
      <c r="H65" s="64">
        <v>26</v>
      </c>
      <c r="I65" s="56">
        <f t="shared" si="0"/>
        <v>57</v>
      </c>
      <c r="J65" s="65">
        <v>9613301483</v>
      </c>
      <c r="K65" s="94" t="s">
        <v>242</v>
      </c>
      <c r="L65" s="94" t="s">
        <v>243</v>
      </c>
      <c r="M65" s="97">
        <v>9435897444</v>
      </c>
      <c r="N65" s="97" t="s">
        <v>738</v>
      </c>
      <c r="O65" s="97">
        <v>9508212253</v>
      </c>
      <c r="P65" s="95">
        <v>43704</v>
      </c>
      <c r="Q65" s="65" t="s">
        <v>167</v>
      </c>
      <c r="R65" s="18"/>
      <c r="S65" s="18"/>
      <c r="T65" s="18"/>
    </row>
    <row r="66" spans="1:20">
      <c r="A66" s="4">
        <v>62</v>
      </c>
      <c r="B66" s="61" t="s">
        <v>63</v>
      </c>
      <c r="C66" s="69" t="s">
        <v>690</v>
      </c>
      <c r="D66" s="63" t="s">
        <v>23</v>
      </c>
      <c r="E66" s="64">
        <v>121501</v>
      </c>
      <c r="F66" s="117" t="s">
        <v>74</v>
      </c>
      <c r="G66" s="68">
        <v>55</v>
      </c>
      <c r="H66" s="68">
        <v>18</v>
      </c>
      <c r="I66" s="56">
        <f t="shared" si="0"/>
        <v>73</v>
      </c>
      <c r="J66" s="97">
        <v>9613560994</v>
      </c>
      <c r="K66" s="94" t="s">
        <v>242</v>
      </c>
      <c r="L66" s="97" t="s">
        <v>739</v>
      </c>
      <c r="M66" s="97">
        <v>9401907662</v>
      </c>
      <c r="N66" s="97" t="s">
        <v>738</v>
      </c>
      <c r="O66" s="97">
        <v>9508212253</v>
      </c>
      <c r="P66" s="95">
        <v>43704</v>
      </c>
      <c r="Q66" s="65" t="s">
        <v>167</v>
      </c>
      <c r="R66" s="18"/>
      <c r="S66" s="18"/>
      <c r="T66" s="18"/>
    </row>
    <row r="67" spans="1:20">
      <c r="A67" s="4">
        <v>63</v>
      </c>
      <c r="B67" s="61" t="s">
        <v>63</v>
      </c>
      <c r="C67" s="65" t="s">
        <v>691</v>
      </c>
      <c r="D67" s="65" t="s">
        <v>25</v>
      </c>
      <c r="E67" s="64">
        <v>103022</v>
      </c>
      <c r="F67" s="65"/>
      <c r="G67" s="64">
        <v>34</v>
      </c>
      <c r="H67" s="64">
        <v>33</v>
      </c>
      <c r="I67" s="56">
        <f t="shared" si="0"/>
        <v>67</v>
      </c>
      <c r="J67" s="65">
        <v>9577332011</v>
      </c>
      <c r="K67" s="98" t="s">
        <v>483</v>
      </c>
      <c r="L67" s="98" t="s">
        <v>740</v>
      </c>
      <c r="M67" s="98">
        <v>9859333225</v>
      </c>
      <c r="N67" s="94" t="s">
        <v>741</v>
      </c>
      <c r="O67" s="94">
        <v>7896100149</v>
      </c>
      <c r="P67" s="23">
        <v>43705</v>
      </c>
      <c r="Q67" s="18" t="s">
        <v>173</v>
      </c>
      <c r="R67" s="18"/>
      <c r="S67" s="18"/>
      <c r="T67" s="18"/>
    </row>
    <row r="68" spans="1:20" ht="27.6">
      <c r="A68" s="4">
        <v>64</v>
      </c>
      <c r="B68" s="61" t="s">
        <v>63</v>
      </c>
      <c r="C68" s="69" t="s">
        <v>692</v>
      </c>
      <c r="D68" s="63" t="s">
        <v>23</v>
      </c>
      <c r="E68" s="68">
        <v>112901</v>
      </c>
      <c r="F68" s="117" t="s">
        <v>74</v>
      </c>
      <c r="G68" s="68">
        <v>14</v>
      </c>
      <c r="H68" s="68">
        <v>12</v>
      </c>
      <c r="I68" s="56">
        <f t="shared" si="0"/>
        <v>26</v>
      </c>
      <c r="J68" s="94" t="s">
        <v>742</v>
      </c>
      <c r="K68" s="98" t="s">
        <v>483</v>
      </c>
      <c r="L68" s="98" t="s">
        <v>740</v>
      </c>
      <c r="M68" s="98">
        <v>9859333225</v>
      </c>
      <c r="N68" s="94" t="s">
        <v>741</v>
      </c>
      <c r="O68" s="94">
        <v>7896100149</v>
      </c>
      <c r="P68" s="23">
        <v>43705</v>
      </c>
      <c r="Q68" s="18" t="s">
        <v>173</v>
      </c>
      <c r="R68" s="18"/>
      <c r="S68" s="18"/>
      <c r="T68" s="18"/>
    </row>
    <row r="69" spans="1:20">
      <c r="A69" s="4">
        <v>65</v>
      </c>
      <c r="B69" s="61" t="s">
        <v>62</v>
      </c>
      <c r="C69" s="65" t="s">
        <v>693</v>
      </c>
      <c r="D69" s="63" t="s">
        <v>25</v>
      </c>
      <c r="E69" s="64">
        <v>101024</v>
      </c>
      <c r="F69" s="65"/>
      <c r="G69" s="64">
        <v>23</v>
      </c>
      <c r="H69" s="64">
        <v>21</v>
      </c>
      <c r="I69" s="56">
        <f t="shared" si="0"/>
        <v>44</v>
      </c>
      <c r="J69" s="65">
        <v>7896203080</v>
      </c>
      <c r="K69" s="94" t="s">
        <v>170</v>
      </c>
      <c r="L69" s="126" t="s">
        <v>174</v>
      </c>
      <c r="M69" s="98">
        <v>9864774578</v>
      </c>
      <c r="N69" s="101" t="s">
        <v>488</v>
      </c>
      <c r="O69" s="94">
        <v>8822218166</v>
      </c>
      <c r="P69" s="95">
        <v>43706</v>
      </c>
      <c r="Q69" s="65" t="s">
        <v>178</v>
      </c>
      <c r="R69" s="18"/>
      <c r="S69" s="18"/>
      <c r="T69" s="18"/>
    </row>
    <row r="70" spans="1:20">
      <c r="A70" s="4">
        <v>66</v>
      </c>
      <c r="B70" s="61" t="s">
        <v>62</v>
      </c>
      <c r="C70" s="69" t="s">
        <v>694</v>
      </c>
      <c r="D70" s="63" t="s">
        <v>23</v>
      </c>
      <c r="E70" s="121">
        <v>115501</v>
      </c>
      <c r="F70" s="117" t="s">
        <v>74</v>
      </c>
      <c r="G70" s="68">
        <v>34</v>
      </c>
      <c r="H70" s="68">
        <v>24</v>
      </c>
      <c r="I70" s="56">
        <f t="shared" ref="I70:I133" si="1">SUM(G70:H70)</f>
        <v>58</v>
      </c>
      <c r="J70" s="94">
        <v>8399911267</v>
      </c>
      <c r="K70" s="94" t="s">
        <v>170</v>
      </c>
      <c r="L70" s="126" t="s">
        <v>174</v>
      </c>
      <c r="M70" s="98">
        <v>9864774578</v>
      </c>
      <c r="N70" s="101" t="s">
        <v>488</v>
      </c>
      <c r="O70" s="99">
        <v>8822218166</v>
      </c>
      <c r="P70" s="95">
        <v>43706</v>
      </c>
      <c r="Q70" s="65" t="s">
        <v>178</v>
      </c>
      <c r="R70" s="18"/>
      <c r="S70" s="18"/>
      <c r="T70" s="18"/>
    </row>
    <row r="71" spans="1:20">
      <c r="A71" s="4">
        <v>67</v>
      </c>
      <c r="B71" s="61" t="s">
        <v>62</v>
      </c>
      <c r="C71" s="69" t="s">
        <v>695</v>
      </c>
      <c r="D71" s="63" t="s">
        <v>23</v>
      </c>
      <c r="E71" s="68">
        <v>101902</v>
      </c>
      <c r="F71" s="117" t="s">
        <v>74</v>
      </c>
      <c r="G71" s="61">
        <v>18</v>
      </c>
      <c r="H71" s="61">
        <v>16</v>
      </c>
      <c r="I71" s="56">
        <f t="shared" si="1"/>
        <v>34</v>
      </c>
      <c r="J71" s="97">
        <v>9508087763</v>
      </c>
      <c r="K71" s="94" t="s">
        <v>170</v>
      </c>
      <c r="L71" s="126" t="s">
        <v>174</v>
      </c>
      <c r="M71" s="98">
        <v>9864774578</v>
      </c>
      <c r="N71" s="101" t="s">
        <v>319</v>
      </c>
      <c r="O71" s="99">
        <v>8133072876</v>
      </c>
      <c r="P71" s="95">
        <v>43706</v>
      </c>
      <c r="Q71" s="65" t="s">
        <v>178</v>
      </c>
      <c r="R71" s="18"/>
      <c r="S71" s="18"/>
      <c r="T71" s="18"/>
    </row>
    <row r="72" spans="1:20">
      <c r="A72" s="4">
        <v>68</v>
      </c>
      <c r="B72" s="61" t="s">
        <v>63</v>
      </c>
      <c r="C72" s="65" t="s">
        <v>476</v>
      </c>
      <c r="D72" s="65" t="s">
        <v>25</v>
      </c>
      <c r="E72" s="61">
        <v>507018</v>
      </c>
      <c r="F72" s="65"/>
      <c r="G72" s="61">
        <v>20</v>
      </c>
      <c r="H72" s="61">
        <v>33</v>
      </c>
      <c r="I72" s="56">
        <f t="shared" si="1"/>
        <v>53</v>
      </c>
      <c r="J72" s="65">
        <v>9957485153</v>
      </c>
      <c r="K72" s="94" t="s">
        <v>185</v>
      </c>
      <c r="L72" s="94" t="s">
        <v>237</v>
      </c>
      <c r="M72" s="94">
        <v>9401450311</v>
      </c>
      <c r="N72" s="94" t="s">
        <v>335</v>
      </c>
      <c r="O72" s="94">
        <v>9678381632</v>
      </c>
      <c r="P72" s="95">
        <v>43706</v>
      </c>
      <c r="Q72" s="65" t="s">
        <v>178</v>
      </c>
      <c r="R72" s="18"/>
      <c r="S72" s="18"/>
      <c r="T72" s="18"/>
    </row>
    <row r="73" spans="1:20">
      <c r="A73" s="4">
        <v>69</v>
      </c>
      <c r="B73" s="61" t="s">
        <v>63</v>
      </c>
      <c r="C73" s="62" t="s">
        <v>477</v>
      </c>
      <c r="D73" s="65" t="s">
        <v>23</v>
      </c>
      <c r="E73" s="64">
        <v>219801</v>
      </c>
      <c r="F73" s="117" t="s">
        <v>74</v>
      </c>
      <c r="G73" s="64">
        <v>28</v>
      </c>
      <c r="H73" s="64">
        <v>29</v>
      </c>
      <c r="I73" s="56">
        <f t="shared" si="1"/>
        <v>57</v>
      </c>
      <c r="J73" s="94">
        <v>9101934676</v>
      </c>
      <c r="K73" s="94" t="s">
        <v>185</v>
      </c>
      <c r="L73" s="94" t="s">
        <v>237</v>
      </c>
      <c r="M73" s="94">
        <v>9401450311</v>
      </c>
      <c r="N73" s="94" t="s">
        <v>335</v>
      </c>
      <c r="O73" s="99">
        <v>9678381632</v>
      </c>
      <c r="P73" s="95">
        <v>43706</v>
      </c>
      <c r="Q73" s="65" t="s">
        <v>178</v>
      </c>
      <c r="R73" s="18"/>
      <c r="S73" s="18"/>
      <c r="T73" s="18"/>
    </row>
    <row r="74" spans="1:20" ht="27.6">
      <c r="A74" s="4">
        <v>70</v>
      </c>
      <c r="B74" s="61" t="s">
        <v>62</v>
      </c>
      <c r="C74" s="65" t="s">
        <v>696</v>
      </c>
      <c r="D74" s="63" t="s">
        <v>25</v>
      </c>
      <c r="E74" s="64">
        <v>506012</v>
      </c>
      <c r="F74" s="115"/>
      <c r="G74" s="61">
        <v>25</v>
      </c>
      <c r="H74" s="61">
        <v>18</v>
      </c>
      <c r="I74" s="56">
        <f t="shared" si="1"/>
        <v>43</v>
      </c>
      <c r="J74" s="65" t="s">
        <v>743</v>
      </c>
      <c r="K74" s="94" t="s">
        <v>185</v>
      </c>
      <c r="L74" s="93" t="s">
        <v>186</v>
      </c>
      <c r="M74" s="93">
        <v>9957128409</v>
      </c>
      <c r="N74" s="94" t="s">
        <v>537</v>
      </c>
      <c r="O74" s="94">
        <v>9957852680</v>
      </c>
      <c r="P74" s="95">
        <v>43707</v>
      </c>
      <c r="Q74" s="65" t="s">
        <v>188</v>
      </c>
      <c r="R74" s="18"/>
      <c r="S74" s="18"/>
      <c r="T74" s="18"/>
    </row>
    <row r="75" spans="1:20" ht="41.4">
      <c r="A75" s="4">
        <v>71</v>
      </c>
      <c r="B75" s="61" t="s">
        <v>62</v>
      </c>
      <c r="C75" s="62" t="s">
        <v>697</v>
      </c>
      <c r="D75" s="63" t="s">
        <v>23</v>
      </c>
      <c r="E75" s="64">
        <v>201302</v>
      </c>
      <c r="F75" s="117" t="s">
        <v>74</v>
      </c>
      <c r="G75" s="64">
        <v>25</v>
      </c>
      <c r="H75" s="64">
        <v>27</v>
      </c>
      <c r="I75" s="56">
        <f t="shared" si="1"/>
        <v>52</v>
      </c>
      <c r="J75" s="94" t="s">
        <v>744</v>
      </c>
      <c r="K75" s="94" t="s">
        <v>185</v>
      </c>
      <c r="L75" s="93" t="s">
        <v>186</v>
      </c>
      <c r="M75" s="93">
        <v>9957128409</v>
      </c>
      <c r="N75" s="93" t="s">
        <v>537</v>
      </c>
      <c r="O75" s="100">
        <v>9957852680</v>
      </c>
      <c r="P75" s="95">
        <v>43707</v>
      </c>
      <c r="Q75" s="65" t="s">
        <v>188</v>
      </c>
      <c r="R75" s="18"/>
      <c r="S75" s="18"/>
      <c r="T75" s="18"/>
    </row>
    <row r="76" spans="1:20" ht="27.6">
      <c r="A76" s="4">
        <v>72</v>
      </c>
      <c r="B76" s="61" t="s">
        <v>62</v>
      </c>
      <c r="C76" s="62" t="s">
        <v>698</v>
      </c>
      <c r="D76" s="63" t="s">
        <v>23</v>
      </c>
      <c r="E76" s="64">
        <v>201305</v>
      </c>
      <c r="F76" s="117" t="s">
        <v>74</v>
      </c>
      <c r="G76" s="64">
        <v>18</v>
      </c>
      <c r="H76" s="64">
        <v>29</v>
      </c>
      <c r="I76" s="56">
        <f t="shared" si="1"/>
        <v>47</v>
      </c>
      <c r="J76" s="94" t="s">
        <v>745</v>
      </c>
      <c r="K76" s="94" t="s">
        <v>185</v>
      </c>
      <c r="L76" s="93" t="s">
        <v>186</v>
      </c>
      <c r="M76" s="93">
        <v>9957128409</v>
      </c>
      <c r="N76" s="93" t="s">
        <v>203</v>
      </c>
      <c r="O76" s="100">
        <v>9957306369</v>
      </c>
      <c r="P76" s="95">
        <v>43707</v>
      </c>
      <c r="Q76" s="65" t="s">
        <v>188</v>
      </c>
      <c r="R76" s="18"/>
      <c r="S76" s="18"/>
      <c r="T76" s="18"/>
    </row>
    <row r="77" spans="1:20" ht="27.6">
      <c r="A77" s="4">
        <v>73</v>
      </c>
      <c r="B77" s="61" t="s">
        <v>63</v>
      </c>
      <c r="C77" s="63" t="s">
        <v>699</v>
      </c>
      <c r="D77" s="65" t="s">
        <v>25</v>
      </c>
      <c r="E77" s="66"/>
      <c r="F77" s="65"/>
      <c r="G77" s="64">
        <v>18</v>
      </c>
      <c r="H77" s="64">
        <v>19</v>
      </c>
      <c r="I77" s="56">
        <f t="shared" si="1"/>
        <v>37</v>
      </c>
      <c r="J77" s="65" t="s">
        <v>746</v>
      </c>
      <c r="K77" s="93" t="s">
        <v>160</v>
      </c>
      <c r="L77" s="93" t="s">
        <v>161</v>
      </c>
      <c r="M77" s="93">
        <v>9957233464</v>
      </c>
      <c r="N77" s="97" t="s">
        <v>747</v>
      </c>
      <c r="O77" s="97">
        <v>9613247420</v>
      </c>
      <c r="P77" s="95">
        <v>43707</v>
      </c>
      <c r="Q77" s="65" t="s">
        <v>188</v>
      </c>
      <c r="R77" s="18"/>
      <c r="S77" s="18"/>
      <c r="T77" s="18"/>
    </row>
    <row r="78" spans="1:20" ht="27.6">
      <c r="A78" s="4">
        <v>74</v>
      </c>
      <c r="B78" s="61" t="s">
        <v>63</v>
      </c>
      <c r="C78" s="75" t="s">
        <v>700</v>
      </c>
      <c r="D78" s="65" t="s">
        <v>23</v>
      </c>
      <c r="E78" s="67">
        <v>112202</v>
      </c>
      <c r="F78" s="65" t="s">
        <v>74</v>
      </c>
      <c r="G78" s="68">
        <v>18</v>
      </c>
      <c r="H78" s="68">
        <v>18</v>
      </c>
      <c r="I78" s="56">
        <f t="shared" si="1"/>
        <v>36</v>
      </c>
      <c r="J78" s="97" t="s">
        <v>748</v>
      </c>
      <c r="K78" s="93" t="s">
        <v>160</v>
      </c>
      <c r="L78" s="93" t="s">
        <v>161</v>
      </c>
      <c r="M78" s="93">
        <v>9957233464</v>
      </c>
      <c r="N78" s="97" t="s">
        <v>747</v>
      </c>
      <c r="O78" s="97">
        <v>9613247420</v>
      </c>
      <c r="P78" s="95">
        <v>43707</v>
      </c>
      <c r="Q78" s="65" t="s">
        <v>188</v>
      </c>
      <c r="R78" s="18"/>
      <c r="S78" s="18"/>
      <c r="T78" s="18"/>
    </row>
    <row r="79" spans="1:20">
      <c r="A79" s="4">
        <v>75</v>
      </c>
      <c r="B79" s="61" t="s">
        <v>63</v>
      </c>
      <c r="C79" s="63" t="s">
        <v>701</v>
      </c>
      <c r="D79" s="63" t="s">
        <v>25</v>
      </c>
      <c r="E79" s="64"/>
      <c r="F79" s="65"/>
      <c r="G79" s="64">
        <v>16</v>
      </c>
      <c r="H79" s="64">
        <v>20</v>
      </c>
      <c r="I79" s="56">
        <f t="shared" si="1"/>
        <v>36</v>
      </c>
      <c r="J79" s="65">
        <v>9577422528</v>
      </c>
      <c r="K79" s="94" t="s">
        <v>242</v>
      </c>
      <c r="L79" s="94" t="s">
        <v>243</v>
      </c>
      <c r="M79" s="97">
        <v>9435897444</v>
      </c>
      <c r="N79" s="97" t="s">
        <v>738</v>
      </c>
      <c r="O79" s="97">
        <v>9508212253</v>
      </c>
      <c r="P79" s="95">
        <v>43707</v>
      </c>
      <c r="Q79" s="65" t="s">
        <v>188</v>
      </c>
      <c r="R79" s="18"/>
      <c r="S79" s="18"/>
      <c r="T79" s="18"/>
    </row>
    <row r="80" spans="1:20" ht="27.6">
      <c r="A80" s="4">
        <v>76</v>
      </c>
      <c r="B80" s="61" t="s">
        <v>62</v>
      </c>
      <c r="C80" s="75" t="s">
        <v>702</v>
      </c>
      <c r="D80" s="63" t="s">
        <v>25</v>
      </c>
      <c r="E80" s="64">
        <v>101022</v>
      </c>
      <c r="F80" s="65"/>
      <c r="G80" s="64">
        <v>37</v>
      </c>
      <c r="H80" s="64">
        <v>17</v>
      </c>
      <c r="I80" s="56">
        <f t="shared" si="1"/>
        <v>54</v>
      </c>
      <c r="J80" s="65" t="s">
        <v>749</v>
      </c>
      <c r="K80" s="98" t="s">
        <v>170</v>
      </c>
      <c r="L80" s="98" t="s">
        <v>318</v>
      </c>
      <c r="M80" s="98">
        <v>8486010180</v>
      </c>
      <c r="N80" s="94" t="s">
        <v>750</v>
      </c>
      <c r="O80" s="99">
        <v>9678768759</v>
      </c>
      <c r="P80" s="80">
        <v>43708</v>
      </c>
      <c r="Q80" s="62" t="s">
        <v>191</v>
      </c>
      <c r="R80" s="18"/>
      <c r="S80" s="18"/>
      <c r="T80" s="18"/>
    </row>
    <row r="81" spans="1:20" ht="41.4">
      <c r="A81" s="4">
        <v>77</v>
      </c>
      <c r="B81" s="61" t="s">
        <v>62</v>
      </c>
      <c r="C81" s="75" t="s">
        <v>703</v>
      </c>
      <c r="D81" s="63" t="s">
        <v>23</v>
      </c>
      <c r="E81" s="64">
        <v>101601</v>
      </c>
      <c r="F81" s="65" t="s">
        <v>74</v>
      </c>
      <c r="G81" s="68">
        <v>18</v>
      </c>
      <c r="H81" s="68">
        <v>22</v>
      </c>
      <c r="I81" s="56">
        <f t="shared" si="1"/>
        <v>40</v>
      </c>
      <c r="J81" s="96" t="s">
        <v>751</v>
      </c>
      <c r="K81" s="98" t="s">
        <v>170</v>
      </c>
      <c r="L81" s="98" t="s">
        <v>318</v>
      </c>
      <c r="M81" s="98">
        <v>8486010180</v>
      </c>
      <c r="N81" s="94" t="s">
        <v>750</v>
      </c>
      <c r="O81" s="99">
        <v>9678768759</v>
      </c>
      <c r="P81" s="80">
        <v>43708</v>
      </c>
      <c r="Q81" s="62" t="s">
        <v>191</v>
      </c>
      <c r="R81" s="18"/>
      <c r="S81" s="18"/>
      <c r="T81" s="18"/>
    </row>
    <row r="82" spans="1:20">
      <c r="A82" s="4">
        <v>78</v>
      </c>
      <c r="B82" s="61" t="s">
        <v>63</v>
      </c>
      <c r="C82" s="65" t="s">
        <v>704</v>
      </c>
      <c r="D82" s="63" t="s">
        <v>25</v>
      </c>
      <c r="E82" s="61">
        <v>506018</v>
      </c>
      <c r="F82" s="65"/>
      <c r="G82" s="61">
        <v>15</v>
      </c>
      <c r="H82" s="61">
        <v>13</v>
      </c>
      <c r="I82" s="56">
        <f t="shared" si="1"/>
        <v>28</v>
      </c>
      <c r="J82" s="65">
        <v>9508071154</v>
      </c>
      <c r="K82" s="93" t="s">
        <v>160</v>
      </c>
      <c r="L82" s="93" t="s">
        <v>479</v>
      </c>
      <c r="M82" s="93">
        <v>6900785020</v>
      </c>
      <c r="N82" s="94" t="s">
        <v>712</v>
      </c>
      <c r="O82" s="99">
        <v>9864497130</v>
      </c>
      <c r="P82" s="80">
        <v>43708</v>
      </c>
      <c r="Q82" s="62" t="s">
        <v>191</v>
      </c>
      <c r="R82" s="18"/>
      <c r="S82" s="18"/>
      <c r="T82" s="18"/>
    </row>
    <row r="83" spans="1:20" ht="27.6">
      <c r="A83" s="4">
        <v>79</v>
      </c>
      <c r="B83" s="61" t="s">
        <v>63</v>
      </c>
      <c r="C83" s="69" t="s">
        <v>705</v>
      </c>
      <c r="D83" s="63" t="s">
        <v>23</v>
      </c>
      <c r="E83" s="64"/>
      <c r="F83" s="118" t="s">
        <v>74</v>
      </c>
      <c r="G83" s="68">
        <v>16</v>
      </c>
      <c r="H83" s="68">
        <v>24</v>
      </c>
      <c r="I83" s="56">
        <f t="shared" si="1"/>
        <v>40</v>
      </c>
      <c r="J83" s="97" t="s">
        <v>752</v>
      </c>
      <c r="K83" s="93" t="s">
        <v>160</v>
      </c>
      <c r="L83" s="93" t="s">
        <v>479</v>
      </c>
      <c r="M83" s="93">
        <v>6900785020</v>
      </c>
      <c r="N83" s="94" t="s">
        <v>712</v>
      </c>
      <c r="O83" s="99">
        <v>9864497130</v>
      </c>
      <c r="P83" s="80">
        <v>43708</v>
      </c>
      <c r="Q83" s="62" t="s">
        <v>191</v>
      </c>
      <c r="R83" s="18"/>
      <c r="S83" s="18"/>
      <c r="T83" s="18"/>
    </row>
    <row r="84" spans="1:20">
      <c r="A84" s="4">
        <v>80</v>
      </c>
      <c r="B84" s="17"/>
      <c r="C84" s="18"/>
      <c r="D84" s="18"/>
      <c r="E84" s="19"/>
      <c r="F84" s="18"/>
      <c r="G84" s="19"/>
      <c r="H84" s="19"/>
      <c r="I84" s="56">
        <f t="shared" si="1"/>
        <v>0</v>
      </c>
      <c r="J84" s="18"/>
      <c r="K84" s="18"/>
      <c r="L84" s="18"/>
      <c r="M84" s="18"/>
      <c r="N84" s="18"/>
      <c r="O84" s="18"/>
      <c r="P84" s="23"/>
      <c r="Q84" s="18"/>
      <c r="R84" s="18"/>
      <c r="S84" s="18"/>
      <c r="T84" s="18"/>
    </row>
    <row r="85" spans="1:20">
      <c r="A85" s="4">
        <v>81</v>
      </c>
      <c r="B85" s="17"/>
      <c r="C85" s="18"/>
      <c r="D85" s="18"/>
      <c r="E85" s="19"/>
      <c r="F85" s="18"/>
      <c r="G85" s="19"/>
      <c r="H85" s="19"/>
      <c r="I85" s="56">
        <f t="shared" si="1"/>
        <v>0</v>
      </c>
      <c r="J85" s="18"/>
      <c r="K85" s="18"/>
      <c r="L85" s="18"/>
      <c r="M85" s="18"/>
      <c r="N85" s="18"/>
      <c r="O85" s="18"/>
      <c r="P85" s="23"/>
      <c r="Q85" s="18"/>
      <c r="R85" s="18"/>
      <c r="S85" s="18"/>
      <c r="T85" s="18"/>
    </row>
    <row r="86" spans="1:20">
      <c r="A86" s="4">
        <v>82</v>
      </c>
      <c r="B86" s="17"/>
      <c r="C86" s="18"/>
      <c r="D86" s="18"/>
      <c r="E86" s="19"/>
      <c r="F86" s="18"/>
      <c r="G86" s="19"/>
      <c r="H86" s="19"/>
      <c r="I86" s="56">
        <f t="shared" si="1"/>
        <v>0</v>
      </c>
      <c r="J86" s="18"/>
      <c r="K86" s="18"/>
      <c r="L86" s="18"/>
      <c r="M86" s="18"/>
      <c r="N86" s="18"/>
      <c r="O86" s="18"/>
      <c r="P86" s="23"/>
      <c r="Q86" s="18"/>
      <c r="R86" s="18"/>
      <c r="S86" s="18"/>
      <c r="T86" s="18"/>
    </row>
    <row r="87" spans="1:20">
      <c r="A87" s="4">
        <v>83</v>
      </c>
      <c r="B87" s="17"/>
      <c r="C87" s="18"/>
      <c r="D87" s="18"/>
      <c r="E87" s="19"/>
      <c r="F87" s="18"/>
      <c r="G87" s="19"/>
      <c r="H87" s="19"/>
      <c r="I87" s="56">
        <f t="shared" si="1"/>
        <v>0</v>
      </c>
      <c r="J87" s="18"/>
      <c r="K87" s="18"/>
      <c r="L87" s="18"/>
      <c r="M87" s="18"/>
      <c r="N87" s="18"/>
      <c r="O87" s="18"/>
      <c r="P87" s="23"/>
      <c r="Q87" s="18"/>
      <c r="R87" s="18"/>
      <c r="S87" s="18"/>
      <c r="T87" s="18"/>
    </row>
    <row r="88" spans="1:20">
      <c r="A88" s="4">
        <v>84</v>
      </c>
      <c r="B88" s="17"/>
      <c r="C88" s="18"/>
      <c r="D88" s="18"/>
      <c r="E88" s="19"/>
      <c r="F88" s="18"/>
      <c r="G88" s="19"/>
      <c r="H88" s="19"/>
      <c r="I88" s="56">
        <f t="shared" si="1"/>
        <v>0</v>
      </c>
      <c r="J88" s="18"/>
      <c r="K88" s="18"/>
      <c r="L88" s="18"/>
      <c r="M88" s="18"/>
      <c r="N88" s="18"/>
      <c r="O88" s="18"/>
      <c r="P88" s="23"/>
      <c r="Q88" s="18"/>
      <c r="R88" s="18"/>
      <c r="S88" s="18"/>
      <c r="T88" s="18"/>
    </row>
    <row r="89" spans="1:20">
      <c r="A89" s="4">
        <v>85</v>
      </c>
      <c r="B89" s="17"/>
      <c r="C89" s="18"/>
      <c r="D89" s="18"/>
      <c r="E89" s="19"/>
      <c r="F89" s="18"/>
      <c r="G89" s="19"/>
      <c r="H89" s="19"/>
      <c r="I89" s="56">
        <f t="shared" si="1"/>
        <v>0</v>
      </c>
      <c r="J89" s="18"/>
      <c r="K89" s="18"/>
      <c r="L89" s="18"/>
      <c r="M89" s="18"/>
      <c r="N89" s="18"/>
      <c r="O89" s="18"/>
      <c r="P89" s="23"/>
      <c r="Q89" s="18"/>
      <c r="R89" s="18"/>
      <c r="S89" s="18"/>
      <c r="T89" s="18"/>
    </row>
    <row r="90" spans="1:20">
      <c r="A90" s="4">
        <v>86</v>
      </c>
      <c r="B90" s="17"/>
      <c r="C90" s="18"/>
      <c r="D90" s="18"/>
      <c r="E90" s="19"/>
      <c r="F90" s="18"/>
      <c r="G90" s="19"/>
      <c r="H90" s="19"/>
      <c r="I90" s="56">
        <f t="shared" si="1"/>
        <v>0</v>
      </c>
      <c r="J90" s="18"/>
      <c r="K90" s="18"/>
      <c r="L90" s="18"/>
      <c r="M90" s="18"/>
      <c r="N90" s="18"/>
      <c r="O90" s="18"/>
      <c r="P90" s="23"/>
      <c r="Q90" s="18"/>
      <c r="R90" s="18"/>
      <c r="S90" s="18"/>
      <c r="T90" s="18"/>
    </row>
    <row r="91" spans="1:20">
      <c r="A91" s="4">
        <v>87</v>
      </c>
      <c r="B91" s="17"/>
      <c r="C91" s="18"/>
      <c r="D91" s="18"/>
      <c r="E91" s="19"/>
      <c r="F91" s="18"/>
      <c r="G91" s="19"/>
      <c r="H91" s="19"/>
      <c r="I91" s="56">
        <f t="shared" si="1"/>
        <v>0</v>
      </c>
      <c r="J91" s="18"/>
      <c r="K91" s="18"/>
      <c r="L91" s="18"/>
      <c r="M91" s="18"/>
      <c r="N91" s="18"/>
      <c r="O91" s="18"/>
      <c r="P91" s="23"/>
      <c r="Q91" s="18"/>
      <c r="R91" s="18"/>
      <c r="S91" s="18"/>
      <c r="T91" s="18"/>
    </row>
    <row r="92" spans="1:20">
      <c r="A92" s="4">
        <v>88</v>
      </c>
      <c r="B92" s="17"/>
      <c r="C92" s="18"/>
      <c r="D92" s="18"/>
      <c r="E92" s="19"/>
      <c r="F92" s="18"/>
      <c r="G92" s="19"/>
      <c r="H92" s="19"/>
      <c r="I92" s="56">
        <f t="shared" si="1"/>
        <v>0</v>
      </c>
      <c r="J92" s="18"/>
      <c r="K92" s="18"/>
      <c r="L92" s="18"/>
      <c r="M92" s="18"/>
      <c r="N92" s="18"/>
      <c r="O92" s="18"/>
      <c r="P92" s="23"/>
      <c r="Q92" s="18"/>
      <c r="R92" s="18"/>
      <c r="S92" s="18"/>
      <c r="T92" s="18"/>
    </row>
    <row r="93" spans="1:20">
      <c r="A93" s="4">
        <v>89</v>
      </c>
      <c r="B93" s="17"/>
      <c r="C93" s="18"/>
      <c r="D93" s="18"/>
      <c r="E93" s="19"/>
      <c r="F93" s="18"/>
      <c r="G93" s="19"/>
      <c r="H93" s="19"/>
      <c r="I93" s="56">
        <f t="shared" si="1"/>
        <v>0</v>
      </c>
      <c r="J93" s="18"/>
      <c r="K93" s="18"/>
      <c r="L93" s="18"/>
      <c r="M93" s="18"/>
      <c r="N93" s="18"/>
      <c r="O93" s="18"/>
      <c r="P93" s="23"/>
      <c r="Q93" s="18"/>
      <c r="R93" s="18"/>
      <c r="S93" s="18"/>
      <c r="T93" s="18"/>
    </row>
    <row r="94" spans="1:20">
      <c r="A94" s="4">
        <v>90</v>
      </c>
      <c r="B94" s="17"/>
      <c r="C94" s="18"/>
      <c r="D94" s="18"/>
      <c r="E94" s="19"/>
      <c r="F94" s="18"/>
      <c r="G94" s="19"/>
      <c r="H94" s="19"/>
      <c r="I94" s="56">
        <f t="shared" si="1"/>
        <v>0</v>
      </c>
      <c r="J94" s="18"/>
      <c r="K94" s="18"/>
      <c r="L94" s="18"/>
      <c r="M94" s="18"/>
      <c r="N94" s="18"/>
      <c r="O94" s="18"/>
      <c r="P94" s="23"/>
      <c r="Q94" s="18"/>
      <c r="R94" s="18"/>
      <c r="S94" s="18"/>
      <c r="T94" s="18"/>
    </row>
    <row r="95" spans="1:20">
      <c r="A95" s="4">
        <v>91</v>
      </c>
      <c r="B95" s="17"/>
      <c r="C95" s="18"/>
      <c r="D95" s="18"/>
      <c r="E95" s="19"/>
      <c r="F95" s="18"/>
      <c r="G95" s="19"/>
      <c r="H95" s="19"/>
      <c r="I95" s="56">
        <f t="shared" si="1"/>
        <v>0</v>
      </c>
      <c r="J95" s="18"/>
      <c r="K95" s="18"/>
      <c r="L95" s="18"/>
      <c r="M95" s="18"/>
      <c r="N95" s="18"/>
      <c r="O95" s="18"/>
      <c r="P95" s="23"/>
      <c r="Q95" s="18"/>
      <c r="R95" s="18"/>
      <c r="S95" s="18"/>
      <c r="T95" s="18"/>
    </row>
    <row r="96" spans="1:20">
      <c r="A96" s="4">
        <v>92</v>
      </c>
      <c r="B96" s="17"/>
      <c r="C96" s="18"/>
      <c r="D96" s="18"/>
      <c r="E96" s="19"/>
      <c r="F96" s="18"/>
      <c r="G96" s="19"/>
      <c r="H96" s="19"/>
      <c r="I96" s="56">
        <f t="shared" si="1"/>
        <v>0</v>
      </c>
      <c r="J96" s="18"/>
      <c r="K96" s="18"/>
      <c r="L96" s="18"/>
      <c r="M96" s="18"/>
      <c r="N96" s="18"/>
      <c r="O96" s="18"/>
      <c r="P96" s="23"/>
      <c r="Q96" s="18"/>
      <c r="R96" s="18"/>
      <c r="S96" s="18"/>
      <c r="T96" s="18"/>
    </row>
    <row r="97" spans="1:20">
      <c r="A97" s="4">
        <v>93</v>
      </c>
      <c r="B97" s="17"/>
      <c r="C97" s="18"/>
      <c r="D97" s="18"/>
      <c r="E97" s="19"/>
      <c r="F97" s="18"/>
      <c r="G97" s="19"/>
      <c r="H97" s="19"/>
      <c r="I97" s="56">
        <f t="shared" si="1"/>
        <v>0</v>
      </c>
      <c r="J97" s="18"/>
      <c r="K97" s="18"/>
      <c r="L97" s="18"/>
      <c r="M97" s="18"/>
      <c r="N97" s="18"/>
      <c r="O97" s="18"/>
      <c r="P97" s="23"/>
      <c r="Q97" s="18"/>
      <c r="R97" s="18"/>
      <c r="S97" s="18"/>
      <c r="T97" s="18"/>
    </row>
    <row r="98" spans="1:20">
      <c r="A98" s="4">
        <v>94</v>
      </c>
      <c r="B98" s="17"/>
      <c r="C98" s="18"/>
      <c r="D98" s="18"/>
      <c r="E98" s="19"/>
      <c r="F98" s="18"/>
      <c r="G98" s="19"/>
      <c r="H98" s="19"/>
      <c r="I98" s="56">
        <f t="shared" si="1"/>
        <v>0</v>
      </c>
      <c r="J98" s="18"/>
      <c r="K98" s="18"/>
      <c r="L98" s="18"/>
      <c r="M98" s="18"/>
      <c r="N98" s="18"/>
      <c r="O98" s="18"/>
      <c r="P98" s="23"/>
      <c r="Q98" s="18"/>
      <c r="R98" s="18"/>
      <c r="S98" s="18"/>
      <c r="T98" s="18"/>
    </row>
    <row r="99" spans="1:20">
      <c r="A99" s="4">
        <v>95</v>
      </c>
      <c r="B99" s="17"/>
      <c r="C99" s="18"/>
      <c r="D99" s="18"/>
      <c r="E99" s="19"/>
      <c r="F99" s="18"/>
      <c r="G99" s="19"/>
      <c r="H99" s="19"/>
      <c r="I99" s="56">
        <f t="shared" si="1"/>
        <v>0</v>
      </c>
      <c r="J99" s="18"/>
      <c r="K99" s="18"/>
      <c r="L99" s="18"/>
      <c r="M99" s="18"/>
      <c r="N99" s="18"/>
      <c r="O99" s="18"/>
      <c r="P99" s="23"/>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3"/>
      <c r="Q164" s="18"/>
      <c r="R164" s="18"/>
      <c r="S164" s="18"/>
      <c r="T164" s="18"/>
    </row>
    <row r="165" spans="1:20">
      <c r="A165" s="20" t="s">
        <v>11</v>
      </c>
      <c r="B165" s="38"/>
      <c r="C165" s="20">
        <f>COUNTIFS(C5:C164,"*")</f>
        <v>79</v>
      </c>
      <c r="D165" s="20"/>
      <c r="E165" s="13"/>
      <c r="F165" s="20"/>
      <c r="G165" s="57">
        <f>SUM(G5:G164)</f>
        <v>2841</v>
      </c>
      <c r="H165" s="57">
        <f>SUM(H5:H164)</f>
        <v>3240</v>
      </c>
      <c r="I165" s="57">
        <f>SUM(I5:I164)</f>
        <v>6081</v>
      </c>
      <c r="J165" s="20"/>
      <c r="K165" s="20"/>
      <c r="L165" s="20"/>
      <c r="M165" s="20"/>
      <c r="N165" s="20"/>
      <c r="O165" s="20"/>
      <c r="P165" s="14"/>
      <c r="Q165" s="20"/>
      <c r="R165" s="20"/>
      <c r="S165" s="20"/>
      <c r="T165" s="12"/>
    </row>
    <row r="166" spans="1:20">
      <c r="A166" s="43" t="s">
        <v>62</v>
      </c>
      <c r="B166" s="10">
        <f>COUNTIF(B$5:B$164,"Team 1")</f>
        <v>37</v>
      </c>
      <c r="C166" s="43" t="s">
        <v>25</v>
      </c>
      <c r="D166" s="10">
        <f>COUNTIF(D5:D164,"Anganwadi")</f>
        <v>33</v>
      </c>
    </row>
    <row r="167" spans="1:20">
      <c r="A167" s="43" t="s">
        <v>63</v>
      </c>
      <c r="B167" s="10">
        <f>COUNTIF(B$6:B$164,"Team 2")</f>
        <v>42</v>
      </c>
      <c r="C167" s="43" t="s">
        <v>23</v>
      </c>
      <c r="D167" s="10">
        <f>COUNTIF(D5:D164,"School")</f>
        <v>46</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55" zoomScaleNormal="55" workbookViewId="0">
      <pane xSplit="3" ySplit="4" topLeftCell="D5" activePane="bottomRight" state="frozen"/>
      <selection pane="topRight" activeCell="C1" sqref="C1"/>
      <selection pane="bottomLeft" activeCell="A5" sqref="A5"/>
      <selection pane="bottomRight" activeCell="E1" sqref="E1"/>
    </sheetView>
  </sheetViews>
  <sheetFormatPr defaultColWidth="9.109375" defaultRowHeight="13.8"/>
  <cols>
    <col min="1" max="1" width="6.109375" style="1" bestFit="1" customWidth="1"/>
    <col min="2" max="2" width="13.33203125" style="1" customWidth="1"/>
    <col min="3" max="3" width="25.88671875" style="1" customWidth="1"/>
    <col min="4" max="4" width="17.44140625" style="1" bestFit="1" customWidth="1"/>
    <col min="5" max="5" width="16" style="16" customWidth="1"/>
    <col min="6" max="6" width="17" style="1" customWidth="1"/>
    <col min="7" max="7" width="6.109375" style="16" customWidth="1"/>
    <col min="8" max="8" width="6.33203125" style="16" bestFit="1" customWidth="1"/>
    <col min="9" max="9" width="6" style="1" bestFit="1" customWidth="1"/>
    <col min="10" max="10" width="16.6640625" style="1" customWidth="1"/>
    <col min="11" max="13" width="19.5546875" style="1" customWidth="1"/>
    <col min="14" max="14" width="19.109375" style="1" customWidth="1"/>
    <col min="15" max="15" width="14.88671875" style="1" bestFit="1" customWidth="1"/>
    <col min="16" max="16" width="15.33203125" style="1" customWidth="1"/>
    <col min="17" max="17" width="11.5546875" style="1" bestFit="1" customWidth="1"/>
    <col min="18" max="18" width="17.5546875" style="1" customWidth="1"/>
    <col min="19" max="19" width="19.5546875" style="1" customWidth="1"/>
    <col min="20" max="16384" width="9.109375" style="1"/>
  </cols>
  <sheetData>
    <row r="1" spans="1:20" ht="54" customHeight="1">
      <c r="A1" s="191" t="s">
        <v>70</v>
      </c>
      <c r="B1" s="191"/>
      <c r="C1" s="191"/>
      <c r="D1" s="53"/>
      <c r="E1" s="53"/>
      <c r="F1" s="53"/>
      <c r="G1" s="53"/>
      <c r="H1" s="53"/>
      <c r="I1" s="53"/>
      <c r="J1" s="53"/>
      <c r="K1" s="53"/>
      <c r="L1" s="53"/>
      <c r="M1" s="193"/>
      <c r="N1" s="193"/>
      <c r="O1" s="193"/>
      <c r="P1" s="193"/>
      <c r="Q1" s="193"/>
      <c r="R1" s="193"/>
      <c r="S1" s="193"/>
      <c r="T1" s="193"/>
    </row>
    <row r="2" spans="1:20" ht="15.6">
      <c r="A2" s="187" t="s">
        <v>59</v>
      </c>
      <c r="B2" s="188"/>
      <c r="C2" s="188"/>
      <c r="D2" s="24">
        <v>43709</v>
      </c>
      <c r="E2" s="21"/>
      <c r="F2" s="21"/>
      <c r="G2" s="21"/>
      <c r="H2" s="21"/>
      <c r="I2" s="21"/>
      <c r="J2" s="21"/>
      <c r="K2" s="21"/>
      <c r="L2" s="21"/>
      <c r="M2" s="21"/>
      <c r="N2" s="21"/>
      <c r="O2" s="21"/>
      <c r="P2" s="21"/>
      <c r="Q2" s="21"/>
      <c r="R2" s="21"/>
      <c r="S2" s="21"/>
    </row>
    <row r="3" spans="1:20" ht="24" customHeight="1">
      <c r="A3" s="183" t="s">
        <v>14</v>
      </c>
      <c r="B3" s="185" t="s">
        <v>61</v>
      </c>
      <c r="C3" s="182" t="s">
        <v>7</v>
      </c>
      <c r="D3" s="182" t="s">
        <v>55</v>
      </c>
      <c r="E3" s="182" t="s">
        <v>16</v>
      </c>
      <c r="F3" s="189" t="s">
        <v>17</v>
      </c>
      <c r="G3" s="182" t="s">
        <v>8</v>
      </c>
      <c r="H3" s="182"/>
      <c r="I3" s="182"/>
      <c r="J3" s="182" t="s">
        <v>31</v>
      </c>
      <c r="K3" s="185" t="s">
        <v>33</v>
      </c>
      <c r="L3" s="185" t="s">
        <v>50</v>
      </c>
      <c r="M3" s="185" t="s">
        <v>51</v>
      </c>
      <c r="N3" s="185" t="s">
        <v>34</v>
      </c>
      <c r="O3" s="185" t="s">
        <v>35</v>
      </c>
      <c r="P3" s="183" t="s">
        <v>54</v>
      </c>
      <c r="Q3" s="182" t="s">
        <v>52</v>
      </c>
      <c r="R3" s="182" t="s">
        <v>32</v>
      </c>
      <c r="S3" s="182" t="s">
        <v>53</v>
      </c>
      <c r="T3" s="182" t="s">
        <v>13</v>
      </c>
    </row>
    <row r="4" spans="1:20" ht="25.5" customHeight="1">
      <c r="A4" s="183"/>
      <c r="B4" s="190"/>
      <c r="C4" s="182"/>
      <c r="D4" s="182"/>
      <c r="E4" s="182"/>
      <c r="F4" s="189"/>
      <c r="G4" s="22" t="s">
        <v>9</v>
      </c>
      <c r="H4" s="22" t="s">
        <v>10</v>
      </c>
      <c r="I4" s="22" t="s">
        <v>11</v>
      </c>
      <c r="J4" s="182"/>
      <c r="K4" s="186"/>
      <c r="L4" s="186"/>
      <c r="M4" s="186"/>
      <c r="N4" s="186"/>
      <c r="O4" s="186"/>
      <c r="P4" s="183"/>
      <c r="Q4" s="183"/>
      <c r="R4" s="182"/>
      <c r="S4" s="182"/>
      <c r="T4" s="182"/>
    </row>
    <row r="5" spans="1:20" ht="27.6">
      <c r="A5" s="4">
        <v>1</v>
      </c>
      <c r="B5" s="61" t="s">
        <v>62</v>
      </c>
      <c r="C5" s="65" t="s">
        <v>798</v>
      </c>
      <c r="D5" s="65" t="s">
        <v>25</v>
      </c>
      <c r="E5" s="64">
        <v>104028</v>
      </c>
      <c r="F5" s="65"/>
      <c r="G5" s="64">
        <v>33</v>
      </c>
      <c r="H5" s="64">
        <v>29</v>
      </c>
      <c r="I5" s="58">
        <f>SUM(G5:H5)</f>
        <v>62</v>
      </c>
      <c r="J5" s="62">
        <v>9957230101</v>
      </c>
      <c r="K5" s="82" t="s">
        <v>175</v>
      </c>
      <c r="L5" s="82" t="s">
        <v>179</v>
      </c>
      <c r="M5" s="82">
        <v>7399785609</v>
      </c>
      <c r="N5" s="81" t="s">
        <v>757</v>
      </c>
      <c r="O5" s="81">
        <v>8471938980</v>
      </c>
      <c r="P5" s="116">
        <v>43710</v>
      </c>
      <c r="Q5" s="62" t="s">
        <v>158</v>
      </c>
      <c r="R5" s="127">
        <v>34</v>
      </c>
      <c r="S5" s="18"/>
      <c r="T5" s="18"/>
    </row>
    <row r="6" spans="1:20" ht="27.6">
      <c r="A6" s="4">
        <v>2</v>
      </c>
      <c r="B6" s="61" t="s">
        <v>62</v>
      </c>
      <c r="C6" s="69" t="s">
        <v>799</v>
      </c>
      <c r="D6" s="65" t="s">
        <v>23</v>
      </c>
      <c r="E6" s="64">
        <v>101003</v>
      </c>
      <c r="F6" s="117" t="s">
        <v>74</v>
      </c>
      <c r="G6" s="61">
        <v>27</v>
      </c>
      <c r="H6" s="61">
        <v>27</v>
      </c>
      <c r="I6" s="58">
        <f t="shared" ref="I6:I69" si="0">SUM(G6:H6)</f>
        <v>54</v>
      </c>
      <c r="J6" s="97" t="s">
        <v>758</v>
      </c>
      <c r="K6" s="93" t="s">
        <v>175</v>
      </c>
      <c r="L6" s="94" t="s">
        <v>179</v>
      </c>
      <c r="M6" s="94">
        <v>7399785609</v>
      </c>
      <c r="N6" s="97" t="s">
        <v>757</v>
      </c>
      <c r="O6" s="97">
        <v>8471938980</v>
      </c>
      <c r="P6" s="116">
        <v>43710</v>
      </c>
      <c r="Q6" s="62" t="s">
        <v>158</v>
      </c>
      <c r="R6" s="127">
        <v>34</v>
      </c>
      <c r="S6" s="18"/>
      <c r="T6" s="18"/>
    </row>
    <row r="7" spans="1:20">
      <c r="A7" s="4">
        <v>3</v>
      </c>
      <c r="B7" s="61" t="s">
        <v>63</v>
      </c>
      <c r="C7" s="65" t="s">
        <v>77</v>
      </c>
      <c r="D7" s="63" t="s">
        <v>25</v>
      </c>
      <c r="E7" s="66">
        <v>102020</v>
      </c>
      <c r="F7" s="65"/>
      <c r="G7" s="66">
        <v>24</v>
      </c>
      <c r="H7" s="66">
        <v>27</v>
      </c>
      <c r="I7" s="58">
        <f t="shared" si="0"/>
        <v>51</v>
      </c>
      <c r="J7" s="18">
        <v>9678148276</v>
      </c>
      <c r="K7" s="93" t="s">
        <v>164</v>
      </c>
      <c r="L7" s="93" t="s">
        <v>165</v>
      </c>
      <c r="M7" s="93">
        <v>9678711334</v>
      </c>
      <c r="N7" s="96" t="s">
        <v>166</v>
      </c>
      <c r="O7" s="96">
        <v>8011336673</v>
      </c>
      <c r="P7" s="116">
        <v>43710</v>
      </c>
      <c r="Q7" s="62" t="s">
        <v>158</v>
      </c>
      <c r="R7" s="127">
        <v>31</v>
      </c>
      <c r="S7" s="18"/>
      <c r="T7" s="18"/>
    </row>
    <row r="8" spans="1:20" ht="27.6">
      <c r="A8" s="4">
        <v>4</v>
      </c>
      <c r="B8" s="61" t="s">
        <v>63</v>
      </c>
      <c r="C8" s="65" t="s">
        <v>800</v>
      </c>
      <c r="D8" s="63" t="s">
        <v>23</v>
      </c>
      <c r="E8" s="66">
        <v>106003</v>
      </c>
      <c r="F8" s="65" t="s">
        <v>74</v>
      </c>
      <c r="G8" s="68">
        <v>29</v>
      </c>
      <c r="H8" s="68">
        <v>33</v>
      </c>
      <c r="I8" s="58">
        <f t="shared" si="0"/>
        <v>62</v>
      </c>
      <c r="J8" s="97" t="s">
        <v>759</v>
      </c>
      <c r="K8" s="93" t="s">
        <v>164</v>
      </c>
      <c r="L8" s="93" t="s">
        <v>165</v>
      </c>
      <c r="M8" s="93">
        <v>9678711334</v>
      </c>
      <c r="N8" s="96" t="s">
        <v>166</v>
      </c>
      <c r="O8" s="96">
        <v>8011336673</v>
      </c>
      <c r="P8" s="116">
        <v>43710</v>
      </c>
      <c r="Q8" s="62" t="s">
        <v>158</v>
      </c>
      <c r="R8" s="127">
        <v>31</v>
      </c>
      <c r="S8" s="18"/>
      <c r="T8" s="18"/>
    </row>
    <row r="9" spans="1:20" ht="27.6">
      <c r="A9" s="4">
        <v>5</v>
      </c>
      <c r="B9" s="61" t="s">
        <v>62</v>
      </c>
      <c r="C9" s="63" t="s">
        <v>801</v>
      </c>
      <c r="D9" s="129" t="s">
        <v>23</v>
      </c>
      <c r="E9" s="66">
        <v>106007</v>
      </c>
      <c r="F9" s="65" t="s">
        <v>86</v>
      </c>
      <c r="G9" s="66">
        <v>140</v>
      </c>
      <c r="H9" s="66">
        <v>153</v>
      </c>
      <c r="I9" s="58">
        <f t="shared" si="0"/>
        <v>293</v>
      </c>
      <c r="J9" s="82">
        <v>9435648899</v>
      </c>
      <c r="K9" s="82" t="s">
        <v>164</v>
      </c>
      <c r="L9" s="82" t="s">
        <v>165</v>
      </c>
      <c r="M9" s="82">
        <v>9678711334</v>
      </c>
      <c r="N9" s="81" t="s">
        <v>166</v>
      </c>
      <c r="O9" s="81">
        <v>8011336673</v>
      </c>
      <c r="P9" s="116">
        <v>43711</v>
      </c>
      <c r="Q9" s="62" t="s">
        <v>167</v>
      </c>
      <c r="R9" s="127">
        <v>24</v>
      </c>
      <c r="S9" s="18"/>
      <c r="T9" s="18"/>
    </row>
    <row r="10" spans="1:20" ht="27.6">
      <c r="A10" s="4">
        <v>6</v>
      </c>
      <c r="B10" s="61" t="s">
        <v>63</v>
      </c>
      <c r="C10" s="63" t="s">
        <v>801</v>
      </c>
      <c r="D10" s="129" t="s">
        <v>23</v>
      </c>
      <c r="E10" s="66">
        <v>106007</v>
      </c>
      <c r="F10" s="65" t="s">
        <v>86</v>
      </c>
      <c r="G10" s="66">
        <v>140</v>
      </c>
      <c r="H10" s="66">
        <v>153</v>
      </c>
      <c r="I10" s="58">
        <f t="shared" si="0"/>
        <v>293</v>
      </c>
      <c r="J10" s="82">
        <v>9435648899</v>
      </c>
      <c r="K10" s="82" t="s">
        <v>164</v>
      </c>
      <c r="L10" s="82" t="s">
        <v>165</v>
      </c>
      <c r="M10" s="82">
        <v>9678711334</v>
      </c>
      <c r="N10" s="81" t="s">
        <v>166</v>
      </c>
      <c r="O10" s="81">
        <v>8011336673</v>
      </c>
      <c r="P10" s="116">
        <v>43711</v>
      </c>
      <c r="Q10" s="62" t="s">
        <v>167</v>
      </c>
      <c r="R10" s="47"/>
      <c r="S10" s="18"/>
      <c r="T10" s="18"/>
    </row>
    <row r="11" spans="1:20">
      <c r="A11" s="4">
        <v>7</v>
      </c>
      <c r="B11" s="61" t="s">
        <v>62</v>
      </c>
      <c r="C11" s="65" t="s">
        <v>472</v>
      </c>
      <c r="D11" s="65" t="s">
        <v>25</v>
      </c>
      <c r="E11" s="64">
        <v>504008</v>
      </c>
      <c r="F11" s="65"/>
      <c r="G11" s="64">
        <v>30</v>
      </c>
      <c r="H11" s="64">
        <v>19</v>
      </c>
      <c r="I11" s="58">
        <f t="shared" si="0"/>
        <v>49</v>
      </c>
      <c r="J11" s="65">
        <v>9896635249</v>
      </c>
      <c r="K11" s="94" t="s">
        <v>247</v>
      </c>
      <c r="L11" s="94" t="s">
        <v>248</v>
      </c>
      <c r="M11" s="94">
        <v>9435091924</v>
      </c>
      <c r="N11" s="97" t="s">
        <v>548</v>
      </c>
      <c r="O11" s="97">
        <v>9678366702</v>
      </c>
      <c r="P11" s="95">
        <v>43712</v>
      </c>
      <c r="Q11" s="65" t="s">
        <v>173</v>
      </c>
      <c r="R11" s="18"/>
      <c r="S11" s="18"/>
      <c r="T11" s="18"/>
    </row>
    <row r="12" spans="1:20" ht="27.6">
      <c r="A12" s="4">
        <v>8</v>
      </c>
      <c r="B12" s="61" t="s">
        <v>62</v>
      </c>
      <c r="C12" s="65" t="s">
        <v>473</v>
      </c>
      <c r="D12" s="65" t="s">
        <v>23</v>
      </c>
      <c r="E12" s="67">
        <v>113503</v>
      </c>
      <c r="F12" s="117" t="s">
        <v>74</v>
      </c>
      <c r="G12" s="68">
        <v>22</v>
      </c>
      <c r="H12" s="68">
        <v>19</v>
      </c>
      <c r="I12" s="58">
        <f t="shared" si="0"/>
        <v>41</v>
      </c>
      <c r="J12" s="97">
        <v>9859360191</v>
      </c>
      <c r="K12" s="94" t="s">
        <v>247</v>
      </c>
      <c r="L12" s="94" t="s">
        <v>248</v>
      </c>
      <c r="M12" s="94">
        <v>9435091924</v>
      </c>
      <c r="N12" s="97" t="s">
        <v>549</v>
      </c>
      <c r="O12" s="97">
        <v>9678366702</v>
      </c>
      <c r="P12" s="95">
        <v>43712</v>
      </c>
      <c r="Q12" s="65" t="s">
        <v>173</v>
      </c>
      <c r="R12" s="18"/>
      <c r="S12" s="18"/>
      <c r="T12" s="18"/>
    </row>
    <row r="13" spans="1:20" ht="27.6">
      <c r="A13" s="4">
        <v>9</v>
      </c>
      <c r="B13" s="61" t="s">
        <v>62</v>
      </c>
      <c r="C13" s="65" t="s">
        <v>802</v>
      </c>
      <c r="D13" s="63" t="s">
        <v>25</v>
      </c>
      <c r="E13" s="66">
        <v>103012</v>
      </c>
      <c r="F13" s="65"/>
      <c r="G13" s="61">
        <v>49</v>
      </c>
      <c r="H13" s="61">
        <v>52</v>
      </c>
      <c r="I13" s="58">
        <f t="shared" si="0"/>
        <v>101</v>
      </c>
      <c r="J13" s="65" t="s">
        <v>760</v>
      </c>
      <c r="K13" s="93" t="s">
        <v>160</v>
      </c>
      <c r="L13" s="93" t="s">
        <v>161</v>
      </c>
      <c r="M13" s="93">
        <v>9957233464</v>
      </c>
      <c r="N13" s="96" t="s">
        <v>706</v>
      </c>
      <c r="O13" s="96">
        <v>9678910634</v>
      </c>
      <c r="P13" s="116">
        <v>43713</v>
      </c>
      <c r="Q13" s="62" t="s">
        <v>178</v>
      </c>
      <c r="R13" s="18"/>
      <c r="S13" s="18"/>
      <c r="T13" s="18"/>
    </row>
    <row r="14" spans="1:20" ht="27.6">
      <c r="A14" s="4">
        <v>10</v>
      </c>
      <c r="B14" s="61" t="s">
        <v>63</v>
      </c>
      <c r="C14" s="65" t="s">
        <v>803</v>
      </c>
      <c r="D14" s="63" t="s">
        <v>25</v>
      </c>
      <c r="E14" s="61">
        <v>103004</v>
      </c>
      <c r="F14" s="115"/>
      <c r="G14" s="61">
        <v>27</v>
      </c>
      <c r="H14" s="61">
        <v>22</v>
      </c>
      <c r="I14" s="58">
        <f t="shared" si="0"/>
        <v>49</v>
      </c>
      <c r="J14" s="65" t="s">
        <v>761</v>
      </c>
      <c r="K14" s="93" t="s">
        <v>160</v>
      </c>
      <c r="L14" s="93" t="s">
        <v>161</v>
      </c>
      <c r="M14" s="93">
        <v>9957233464</v>
      </c>
      <c r="N14" s="96" t="s">
        <v>353</v>
      </c>
      <c r="O14" s="96">
        <v>7399138094</v>
      </c>
      <c r="P14" s="116">
        <v>43713</v>
      </c>
      <c r="Q14" s="62" t="s">
        <v>178</v>
      </c>
      <c r="R14" s="127">
        <v>8</v>
      </c>
      <c r="S14" s="18"/>
      <c r="T14" s="18"/>
    </row>
    <row r="15" spans="1:20" ht="27.6">
      <c r="A15" s="4">
        <v>11</v>
      </c>
      <c r="B15" s="61" t="s">
        <v>63</v>
      </c>
      <c r="C15" s="65" t="s">
        <v>804</v>
      </c>
      <c r="D15" s="63" t="s">
        <v>25</v>
      </c>
      <c r="E15" s="61">
        <v>104003</v>
      </c>
      <c r="F15" s="115"/>
      <c r="G15" s="61">
        <v>20</v>
      </c>
      <c r="H15" s="61">
        <v>19</v>
      </c>
      <c r="I15" s="58">
        <f t="shared" si="0"/>
        <v>39</v>
      </c>
      <c r="J15" s="65" t="s">
        <v>762</v>
      </c>
      <c r="K15" s="93" t="s">
        <v>160</v>
      </c>
      <c r="L15" s="93" t="s">
        <v>161</v>
      </c>
      <c r="M15" s="93">
        <v>9957233464</v>
      </c>
      <c r="N15" s="94" t="s">
        <v>763</v>
      </c>
      <c r="O15" s="94">
        <v>9613247420</v>
      </c>
      <c r="P15" s="116">
        <v>43713</v>
      </c>
      <c r="Q15" s="62" t="s">
        <v>178</v>
      </c>
      <c r="R15" s="127">
        <v>10</v>
      </c>
      <c r="S15" s="18"/>
      <c r="T15" s="18"/>
    </row>
    <row r="16" spans="1:20" ht="27.6">
      <c r="A16" s="4">
        <v>12</v>
      </c>
      <c r="B16" s="61" t="s">
        <v>62</v>
      </c>
      <c r="C16" s="65" t="s">
        <v>805</v>
      </c>
      <c r="D16" s="65" t="s">
        <v>23</v>
      </c>
      <c r="E16" s="66"/>
      <c r="F16" s="65" t="s">
        <v>560</v>
      </c>
      <c r="G16" s="68">
        <v>89</v>
      </c>
      <c r="H16" s="68">
        <v>66</v>
      </c>
      <c r="I16" s="58">
        <f t="shared" si="0"/>
        <v>155</v>
      </c>
      <c r="J16" s="94" t="s">
        <v>764</v>
      </c>
      <c r="K16" s="94" t="s">
        <v>347</v>
      </c>
      <c r="L16" s="94" t="s">
        <v>765</v>
      </c>
      <c r="M16" s="94">
        <v>9954801620</v>
      </c>
      <c r="N16" s="93" t="s">
        <v>342</v>
      </c>
      <c r="O16" s="100">
        <v>7399318954</v>
      </c>
      <c r="P16" s="116">
        <v>43714</v>
      </c>
      <c r="Q16" s="128" t="s">
        <v>188</v>
      </c>
      <c r="R16" s="127">
        <v>14</v>
      </c>
      <c r="S16" s="18"/>
      <c r="T16" s="18"/>
    </row>
    <row r="17" spans="1:20">
      <c r="A17" s="4">
        <v>13</v>
      </c>
      <c r="B17" s="61" t="s">
        <v>63</v>
      </c>
      <c r="C17" s="65" t="s">
        <v>806</v>
      </c>
      <c r="D17" s="65" t="s">
        <v>23</v>
      </c>
      <c r="E17" s="66">
        <v>113803</v>
      </c>
      <c r="F17" s="65" t="s">
        <v>119</v>
      </c>
      <c r="G17" s="68">
        <v>76</v>
      </c>
      <c r="H17" s="68">
        <v>38</v>
      </c>
      <c r="I17" s="58">
        <f t="shared" si="0"/>
        <v>114</v>
      </c>
      <c r="J17" s="97">
        <v>9435094897</v>
      </c>
      <c r="K17" s="94" t="s">
        <v>347</v>
      </c>
      <c r="L17" s="94" t="s">
        <v>765</v>
      </c>
      <c r="M17" s="94">
        <v>9954801620</v>
      </c>
      <c r="N17" s="97" t="s">
        <v>351</v>
      </c>
      <c r="O17" s="97">
        <v>8011896190</v>
      </c>
      <c r="P17" s="116">
        <v>43714</v>
      </c>
      <c r="Q17" s="128" t="s">
        <v>188</v>
      </c>
      <c r="R17" s="127">
        <v>14</v>
      </c>
      <c r="S17" s="18"/>
      <c r="T17" s="18"/>
    </row>
    <row r="18" spans="1:20" ht="27.6">
      <c r="A18" s="4">
        <v>14</v>
      </c>
      <c r="B18" s="61" t="s">
        <v>62</v>
      </c>
      <c r="C18" s="65" t="s">
        <v>807</v>
      </c>
      <c r="D18" s="65" t="s">
        <v>25</v>
      </c>
      <c r="E18" s="64">
        <v>105005</v>
      </c>
      <c r="F18" s="115"/>
      <c r="G18" s="61">
        <v>29</v>
      </c>
      <c r="H18" s="61">
        <v>22</v>
      </c>
      <c r="I18" s="58">
        <f t="shared" si="0"/>
        <v>51</v>
      </c>
      <c r="J18" s="65">
        <v>9957987901</v>
      </c>
      <c r="K18" s="94" t="s">
        <v>370</v>
      </c>
      <c r="L18" s="93" t="s">
        <v>373</v>
      </c>
      <c r="M18" s="93" t="s">
        <v>374</v>
      </c>
      <c r="N18" s="97" t="s">
        <v>539</v>
      </c>
      <c r="O18" s="97">
        <v>8471939847</v>
      </c>
      <c r="P18" s="95">
        <v>43715</v>
      </c>
      <c r="Q18" s="65" t="s">
        <v>191</v>
      </c>
      <c r="R18" s="18"/>
      <c r="S18" s="18"/>
      <c r="T18" s="18"/>
    </row>
    <row r="19" spans="1:20" ht="27.6">
      <c r="A19" s="4">
        <v>15</v>
      </c>
      <c r="B19" s="61" t="s">
        <v>62</v>
      </c>
      <c r="C19" s="75" t="s">
        <v>808</v>
      </c>
      <c r="D19" s="65" t="s">
        <v>23</v>
      </c>
      <c r="E19" s="67">
        <v>117104</v>
      </c>
      <c r="F19" s="115" t="s">
        <v>74</v>
      </c>
      <c r="G19" s="68">
        <v>17</v>
      </c>
      <c r="H19" s="68">
        <v>16</v>
      </c>
      <c r="I19" s="58">
        <f t="shared" si="0"/>
        <v>33</v>
      </c>
      <c r="J19" s="97">
        <v>9954493896</v>
      </c>
      <c r="K19" s="94" t="s">
        <v>370</v>
      </c>
      <c r="L19" s="93" t="s">
        <v>373</v>
      </c>
      <c r="M19" s="93" t="s">
        <v>374</v>
      </c>
      <c r="N19" s="97" t="s">
        <v>539</v>
      </c>
      <c r="O19" s="97">
        <v>8471939847</v>
      </c>
      <c r="P19" s="95">
        <v>43715</v>
      </c>
      <c r="Q19" s="65" t="s">
        <v>191</v>
      </c>
      <c r="R19" s="18"/>
      <c r="S19" s="18"/>
      <c r="T19" s="18"/>
    </row>
    <row r="20" spans="1:20" ht="27.6">
      <c r="A20" s="4">
        <v>16</v>
      </c>
      <c r="B20" s="61" t="s">
        <v>63</v>
      </c>
      <c r="C20" s="65" t="s">
        <v>809</v>
      </c>
      <c r="D20" s="65" t="s">
        <v>25</v>
      </c>
      <c r="E20" s="61">
        <v>103008</v>
      </c>
      <c r="F20" s="115"/>
      <c r="G20" s="61">
        <v>21</v>
      </c>
      <c r="H20" s="61">
        <v>29</v>
      </c>
      <c r="I20" s="58">
        <f t="shared" si="0"/>
        <v>50</v>
      </c>
      <c r="J20" s="65" t="s">
        <v>766</v>
      </c>
      <c r="K20" s="93" t="s">
        <v>160</v>
      </c>
      <c r="L20" s="93" t="s">
        <v>161</v>
      </c>
      <c r="M20" s="93">
        <v>9957233464</v>
      </c>
      <c r="N20" s="96" t="s">
        <v>767</v>
      </c>
      <c r="O20" s="96">
        <v>9508724962</v>
      </c>
      <c r="P20" s="23">
        <v>43715</v>
      </c>
      <c r="Q20" s="128" t="s">
        <v>191</v>
      </c>
      <c r="R20" s="18"/>
      <c r="S20" s="18"/>
      <c r="T20" s="18"/>
    </row>
    <row r="21" spans="1:20">
      <c r="A21" s="4">
        <v>17</v>
      </c>
      <c r="B21" s="61" t="s">
        <v>63</v>
      </c>
      <c r="C21" s="69" t="s">
        <v>810</v>
      </c>
      <c r="D21" s="65" t="s">
        <v>23</v>
      </c>
      <c r="E21" s="67">
        <v>104201</v>
      </c>
      <c r="F21" s="117" t="s">
        <v>74</v>
      </c>
      <c r="G21" s="68">
        <v>18</v>
      </c>
      <c r="H21" s="68">
        <v>13</v>
      </c>
      <c r="I21" s="58">
        <f t="shared" si="0"/>
        <v>31</v>
      </c>
      <c r="J21" s="96">
        <v>9435450834</v>
      </c>
      <c r="K21" s="93" t="s">
        <v>160</v>
      </c>
      <c r="L21" s="93" t="s">
        <v>161</v>
      </c>
      <c r="M21" s="93">
        <v>9957233464</v>
      </c>
      <c r="N21" s="96" t="s">
        <v>767</v>
      </c>
      <c r="O21" s="96">
        <v>9508724962</v>
      </c>
      <c r="P21" s="23">
        <v>43715</v>
      </c>
      <c r="Q21" s="128" t="s">
        <v>191</v>
      </c>
      <c r="R21" s="18"/>
      <c r="S21" s="18"/>
      <c r="T21" s="18"/>
    </row>
    <row r="22" spans="1:20">
      <c r="A22" s="4">
        <v>18</v>
      </c>
      <c r="B22" s="61" t="s">
        <v>62</v>
      </c>
      <c r="C22" s="75" t="s">
        <v>811</v>
      </c>
      <c r="D22" s="65" t="s">
        <v>25</v>
      </c>
      <c r="E22" s="64">
        <v>107305</v>
      </c>
      <c r="F22" s="65" t="s">
        <v>86</v>
      </c>
      <c r="G22" s="68">
        <v>175</v>
      </c>
      <c r="H22" s="68">
        <v>157</v>
      </c>
      <c r="I22" s="58">
        <f t="shared" si="0"/>
        <v>332</v>
      </c>
      <c r="J22" s="97">
        <v>9954295819</v>
      </c>
      <c r="K22" s="94" t="s">
        <v>175</v>
      </c>
      <c r="L22" s="94" t="s">
        <v>179</v>
      </c>
      <c r="M22" s="94">
        <v>7399785609</v>
      </c>
      <c r="N22" s="97" t="s">
        <v>189</v>
      </c>
      <c r="O22" s="97">
        <v>9678568699</v>
      </c>
      <c r="P22" s="23">
        <v>43717</v>
      </c>
      <c r="Q22" s="62" t="s">
        <v>158</v>
      </c>
      <c r="R22" s="47"/>
      <c r="S22" s="18"/>
      <c r="T22" s="18"/>
    </row>
    <row r="23" spans="1:20">
      <c r="A23" s="4">
        <v>19</v>
      </c>
      <c r="B23" s="61" t="s">
        <v>63</v>
      </c>
      <c r="C23" s="75" t="s">
        <v>811</v>
      </c>
      <c r="D23" s="65" t="s">
        <v>23</v>
      </c>
      <c r="E23" s="64">
        <v>107305</v>
      </c>
      <c r="F23" s="65" t="s">
        <v>86</v>
      </c>
      <c r="G23" s="68">
        <v>175</v>
      </c>
      <c r="H23" s="68">
        <v>157</v>
      </c>
      <c r="I23" s="58">
        <f t="shared" si="0"/>
        <v>332</v>
      </c>
      <c r="J23" s="97">
        <v>9954295819</v>
      </c>
      <c r="K23" s="94" t="s">
        <v>175</v>
      </c>
      <c r="L23" s="94" t="s">
        <v>179</v>
      </c>
      <c r="M23" s="94">
        <v>7399785609</v>
      </c>
      <c r="N23" s="97" t="s">
        <v>189</v>
      </c>
      <c r="O23" s="97">
        <v>9678568699</v>
      </c>
      <c r="P23" s="23">
        <v>43717</v>
      </c>
      <c r="Q23" s="62" t="s">
        <v>158</v>
      </c>
      <c r="R23" s="47"/>
      <c r="S23" s="18"/>
      <c r="T23" s="18"/>
    </row>
    <row r="24" spans="1:20">
      <c r="A24" s="4">
        <v>20</v>
      </c>
      <c r="B24" s="61" t="s">
        <v>62</v>
      </c>
      <c r="C24" s="69" t="s">
        <v>812</v>
      </c>
      <c r="D24" s="63" t="s">
        <v>23</v>
      </c>
      <c r="E24" s="64">
        <v>105202</v>
      </c>
      <c r="F24" s="117" t="s">
        <v>74</v>
      </c>
      <c r="G24" s="61">
        <v>63</v>
      </c>
      <c r="H24" s="61">
        <v>51</v>
      </c>
      <c r="I24" s="58">
        <f t="shared" si="0"/>
        <v>114</v>
      </c>
      <c r="J24" s="96">
        <v>9954905605</v>
      </c>
      <c r="K24" s="93" t="s">
        <v>164</v>
      </c>
      <c r="L24" s="93" t="s">
        <v>165</v>
      </c>
      <c r="M24" s="93">
        <v>9678711334</v>
      </c>
      <c r="N24" s="96" t="s">
        <v>166</v>
      </c>
      <c r="O24" s="96">
        <v>8011336673</v>
      </c>
      <c r="P24" s="23">
        <v>43718</v>
      </c>
      <c r="Q24" s="65" t="s">
        <v>167</v>
      </c>
      <c r="R24" s="18"/>
      <c r="S24" s="18"/>
      <c r="T24" s="18"/>
    </row>
    <row r="25" spans="1:20" ht="27.6">
      <c r="A25" s="4">
        <v>21</v>
      </c>
      <c r="B25" s="61" t="s">
        <v>63</v>
      </c>
      <c r="C25" s="65" t="s">
        <v>589</v>
      </c>
      <c r="D25" s="65" t="s">
        <v>25</v>
      </c>
      <c r="E25" s="61">
        <v>505016</v>
      </c>
      <c r="F25" s="65"/>
      <c r="G25" s="61">
        <v>24</v>
      </c>
      <c r="H25" s="61">
        <v>23</v>
      </c>
      <c r="I25" s="58">
        <f t="shared" si="0"/>
        <v>47</v>
      </c>
      <c r="J25" s="65" t="s">
        <v>768</v>
      </c>
      <c r="K25" s="94" t="s">
        <v>347</v>
      </c>
      <c r="L25" s="94" t="s">
        <v>765</v>
      </c>
      <c r="M25" s="94">
        <v>9954801620</v>
      </c>
      <c r="N25" s="97" t="s">
        <v>351</v>
      </c>
      <c r="O25" s="97">
        <v>8011896190</v>
      </c>
      <c r="P25" s="23">
        <v>43718</v>
      </c>
      <c r="Q25" s="65" t="s">
        <v>167</v>
      </c>
      <c r="R25" s="47"/>
      <c r="S25" s="18"/>
      <c r="T25" s="18"/>
    </row>
    <row r="26" spans="1:20">
      <c r="A26" s="4">
        <v>22</v>
      </c>
      <c r="B26" s="61" t="s">
        <v>63</v>
      </c>
      <c r="C26" s="75" t="s">
        <v>813</v>
      </c>
      <c r="D26" s="65" t="s">
        <v>23</v>
      </c>
      <c r="E26" s="67">
        <v>113702</v>
      </c>
      <c r="F26" s="65" t="s">
        <v>74</v>
      </c>
      <c r="G26" s="68">
        <v>44</v>
      </c>
      <c r="H26" s="68">
        <v>47</v>
      </c>
      <c r="I26" s="58">
        <f t="shared" si="0"/>
        <v>91</v>
      </c>
      <c r="J26" s="97">
        <v>9854109739</v>
      </c>
      <c r="K26" s="94" t="s">
        <v>347</v>
      </c>
      <c r="L26" s="94" t="s">
        <v>765</v>
      </c>
      <c r="M26" s="94">
        <v>9954801620</v>
      </c>
      <c r="N26" s="97" t="s">
        <v>351</v>
      </c>
      <c r="O26" s="97">
        <v>8011896190</v>
      </c>
      <c r="P26" s="23">
        <v>43718</v>
      </c>
      <c r="Q26" s="65" t="s">
        <v>167</v>
      </c>
      <c r="R26" s="47"/>
      <c r="S26" s="18"/>
      <c r="T26" s="18"/>
    </row>
    <row r="27" spans="1:20" ht="27.6">
      <c r="A27" s="4">
        <v>23</v>
      </c>
      <c r="B27" s="61" t="s">
        <v>63</v>
      </c>
      <c r="C27" s="65" t="s">
        <v>814</v>
      </c>
      <c r="D27" s="65" t="s">
        <v>25</v>
      </c>
      <c r="E27" s="64">
        <v>104008</v>
      </c>
      <c r="F27" s="65"/>
      <c r="G27" s="64">
        <v>35</v>
      </c>
      <c r="H27" s="64">
        <v>26</v>
      </c>
      <c r="I27" s="58">
        <f t="shared" si="0"/>
        <v>61</v>
      </c>
      <c r="J27" s="65" t="s">
        <v>769</v>
      </c>
      <c r="K27" s="98" t="s">
        <v>483</v>
      </c>
      <c r="L27" s="98" t="s">
        <v>484</v>
      </c>
      <c r="M27" s="98">
        <v>9954451579</v>
      </c>
      <c r="N27" s="96" t="s">
        <v>770</v>
      </c>
      <c r="O27" s="96">
        <v>8011848131</v>
      </c>
      <c r="P27" s="23">
        <v>43719</v>
      </c>
      <c r="Q27" s="62" t="s">
        <v>173</v>
      </c>
      <c r="R27" s="47"/>
      <c r="S27" s="18"/>
      <c r="T27" s="18"/>
    </row>
    <row r="28" spans="1:20" ht="27.6">
      <c r="A28" s="4">
        <v>24</v>
      </c>
      <c r="B28" s="61" t="s">
        <v>63</v>
      </c>
      <c r="C28" s="69" t="s">
        <v>815</v>
      </c>
      <c r="D28" s="65" t="s">
        <v>23</v>
      </c>
      <c r="E28" s="67">
        <v>104901</v>
      </c>
      <c r="F28" s="65" t="s">
        <v>74</v>
      </c>
      <c r="G28" s="68">
        <v>19</v>
      </c>
      <c r="H28" s="68">
        <v>13</v>
      </c>
      <c r="I28" s="58">
        <f t="shared" si="0"/>
        <v>32</v>
      </c>
      <c r="J28" s="96" t="s">
        <v>771</v>
      </c>
      <c r="K28" s="98" t="s">
        <v>483</v>
      </c>
      <c r="L28" s="98" t="s">
        <v>484</v>
      </c>
      <c r="M28" s="98">
        <v>9954451579</v>
      </c>
      <c r="N28" s="96" t="s">
        <v>770</v>
      </c>
      <c r="O28" s="96">
        <v>8011848131</v>
      </c>
      <c r="P28" s="23">
        <v>43719</v>
      </c>
      <c r="Q28" s="62" t="s">
        <v>173</v>
      </c>
      <c r="R28" s="47"/>
      <c r="S28" s="18"/>
      <c r="T28" s="18"/>
    </row>
    <row r="29" spans="1:20">
      <c r="A29" s="4">
        <v>25</v>
      </c>
      <c r="B29" s="61" t="s">
        <v>62</v>
      </c>
      <c r="C29" s="75" t="s">
        <v>552</v>
      </c>
      <c r="D29" s="65" t="s">
        <v>23</v>
      </c>
      <c r="E29" s="67">
        <v>118405</v>
      </c>
      <c r="F29" s="65" t="s">
        <v>86</v>
      </c>
      <c r="G29" s="68">
        <v>109</v>
      </c>
      <c r="H29" s="68">
        <v>99</v>
      </c>
      <c r="I29" s="58">
        <f t="shared" si="0"/>
        <v>208</v>
      </c>
      <c r="J29" s="97">
        <v>9854432789</v>
      </c>
      <c r="K29" s="93" t="s">
        <v>242</v>
      </c>
      <c r="L29" s="97" t="s">
        <v>243</v>
      </c>
      <c r="M29" s="97">
        <v>9435897444</v>
      </c>
      <c r="N29" s="93" t="s">
        <v>244</v>
      </c>
      <c r="O29" s="100">
        <v>9859319584</v>
      </c>
      <c r="P29" s="116">
        <v>43720</v>
      </c>
      <c r="Q29" s="128" t="s">
        <v>178</v>
      </c>
      <c r="R29" s="18"/>
      <c r="S29" s="18"/>
      <c r="T29" s="18"/>
    </row>
    <row r="30" spans="1:20">
      <c r="A30" s="4">
        <v>26</v>
      </c>
      <c r="B30" s="61" t="s">
        <v>63</v>
      </c>
      <c r="C30" s="75" t="s">
        <v>552</v>
      </c>
      <c r="D30" s="65" t="s">
        <v>23</v>
      </c>
      <c r="E30" s="67">
        <v>118405</v>
      </c>
      <c r="F30" s="65" t="s">
        <v>86</v>
      </c>
      <c r="G30" s="68">
        <v>109</v>
      </c>
      <c r="H30" s="68">
        <v>99</v>
      </c>
      <c r="I30" s="58">
        <f t="shared" si="0"/>
        <v>208</v>
      </c>
      <c r="J30" s="97">
        <v>9854432789</v>
      </c>
      <c r="K30" s="93" t="s">
        <v>242</v>
      </c>
      <c r="L30" s="97" t="s">
        <v>243</v>
      </c>
      <c r="M30" s="97">
        <v>9435897444</v>
      </c>
      <c r="N30" s="93" t="s">
        <v>244</v>
      </c>
      <c r="O30" s="100">
        <v>9859319584</v>
      </c>
      <c r="P30" s="116">
        <v>43720</v>
      </c>
      <c r="Q30" s="128" t="s">
        <v>178</v>
      </c>
      <c r="R30" s="18"/>
      <c r="S30" s="18"/>
      <c r="T30" s="18"/>
    </row>
    <row r="31" spans="1:20">
      <c r="A31" s="4">
        <v>27</v>
      </c>
      <c r="B31" s="61" t="s">
        <v>62</v>
      </c>
      <c r="C31" s="65" t="s">
        <v>816</v>
      </c>
      <c r="D31" s="63" t="s">
        <v>25</v>
      </c>
      <c r="E31" s="68">
        <v>504019</v>
      </c>
      <c r="F31" s="115"/>
      <c r="G31" s="61">
        <v>29</v>
      </c>
      <c r="H31" s="61">
        <v>18</v>
      </c>
      <c r="I31" s="58">
        <f t="shared" si="0"/>
        <v>47</v>
      </c>
      <c r="J31" s="65">
        <v>8011143800</v>
      </c>
      <c r="K31" s="94" t="s">
        <v>213</v>
      </c>
      <c r="L31" s="93" t="s">
        <v>214</v>
      </c>
      <c r="M31" s="93">
        <v>9401450308</v>
      </c>
      <c r="N31" s="94" t="s">
        <v>534</v>
      </c>
      <c r="O31" s="99">
        <v>9957002507</v>
      </c>
      <c r="P31" s="95">
        <v>43721</v>
      </c>
      <c r="Q31" s="65" t="s">
        <v>188</v>
      </c>
      <c r="R31" s="18"/>
      <c r="S31" s="18"/>
      <c r="T31" s="18"/>
    </row>
    <row r="32" spans="1:20" ht="27.6">
      <c r="A32" s="4">
        <v>28</v>
      </c>
      <c r="B32" s="61" t="s">
        <v>62</v>
      </c>
      <c r="C32" s="69" t="s">
        <v>817</v>
      </c>
      <c r="D32" s="63" t="s">
        <v>23</v>
      </c>
      <c r="E32" s="68">
        <v>116805</v>
      </c>
      <c r="F32" s="117" t="s">
        <v>74</v>
      </c>
      <c r="G32" s="68">
        <v>26</v>
      </c>
      <c r="H32" s="68">
        <v>28</v>
      </c>
      <c r="I32" s="58">
        <f t="shared" si="0"/>
        <v>54</v>
      </c>
      <c r="J32" s="97" t="s">
        <v>772</v>
      </c>
      <c r="K32" s="94" t="s">
        <v>213</v>
      </c>
      <c r="L32" s="93" t="s">
        <v>214</v>
      </c>
      <c r="M32" s="93">
        <v>9401450308</v>
      </c>
      <c r="N32" s="94" t="s">
        <v>534</v>
      </c>
      <c r="O32" s="99">
        <v>9957002507</v>
      </c>
      <c r="P32" s="95">
        <v>43721</v>
      </c>
      <c r="Q32" s="65" t="s">
        <v>188</v>
      </c>
      <c r="R32" s="18"/>
      <c r="S32" s="18"/>
      <c r="T32" s="18"/>
    </row>
    <row r="33" spans="1:20" ht="27.6">
      <c r="A33" s="4">
        <v>29</v>
      </c>
      <c r="B33" s="61" t="s">
        <v>63</v>
      </c>
      <c r="C33" s="65" t="s">
        <v>578</v>
      </c>
      <c r="D33" s="65" t="s">
        <v>25</v>
      </c>
      <c r="E33" s="64">
        <v>104010</v>
      </c>
      <c r="F33" s="115"/>
      <c r="G33" s="61">
        <v>38</v>
      </c>
      <c r="H33" s="61">
        <v>32</v>
      </c>
      <c r="I33" s="58">
        <f t="shared" si="0"/>
        <v>70</v>
      </c>
      <c r="J33" s="65" t="s">
        <v>773</v>
      </c>
      <c r="K33" s="93" t="s">
        <v>160</v>
      </c>
      <c r="L33" s="93" t="s">
        <v>161</v>
      </c>
      <c r="M33" s="93">
        <v>9957233464</v>
      </c>
      <c r="N33" s="94" t="s">
        <v>363</v>
      </c>
      <c r="O33" s="99">
        <v>7399211892</v>
      </c>
      <c r="P33" s="95">
        <v>43721</v>
      </c>
      <c r="Q33" s="65" t="s">
        <v>188</v>
      </c>
      <c r="R33" s="127">
        <v>8</v>
      </c>
      <c r="S33" s="18"/>
      <c r="T33" s="18"/>
    </row>
    <row r="34" spans="1:20" ht="27.6">
      <c r="A34" s="4">
        <v>30</v>
      </c>
      <c r="B34" s="61" t="s">
        <v>63</v>
      </c>
      <c r="C34" s="69" t="s">
        <v>818</v>
      </c>
      <c r="D34" s="65" t="s">
        <v>23</v>
      </c>
      <c r="E34" s="64">
        <v>102907</v>
      </c>
      <c r="F34" s="117" t="s">
        <v>74</v>
      </c>
      <c r="G34" s="68">
        <v>32</v>
      </c>
      <c r="H34" s="68">
        <v>42</v>
      </c>
      <c r="I34" s="58">
        <f t="shared" si="0"/>
        <v>74</v>
      </c>
      <c r="J34" s="97" t="s">
        <v>774</v>
      </c>
      <c r="K34" s="93" t="s">
        <v>160</v>
      </c>
      <c r="L34" s="93" t="s">
        <v>161</v>
      </c>
      <c r="M34" s="93">
        <v>9957233464</v>
      </c>
      <c r="N34" s="94" t="s">
        <v>363</v>
      </c>
      <c r="O34" s="99">
        <v>7399211892</v>
      </c>
      <c r="P34" s="95">
        <v>43721</v>
      </c>
      <c r="Q34" s="65" t="s">
        <v>188</v>
      </c>
      <c r="R34" s="127">
        <v>8</v>
      </c>
      <c r="S34" s="18"/>
      <c r="T34" s="18"/>
    </row>
    <row r="35" spans="1:20">
      <c r="A35" s="4">
        <v>31</v>
      </c>
      <c r="B35" s="61" t="s">
        <v>62</v>
      </c>
      <c r="C35" s="65" t="s">
        <v>437</v>
      </c>
      <c r="D35" s="65" t="s">
        <v>25</v>
      </c>
      <c r="E35" s="64">
        <v>504007</v>
      </c>
      <c r="F35" s="65"/>
      <c r="G35" s="64">
        <v>20</v>
      </c>
      <c r="H35" s="64">
        <v>19</v>
      </c>
      <c r="I35" s="58">
        <f t="shared" si="0"/>
        <v>39</v>
      </c>
      <c r="J35" s="65">
        <v>9085886230</v>
      </c>
      <c r="K35" s="93" t="s">
        <v>208</v>
      </c>
      <c r="L35" s="94" t="s">
        <v>209</v>
      </c>
      <c r="M35" s="94">
        <v>8638360278</v>
      </c>
      <c r="N35" s="96" t="s">
        <v>494</v>
      </c>
      <c r="O35" s="96">
        <v>7399915114</v>
      </c>
      <c r="P35" s="23">
        <v>43722</v>
      </c>
      <c r="Q35" s="65" t="s">
        <v>191</v>
      </c>
      <c r="R35" s="18"/>
      <c r="S35" s="18"/>
      <c r="T35" s="18"/>
    </row>
    <row r="36" spans="1:20" ht="27.6">
      <c r="A36" s="4">
        <v>32</v>
      </c>
      <c r="B36" s="61" t="s">
        <v>62</v>
      </c>
      <c r="C36" s="69" t="s">
        <v>819</v>
      </c>
      <c r="D36" s="65" t="s">
        <v>23</v>
      </c>
      <c r="E36" s="67">
        <v>113601</v>
      </c>
      <c r="F36" s="117" t="s">
        <v>74</v>
      </c>
      <c r="G36" s="68">
        <v>24</v>
      </c>
      <c r="H36" s="68">
        <v>17</v>
      </c>
      <c r="I36" s="58">
        <f t="shared" si="0"/>
        <v>41</v>
      </c>
      <c r="J36" s="96" t="s">
        <v>775</v>
      </c>
      <c r="K36" s="93" t="s">
        <v>208</v>
      </c>
      <c r="L36" s="94" t="s">
        <v>209</v>
      </c>
      <c r="M36" s="94">
        <v>8638360278</v>
      </c>
      <c r="N36" s="96" t="s">
        <v>494</v>
      </c>
      <c r="O36" s="96">
        <v>7399915114</v>
      </c>
      <c r="P36" s="23">
        <v>43722</v>
      </c>
      <c r="Q36" s="65" t="s">
        <v>191</v>
      </c>
      <c r="R36" s="18"/>
      <c r="S36" s="18"/>
      <c r="T36" s="18"/>
    </row>
    <row r="37" spans="1:20" ht="27.6">
      <c r="A37" s="4">
        <v>33</v>
      </c>
      <c r="B37" s="61" t="s">
        <v>63</v>
      </c>
      <c r="C37" s="63" t="s">
        <v>820</v>
      </c>
      <c r="D37" s="63" t="s">
        <v>25</v>
      </c>
      <c r="E37" s="64">
        <v>506006</v>
      </c>
      <c r="F37" s="65"/>
      <c r="G37" s="64">
        <v>27</v>
      </c>
      <c r="H37" s="64">
        <v>21</v>
      </c>
      <c r="I37" s="58">
        <f t="shared" si="0"/>
        <v>48</v>
      </c>
      <c r="J37" s="18" t="s">
        <v>776</v>
      </c>
      <c r="K37" s="94" t="s">
        <v>242</v>
      </c>
      <c r="L37" s="97" t="s">
        <v>161</v>
      </c>
      <c r="M37" s="97">
        <v>8473029784</v>
      </c>
      <c r="N37" s="97" t="s">
        <v>777</v>
      </c>
      <c r="O37" s="97">
        <v>9508411497</v>
      </c>
      <c r="P37" s="23">
        <v>43722</v>
      </c>
      <c r="Q37" s="65" t="s">
        <v>191</v>
      </c>
      <c r="R37" s="18"/>
      <c r="S37" s="18"/>
      <c r="T37" s="18"/>
    </row>
    <row r="38" spans="1:20" ht="27.6">
      <c r="A38" s="4">
        <v>34</v>
      </c>
      <c r="B38" s="61" t="s">
        <v>63</v>
      </c>
      <c r="C38" s="65" t="s">
        <v>821</v>
      </c>
      <c r="D38" s="63" t="s">
        <v>23</v>
      </c>
      <c r="E38" s="66">
        <v>118403</v>
      </c>
      <c r="F38" s="65" t="s">
        <v>74</v>
      </c>
      <c r="G38" s="68">
        <v>18</v>
      </c>
      <c r="H38" s="68">
        <v>19</v>
      </c>
      <c r="I38" s="58">
        <f t="shared" si="0"/>
        <v>37</v>
      </c>
      <c r="J38" s="97" t="s">
        <v>778</v>
      </c>
      <c r="K38" s="94" t="s">
        <v>242</v>
      </c>
      <c r="L38" s="97" t="s">
        <v>161</v>
      </c>
      <c r="M38" s="97">
        <v>8473029784</v>
      </c>
      <c r="N38" s="97" t="s">
        <v>777</v>
      </c>
      <c r="O38" s="97">
        <v>9508411497</v>
      </c>
      <c r="P38" s="23">
        <v>43722</v>
      </c>
      <c r="Q38" s="65" t="s">
        <v>191</v>
      </c>
      <c r="R38" s="18"/>
      <c r="S38" s="18"/>
      <c r="T38" s="18"/>
    </row>
    <row r="39" spans="1:20">
      <c r="A39" s="4">
        <v>35</v>
      </c>
      <c r="B39" s="61" t="s">
        <v>62</v>
      </c>
      <c r="C39" s="69" t="s">
        <v>822</v>
      </c>
      <c r="D39" s="63" t="s">
        <v>23</v>
      </c>
      <c r="E39" s="64">
        <v>116819</v>
      </c>
      <c r="F39" s="65" t="s">
        <v>86</v>
      </c>
      <c r="G39" s="68">
        <v>79</v>
      </c>
      <c r="H39" s="68">
        <v>87</v>
      </c>
      <c r="I39" s="58">
        <f t="shared" si="0"/>
        <v>166</v>
      </c>
      <c r="J39" s="94">
        <v>9678103961</v>
      </c>
      <c r="K39" s="94" t="s">
        <v>213</v>
      </c>
      <c r="L39" s="93" t="s">
        <v>214</v>
      </c>
      <c r="M39" s="93">
        <v>9401450308</v>
      </c>
      <c r="N39" s="96" t="s">
        <v>709</v>
      </c>
      <c r="O39" s="96">
        <v>9677981156</v>
      </c>
      <c r="P39" s="80">
        <v>43724</v>
      </c>
      <c r="Q39" s="62" t="s">
        <v>158</v>
      </c>
      <c r="R39" s="127">
        <v>29</v>
      </c>
      <c r="S39" s="18"/>
      <c r="T39" s="18"/>
    </row>
    <row r="40" spans="1:20">
      <c r="A40" s="4">
        <v>36</v>
      </c>
      <c r="B40" s="61" t="s">
        <v>63</v>
      </c>
      <c r="C40" s="69" t="s">
        <v>823</v>
      </c>
      <c r="D40" s="63" t="s">
        <v>23</v>
      </c>
      <c r="E40" s="67">
        <v>116815</v>
      </c>
      <c r="F40" s="117" t="s">
        <v>119</v>
      </c>
      <c r="G40" s="68">
        <v>79</v>
      </c>
      <c r="H40" s="68">
        <v>62</v>
      </c>
      <c r="I40" s="58">
        <f t="shared" si="0"/>
        <v>141</v>
      </c>
      <c r="J40" s="82">
        <v>9854436364</v>
      </c>
      <c r="K40" s="82" t="s">
        <v>213</v>
      </c>
      <c r="L40" s="82" t="s">
        <v>214</v>
      </c>
      <c r="M40" s="82">
        <v>9401450308</v>
      </c>
      <c r="N40" s="81" t="s">
        <v>709</v>
      </c>
      <c r="O40" s="81">
        <v>9677981156</v>
      </c>
      <c r="P40" s="80">
        <v>43724</v>
      </c>
      <c r="Q40" s="62" t="s">
        <v>158</v>
      </c>
      <c r="R40" s="127">
        <v>29</v>
      </c>
      <c r="S40" s="18"/>
      <c r="T40" s="18"/>
    </row>
    <row r="41" spans="1:20">
      <c r="A41" s="4">
        <v>37</v>
      </c>
      <c r="B41" s="61" t="s">
        <v>62</v>
      </c>
      <c r="C41" s="65" t="s">
        <v>824</v>
      </c>
      <c r="D41" s="65" t="s">
        <v>25</v>
      </c>
      <c r="E41" s="64">
        <v>104026</v>
      </c>
      <c r="F41" s="65"/>
      <c r="G41" s="64">
        <v>36</v>
      </c>
      <c r="H41" s="64">
        <v>26</v>
      </c>
      <c r="I41" s="58">
        <f t="shared" si="0"/>
        <v>62</v>
      </c>
      <c r="J41" s="18">
        <v>9678479669</v>
      </c>
      <c r="K41" s="93" t="s">
        <v>175</v>
      </c>
      <c r="L41" s="94" t="s">
        <v>179</v>
      </c>
      <c r="M41" s="94">
        <v>7399785609</v>
      </c>
      <c r="N41" s="97" t="s">
        <v>757</v>
      </c>
      <c r="O41" s="97">
        <v>8471938980</v>
      </c>
      <c r="P41" s="116">
        <v>43725</v>
      </c>
      <c r="Q41" s="62" t="s">
        <v>167</v>
      </c>
      <c r="R41" s="127">
        <v>36</v>
      </c>
      <c r="S41" s="18"/>
      <c r="T41" s="18"/>
    </row>
    <row r="42" spans="1:20">
      <c r="A42" s="4">
        <v>38</v>
      </c>
      <c r="B42" s="61" t="s">
        <v>62</v>
      </c>
      <c r="C42" s="69" t="s">
        <v>825</v>
      </c>
      <c r="D42" s="65" t="s">
        <v>23</v>
      </c>
      <c r="E42" s="64">
        <v>101002</v>
      </c>
      <c r="F42" s="118" t="s">
        <v>74</v>
      </c>
      <c r="G42" s="68">
        <v>33</v>
      </c>
      <c r="H42" s="68">
        <v>30</v>
      </c>
      <c r="I42" s="58">
        <f t="shared" si="0"/>
        <v>63</v>
      </c>
      <c r="J42" s="97">
        <v>9954344776</v>
      </c>
      <c r="K42" s="93" t="s">
        <v>175</v>
      </c>
      <c r="L42" s="94" t="s">
        <v>179</v>
      </c>
      <c r="M42" s="94">
        <v>7399785609</v>
      </c>
      <c r="N42" s="97" t="s">
        <v>757</v>
      </c>
      <c r="O42" s="97">
        <v>8471938980</v>
      </c>
      <c r="P42" s="116">
        <v>43725</v>
      </c>
      <c r="Q42" s="62" t="s">
        <v>167</v>
      </c>
      <c r="R42" s="127">
        <v>36</v>
      </c>
      <c r="S42" s="18"/>
      <c r="T42" s="18"/>
    </row>
    <row r="43" spans="1:20" ht="27.6">
      <c r="A43" s="4">
        <v>39</v>
      </c>
      <c r="B43" s="61" t="s">
        <v>62</v>
      </c>
      <c r="C43" s="69" t="s">
        <v>826</v>
      </c>
      <c r="D43" s="65" t="s">
        <v>23</v>
      </c>
      <c r="E43" s="65">
        <v>101001</v>
      </c>
      <c r="F43" s="118" t="s">
        <v>74</v>
      </c>
      <c r="G43" s="68">
        <v>23</v>
      </c>
      <c r="H43" s="68">
        <v>15</v>
      </c>
      <c r="I43" s="58">
        <f t="shared" si="0"/>
        <v>38</v>
      </c>
      <c r="J43" s="69" t="s">
        <v>779</v>
      </c>
      <c r="K43" s="94" t="s">
        <v>175</v>
      </c>
      <c r="L43" s="94" t="s">
        <v>179</v>
      </c>
      <c r="M43" s="94">
        <v>7399785609</v>
      </c>
      <c r="N43" s="97" t="s">
        <v>757</v>
      </c>
      <c r="O43" s="97">
        <v>8471938980</v>
      </c>
      <c r="P43" s="116">
        <v>43725</v>
      </c>
      <c r="Q43" s="62" t="s">
        <v>167</v>
      </c>
      <c r="R43" s="127">
        <v>36</v>
      </c>
      <c r="S43" s="18"/>
      <c r="T43" s="18"/>
    </row>
    <row r="44" spans="1:20" ht="27.6">
      <c r="A44" s="4">
        <v>40</v>
      </c>
      <c r="B44" s="61" t="s">
        <v>63</v>
      </c>
      <c r="C44" s="63" t="s">
        <v>115</v>
      </c>
      <c r="D44" s="65" t="s">
        <v>25</v>
      </c>
      <c r="E44" s="66">
        <v>506008</v>
      </c>
      <c r="F44" s="65"/>
      <c r="G44" s="66">
        <v>38</v>
      </c>
      <c r="H44" s="66">
        <v>29</v>
      </c>
      <c r="I44" s="58">
        <f t="shared" si="0"/>
        <v>67</v>
      </c>
      <c r="J44" s="65" t="s">
        <v>780</v>
      </c>
      <c r="K44" s="94" t="s">
        <v>185</v>
      </c>
      <c r="L44" s="93" t="s">
        <v>186</v>
      </c>
      <c r="M44" s="93">
        <v>9957128409</v>
      </c>
      <c r="N44" s="97" t="s">
        <v>216</v>
      </c>
      <c r="O44" s="97">
        <v>8011894275</v>
      </c>
      <c r="P44" s="116">
        <v>43725</v>
      </c>
      <c r="Q44" s="62" t="s">
        <v>167</v>
      </c>
      <c r="R44" s="127">
        <v>18</v>
      </c>
      <c r="S44" s="18"/>
      <c r="T44" s="18"/>
    </row>
    <row r="45" spans="1:20">
      <c r="A45" s="4">
        <v>41</v>
      </c>
      <c r="B45" s="61" t="s">
        <v>63</v>
      </c>
      <c r="C45" s="63" t="s">
        <v>116</v>
      </c>
      <c r="D45" s="65" t="s">
        <v>23</v>
      </c>
      <c r="E45" s="66">
        <v>201203</v>
      </c>
      <c r="F45" s="65" t="s">
        <v>74</v>
      </c>
      <c r="G45" s="64">
        <v>29</v>
      </c>
      <c r="H45" s="64">
        <v>36</v>
      </c>
      <c r="I45" s="58">
        <f t="shared" si="0"/>
        <v>65</v>
      </c>
      <c r="J45" s="97">
        <v>9957261618</v>
      </c>
      <c r="K45" s="94" t="s">
        <v>185</v>
      </c>
      <c r="L45" s="93" t="s">
        <v>186</v>
      </c>
      <c r="M45" s="93">
        <v>9957128409</v>
      </c>
      <c r="N45" s="97" t="s">
        <v>216</v>
      </c>
      <c r="O45" s="97">
        <v>8011894275</v>
      </c>
      <c r="P45" s="116">
        <v>43725</v>
      </c>
      <c r="Q45" s="62" t="s">
        <v>167</v>
      </c>
      <c r="R45" s="127">
        <v>18</v>
      </c>
      <c r="S45" s="18"/>
      <c r="T45" s="18"/>
    </row>
    <row r="46" spans="1:20" ht="27.6">
      <c r="A46" s="4">
        <v>42</v>
      </c>
      <c r="B46" s="61" t="s">
        <v>62</v>
      </c>
      <c r="C46" s="65" t="s">
        <v>91</v>
      </c>
      <c r="D46" s="65" t="s">
        <v>25</v>
      </c>
      <c r="E46" s="61">
        <v>101003</v>
      </c>
      <c r="F46" s="65"/>
      <c r="G46" s="61">
        <v>28</v>
      </c>
      <c r="H46" s="61">
        <v>29</v>
      </c>
      <c r="I46" s="58">
        <f t="shared" si="0"/>
        <v>57</v>
      </c>
      <c r="J46" s="65" t="s">
        <v>781</v>
      </c>
      <c r="K46" s="93" t="s">
        <v>160</v>
      </c>
      <c r="L46" s="93" t="s">
        <v>161</v>
      </c>
      <c r="M46" s="93">
        <v>9957233464</v>
      </c>
      <c r="N46" s="96" t="s">
        <v>190</v>
      </c>
      <c r="O46" s="96">
        <v>9859338987</v>
      </c>
      <c r="P46" s="23">
        <v>43726</v>
      </c>
      <c r="Q46" s="18" t="s">
        <v>173</v>
      </c>
      <c r="R46" s="47"/>
      <c r="S46" s="18"/>
      <c r="T46" s="18"/>
    </row>
    <row r="47" spans="1:20" ht="27.6">
      <c r="A47" s="4">
        <v>43</v>
      </c>
      <c r="B47" s="61" t="s">
        <v>62</v>
      </c>
      <c r="C47" s="75" t="s">
        <v>92</v>
      </c>
      <c r="D47" s="65" t="s">
        <v>23</v>
      </c>
      <c r="E47" s="67">
        <v>102801</v>
      </c>
      <c r="F47" s="65" t="s">
        <v>74</v>
      </c>
      <c r="G47" s="68">
        <v>19</v>
      </c>
      <c r="H47" s="68">
        <v>19</v>
      </c>
      <c r="I47" s="58">
        <f t="shared" si="0"/>
        <v>38</v>
      </c>
      <c r="J47" s="96" t="s">
        <v>782</v>
      </c>
      <c r="K47" s="93" t="s">
        <v>160</v>
      </c>
      <c r="L47" s="93" t="s">
        <v>161</v>
      </c>
      <c r="M47" s="93">
        <v>9957233464</v>
      </c>
      <c r="N47" s="96" t="s">
        <v>190</v>
      </c>
      <c r="O47" s="96">
        <v>9859338987</v>
      </c>
      <c r="P47" s="23">
        <v>43726</v>
      </c>
      <c r="Q47" s="18" t="s">
        <v>173</v>
      </c>
      <c r="R47" s="47"/>
      <c r="S47" s="18"/>
      <c r="T47" s="18"/>
    </row>
    <row r="48" spans="1:20">
      <c r="A48" s="4">
        <v>44</v>
      </c>
      <c r="B48" s="61" t="s">
        <v>62</v>
      </c>
      <c r="C48" s="63" t="s">
        <v>827</v>
      </c>
      <c r="D48" s="65" t="s">
        <v>25</v>
      </c>
      <c r="E48" s="64">
        <v>103029</v>
      </c>
      <c r="F48" s="65"/>
      <c r="G48" s="64">
        <v>39</v>
      </c>
      <c r="H48" s="64">
        <v>36</v>
      </c>
      <c r="I48" s="58">
        <f t="shared" si="0"/>
        <v>75</v>
      </c>
      <c r="J48" s="18">
        <v>9678979516</v>
      </c>
      <c r="K48" s="93" t="s">
        <v>175</v>
      </c>
      <c r="L48" s="94" t="s">
        <v>179</v>
      </c>
      <c r="M48" s="94">
        <v>7399785609</v>
      </c>
      <c r="N48" s="97" t="s">
        <v>559</v>
      </c>
      <c r="O48" s="97">
        <v>8474887571</v>
      </c>
      <c r="P48" s="116">
        <v>43727</v>
      </c>
      <c r="Q48" s="128" t="s">
        <v>178</v>
      </c>
      <c r="R48" s="47"/>
      <c r="S48" s="18"/>
      <c r="T48" s="18"/>
    </row>
    <row r="49" spans="1:20">
      <c r="A49" s="4">
        <v>45</v>
      </c>
      <c r="B49" s="61" t="s">
        <v>62</v>
      </c>
      <c r="C49" s="75" t="s">
        <v>668</v>
      </c>
      <c r="D49" s="65" t="s">
        <v>23</v>
      </c>
      <c r="E49" s="67">
        <v>101202</v>
      </c>
      <c r="F49" s="65" t="s">
        <v>74</v>
      </c>
      <c r="G49" s="61">
        <v>67</v>
      </c>
      <c r="H49" s="61">
        <v>62</v>
      </c>
      <c r="I49" s="58">
        <f t="shared" si="0"/>
        <v>129</v>
      </c>
      <c r="J49" s="94">
        <v>9707366036</v>
      </c>
      <c r="K49" s="93" t="s">
        <v>175</v>
      </c>
      <c r="L49" s="94" t="s">
        <v>179</v>
      </c>
      <c r="M49" s="94">
        <v>7399785609</v>
      </c>
      <c r="N49" s="97" t="s">
        <v>559</v>
      </c>
      <c r="O49" s="97">
        <v>8474887571</v>
      </c>
      <c r="P49" s="116">
        <v>43727</v>
      </c>
      <c r="Q49" s="128" t="s">
        <v>178</v>
      </c>
      <c r="R49" s="47"/>
      <c r="S49" s="18"/>
      <c r="T49" s="18"/>
    </row>
    <row r="50" spans="1:20">
      <c r="A50" s="4">
        <v>46</v>
      </c>
      <c r="B50" s="61" t="s">
        <v>63</v>
      </c>
      <c r="C50" s="65" t="s">
        <v>431</v>
      </c>
      <c r="D50" s="65" t="s">
        <v>25</v>
      </c>
      <c r="E50" s="64">
        <v>102027</v>
      </c>
      <c r="F50" s="65"/>
      <c r="G50" s="64">
        <v>18</v>
      </c>
      <c r="H50" s="64">
        <v>17</v>
      </c>
      <c r="I50" s="58">
        <f t="shared" si="0"/>
        <v>35</v>
      </c>
      <c r="J50" s="65">
        <v>9957527257</v>
      </c>
      <c r="K50" s="93" t="s">
        <v>239</v>
      </c>
      <c r="L50" s="93" t="s">
        <v>240</v>
      </c>
      <c r="M50" s="93">
        <v>9101761722</v>
      </c>
      <c r="N50" s="96" t="s">
        <v>241</v>
      </c>
      <c r="O50" s="96">
        <v>9954062529</v>
      </c>
      <c r="P50" s="116">
        <v>43727</v>
      </c>
      <c r="Q50" s="128" t="s">
        <v>178</v>
      </c>
      <c r="R50" s="127">
        <v>26</v>
      </c>
      <c r="S50" s="18"/>
      <c r="T50" s="18"/>
    </row>
    <row r="51" spans="1:20">
      <c r="A51" s="4">
        <v>47</v>
      </c>
      <c r="B51" s="61" t="s">
        <v>63</v>
      </c>
      <c r="C51" s="129" t="s">
        <v>828</v>
      </c>
      <c r="D51" s="65" t="s">
        <v>23</v>
      </c>
      <c r="E51" s="67">
        <v>114702</v>
      </c>
      <c r="F51" s="117" t="s">
        <v>74</v>
      </c>
      <c r="G51" s="68">
        <v>22</v>
      </c>
      <c r="H51" s="68">
        <v>14</v>
      </c>
      <c r="I51" s="58">
        <f t="shared" si="0"/>
        <v>36</v>
      </c>
      <c r="J51" s="96">
        <v>9954983272</v>
      </c>
      <c r="K51" s="93" t="s">
        <v>239</v>
      </c>
      <c r="L51" s="93" t="s">
        <v>240</v>
      </c>
      <c r="M51" s="93">
        <v>9101761722</v>
      </c>
      <c r="N51" s="96" t="s">
        <v>241</v>
      </c>
      <c r="O51" s="96">
        <v>9954062529</v>
      </c>
      <c r="P51" s="116">
        <v>43727</v>
      </c>
      <c r="Q51" s="128" t="s">
        <v>178</v>
      </c>
      <c r="R51" s="127">
        <v>26</v>
      </c>
      <c r="S51" s="18"/>
      <c r="T51" s="18"/>
    </row>
    <row r="52" spans="1:20" ht="27.6">
      <c r="A52" s="4">
        <v>48</v>
      </c>
      <c r="B52" s="61" t="s">
        <v>63</v>
      </c>
      <c r="C52" s="129" t="s">
        <v>829</v>
      </c>
      <c r="D52" s="129" t="s">
        <v>23</v>
      </c>
      <c r="E52" s="67">
        <v>114705</v>
      </c>
      <c r="F52" s="117" t="s">
        <v>119</v>
      </c>
      <c r="G52" s="68">
        <v>21</v>
      </c>
      <c r="H52" s="68">
        <v>17</v>
      </c>
      <c r="I52" s="58">
        <f t="shared" si="0"/>
        <v>38</v>
      </c>
      <c r="J52" s="96" t="s">
        <v>783</v>
      </c>
      <c r="K52" s="93" t="s">
        <v>239</v>
      </c>
      <c r="L52" s="93" t="s">
        <v>240</v>
      </c>
      <c r="M52" s="93">
        <v>9101761722</v>
      </c>
      <c r="N52" s="96" t="s">
        <v>241</v>
      </c>
      <c r="O52" s="96">
        <v>9954062529</v>
      </c>
      <c r="P52" s="116">
        <v>43727</v>
      </c>
      <c r="Q52" s="128" t="s">
        <v>178</v>
      </c>
      <c r="R52" s="127">
        <v>26</v>
      </c>
      <c r="S52" s="18"/>
      <c r="T52" s="18"/>
    </row>
    <row r="53" spans="1:20">
      <c r="A53" s="4">
        <v>49</v>
      </c>
      <c r="B53" s="61" t="s">
        <v>62</v>
      </c>
      <c r="C53" s="65" t="s">
        <v>556</v>
      </c>
      <c r="D53" s="65" t="s">
        <v>25</v>
      </c>
      <c r="E53" s="66">
        <v>104025</v>
      </c>
      <c r="F53" s="65"/>
      <c r="G53" s="64">
        <v>38</v>
      </c>
      <c r="H53" s="64">
        <v>34</v>
      </c>
      <c r="I53" s="58">
        <f t="shared" si="0"/>
        <v>72</v>
      </c>
      <c r="J53" s="18">
        <v>9401323887</v>
      </c>
      <c r="K53" s="93" t="s">
        <v>175</v>
      </c>
      <c r="L53" s="94" t="s">
        <v>179</v>
      </c>
      <c r="M53" s="94">
        <v>7399785609</v>
      </c>
      <c r="N53" s="97" t="s">
        <v>559</v>
      </c>
      <c r="O53" s="97">
        <v>8474887571</v>
      </c>
      <c r="P53" s="80">
        <v>43728</v>
      </c>
      <c r="Q53" s="62" t="s">
        <v>188</v>
      </c>
      <c r="R53" s="127">
        <v>31</v>
      </c>
      <c r="S53" s="18"/>
      <c r="T53" s="18"/>
    </row>
    <row r="54" spans="1:20" ht="27.6">
      <c r="A54" s="4">
        <v>50</v>
      </c>
      <c r="B54" s="61" t="s">
        <v>62</v>
      </c>
      <c r="C54" s="65" t="s">
        <v>830</v>
      </c>
      <c r="D54" s="65" t="s">
        <v>23</v>
      </c>
      <c r="E54" s="66">
        <v>101205</v>
      </c>
      <c r="F54" s="65" t="s">
        <v>74</v>
      </c>
      <c r="G54" s="61">
        <v>21</v>
      </c>
      <c r="H54" s="61">
        <v>27</v>
      </c>
      <c r="I54" s="58">
        <f t="shared" si="0"/>
        <v>48</v>
      </c>
      <c r="J54" s="97" t="s">
        <v>784</v>
      </c>
      <c r="K54" s="93" t="s">
        <v>175</v>
      </c>
      <c r="L54" s="94" t="s">
        <v>179</v>
      </c>
      <c r="M54" s="94">
        <v>7399785609</v>
      </c>
      <c r="N54" s="97" t="s">
        <v>559</v>
      </c>
      <c r="O54" s="97">
        <v>8474887571</v>
      </c>
      <c r="P54" s="80">
        <v>43728</v>
      </c>
      <c r="Q54" s="62" t="s">
        <v>188</v>
      </c>
      <c r="R54" s="127">
        <v>31</v>
      </c>
      <c r="S54" s="18"/>
      <c r="T54" s="18"/>
    </row>
    <row r="55" spans="1:20" ht="41.4">
      <c r="A55" s="4">
        <v>51</v>
      </c>
      <c r="B55" s="61" t="s">
        <v>63</v>
      </c>
      <c r="C55" s="75" t="s">
        <v>831</v>
      </c>
      <c r="D55" s="65" t="s">
        <v>23</v>
      </c>
      <c r="E55" s="67">
        <v>113704</v>
      </c>
      <c r="F55" s="65" t="s">
        <v>86</v>
      </c>
      <c r="G55" s="68">
        <v>0</v>
      </c>
      <c r="H55" s="68">
        <v>96</v>
      </c>
      <c r="I55" s="58">
        <f t="shared" si="0"/>
        <v>96</v>
      </c>
      <c r="J55" s="97">
        <v>8638595829</v>
      </c>
      <c r="K55" s="94" t="s">
        <v>347</v>
      </c>
      <c r="L55" s="94" t="s">
        <v>765</v>
      </c>
      <c r="M55" s="94">
        <v>9954801620</v>
      </c>
      <c r="N55" s="97" t="s">
        <v>351</v>
      </c>
      <c r="O55" s="97">
        <v>8011896190</v>
      </c>
      <c r="P55" s="80">
        <v>43728</v>
      </c>
      <c r="Q55" s="62" t="s">
        <v>188</v>
      </c>
      <c r="R55" s="127"/>
      <c r="S55" s="18"/>
      <c r="T55" s="18"/>
    </row>
    <row r="56" spans="1:20" ht="27.6">
      <c r="A56" s="4">
        <v>52</v>
      </c>
      <c r="B56" s="61" t="s">
        <v>62</v>
      </c>
      <c r="C56" s="65" t="s">
        <v>621</v>
      </c>
      <c r="D56" s="65" t="s">
        <v>25</v>
      </c>
      <c r="E56" s="61">
        <v>504010</v>
      </c>
      <c r="F56" s="65"/>
      <c r="G56" s="61">
        <v>39</v>
      </c>
      <c r="H56" s="61">
        <v>20</v>
      </c>
      <c r="I56" s="58">
        <f t="shared" si="0"/>
        <v>59</v>
      </c>
      <c r="J56" s="65" t="s">
        <v>785</v>
      </c>
      <c r="K56" s="93" t="s">
        <v>247</v>
      </c>
      <c r="L56" s="94" t="s">
        <v>248</v>
      </c>
      <c r="M56" s="94">
        <v>9435091924</v>
      </c>
      <c r="N56" s="97" t="s">
        <v>331</v>
      </c>
      <c r="O56" s="97">
        <v>9508212196</v>
      </c>
      <c r="P56" s="80">
        <v>43729</v>
      </c>
      <c r="Q56" s="62" t="s">
        <v>191</v>
      </c>
      <c r="R56" s="47"/>
      <c r="S56" s="18"/>
      <c r="T56" s="18"/>
    </row>
    <row r="57" spans="1:20">
      <c r="A57" s="4">
        <v>53</v>
      </c>
      <c r="B57" s="61" t="s">
        <v>62</v>
      </c>
      <c r="C57" s="65" t="s">
        <v>832</v>
      </c>
      <c r="D57" s="65" t="s">
        <v>23</v>
      </c>
      <c r="E57" s="67">
        <v>114101</v>
      </c>
      <c r="F57" s="65" t="s">
        <v>74</v>
      </c>
      <c r="G57" s="61">
        <v>19</v>
      </c>
      <c r="H57" s="61">
        <v>10</v>
      </c>
      <c r="I57" s="58">
        <f t="shared" si="0"/>
        <v>29</v>
      </c>
      <c r="J57" s="93">
        <v>9435657410</v>
      </c>
      <c r="K57" s="93" t="s">
        <v>247</v>
      </c>
      <c r="L57" s="94" t="s">
        <v>248</v>
      </c>
      <c r="M57" s="94">
        <v>9435091924</v>
      </c>
      <c r="N57" s="97" t="s">
        <v>331</v>
      </c>
      <c r="O57" s="97">
        <v>9508212196</v>
      </c>
      <c r="P57" s="80">
        <v>43729</v>
      </c>
      <c r="Q57" s="62" t="s">
        <v>191</v>
      </c>
      <c r="R57" s="47"/>
      <c r="S57" s="18"/>
      <c r="T57" s="18"/>
    </row>
    <row r="58" spans="1:20" ht="27.6">
      <c r="A58" s="4">
        <v>54</v>
      </c>
      <c r="B58" s="61" t="s">
        <v>63</v>
      </c>
      <c r="C58" s="63" t="s">
        <v>833</v>
      </c>
      <c r="D58" s="63" t="s">
        <v>25</v>
      </c>
      <c r="E58" s="64">
        <v>103009</v>
      </c>
      <c r="F58" s="65"/>
      <c r="G58" s="64">
        <v>22</v>
      </c>
      <c r="H58" s="64">
        <v>19</v>
      </c>
      <c r="I58" s="58">
        <f t="shared" si="0"/>
        <v>41</v>
      </c>
      <c r="J58" s="65" t="s">
        <v>786</v>
      </c>
      <c r="K58" s="94" t="s">
        <v>181</v>
      </c>
      <c r="L58" s="94" t="s">
        <v>182</v>
      </c>
      <c r="M58" s="94" t="s">
        <v>183</v>
      </c>
      <c r="N58" s="97" t="s">
        <v>184</v>
      </c>
      <c r="O58" s="97">
        <v>9859644176</v>
      </c>
      <c r="P58" s="80">
        <v>43729</v>
      </c>
      <c r="Q58" s="62" t="s">
        <v>191</v>
      </c>
      <c r="R58" s="47"/>
      <c r="S58" s="18"/>
      <c r="T58" s="18"/>
    </row>
    <row r="59" spans="1:20" ht="27.6">
      <c r="A59" s="4">
        <v>55</v>
      </c>
      <c r="B59" s="61" t="s">
        <v>63</v>
      </c>
      <c r="C59" s="69" t="s">
        <v>834</v>
      </c>
      <c r="D59" s="63" t="s">
        <v>23</v>
      </c>
      <c r="E59" s="64">
        <v>112702</v>
      </c>
      <c r="F59" s="117" t="s">
        <v>74</v>
      </c>
      <c r="G59" s="68">
        <v>28</v>
      </c>
      <c r="H59" s="68">
        <v>17</v>
      </c>
      <c r="I59" s="58">
        <f t="shared" si="0"/>
        <v>45</v>
      </c>
      <c r="J59" s="97">
        <v>9864703375</v>
      </c>
      <c r="K59" s="94" t="s">
        <v>181</v>
      </c>
      <c r="L59" s="94" t="s">
        <v>182</v>
      </c>
      <c r="M59" s="94" t="s">
        <v>183</v>
      </c>
      <c r="N59" s="97" t="s">
        <v>184</v>
      </c>
      <c r="O59" s="97">
        <v>9859644176</v>
      </c>
      <c r="P59" s="80">
        <v>43729</v>
      </c>
      <c r="Q59" s="62" t="s">
        <v>191</v>
      </c>
      <c r="R59" s="47"/>
      <c r="S59" s="18"/>
      <c r="T59" s="18"/>
    </row>
    <row r="60" spans="1:20" ht="27.6">
      <c r="A60" s="4">
        <v>56</v>
      </c>
      <c r="B60" s="61" t="s">
        <v>62</v>
      </c>
      <c r="C60" s="65" t="s">
        <v>835</v>
      </c>
      <c r="D60" s="65" t="s">
        <v>25</v>
      </c>
      <c r="E60" s="64">
        <v>104024</v>
      </c>
      <c r="F60" s="65"/>
      <c r="G60" s="64">
        <v>28</v>
      </c>
      <c r="H60" s="64">
        <v>21</v>
      </c>
      <c r="I60" s="58">
        <f t="shared" si="0"/>
        <v>49</v>
      </c>
      <c r="J60" s="18" t="s">
        <v>787</v>
      </c>
      <c r="K60" s="93" t="s">
        <v>175</v>
      </c>
      <c r="L60" s="94" t="s">
        <v>179</v>
      </c>
      <c r="M60" s="94">
        <v>7399785609</v>
      </c>
      <c r="N60" s="97" t="s">
        <v>559</v>
      </c>
      <c r="O60" s="97">
        <v>8474887571</v>
      </c>
      <c r="P60" s="23">
        <v>43731</v>
      </c>
      <c r="Q60" s="62" t="s">
        <v>158</v>
      </c>
      <c r="R60" s="47"/>
      <c r="S60" s="18"/>
      <c r="T60" s="18"/>
    </row>
    <row r="61" spans="1:20" ht="27.6">
      <c r="A61" s="4">
        <v>57</v>
      </c>
      <c r="B61" s="61" t="s">
        <v>62</v>
      </c>
      <c r="C61" s="65" t="s">
        <v>836</v>
      </c>
      <c r="D61" s="65" t="s">
        <v>23</v>
      </c>
      <c r="E61" s="66">
        <v>101204</v>
      </c>
      <c r="F61" s="65" t="s">
        <v>119</v>
      </c>
      <c r="G61" s="68">
        <v>61</v>
      </c>
      <c r="H61" s="68">
        <v>46</v>
      </c>
      <c r="I61" s="58">
        <f t="shared" si="0"/>
        <v>107</v>
      </c>
      <c r="J61" s="97">
        <v>9957852613</v>
      </c>
      <c r="K61" s="93" t="s">
        <v>175</v>
      </c>
      <c r="L61" s="94" t="s">
        <v>179</v>
      </c>
      <c r="M61" s="94">
        <v>7399785609</v>
      </c>
      <c r="N61" s="97" t="s">
        <v>559</v>
      </c>
      <c r="O61" s="97">
        <v>8474887571</v>
      </c>
      <c r="P61" s="23">
        <v>43731</v>
      </c>
      <c r="Q61" s="62" t="s">
        <v>158</v>
      </c>
      <c r="R61" s="47"/>
      <c r="S61" s="18"/>
      <c r="T61" s="18"/>
    </row>
    <row r="62" spans="1:20" ht="27.6">
      <c r="A62" s="4">
        <v>58</v>
      </c>
      <c r="B62" s="61" t="s">
        <v>63</v>
      </c>
      <c r="C62" s="65" t="s">
        <v>283</v>
      </c>
      <c r="D62" s="63" t="s">
        <v>25</v>
      </c>
      <c r="E62" s="68">
        <v>101025</v>
      </c>
      <c r="F62" s="65"/>
      <c r="G62" s="64">
        <v>35</v>
      </c>
      <c r="H62" s="64">
        <v>30</v>
      </c>
      <c r="I62" s="58">
        <f t="shared" si="0"/>
        <v>65</v>
      </c>
      <c r="J62" s="65">
        <v>9954601247</v>
      </c>
      <c r="K62" s="98" t="s">
        <v>170</v>
      </c>
      <c r="L62" s="98" t="s">
        <v>174</v>
      </c>
      <c r="M62" s="98">
        <v>9864774578</v>
      </c>
      <c r="N62" s="94" t="s">
        <v>326</v>
      </c>
      <c r="O62" s="99">
        <v>9957443663</v>
      </c>
      <c r="P62" s="23">
        <v>43731</v>
      </c>
      <c r="Q62" s="62" t="s">
        <v>158</v>
      </c>
      <c r="R62" s="127">
        <v>32</v>
      </c>
      <c r="S62" s="18"/>
      <c r="T62" s="18"/>
    </row>
    <row r="63" spans="1:20" ht="27.6">
      <c r="A63" s="4">
        <v>59</v>
      </c>
      <c r="B63" s="61" t="s">
        <v>63</v>
      </c>
      <c r="C63" s="69" t="s">
        <v>837</v>
      </c>
      <c r="D63" s="63" t="s">
        <v>23</v>
      </c>
      <c r="E63" s="67">
        <v>101702</v>
      </c>
      <c r="F63" s="117" t="s">
        <v>74</v>
      </c>
      <c r="G63" s="68">
        <v>22</v>
      </c>
      <c r="H63" s="68">
        <v>38</v>
      </c>
      <c r="I63" s="58">
        <f t="shared" si="0"/>
        <v>60</v>
      </c>
      <c r="J63" s="96" t="s">
        <v>788</v>
      </c>
      <c r="K63" s="98" t="s">
        <v>170</v>
      </c>
      <c r="L63" s="98" t="s">
        <v>174</v>
      </c>
      <c r="M63" s="98">
        <v>9864774578</v>
      </c>
      <c r="N63" s="94" t="s">
        <v>326</v>
      </c>
      <c r="O63" s="99">
        <v>9957443663</v>
      </c>
      <c r="P63" s="23">
        <v>43731</v>
      </c>
      <c r="Q63" s="62" t="s">
        <v>158</v>
      </c>
      <c r="R63" s="127">
        <v>32</v>
      </c>
      <c r="S63" s="18"/>
      <c r="T63" s="18"/>
    </row>
    <row r="64" spans="1:20">
      <c r="A64" s="4">
        <v>60</v>
      </c>
      <c r="B64" s="61" t="s">
        <v>62</v>
      </c>
      <c r="C64" s="65" t="s">
        <v>838</v>
      </c>
      <c r="D64" s="65" t="s">
        <v>25</v>
      </c>
      <c r="E64" s="64">
        <v>103028</v>
      </c>
      <c r="F64" s="65"/>
      <c r="G64" s="64">
        <v>32</v>
      </c>
      <c r="H64" s="64">
        <v>23</v>
      </c>
      <c r="I64" s="58">
        <f t="shared" si="0"/>
        <v>55</v>
      </c>
      <c r="J64" s="65">
        <v>9954662574</v>
      </c>
      <c r="K64" s="94" t="s">
        <v>175</v>
      </c>
      <c r="L64" s="94" t="s">
        <v>223</v>
      </c>
      <c r="M64" s="94">
        <v>7896100661</v>
      </c>
      <c r="N64" s="94" t="s">
        <v>717</v>
      </c>
      <c r="O64" s="99">
        <v>9859583104</v>
      </c>
      <c r="P64" s="80">
        <v>43732</v>
      </c>
      <c r="Q64" s="62" t="s">
        <v>167</v>
      </c>
      <c r="R64" s="127">
        <v>32</v>
      </c>
      <c r="S64" s="18"/>
      <c r="T64" s="18"/>
    </row>
    <row r="65" spans="1:20">
      <c r="A65" s="4">
        <v>61</v>
      </c>
      <c r="B65" s="61" t="s">
        <v>62</v>
      </c>
      <c r="C65" s="65" t="s">
        <v>839</v>
      </c>
      <c r="D65" s="65" t="s">
        <v>23</v>
      </c>
      <c r="E65" s="68">
        <v>121901</v>
      </c>
      <c r="F65" s="65" t="s">
        <v>74</v>
      </c>
      <c r="G65" s="61">
        <v>33</v>
      </c>
      <c r="H65" s="61">
        <v>26</v>
      </c>
      <c r="I65" s="58">
        <f t="shared" si="0"/>
        <v>59</v>
      </c>
      <c r="J65" s="97">
        <v>9854615402</v>
      </c>
      <c r="K65" s="94" t="s">
        <v>175</v>
      </c>
      <c r="L65" s="94" t="s">
        <v>223</v>
      </c>
      <c r="M65" s="94">
        <v>7896100661</v>
      </c>
      <c r="N65" s="94" t="s">
        <v>717</v>
      </c>
      <c r="O65" s="99">
        <v>9859583104</v>
      </c>
      <c r="P65" s="80">
        <v>43732</v>
      </c>
      <c r="Q65" s="62" t="s">
        <v>167</v>
      </c>
      <c r="R65" s="127">
        <v>32</v>
      </c>
      <c r="S65" s="18"/>
      <c r="T65" s="18"/>
    </row>
    <row r="66" spans="1:20">
      <c r="A66" s="4">
        <v>62</v>
      </c>
      <c r="B66" s="61" t="s">
        <v>63</v>
      </c>
      <c r="C66" s="65" t="s">
        <v>840</v>
      </c>
      <c r="D66" s="65" t="s">
        <v>25</v>
      </c>
      <c r="E66" s="68">
        <v>101028</v>
      </c>
      <c r="F66" s="65"/>
      <c r="G66" s="64">
        <v>28</v>
      </c>
      <c r="H66" s="64">
        <v>38</v>
      </c>
      <c r="I66" s="58">
        <f t="shared" si="0"/>
        <v>66</v>
      </c>
      <c r="J66" s="65">
        <v>8811867986</v>
      </c>
      <c r="K66" s="98" t="s">
        <v>170</v>
      </c>
      <c r="L66" s="98" t="s">
        <v>174</v>
      </c>
      <c r="M66" s="98">
        <v>9864774578</v>
      </c>
      <c r="N66" s="94" t="s">
        <v>545</v>
      </c>
      <c r="O66" s="99">
        <v>9508735697</v>
      </c>
      <c r="P66" s="80">
        <v>43732</v>
      </c>
      <c r="Q66" s="62" t="s">
        <v>167</v>
      </c>
      <c r="R66" s="127">
        <v>32</v>
      </c>
      <c r="S66" s="18"/>
      <c r="T66" s="18"/>
    </row>
    <row r="67" spans="1:20" ht="27.6">
      <c r="A67" s="4">
        <v>63</v>
      </c>
      <c r="B67" s="61" t="s">
        <v>63</v>
      </c>
      <c r="C67" s="69" t="s">
        <v>841</v>
      </c>
      <c r="D67" s="63" t="s">
        <v>23</v>
      </c>
      <c r="E67" s="68">
        <v>101704</v>
      </c>
      <c r="F67" s="117" t="s">
        <v>74</v>
      </c>
      <c r="G67" s="68">
        <v>18</v>
      </c>
      <c r="H67" s="68">
        <v>16</v>
      </c>
      <c r="I67" s="58">
        <f t="shared" si="0"/>
        <v>34</v>
      </c>
      <c r="J67" s="96" t="s">
        <v>789</v>
      </c>
      <c r="K67" s="98" t="s">
        <v>170</v>
      </c>
      <c r="L67" s="98" t="s">
        <v>174</v>
      </c>
      <c r="M67" s="98">
        <v>9864774578</v>
      </c>
      <c r="N67" s="94" t="s">
        <v>545</v>
      </c>
      <c r="O67" s="99">
        <v>9508735697</v>
      </c>
      <c r="P67" s="80">
        <v>43732</v>
      </c>
      <c r="Q67" s="62" t="s">
        <v>167</v>
      </c>
      <c r="R67" s="127">
        <v>32</v>
      </c>
      <c r="S67" s="18"/>
      <c r="T67" s="18"/>
    </row>
    <row r="68" spans="1:20" ht="27.6">
      <c r="A68" s="4">
        <v>64</v>
      </c>
      <c r="B68" s="61" t="s">
        <v>63</v>
      </c>
      <c r="C68" s="69" t="s">
        <v>121</v>
      </c>
      <c r="D68" s="63" t="s">
        <v>23</v>
      </c>
      <c r="E68" s="64">
        <v>101701</v>
      </c>
      <c r="F68" s="117" t="s">
        <v>74</v>
      </c>
      <c r="G68" s="68">
        <v>12</v>
      </c>
      <c r="H68" s="68">
        <v>20</v>
      </c>
      <c r="I68" s="58">
        <f t="shared" si="0"/>
        <v>32</v>
      </c>
      <c r="J68" s="96" t="s">
        <v>790</v>
      </c>
      <c r="K68" s="98" t="s">
        <v>170</v>
      </c>
      <c r="L68" s="98" t="s">
        <v>174</v>
      </c>
      <c r="M68" s="98">
        <v>9957047972</v>
      </c>
      <c r="N68" s="94" t="s">
        <v>219</v>
      </c>
      <c r="O68" s="99">
        <v>9854580829</v>
      </c>
      <c r="P68" s="80">
        <v>43732</v>
      </c>
      <c r="Q68" s="62" t="s">
        <v>167</v>
      </c>
      <c r="R68" s="127">
        <v>32</v>
      </c>
      <c r="S68" s="18"/>
      <c r="T68" s="18"/>
    </row>
    <row r="69" spans="1:20">
      <c r="A69" s="4">
        <v>65</v>
      </c>
      <c r="B69" s="61" t="s">
        <v>63</v>
      </c>
      <c r="C69" s="65" t="s">
        <v>842</v>
      </c>
      <c r="D69" s="63" t="s">
        <v>25</v>
      </c>
      <c r="E69" s="64">
        <v>104005</v>
      </c>
      <c r="F69" s="115"/>
      <c r="G69" s="61">
        <v>26</v>
      </c>
      <c r="H69" s="61">
        <v>20</v>
      </c>
      <c r="I69" s="58">
        <f t="shared" si="0"/>
        <v>46</v>
      </c>
      <c r="J69" s="65">
        <v>9678910452</v>
      </c>
      <c r="K69" s="93" t="s">
        <v>160</v>
      </c>
      <c r="L69" s="93" t="s">
        <v>161</v>
      </c>
      <c r="M69" s="93">
        <v>9957233464</v>
      </c>
      <c r="N69" s="94" t="s">
        <v>763</v>
      </c>
      <c r="O69" s="99">
        <v>9577166059</v>
      </c>
      <c r="P69" s="23">
        <v>43733</v>
      </c>
      <c r="Q69" s="18" t="s">
        <v>173</v>
      </c>
      <c r="R69" s="18"/>
      <c r="S69" s="18"/>
      <c r="T69" s="18"/>
    </row>
    <row r="70" spans="1:20">
      <c r="A70" s="4">
        <v>66</v>
      </c>
      <c r="B70" s="61" t="s">
        <v>63</v>
      </c>
      <c r="C70" s="69" t="s">
        <v>843</v>
      </c>
      <c r="D70" s="63" t="s">
        <v>23</v>
      </c>
      <c r="E70" s="64">
        <v>102802</v>
      </c>
      <c r="F70" s="117" t="s">
        <v>74</v>
      </c>
      <c r="G70" s="68">
        <v>18</v>
      </c>
      <c r="H70" s="68">
        <v>16</v>
      </c>
      <c r="I70" s="58">
        <f t="shared" ref="I70:I133" si="1">SUM(G70:H70)</f>
        <v>34</v>
      </c>
      <c r="J70" s="97">
        <v>7002454504</v>
      </c>
      <c r="K70" s="93" t="s">
        <v>160</v>
      </c>
      <c r="L70" s="93" t="s">
        <v>161</v>
      </c>
      <c r="M70" s="93">
        <v>9957233464</v>
      </c>
      <c r="N70" s="94" t="s">
        <v>763</v>
      </c>
      <c r="O70" s="99">
        <v>9577166059</v>
      </c>
      <c r="P70" s="23">
        <v>43733</v>
      </c>
      <c r="Q70" s="18" t="s">
        <v>173</v>
      </c>
      <c r="R70" s="18"/>
      <c r="S70" s="18"/>
      <c r="T70" s="18"/>
    </row>
    <row r="71" spans="1:20">
      <c r="A71" s="4">
        <v>67</v>
      </c>
      <c r="B71" s="61" t="s">
        <v>62</v>
      </c>
      <c r="C71" s="65" t="s">
        <v>613</v>
      </c>
      <c r="D71" s="65" t="s">
        <v>25</v>
      </c>
      <c r="E71" s="66">
        <v>504011</v>
      </c>
      <c r="F71" s="65"/>
      <c r="G71" s="61">
        <v>38</v>
      </c>
      <c r="H71" s="61">
        <v>40</v>
      </c>
      <c r="I71" s="58">
        <f t="shared" si="1"/>
        <v>78</v>
      </c>
      <c r="J71" s="65">
        <v>7896696817</v>
      </c>
      <c r="K71" s="93" t="s">
        <v>247</v>
      </c>
      <c r="L71" s="94" t="s">
        <v>248</v>
      </c>
      <c r="M71" s="94">
        <v>9435091924</v>
      </c>
      <c r="N71" s="93" t="s">
        <v>640</v>
      </c>
      <c r="O71" s="100">
        <v>9859401799</v>
      </c>
      <c r="P71" s="80">
        <v>43734</v>
      </c>
      <c r="Q71" s="62" t="s">
        <v>178</v>
      </c>
      <c r="R71" s="127">
        <v>18</v>
      </c>
      <c r="S71" s="18"/>
      <c r="T71" s="18"/>
    </row>
    <row r="72" spans="1:20" ht="27.6">
      <c r="A72" s="4">
        <v>68</v>
      </c>
      <c r="B72" s="61" t="s">
        <v>62</v>
      </c>
      <c r="C72" s="65" t="s">
        <v>844</v>
      </c>
      <c r="D72" s="65" t="s">
        <v>23</v>
      </c>
      <c r="E72" s="66">
        <v>114103</v>
      </c>
      <c r="F72" s="65" t="s">
        <v>74</v>
      </c>
      <c r="G72" s="68">
        <v>29</v>
      </c>
      <c r="H72" s="68">
        <v>41</v>
      </c>
      <c r="I72" s="58">
        <f t="shared" si="1"/>
        <v>70</v>
      </c>
      <c r="J72" s="93">
        <v>9854537215</v>
      </c>
      <c r="K72" s="93" t="s">
        <v>247</v>
      </c>
      <c r="L72" s="94" t="s">
        <v>248</v>
      </c>
      <c r="M72" s="94">
        <v>9435091924</v>
      </c>
      <c r="N72" s="93" t="s">
        <v>640</v>
      </c>
      <c r="O72" s="100">
        <v>9859401799</v>
      </c>
      <c r="P72" s="80">
        <v>43734</v>
      </c>
      <c r="Q72" s="62" t="s">
        <v>178</v>
      </c>
      <c r="R72" s="127">
        <v>18</v>
      </c>
      <c r="S72" s="18"/>
      <c r="T72" s="18"/>
    </row>
    <row r="73" spans="1:20" ht="27.6">
      <c r="A73" s="4">
        <v>69</v>
      </c>
      <c r="B73" s="61" t="s">
        <v>63</v>
      </c>
      <c r="C73" s="65" t="s">
        <v>845</v>
      </c>
      <c r="D73" s="65" t="s">
        <v>25</v>
      </c>
      <c r="E73" s="61">
        <v>506001</v>
      </c>
      <c r="F73" s="65"/>
      <c r="G73" s="61">
        <v>28</v>
      </c>
      <c r="H73" s="61">
        <v>17</v>
      </c>
      <c r="I73" s="58">
        <f t="shared" si="1"/>
        <v>45</v>
      </c>
      <c r="J73" s="65" t="s">
        <v>791</v>
      </c>
      <c r="K73" s="94" t="s">
        <v>347</v>
      </c>
      <c r="L73" s="93" t="s">
        <v>348</v>
      </c>
      <c r="M73" s="96">
        <v>9508826855</v>
      </c>
      <c r="N73" s="97" t="s">
        <v>792</v>
      </c>
      <c r="O73" s="97">
        <v>8753894095</v>
      </c>
      <c r="P73" s="80">
        <v>43734</v>
      </c>
      <c r="Q73" s="62" t="s">
        <v>178</v>
      </c>
      <c r="R73" s="127"/>
      <c r="S73" s="18"/>
      <c r="T73" s="18"/>
    </row>
    <row r="74" spans="1:20" ht="41.4">
      <c r="A74" s="4">
        <v>70</v>
      </c>
      <c r="B74" s="61" t="s">
        <v>63</v>
      </c>
      <c r="C74" s="75" t="s">
        <v>846</v>
      </c>
      <c r="D74" s="65" t="s">
        <v>23</v>
      </c>
      <c r="E74" s="67">
        <v>115002</v>
      </c>
      <c r="F74" s="65" t="s">
        <v>74</v>
      </c>
      <c r="G74" s="68">
        <v>17</v>
      </c>
      <c r="H74" s="68">
        <v>10</v>
      </c>
      <c r="I74" s="58">
        <f t="shared" si="1"/>
        <v>27</v>
      </c>
      <c r="J74" s="97" t="s">
        <v>793</v>
      </c>
      <c r="K74" s="94" t="s">
        <v>347</v>
      </c>
      <c r="L74" s="93" t="s">
        <v>348</v>
      </c>
      <c r="M74" s="96">
        <v>9508826855</v>
      </c>
      <c r="N74" s="97" t="s">
        <v>792</v>
      </c>
      <c r="O74" s="97">
        <v>8753894095</v>
      </c>
      <c r="P74" s="80">
        <v>43734</v>
      </c>
      <c r="Q74" s="62" t="s">
        <v>178</v>
      </c>
      <c r="R74" s="47"/>
      <c r="S74" s="18"/>
      <c r="T74" s="18"/>
    </row>
    <row r="75" spans="1:20">
      <c r="A75" s="4">
        <v>71</v>
      </c>
      <c r="B75" s="61" t="s">
        <v>63</v>
      </c>
      <c r="C75" s="75" t="s">
        <v>847</v>
      </c>
      <c r="D75" s="65" t="s">
        <v>23</v>
      </c>
      <c r="E75" s="67">
        <v>113505</v>
      </c>
      <c r="F75" s="65"/>
      <c r="G75" s="68">
        <v>18</v>
      </c>
      <c r="H75" s="68">
        <v>21</v>
      </c>
      <c r="I75" s="58">
        <f t="shared" si="1"/>
        <v>39</v>
      </c>
      <c r="J75" s="97">
        <v>9954008488</v>
      </c>
      <c r="K75" s="94" t="s">
        <v>794</v>
      </c>
      <c r="L75" s="94" t="s">
        <v>248</v>
      </c>
      <c r="M75" s="94">
        <v>9435091924</v>
      </c>
      <c r="N75" s="96" t="s">
        <v>491</v>
      </c>
      <c r="O75" s="96">
        <v>9854865782</v>
      </c>
      <c r="P75" s="80">
        <v>43734</v>
      </c>
      <c r="Q75" s="62" t="s">
        <v>178</v>
      </c>
      <c r="R75" s="47"/>
      <c r="S75" s="18"/>
      <c r="T75" s="18"/>
    </row>
    <row r="76" spans="1:20" ht="27.6">
      <c r="A76" s="4">
        <v>72</v>
      </c>
      <c r="B76" s="61" t="s">
        <v>62</v>
      </c>
      <c r="C76" s="75" t="s">
        <v>848</v>
      </c>
      <c r="D76" s="65" t="s">
        <v>23</v>
      </c>
      <c r="E76" s="67">
        <v>102202</v>
      </c>
      <c r="F76" s="118" t="s">
        <v>74</v>
      </c>
      <c r="G76" s="68">
        <v>67</v>
      </c>
      <c r="H76" s="68">
        <v>69</v>
      </c>
      <c r="I76" s="58">
        <f t="shared" si="1"/>
        <v>136</v>
      </c>
      <c r="J76" s="94" t="s">
        <v>795</v>
      </c>
      <c r="K76" s="93" t="s">
        <v>164</v>
      </c>
      <c r="L76" s="93" t="s">
        <v>165</v>
      </c>
      <c r="M76" s="93">
        <v>9678711334</v>
      </c>
      <c r="N76" s="94" t="s">
        <v>338</v>
      </c>
      <c r="O76" s="99">
        <v>9678380839</v>
      </c>
      <c r="P76" s="23">
        <v>43735</v>
      </c>
      <c r="Q76" s="18" t="s">
        <v>188</v>
      </c>
      <c r="R76" s="47"/>
      <c r="S76" s="18"/>
      <c r="T76" s="18"/>
    </row>
    <row r="77" spans="1:20">
      <c r="A77" s="4">
        <v>73</v>
      </c>
      <c r="B77" s="61" t="s">
        <v>63</v>
      </c>
      <c r="C77" s="62" t="s">
        <v>849</v>
      </c>
      <c r="D77" s="65" t="s">
        <v>25</v>
      </c>
      <c r="E77" s="130">
        <v>504006</v>
      </c>
      <c r="F77" s="65"/>
      <c r="G77" s="130">
        <v>26</v>
      </c>
      <c r="H77" s="130">
        <v>23</v>
      </c>
      <c r="I77" s="58">
        <f t="shared" si="1"/>
        <v>49</v>
      </c>
      <c r="J77" s="62">
        <v>8011381028</v>
      </c>
      <c r="K77" s="93" t="s">
        <v>208</v>
      </c>
      <c r="L77" s="94" t="s">
        <v>209</v>
      </c>
      <c r="M77" s="94">
        <v>8638360278</v>
      </c>
      <c r="N77" s="94" t="s">
        <v>210</v>
      </c>
      <c r="O77" s="94">
        <v>9954066645</v>
      </c>
      <c r="P77" s="23">
        <v>43735</v>
      </c>
      <c r="Q77" s="18" t="s">
        <v>188</v>
      </c>
      <c r="R77" s="47"/>
      <c r="S77" s="18"/>
      <c r="T77" s="18"/>
    </row>
    <row r="78" spans="1:20">
      <c r="A78" s="4">
        <v>74</v>
      </c>
      <c r="B78" s="61" t="s">
        <v>63</v>
      </c>
      <c r="C78" s="75" t="s">
        <v>109</v>
      </c>
      <c r="D78" s="65" t="s">
        <v>23</v>
      </c>
      <c r="E78" s="67">
        <v>113604</v>
      </c>
      <c r="F78" s="65" t="s">
        <v>74</v>
      </c>
      <c r="G78" s="68">
        <v>19</v>
      </c>
      <c r="H78" s="68">
        <v>34</v>
      </c>
      <c r="I78" s="58">
        <f t="shared" si="1"/>
        <v>53</v>
      </c>
      <c r="J78" s="96">
        <v>9365123608</v>
      </c>
      <c r="K78" s="93" t="s">
        <v>208</v>
      </c>
      <c r="L78" s="94" t="s">
        <v>209</v>
      </c>
      <c r="M78" s="94">
        <v>8638360278</v>
      </c>
      <c r="N78" s="94" t="s">
        <v>210</v>
      </c>
      <c r="O78" s="94">
        <v>9954066645</v>
      </c>
      <c r="P78" s="23">
        <v>43735</v>
      </c>
      <c r="Q78" s="18" t="s">
        <v>188</v>
      </c>
      <c r="R78" s="47"/>
      <c r="S78" s="18"/>
      <c r="T78" s="18"/>
    </row>
    <row r="79" spans="1:20" ht="27.6">
      <c r="A79" s="4">
        <v>75</v>
      </c>
      <c r="B79" s="79" t="s">
        <v>62</v>
      </c>
      <c r="C79" s="62" t="s">
        <v>850</v>
      </c>
      <c r="D79" s="73" t="s">
        <v>25</v>
      </c>
      <c r="E79" s="130">
        <v>506016</v>
      </c>
      <c r="F79" s="127"/>
      <c r="G79" s="61">
        <v>23</v>
      </c>
      <c r="H79" s="61">
        <v>35</v>
      </c>
      <c r="I79" s="58">
        <f t="shared" si="1"/>
        <v>58</v>
      </c>
      <c r="J79" s="65" t="s">
        <v>796</v>
      </c>
      <c r="K79" s="94" t="s">
        <v>185</v>
      </c>
      <c r="L79" s="93" t="s">
        <v>237</v>
      </c>
      <c r="M79" s="93">
        <v>9401450311</v>
      </c>
      <c r="N79" s="94" t="s">
        <v>238</v>
      </c>
      <c r="O79" s="99">
        <v>9854119132</v>
      </c>
      <c r="P79" s="80">
        <v>43736</v>
      </c>
      <c r="Q79" s="62" t="s">
        <v>191</v>
      </c>
      <c r="R79" s="47"/>
      <c r="S79" s="18"/>
      <c r="T79" s="18"/>
    </row>
    <row r="80" spans="1:20" ht="27.6">
      <c r="A80" s="4">
        <v>76</v>
      </c>
      <c r="B80" s="79" t="s">
        <v>62</v>
      </c>
      <c r="C80" s="62" t="s">
        <v>140</v>
      </c>
      <c r="D80" s="73" t="s">
        <v>23</v>
      </c>
      <c r="E80" s="130">
        <v>209402</v>
      </c>
      <c r="F80" s="117" t="s">
        <v>74</v>
      </c>
      <c r="G80" s="64">
        <v>22</v>
      </c>
      <c r="H80" s="64">
        <v>22</v>
      </c>
      <c r="I80" s="58">
        <f t="shared" si="1"/>
        <v>44</v>
      </c>
      <c r="J80" s="94" t="s">
        <v>236</v>
      </c>
      <c r="K80" s="94" t="s">
        <v>185</v>
      </c>
      <c r="L80" s="93" t="s">
        <v>237</v>
      </c>
      <c r="M80" s="93">
        <v>9401450311</v>
      </c>
      <c r="N80" s="94" t="s">
        <v>238</v>
      </c>
      <c r="O80" s="99">
        <v>9854119132</v>
      </c>
      <c r="P80" s="80">
        <v>43736</v>
      </c>
      <c r="Q80" s="62" t="s">
        <v>191</v>
      </c>
      <c r="R80" s="47"/>
      <c r="S80" s="18"/>
      <c r="T80" s="18"/>
    </row>
    <row r="81" spans="1:20" ht="27.6">
      <c r="A81" s="4">
        <v>77</v>
      </c>
      <c r="B81" s="61" t="s">
        <v>63</v>
      </c>
      <c r="C81" s="65" t="s">
        <v>851</v>
      </c>
      <c r="D81" s="65" t="s">
        <v>25</v>
      </c>
      <c r="E81" s="64">
        <v>103018</v>
      </c>
      <c r="F81" s="65"/>
      <c r="G81" s="64">
        <v>26</v>
      </c>
      <c r="H81" s="64">
        <v>37</v>
      </c>
      <c r="I81" s="58">
        <f t="shared" si="1"/>
        <v>63</v>
      </c>
      <c r="J81" s="65">
        <v>8486574903</v>
      </c>
      <c r="K81" s="94" t="s">
        <v>181</v>
      </c>
      <c r="L81" s="94" t="s">
        <v>182</v>
      </c>
      <c r="M81" s="94" t="s">
        <v>183</v>
      </c>
      <c r="N81" s="97" t="s">
        <v>797</v>
      </c>
      <c r="O81" s="97">
        <v>9854197684</v>
      </c>
      <c r="P81" s="80">
        <v>43736</v>
      </c>
      <c r="Q81" s="62" t="s">
        <v>191</v>
      </c>
      <c r="R81" s="127">
        <v>11</v>
      </c>
      <c r="S81" s="18"/>
      <c r="T81" s="18"/>
    </row>
    <row r="82" spans="1:20" ht="27.6">
      <c r="A82" s="4">
        <v>78</v>
      </c>
      <c r="B82" s="61" t="s">
        <v>63</v>
      </c>
      <c r="C82" s="69" t="s">
        <v>852</v>
      </c>
      <c r="D82" s="65" t="s">
        <v>23</v>
      </c>
      <c r="E82" s="64">
        <v>120301</v>
      </c>
      <c r="F82" s="117" t="s">
        <v>74</v>
      </c>
      <c r="G82" s="68">
        <v>18</v>
      </c>
      <c r="H82" s="68">
        <v>21</v>
      </c>
      <c r="I82" s="58">
        <f t="shared" si="1"/>
        <v>39</v>
      </c>
      <c r="J82" s="97">
        <v>9435358393</v>
      </c>
      <c r="K82" s="94" t="s">
        <v>181</v>
      </c>
      <c r="L82" s="94" t="s">
        <v>182</v>
      </c>
      <c r="M82" s="94" t="s">
        <v>183</v>
      </c>
      <c r="N82" s="97" t="s">
        <v>797</v>
      </c>
      <c r="O82" s="97">
        <v>9854197684</v>
      </c>
      <c r="P82" s="80">
        <v>43736</v>
      </c>
      <c r="Q82" s="62" t="s">
        <v>191</v>
      </c>
      <c r="R82" s="127">
        <v>11</v>
      </c>
      <c r="S82" s="18"/>
      <c r="T82" s="18"/>
    </row>
    <row r="83" spans="1:20">
      <c r="A83" s="4">
        <v>79</v>
      </c>
      <c r="B83" s="61" t="s">
        <v>62</v>
      </c>
      <c r="C83" s="65" t="s">
        <v>610</v>
      </c>
      <c r="D83" s="63" t="s">
        <v>25</v>
      </c>
      <c r="E83" s="61">
        <v>506011</v>
      </c>
      <c r="F83" s="65"/>
      <c r="G83" s="61">
        <v>36</v>
      </c>
      <c r="H83" s="61">
        <v>32</v>
      </c>
      <c r="I83" s="58">
        <f t="shared" si="1"/>
        <v>68</v>
      </c>
      <c r="J83" s="65">
        <v>9954622408</v>
      </c>
      <c r="K83" s="98" t="s">
        <v>185</v>
      </c>
      <c r="L83" s="93" t="s">
        <v>237</v>
      </c>
      <c r="M83" s="93">
        <v>9401450311</v>
      </c>
      <c r="N83" s="93" t="s">
        <v>205</v>
      </c>
      <c r="O83" s="100">
        <v>8486600315</v>
      </c>
      <c r="P83" s="80">
        <v>43738</v>
      </c>
      <c r="Q83" s="65" t="s">
        <v>158</v>
      </c>
      <c r="R83" s="18"/>
      <c r="S83" s="18"/>
      <c r="T83" s="18"/>
    </row>
    <row r="84" spans="1:20">
      <c r="A84" s="4">
        <v>80</v>
      </c>
      <c r="B84" s="61" t="s">
        <v>62</v>
      </c>
      <c r="C84" s="65" t="s">
        <v>853</v>
      </c>
      <c r="D84" s="63" t="s">
        <v>23</v>
      </c>
      <c r="E84" s="64">
        <v>209401</v>
      </c>
      <c r="F84" s="65" t="s">
        <v>74</v>
      </c>
      <c r="G84" s="64">
        <v>59</v>
      </c>
      <c r="H84" s="64">
        <v>77</v>
      </c>
      <c r="I84" s="58">
        <f t="shared" si="1"/>
        <v>136</v>
      </c>
      <c r="J84" s="93">
        <v>9678381621</v>
      </c>
      <c r="K84" s="98" t="s">
        <v>185</v>
      </c>
      <c r="L84" s="93" t="s">
        <v>237</v>
      </c>
      <c r="M84" s="93">
        <v>9401450311</v>
      </c>
      <c r="N84" s="93" t="s">
        <v>205</v>
      </c>
      <c r="O84" s="100">
        <v>8486600315</v>
      </c>
      <c r="P84" s="80">
        <v>43738</v>
      </c>
      <c r="Q84" s="65" t="s">
        <v>158</v>
      </c>
      <c r="R84" s="18"/>
      <c r="S84" s="18"/>
      <c r="T84" s="18"/>
    </row>
    <row r="85" spans="1:20" ht="27.6">
      <c r="A85" s="4">
        <v>81</v>
      </c>
      <c r="B85" s="61" t="s">
        <v>63</v>
      </c>
      <c r="C85" s="65" t="s">
        <v>854</v>
      </c>
      <c r="D85" s="65" t="s">
        <v>25</v>
      </c>
      <c r="E85" s="64">
        <v>101004</v>
      </c>
      <c r="F85" s="65"/>
      <c r="G85" s="61">
        <v>27</v>
      </c>
      <c r="H85" s="61">
        <v>36</v>
      </c>
      <c r="I85" s="58">
        <f t="shared" si="1"/>
        <v>63</v>
      </c>
      <c r="J85" s="65">
        <v>9678873392</v>
      </c>
      <c r="K85" s="93" t="s">
        <v>198</v>
      </c>
      <c r="L85" s="93" t="s">
        <v>199</v>
      </c>
      <c r="M85" s="93">
        <v>9957853033</v>
      </c>
      <c r="N85" s="96" t="s">
        <v>224</v>
      </c>
      <c r="O85" s="96">
        <v>9957102483</v>
      </c>
      <c r="P85" s="80">
        <v>43738</v>
      </c>
      <c r="Q85" s="65" t="s">
        <v>158</v>
      </c>
      <c r="R85" s="47"/>
      <c r="S85" s="18"/>
      <c r="T85" s="18"/>
    </row>
    <row r="86" spans="1:20" ht="27.6">
      <c r="A86" s="4">
        <v>82</v>
      </c>
      <c r="B86" s="61" t="s">
        <v>63</v>
      </c>
      <c r="C86" s="75" t="s">
        <v>855</v>
      </c>
      <c r="D86" s="65" t="s">
        <v>23</v>
      </c>
      <c r="E86" s="67">
        <v>103201</v>
      </c>
      <c r="F86" s="65" t="s">
        <v>74</v>
      </c>
      <c r="G86" s="68">
        <v>32</v>
      </c>
      <c r="H86" s="68">
        <v>37</v>
      </c>
      <c r="I86" s="58">
        <f t="shared" si="1"/>
        <v>69</v>
      </c>
      <c r="J86" s="96">
        <v>9954315993</v>
      </c>
      <c r="K86" s="93" t="s">
        <v>198</v>
      </c>
      <c r="L86" s="93" t="s">
        <v>199</v>
      </c>
      <c r="M86" s="93">
        <v>9957853033</v>
      </c>
      <c r="N86" s="96" t="s">
        <v>224</v>
      </c>
      <c r="O86" s="96">
        <v>9957102483</v>
      </c>
      <c r="P86" s="80">
        <v>43738</v>
      </c>
      <c r="Q86" s="65" t="s">
        <v>158</v>
      </c>
      <c r="R86" s="47"/>
      <c r="S86" s="18"/>
      <c r="T86" s="18"/>
    </row>
    <row r="87" spans="1:20">
      <c r="A87" s="4">
        <v>83</v>
      </c>
      <c r="B87" s="17"/>
      <c r="C87" s="18"/>
      <c r="D87" s="18"/>
      <c r="E87" s="19"/>
      <c r="F87" s="18"/>
      <c r="G87" s="19"/>
      <c r="H87" s="19"/>
      <c r="I87" s="58">
        <f t="shared" si="1"/>
        <v>0</v>
      </c>
      <c r="J87" s="18"/>
      <c r="K87" s="18"/>
      <c r="L87" s="18"/>
      <c r="M87" s="18"/>
      <c r="N87" s="18"/>
      <c r="O87" s="18"/>
      <c r="P87" s="23"/>
      <c r="Q87" s="18"/>
      <c r="R87" s="18"/>
      <c r="S87" s="18"/>
      <c r="T87" s="18"/>
    </row>
    <row r="88" spans="1:20">
      <c r="A88" s="4">
        <v>84</v>
      </c>
      <c r="B88" s="17"/>
      <c r="C88" s="18"/>
      <c r="D88" s="18"/>
      <c r="E88" s="19"/>
      <c r="F88" s="18"/>
      <c r="G88" s="19"/>
      <c r="H88" s="19"/>
      <c r="I88" s="58">
        <f t="shared" si="1"/>
        <v>0</v>
      </c>
      <c r="J88" s="18"/>
      <c r="K88" s="18"/>
      <c r="L88" s="18"/>
      <c r="M88" s="18"/>
      <c r="N88" s="18"/>
      <c r="O88" s="18"/>
      <c r="P88" s="23"/>
      <c r="Q88" s="18"/>
      <c r="R88" s="18"/>
      <c r="S88" s="18"/>
      <c r="T88" s="18"/>
    </row>
    <row r="89" spans="1:20">
      <c r="A89" s="4">
        <v>85</v>
      </c>
      <c r="B89" s="17"/>
      <c r="C89" s="18"/>
      <c r="D89" s="18"/>
      <c r="E89" s="19"/>
      <c r="F89" s="18"/>
      <c r="G89" s="19"/>
      <c r="H89" s="19"/>
      <c r="I89" s="58">
        <f t="shared" si="1"/>
        <v>0</v>
      </c>
      <c r="J89" s="18"/>
      <c r="K89" s="18"/>
      <c r="L89" s="18"/>
      <c r="M89" s="18"/>
      <c r="N89" s="18"/>
      <c r="O89" s="18"/>
      <c r="P89" s="23"/>
      <c r="Q89" s="18"/>
      <c r="R89" s="18"/>
      <c r="S89" s="18"/>
      <c r="T89" s="18"/>
    </row>
    <row r="90" spans="1:20">
      <c r="A90" s="4">
        <v>86</v>
      </c>
      <c r="B90" s="17"/>
      <c r="C90" s="18"/>
      <c r="D90" s="18"/>
      <c r="E90" s="19"/>
      <c r="F90" s="18"/>
      <c r="G90" s="19"/>
      <c r="H90" s="19"/>
      <c r="I90" s="58">
        <f t="shared" si="1"/>
        <v>0</v>
      </c>
      <c r="J90" s="18"/>
      <c r="K90" s="18"/>
      <c r="L90" s="18"/>
      <c r="M90" s="18"/>
      <c r="N90" s="18"/>
      <c r="O90" s="18"/>
      <c r="P90" s="23"/>
      <c r="Q90" s="18"/>
      <c r="R90" s="18"/>
      <c r="S90" s="18"/>
      <c r="T90" s="18"/>
    </row>
    <row r="91" spans="1:20">
      <c r="A91" s="4">
        <v>87</v>
      </c>
      <c r="B91" s="17"/>
      <c r="C91" s="18"/>
      <c r="D91" s="18"/>
      <c r="E91" s="19"/>
      <c r="F91" s="18"/>
      <c r="G91" s="19"/>
      <c r="H91" s="19"/>
      <c r="I91" s="58">
        <f t="shared" si="1"/>
        <v>0</v>
      </c>
      <c r="J91" s="18"/>
      <c r="K91" s="18"/>
      <c r="L91" s="18"/>
      <c r="M91" s="18"/>
      <c r="N91" s="18"/>
      <c r="O91" s="18"/>
      <c r="P91" s="23"/>
      <c r="Q91" s="18"/>
      <c r="R91" s="18"/>
      <c r="S91" s="18"/>
      <c r="T91" s="18"/>
    </row>
    <row r="92" spans="1:20">
      <c r="A92" s="4">
        <v>88</v>
      </c>
      <c r="B92" s="17"/>
      <c r="C92" s="18"/>
      <c r="D92" s="18"/>
      <c r="E92" s="19"/>
      <c r="F92" s="18"/>
      <c r="G92" s="19"/>
      <c r="H92" s="19"/>
      <c r="I92" s="58">
        <f t="shared" si="1"/>
        <v>0</v>
      </c>
      <c r="J92" s="18"/>
      <c r="K92" s="18"/>
      <c r="L92" s="18"/>
      <c r="M92" s="18"/>
      <c r="N92" s="18"/>
      <c r="O92" s="18"/>
      <c r="P92" s="23"/>
      <c r="Q92" s="18"/>
      <c r="R92" s="18"/>
      <c r="S92" s="18"/>
      <c r="T92" s="18"/>
    </row>
    <row r="93" spans="1:20">
      <c r="A93" s="4">
        <v>89</v>
      </c>
      <c r="B93" s="17"/>
      <c r="C93" s="18"/>
      <c r="D93" s="18"/>
      <c r="E93" s="19"/>
      <c r="F93" s="18"/>
      <c r="G93" s="19"/>
      <c r="H93" s="19"/>
      <c r="I93" s="58">
        <f t="shared" si="1"/>
        <v>0</v>
      </c>
      <c r="J93" s="18"/>
      <c r="K93" s="18"/>
      <c r="L93" s="18"/>
      <c r="M93" s="18"/>
      <c r="N93" s="18"/>
      <c r="O93" s="18"/>
      <c r="P93" s="23"/>
      <c r="Q93" s="18"/>
      <c r="R93" s="18"/>
      <c r="S93" s="18"/>
      <c r="T93" s="18"/>
    </row>
    <row r="94" spans="1:20">
      <c r="A94" s="4">
        <v>90</v>
      </c>
      <c r="B94" s="17"/>
      <c r="C94" s="18"/>
      <c r="D94" s="18"/>
      <c r="E94" s="19"/>
      <c r="F94" s="18"/>
      <c r="G94" s="19"/>
      <c r="H94" s="19"/>
      <c r="I94" s="58">
        <f t="shared" si="1"/>
        <v>0</v>
      </c>
      <c r="J94" s="18"/>
      <c r="K94" s="18"/>
      <c r="L94" s="18"/>
      <c r="M94" s="18"/>
      <c r="N94" s="18"/>
      <c r="O94" s="18"/>
      <c r="P94" s="23"/>
      <c r="Q94" s="18"/>
      <c r="R94" s="18"/>
      <c r="S94" s="18"/>
      <c r="T94" s="18"/>
    </row>
    <row r="95" spans="1:20">
      <c r="A95" s="4">
        <v>91</v>
      </c>
      <c r="B95" s="17"/>
      <c r="C95" s="18"/>
      <c r="D95" s="18"/>
      <c r="E95" s="19"/>
      <c r="F95" s="18"/>
      <c r="G95" s="19"/>
      <c r="H95" s="19"/>
      <c r="I95" s="58">
        <f t="shared" si="1"/>
        <v>0</v>
      </c>
      <c r="J95" s="18"/>
      <c r="K95" s="18"/>
      <c r="L95" s="18"/>
      <c r="M95" s="18"/>
      <c r="N95" s="18"/>
      <c r="O95" s="18"/>
      <c r="P95" s="23"/>
      <c r="Q95" s="18"/>
      <c r="R95" s="18"/>
      <c r="S95" s="18"/>
      <c r="T95" s="18"/>
    </row>
    <row r="96" spans="1:20">
      <c r="A96" s="4">
        <v>92</v>
      </c>
      <c r="B96" s="17"/>
      <c r="C96" s="18"/>
      <c r="D96" s="18"/>
      <c r="E96" s="19"/>
      <c r="F96" s="18"/>
      <c r="G96" s="19"/>
      <c r="H96" s="19"/>
      <c r="I96" s="58">
        <f t="shared" si="1"/>
        <v>0</v>
      </c>
      <c r="J96" s="18"/>
      <c r="K96" s="18"/>
      <c r="L96" s="18"/>
      <c r="M96" s="18"/>
      <c r="N96" s="18"/>
      <c r="O96" s="18"/>
      <c r="P96" s="23"/>
      <c r="Q96" s="18"/>
      <c r="R96" s="18"/>
      <c r="S96" s="18"/>
      <c r="T96" s="18"/>
    </row>
    <row r="97" spans="1:20">
      <c r="A97" s="4">
        <v>93</v>
      </c>
      <c r="B97" s="17"/>
      <c r="C97" s="18"/>
      <c r="D97" s="18"/>
      <c r="E97" s="19"/>
      <c r="F97" s="18"/>
      <c r="G97" s="19"/>
      <c r="H97" s="19"/>
      <c r="I97" s="58">
        <f t="shared" si="1"/>
        <v>0</v>
      </c>
      <c r="J97" s="18"/>
      <c r="K97" s="18"/>
      <c r="L97" s="18"/>
      <c r="M97" s="18"/>
      <c r="N97" s="18"/>
      <c r="O97" s="18"/>
      <c r="P97" s="23"/>
      <c r="Q97" s="18"/>
      <c r="R97" s="18"/>
      <c r="S97" s="18"/>
      <c r="T97" s="18"/>
    </row>
    <row r="98" spans="1:20">
      <c r="A98" s="4">
        <v>94</v>
      </c>
      <c r="B98" s="17"/>
      <c r="C98" s="47"/>
      <c r="D98" s="47"/>
      <c r="E98" s="19"/>
      <c r="F98" s="47"/>
      <c r="G98" s="19"/>
      <c r="H98" s="19"/>
      <c r="I98" s="58">
        <f t="shared" si="1"/>
        <v>0</v>
      </c>
      <c r="J98" s="47"/>
      <c r="K98" s="47"/>
      <c r="L98" s="47"/>
      <c r="M98" s="47"/>
      <c r="N98" s="47"/>
      <c r="O98" s="47"/>
      <c r="P98" s="23"/>
      <c r="Q98" s="18"/>
      <c r="R98" s="18"/>
      <c r="S98" s="18"/>
      <c r="T98" s="18"/>
    </row>
    <row r="99" spans="1:20">
      <c r="A99" s="4">
        <v>95</v>
      </c>
      <c r="B99" s="17"/>
      <c r="C99" s="18"/>
      <c r="D99" s="18"/>
      <c r="E99" s="19"/>
      <c r="F99" s="18"/>
      <c r="G99" s="19"/>
      <c r="H99" s="19"/>
      <c r="I99" s="58">
        <f t="shared" si="1"/>
        <v>0</v>
      </c>
      <c r="J99" s="18"/>
      <c r="K99" s="18"/>
      <c r="L99" s="18"/>
      <c r="M99" s="18"/>
      <c r="N99" s="18"/>
      <c r="O99" s="18"/>
      <c r="P99" s="23"/>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3"/>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3"/>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3"/>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3"/>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3"/>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3"/>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3"/>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3"/>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3"/>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3"/>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3"/>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3"/>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3"/>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3"/>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3"/>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3"/>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3"/>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3"/>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3"/>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3"/>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3"/>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3"/>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3"/>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3"/>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3"/>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3"/>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3"/>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3"/>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3"/>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3"/>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3"/>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3"/>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3"/>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3"/>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3"/>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3"/>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3"/>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3"/>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3"/>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3"/>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3"/>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3"/>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3"/>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3"/>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3"/>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3"/>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3"/>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3"/>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3"/>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3"/>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3"/>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3"/>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3"/>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3"/>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3"/>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3"/>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3"/>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3"/>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3"/>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3"/>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3"/>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3"/>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3"/>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3"/>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3"/>
      <c r="Q164" s="18"/>
      <c r="R164" s="18"/>
      <c r="S164" s="18"/>
      <c r="T164" s="18"/>
    </row>
    <row r="165" spans="1:20">
      <c r="A165" s="20" t="s">
        <v>11</v>
      </c>
      <c r="B165" s="38"/>
      <c r="C165" s="20">
        <f>COUNTIFS(C6:C164,"*")</f>
        <v>81</v>
      </c>
      <c r="D165" s="20"/>
      <c r="E165" s="13"/>
      <c r="F165" s="20"/>
      <c r="G165" s="57">
        <f>SUM(G6:G164)</f>
        <v>3221</v>
      </c>
      <c r="H165" s="57">
        <f>SUM(H6:H164)</f>
        <v>3124</v>
      </c>
      <c r="I165" s="57">
        <f>SUM(I6:I164)</f>
        <v>6345</v>
      </c>
      <c r="J165" s="20"/>
      <c r="K165" s="20"/>
      <c r="L165" s="20"/>
      <c r="M165" s="20"/>
      <c r="N165" s="20"/>
      <c r="O165" s="20"/>
      <c r="P165" s="14"/>
      <c r="Q165" s="20"/>
      <c r="R165" s="20"/>
      <c r="S165" s="20"/>
      <c r="T165" s="12"/>
    </row>
    <row r="166" spans="1:20">
      <c r="A166" s="43" t="s">
        <v>62</v>
      </c>
      <c r="B166" s="10">
        <f>COUNTIF(B$5:B$164,"Team 1")</f>
        <v>39</v>
      </c>
      <c r="C166" s="43" t="s">
        <v>25</v>
      </c>
      <c r="D166" s="10">
        <f>COUNTIF(D6:D164,"Anganwadi")</f>
        <v>34</v>
      </c>
    </row>
    <row r="167" spans="1:20">
      <c r="A167" s="43" t="s">
        <v>63</v>
      </c>
      <c r="B167" s="10">
        <f>COUNTIF(B$6:B$164,"Team 2")</f>
        <v>43</v>
      </c>
      <c r="C167" s="43" t="s">
        <v>23</v>
      </c>
      <c r="D167" s="10">
        <f>COUNTIF(D6:D164,"School")</f>
        <v>47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sqref="A1:J1"/>
    </sheetView>
  </sheetViews>
  <sheetFormatPr defaultColWidth="9.109375" defaultRowHeight="13.8"/>
  <cols>
    <col min="1" max="1" width="6.44140625" style="34" customWidth="1"/>
    <col min="2" max="2" width="9.88671875" style="25" customWidth="1"/>
    <col min="3" max="3" width="13.44140625" style="25" customWidth="1"/>
    <col min="4" max="6" width="12" style="25" customWidth="1"/>
    <col min="7" max="7" width="14.6640625" style="25" customWidth="1"/>
    <col min="8" max="8" width="13.109375" style="25" customWidth="1"/>
    <col min="9" max="9" width="11.44140625" style="25" customWidth="1"/>
    <col min="10" max="10" width="10.88671875" style="25" customWidth="1"/>
    <col min="11" max="16384" width="9.109375" style="25"/>
  </cols>
  <sheetData>
    <row r="1" spans="1:11" ht="46.5" customHeight="1">
      <c r="A1" s="195" t="s">
        <v>71</v>
      </c>
      <c r="B1" s="195"/>
      <c r="C1" s="195"/>
      <c r="D1" s="195"/>
      <c r="E1" s="195"/>
      <c r="F1" s="196"/>
      <c r="G1" s="196"/>
      <c r="H1" s="196"/>
      <c r="I1" s="196"/>
      <c r="J1" s="196"/>
    </row>
    <row r="2" spans="1:11" ht="27.6">
      <c r="A2" s="197" t="s">
        <v>0</v>
      </c>
      <c r="B2" s="198"/>
      <c r="C2" s="199" t="str">
        <f>'Block at a Glance'!C2:D2</f>
        <v>ASSAM</v>
      </c>
      <c r="D2" s="200"/>
      <c r="E2" s="26" t="s">
        <v>1</v>
      </c>
      <c r="F2" s="201" t="s">
        <v>379</v>
      </c>
      <c r="G2" s="202"/>
      <c r="H2" s="27" t="s">
        <v>24</v>
      </c>
      <c r="I2" s="201" t="s">
        <v>380</v>
      </c>
      <c r="J2" s="202"/>
    </row>
    <row r="3" spans="1:11" ht="28.5" customHeight="1">
      <c r="A3" s="206" t="s">
        <v>66</v>
      </c>
      <c r="B3" s="206"/>
      <c r="C3" s="206"/>
      <c r="D3" s="206"/>
      <c r="E3" s="206"/>
      <c r="F3" s="206"/>
      <c r="G3" s="206"/>
      <c r="H3" s="206"/>
      <c r="I3" s="206"/>
      <c r="J3" s="206"/>
    </row>
    <row r="4" spans="1:11">
      <c r="A4" s="205" t="s">
        <v>27</v>
      </c>
      <c r="B4" s="204" t="s">
        <v>28</v>
      </c>
      <c r="C4" s="203" t="s">
        <v>29</v>
      </c>
      <c r="D4" s="203" t="s">
        <v>36</v>
      </c>
      <c r="E4" s="203"/>
      <c r="F4" s="203"/>
      <c r="G4" s="203" t="s">
        <v>30</v>
      </c>
      <c r="H4" s="203" t="s">
        <v>37</v>
      </c>
      <c r="I4" s="203"/>
      <c r="J4" s="203"/>
    </row>
    <row r="5" spans="1:11" ht="22.5" customHeight="1">
      <c r="A5" s="205"/>
      <c r="B5" s="204"/>
      <c r="C5" s="203"/>
      <c r="D5" s="28" t="s">
        <v>9</v>
      </c>
      <c r="E5" s="28" t="s">
        <v>10</v>
      </c>
      <c r="F5" s="28" t="s">
        <v>11</v>
      </c>
      <c r="G5" s="203"/>
      <c r="H5" s="28" t="s">
        <v>9</v>
      </c>
      <c r="I5" s="28" t="s">
        <v>10</v>
      </c>
      <c r="J5" s="28" t="s">
        <v>11</v>
      </c>
    </row>
    <row r="6" spans="1:11" ht="22.5" customHeight="1">
      <c r="A6" s="44">
        <v>1</v>
      </c>
      <c r="B6" s="59">
        <v>43556</v>
      </c>
      <c r="C6" s="30">
        <f>COUNTIFS('April-19'!D$5:D$164,"Anganwadi")</f>
        <v>40</v>
      </c>
      <c r="D6" s="31">
        <f>SUMIF('April-19'!$D$5:$D$164,"Anganwadi",'April-19'!$G$5:$G$164)</f>
        <v>1155</v>
      </c>
      <c r="E6" s="31">
        <f>SUMIF('April-19'!$D$5:$D$164,"Anganwadi",'April-19'!$H$5:$H$164)</f>
        <v>1092</v>
      </c>
      <c r="F6" s="31">
        <f>+D6+E6</f>
        <v>2247</v>
      </c>
      <c r="G6" s="30">
        <f>COUNTIF('April-19'!D5:D164,"School")</f>
        <v>41</v>
      </c>
      <c r="H6" s="31">
        <f>SUMIF('April-19'!$D$5:$D$164,"School",'April-19'!$G$5:$G$164)</f>
        <v>1158</v>
      </c>
      <c r="I6" s="31">
        <f>SUMIF('April-19'!$D$5:$D$164,"School",'April-19'!$H$5:$H$164)</f>
        <v>1144</v>
      </c>
      <c r="J6" s="31">
        <f>+H6+I6</f>
        <v>2302</v>
      </c>
      <c r="K6" s="32"/>
    </row>
    <row r="7" spans="1:11" ht="22.5" customHeight="1">
      <c r="A7" s="29">
        <v>2</v>
      </c>
      <c r="B7" s="60">
        <v>43601</v>
      </c>
      <c r="C7" s="30">
        <f>COUNTIF('May-19'!D5:D164,"Anganwadi")</f>
        <v>45</v>
      </c>
      <c r="D7" s="31">
        <f>SUMIF('May-19'!$D$5:$D$164,"Anganwadi",'May-19'!$G$5:$G$164)</f>
        <v>1201</v>
      </c>
      <c r="E7" s="31">
        <f>SUMIF('May-19'!$D$5:$D$164,"Anganwadi",'May-19'!$H$5:$H$164)</f>
        <v>1093</v>
      </c>
      <c r="F7" s="31">
        <f t="shared" ref="F7:F11" si="0">+D7+E7</f>
        <v>2294</v>
      </c>
      <c r="G7" s="30">
        <f>COUNTIF('May-19'!D5:D164,"School")</f>
        <v>45</v>
      </c>
      <c r="H7" s="31">
        <f>SUMIF('May-19'!$D$5:$D$164,"School",'May-19'!$G$5:$G$164)</f>
        <v>1337</v>
      </c>
      <c r="I7" s="31">
        <f>SUMIF('May-19'!$D$5:$D$164,"School",'May-19'!$H$5:$H$164)</f>
        <v>1303</v>
      </c>
      <c r="J7" s="31">
        <f t="shared" ref="J7:J11" si="1">+H7+I7</f>
        <v>2640</v>
      </c>
    </row>
    <row r="8" spans="1:11" ht="22.5" customHeight="1">
      <c r="A8" s="29">
        <v>3</v>
      </c>
      <c r="B8" s="60">
        <v>43632</v>
      </c>
      <c r="C8" s="30">
        <f>COUNTIF('Jun-19'!D5:D164,"Anganwadi")</f>
        <v>38</v>
      </c>
      <c r="D8" s="31">
        <f>SUMIF('Jun-19'!$D$5:$D$164,"Anganwadi",'Jun-19'!$G$5:$G$164)</f>
        <v>1097</v>
      </c>
      <c r="E8" s="31">
        <f>SUMIF('Jun-19'!$D$5:$D$164,"Anganwadi",'Jun-19'!$H$5:$H$164)</f>
        <v>1058</v>
      </c>
      <c r="F8" s="31">
        <f t="shared" si="0"/>
        <v>2155</v>
      </c>
      <c r="G8" s="30">
        <f>COUNTIF('Jun-19'!D5:D164,"School")</f>
        <v>39</v>
      </c>
      <c r="H8" s="31">
        <f>SUMIF('Jun-19'!$D$5:$D$164,"School",'Jun-19'!$G$5:$G$164)</f>
        <v>1480</v>
      </c>
      <c r="I8" s="31">
        <f>SUMIF('Jun-19'!$D$5:$D$164,"School",'Jun-19'!$H$5:$H$164)</f>
        <v>2256</v>
      </c>
      <c r="J8" s="31">
        <f t="shared" si="1"/>
        <v>3736</v>
      </c>
    </row>
    <row r="9" spans="1:11" ht="22.5" customHeight="1">
      <c r="A9" s="29">
        <v>4</v>
      </c>
      <c r="B9" s="60">
        <v>43662</v>
      </c>
      <c r="C9" s="30">
        <f>COUNTIF('Jul-19'!D5:D164,"Anganwadi")</f>
        <v>79</v>
      </c>
      <c r="D9" s="31">
        <f>SUMIF('Jul-19'!$D$5:$D$164,"Anganwadi",'Jul-19'!$G$5:$G$164)</f>
        <v>2360</v>
      </c>
      <c r="E9" s="31">
        <f>SUMIF('Jul-19'!$D$5:$D$164,"Anganwadi",'Jul-19'!$H$5:$H$164)</f>
        <v>2267</v>
      </c>
      <c r="F9" s="31">
        <f t="shared" si="0"/>
        <v>4627</v>
      </c>
      <c r="G9" s="30">
        <f>COUNTIF('Jul-19'!D5:D164,"School")</f>
        <v>0</v>
      </c>
      <c r="H9" s="31">
        <f>SUMIF('Jul-19'!$D$5:$D$164,"School",'Jul-19'!$G$5:$G$164)</f>
        <v>0</v>
      </c>
      <c r="I9" s="31">
        <f>SUMIF('Jul-19'!$D$5:$D$164,"School",'Jul-19'!$H$5:$H$164)</f>
        <v>0</v>
      </c>
      <c r="J9" s="31">
        <f t="shared" si="1"/>
        <v>0</v>
      </c>
    </row>
    <row r="10" spans="1:11" ht="22.5" customHeight="1">
      <c r="A10" s="29">
        <v>5</v>
      </c>
      <c r="B10" s="60">
        <v>43693</v>
      </c>
      <c r="C10" s="30">
        <f>COUNTIF('Aug-19'!D5:D164,"Anganwadi")</f>
        <v>33</v>
      </c>
      <c r="D10" s="31">
        <f>SUMIF('Aug-19'!$D$5:$D$164,"Anganwadi",'Aug-19'!$G$5:$G$164)</f>
        <v>896</v>
      </c>
      <c r="E10" s="31">
        <f>SUMIF('Aug-19'!$D$5:$D$164,"Anganwadi",'Aug-19'!$H$5:$H$164)</f>
        <v>845</v>
      </c>
      <c r="F10" s="31">
        <f t="shared" si="0"/>
        <v>1741</v>
      </c>
      <c r="G10" s="30">
        <f>COUNTIF('Aug-19'!D5:D164,"School")</f>
        <v>46</v>
      </c>
      <c r="H10" s="31">
        <f>SUMIF('Aug-19'!$D$5:$D$164,"School",'Aug-19'!$G$5:$G$164)</f>
        <v>1945</v>
      </c>
      <c r="I10" s="31">
        <f>SUMIF('Aug-19'!$D$5:$D$164,"School",'Aug-19'!$H$5:$H$164)</f>
        <v>2395</v>
      </c>
      <c r="J10" s="31">
        <f t="shared" si="1"/>
        <v>4340</v>
      </c>
    </row>
    <row r="11" spans="1:11" ht="22.5" customHeight="1">
      <c r="A11" s="29">
        <v>6</v>
      </c>
      <c r="B11" s="60">
        <v>43724</v>
      </c>
      <c r="C11" s="30">
        <f>COUNTIF('Sep-19'!D6:D164,"Anganwadi")</f>
        <v>34</v>
      </c>
      <c r="D11" s="31">
        <f>SUMIF('Sep-19'!$D$6:$D$164,"Anganwadi",'Sep-19'!$G$6:$G$164)</f>
        <v>1159</v>
      </c>
      <c r="E11" s="31">
        <f>SUMIF('Sep-19'!$D$6:$D$164,"Anganwadi",'Sep-19'!$H$6:$H$164)</f>
        <v>1048</v>
      </c>
      <c r="F11" s="31">
        <f t="shared" si="0"/>
        <v>2207</v>
      </c>
      <c r="G11" s="30">
        <f>COUNTIF('Sep-19'!D6:D164,"School")</f>
        <v>47</v>
      </c>
      <c r="H11" s="31">
        <f>SUMIF('Sep-19'!$D$6:$D$164,"School",'Sep-19'!$G$6:$G$164)</f>
        <v>2062</v>
      </c>
      <c r="I11" s="31">
        <f>SUMIF('Sep-19'!$D$6:$D$164,"School",'Sep-19'!$H$6:$H$164)</f>
        <v>2076</v>
      </c>
      <c r="J11" s="31">
        <f t="shared" si="1"/>
        <v>4138</v>
      </c>
    </row>
    <row r="12" spans="1:11" ht="19.5" customHeight="1">
      <c r="A12" s="194" t="s">
        <v>38</v>
      </c>
      <c r="B12" s="194"/>
      <c r="C12" s="33">
        <f>SUM(C6:C11)</f>
        <v>269</v>
      </c>
      <c r="D12" s="33">
        <f t="shared" ref="D12:J12" si="2">SUM(D6:D11)</f>
        <v>7868</v>
      </c>
      <c r="E12" s="33">
        <f t="shared" si="2"/>
        <v>7403</v>
      </c>
      <c r="F12" s="33">
        <f t="shared" si="2"/>
        <v>15271</v>
      </c>
      <c r="G12" s="33">
        <f t="shared" si="2"/>
        <v>218</v>
      </c>
      <c r="H12" s="33">
        <f t="shared" si="2"/>
        <v>7982</v>
      </c>
      <c r="I12" s="33">
        <f t="shared" si="2"/>
        <v>9174</v>
      </c>
      <c r="J12" s="33">
        <f t="shared" si="2"/>
        <v>17156</v>
      </c>
    </row>
    <row r="14" spans="1:11" ht="15.6">
      <c r="A14" s="210" t="s">
        <v>67</v>
      </c>
      <c r="B14" s="210"/>
      <c r="C14" s="210"/>
      <c r="D14" s="210"/>
      <c r="E14" s="210"/>
      <c r="F14" s="210"/>
    </row>
    <row r="15" spans="1:11" ht="55.2">
      <c r="A15" s="42" t="s">
        <v>27</v>
      </c>
      <c r="B15" s="41" t="s">
        <v>28</v>
      </c>
      <c r="C15" s="45" t="s">
        <v>64</v>
      </c>
      <c r="D15" s="40" t="s">
        <v>29</v>
      </c>
      <c r="E15" s="40" t="s">
        <v>30</v>
      </c>
      <c r="F15" s="40" t="s">
        <v>65</v>
      </c>
    </row>
    <row r="16" spans="1:11">
      <c r="A16" s="213">
        <v>1</v>
      </c>
      <c r="B16" s="211">
        <v>43571</v>
      </c>
      <c r="C16" s="46" t="s">
        <v>62</v>
      </c>
      <c r="D16" s="30">
        <f>COUNTIFS('April-19'!B$5:B$164,"Team 1",'April-19'!D$5:D$164,"Anganwadi")</f>
        <v>19</v>
      </c>
      <c r="E16" s="30">
        <f>COUNTIFS('April-19'!B$5:B$164,"Team 1",'April-19'!D$5:D$164,"School")</f>
        <v>21</v>
      </c>
      <c r="F16" s="31">
        <f>SUMIF('April-19'!$B$5:$B$164,"Team 1",'April-19'!$I$5:$I$164)</f>
        <v>2303</v>
      </c>
    </row>
    <row r="17" spans="1:6">
      <c r="A17" s="214"/>
      <c r="B17" s="212"/>
      <c r="C17" s="46" t="s">
        <v>63</v>
      </c>
      <c r="D17" s="30">
        <f>COUNTIFS('April-19'!B$5:B$164,"Team 2",'April-19'!D$5:D$164,"Anganwadi")</f>
        <v>21</v>
      </c>
      <c r="E17" s="30">
        <f>COUNTIFS('April-19'!B$5:B$164,"Team 2",'April-19'!D$5:D$164,"School")</f>
        <v>20</v>
      </c>
      <c r="F17" s="31">
        <f>SUMIF('April-19'!$B$5:$B$164,"Team 2",'April-19'!$I$5:$I$164)</f>
        <v>2246</v>
      </c>
    </row>
    <row r="18" spans="1:6">
      <c r="A18" s="213">
        <v>2</v>
      </c>
      <c r="B18" s="211">
        <v>43601</v>
      </c>
      <c r="C18" s="46" t="s">
        <v>62</v>
      </c>
      <c r="D18" s="30">
        <f>COUNTIFS('May-19'!B$5:B$164,"Team 1",'May-19'!D$5:D$164,"Anganwadi")</f>
        <v>21</v>
      </c>
      <c r="E18" s="30">
        <f>COUNTIFS('May-19'!B$5:B$164,"Team 1",'May-19'!D$5:D$164,"School")</f>
        <v>21</v>
      </c>
      <c r="F18" s="31">
        <f>SUMIF('May-19'!$B$5:$B$164,"Team 1",'May-19'!$I$5:$I$164)</f>
        <v>2557</v>
      </c>
    </row>
    <row r="19" spans="1:6">
      <c r="A19" s="214"/>
      <c r="B19" s="212"/>
      <c r="C19" s="46" t="s">
        <v>63</v>
      </c>
      <c r="D19" s="30">
        <f>COUNTIFS('May-19'!B$5:B$164,"Team 2",'May-19'!D$5:D$164,"Anganwadi")</f>
        <v>24</v>
      </c>
      <c r="E19" s="30">
        <f>COUNTIFS('May-19'!B$5:B$164,"Team 2",'May-19'!D$5:D$164,"School")</f>
        <v>24</v>
      </c>
      <c r="F19" s="31">
        <f>SUMIF('May-19'!$B$5:$B$164,"Team 2",'May-19'!$I$5:$I$164)</f>
        <v>2377</v>
      </c>
    </row>
    <row r="20" spans="1:6">
      <c r="A20" s="213">
        <v>3</v>
      </c>
      <c r="B20" s="211">
        <v>43632</v>
      </c>
      <c r="C20" s="46" t="s">
        <v>62</v>
      </c>
      <c r="D20" s="30">
        <f>COUNTIFS('Jun-19'!B$5:B$164,"Team 1",'Jun-19'!D$5:D$164,"Anganwadi")</f>
        <v>18</v>
      </c>
      <c r="E20" s="30">
        <f>COUNTIFS('Jun-19'!B$5:B$164,"Team 1",'Jun-19'!D$5:D$164,"School")</f>
        <v>22</v>
      </c>
      <c r="F20" s="31">
        <f>SUMIF('Jun-19'!$B$5:$B$164,"Team 1",'Jun-19'!$I$5:$I$164)</f>
        <v>3073</v>
      </c>
    </row>
    <row r="21" spans="1:6">
      <c r="A21" s="214"/>
      <c r="B21" s="212"/>
      <c r="C21" s="46" t="s">
        <v>63</v>
      </c>
      <c r="D21" s="30">
        <f>COUNTIFS('Jun-19'!B$5:B$164,"Team 2",'Jun-19'!D$5:D$164,"Anganwadi")</f>
        <v>20</v>
      </c>
      <c r="E21" s="30">
        <f>COUNTIFS('Jun-19'!B$5:B$164,"Team 2",'Jun-19'!D$5:D$164,"School")</f>
        <v>17</v>
      </c>
      <c r="F21" s="31">
        <f>SUMIF('Jun-19'!$B$5:$B$164,"Team 2",'Jun-19'!$I$5:$I$164)</f>
        <v>2818</v>
      </c>
    </row>
    <row r="22" spans="1:6">
      <c r="A22" s="213">
        <v>4</v>
      </c>
      <c r="B22" s="211">
        <v>43662</v>
      </c>
      <c r="C22" s="46" t="s">
        <v>62</v>
      </c>
      <c r="D22" s="30">
        <f>COUNTIFS('Jul-19'!B$5:B$164,"Team 1",'Jul-19'!D$5:D$164,"Anganwadi")</f>
        <v>42</v>
      </c>
      <c r="E22" s="30">
        <f>COUNTIFS('Jul-19'!B$5:B$164,"Team 1",'Jul-19'!D$5:D$164,"School")</f>
        <v>0</v>
      </c>
      <c r="F22" s="31">
        <f>SUMIF('Jul-19'!$B$5:$B$164,"Team 1",'Jul-19'!$I$5:$I$164)</f>
        <v>2349</v>
      </c>
    </row>
    <row r="23" spans="1:6">
      <c r="A23" s="214"/>
      <c r="B23" s="212"/>
      <c r="C23" s="46" t="s">
        <v>63</v>
      </c>
      <c r="D23" s="30">
        <f>COUNTIFS('Jul-19'!B$5:B$164,"Team 2",'Jul-19'!D$5:D$164,"Anganwadi")</f>
        <v>37</v>
      </c>
      <c r="E23" s="30">
        <f>COUNTIFS('Jul-19'!B$5:B$164,"Team 2",'Jul-19'!D$5:D$164,"School")</f>
        <v>0</v>
      </c>
      <c r="F23" s="31">
        <f>SUMIF('Jul-19'!$B$5:$B$164,"Team 2",'Jul-19'!$I$5:$I$164)</f>
        <v>2278</v>
      </c>
    </row>
    <row r="24" spans="1:6">
      <c r="A24" s="213">
        <v>5</v>
      </c>
      <c r="B24" s="211">
        <v>43693</v>
      </c>
      <c r="C24" s="46" t="s">
        <v>62</v>
      </c>
      <c r="D24" s="30">
        <f>COUNTIFS('Aug-19'!B$5:B$164,"Team 1",'Aug-19'!D$5:D$164,"Anganwadi")</f>
        <v>15</v>
      </c>
      <c r="E24" s="30">
        <f>COUNTIFS('Aug-19'!B$5:B$164,"Team 1",'Aug-19'!D$5:D$164,"School")</f>
        <v>22</v>
      </c>
      <c r="F24" s="31">
        <f>SUMIF('Aug-19'!$B$5:$B$164,"Team 1",'Aug-19'!$I$5:$I$164)</f>
        <v>3250</v>
      </c>
    </row>
    <row r="25" spans="1:6">
      <c r="A25" s="214"/>
      <c r="B25" s="212"/>
      <c r="C25" s="46" t="s">
        <v>63</v>
      </c>
      <c r="D25" s="30">
        <f>COUNTIFS('Aug-19'!B$5:B$164,"Team 2",'Aug-19'!D$5:D$164,"Anganwadi")</f>
        <v>18</v>
      </c>
      <c r="E25" s="30">
        <f>COUNTIFS('Aug-19'!B$5:B$164,"Team 2",'Aug-19'!D$5:D$164,"School")</f>
        <v>24</v>
      </c>
      <c r="F25" s="31">
        <f>SUMIF('Aug-19'!$B$5:$B$164,"Team 2",'Aug-19'!$I$5:$I$164)</f>
        <v>2831</v>
      </c>
    </row>
    <row r="26" spans="1:6">
      <c r="A26" s="213">
        <v>6</v>
      </c>
      <c r="B26" s="211">
        <v>43724</v>
      </c>
      <c r="C26" s="46" t="s">
        <v>62</v>
      </c>
      <c r="D26" s="30">
        <f>COUNTIFS('Sep-19'!B$5:B$164,"Team 1",'Sep-19'!D$5:D$164,"Anganwadi")</f>
        <v>17</v>
      </c>
      <c r="E26" s="30">
        <f>COUNTIFS('Sep-19'!B$5:B$164,"Team 1",'Sep-19'!D$5:D$164,"School")</f>
        <v>22</v>
      </c>
      <c r="F26" s="31">
        <f>SUMIF('Sep-19'!$B$5:$B$164,"Team 1",'Sep-19'!$I$5:$I$164)</f>
        <v>3370</v>
      </c>
    </row>
    <row r="27" spans="1:6">
      <c r="A27" s="214"/>
      <c r="B27" s="212"/>
      <c r="C27" s="46" t="s">
        <v>63</v>
      </c>
      <c r="D27" s="30">
        <f>COUNTIFS('Sep-19'!B$5:B$164,"Team 2",'Sep-19'!D$5:D$164,"Anganwadi")</f>
        <v>18</v>
      </c>
      <c r="E27" s="30">
        <f>COUNTIFS('Sep-19'!B$5:B$164,"Team 2",'Sep-19'!D$5:D$164,"School")</f>
        <v>25</v>
      </c>
      <c r="F27" s="31">
        <f>SUMIF('Sep-19'!$B$5:$B$164,"Team 2",'Sep-19'!$I$5:$I$164)</f>
        <v>3037</v>
      </c>
    </row>
    <row r="28" spans="1:6" ht="15.6">
      <c r="A28" s="207" t="s">
        <v>38</v>
      </c>
      <c r="B28" s="208"/>
      <c r="C28" s="209"/>
      <c r="D28" s="39">
        <f>SUM(D16:D27)</f>
        <v>270</v>
      </c>
      <c r="E28" s="39">
        <f>SUM(E16:E27)</f>
        <v>218</v>
      </c>
      <c r="F28" s="39">
        <f>SUM(F16:F27)</f>
        <v>32489</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2019-06-04T04:39:56Z</dcterms:modified>
</cp:coreProperties>
</file>