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<sst xmlns="http://schemas.openxmlformats.org/spreadsheetml/2006/main" count="3541" uniqueCount="935">
  <si>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</si>
  <si>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</si>
  <si>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</si>
  <si>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</si>
  <si>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</si>
  <si>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</si>
  <si>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</si>
  <si>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</si>
  <si>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</si>
  <si>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</si>
  <si>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</si>
  <si>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</si>
  <si>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</si>
  <si>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</si>
  <si>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</si>
  <si>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</si>
  <si>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</si>
  <si>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</si>
  <si>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</si>
  <si>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</si>
  <si>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</si>
  <si>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</si>
  <si>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</si>
  <si>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</si>
  <si>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</si>
  <si>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</si>
  <si>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</si>
  <si>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</si>
  <si>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</si>
  <si>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</si>
  <si>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</si>
  <si>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</si>
  <si>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</si>
  <si>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</si>
  <si>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</si>
  <si>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</si>
  <si>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</si>
  <si>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</si>
  <si>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</si>
  <si>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</si>
  <si>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</si>
  <si>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</si>
  <si>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</si>
  <si>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</si>
  <si>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</si>
  <si>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</si>
  <si>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</si>
  <si>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</si>
  <si>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</si>
  <si>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</si>
  <si>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</si>
  <si>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</si>
  <si>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</si>
  <si>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</si>
  <si>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</si>
  <si>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</si>
  <si>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</si>
  <si>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</si>
  <si>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</si>
  <si>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</si>
  <si>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</si>
  <si>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</si>
  <si>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</si>
  <si>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</si>
  <si>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</si>
  <si>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</si>
  <si>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</si>
  <si>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</si>
  <si>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</si>
  <si>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</si>
  <si>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</si>
  <si>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</si>
  <si>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Manashi Saikia Barman</t>
  </si>
  <si>
    <t>TINSUKIA</t>
  </si>
  <si>
    <t>KAKOPATHER</t>
  </si>
  <si>
    <t xml:space="preserve">Lina Sonowal (Kakopather ICDS) 9435838049 </t>
  </si>
  <si>
    <t>Anita Basumatary (Saikhowa ICDS) 9678071338</t>
  </si>
  <si>
    <t>Dr Basanta Dohutia</t>
  </si>
  <si>
    <t>Dr Rathin Ch Das</t>
  </si>
  <si>
    <t>Triken Dutta</t>
  </si>
  <si>
    <t>Rina Chekanidhara Baruah</t>
  </si>
  <si>
    <t>MO</t>
  </si>
  <si>
    <t>Dental Surgeon</t>
  </si>
  <si>
    <t>Pharmacist</t>
  </si>
  <si>
    <t>ANM</t>
  </si>
  <si>
    <t>Dr Jintee Neog</t>
  </si>
  <si>
    <t>Kripa Toppo</t>
  </si>
  <si>
    <t>Mozammil Hussain</t>
  </si>
  <si>
    <t>BALIONI AWC</t>
  </si>
  <si>
    <t>MON</t>
  </si>
  <si>
    <t>RATNAPUR AWC</t>
  </si>
  <si>
    <t>TALPATHER</t>
  </si>
  <si>
    <t>RUMI CHUTIA</t>
  </si>
  <si>
    <t>LAKHIPURIA CHUBURI AWC</t>
  </si>
  <si>
    <t>TUE</t>
  </si>
  <si>
    <t>WATHAI AWC</t>
  </si>
  <si>
    <t>MAJULI CHUK MINI AWC</t>
  </si>
  <si>
    <t>BAZAL GAON AWC</t>
  </si>
  <si>
    <t>WED</t>
  </si>
  <si>
    <t>SANKAR BAGAN AWC</t>
  </si>
  <si>
    <t>MURAPATTY 2 NO LINE AWC</t>
  </si>
  <si>
    <t>THU</t>
  </si>
  <si>
    <t>PANCHAM DAINI AWC</t>
  </si>
  <si>
    <t>UBON MINI AWC</t>
  </si>
  <si>
    <t>UPPER UBON</t>
  </si>
  <si>
    <t>MUNMI CHETIA</t>
  </si>
  <si>
    <t>MODHARKHAT AWC</t>
  </si>
  <si>
    <t>TONGONA NAGAON AWC</t>
  </si>
  <si>
    <t>TONGONA</t>
  </si>
  <si>
    <t>NABANITA GOHAIN</t>
  </si>
  <si>
    <t>SONARI PATHER AWC</t>
  </si>
  <si>
    <t>1 NO BOZAL GAON AWC</t>
  </si>
  <si>
    <t>FRI</t>
  </si>
  <si>
    <t>UBON CHUBURI MINI AWC</t>
  </si>
  <si>
    <t>SAT</t>
  </si>
  <si>
    <t xml:space="preserve">REFERRAL CAMP </t>
  </si>
  <si>
    <t>SUN</t>
  </si>
  <si>
    <t>BOKAPATHER 1 NO AWC</t>
  </si>
  <si>
    <t>BOKAPATHER 2 NO AWC</t>
  </si>
  <si>
    <t>DIGHALI PATHER AWC</t>
  </si>
  <si>
    <t>LITONG AWC</t>
  </si>
  <si>
    <t>AROIMURIA COMMUNITY HALL AWC</t>
  </si>
  <si>
    <t>AROIMURIA</t>
  </si>
  <si>
    <t>MECHAKI AWC</t>
  </si>
  <si>
    <t>HUWANI PATHER LPS AWC</t>
  </si>
  <si>
    <t xml:space="preserve">HUWANI PATHER LPS  </t>
  </si>
  <si>
    <t>LP</t>
  </si>
  <si>
    <t>2 NO DIGHAL MECHAKI AWC</t>
  </si>
  <si>
    <t>NA MECHAKI LPS</t>
  </si>
  <si>
    <t>KAKOPATHER HINDI LPS AWC</t>
  </si>
  <si>
    <t>KAKOPATHER NSC</t>
  </si>
  <si>
    <t>HOLIDAY</t>
  </si>
  <si>
    <t xml:space="preserve">HOLIDAY </t>
  </si>
  <si>
    <t>TREATMENT CAMP FOR REFERRAL CHILDREN</t>
  </si>
  <si>
    <t>HOLIDAY FOR ELECTION</t>
  </si>
  <si>
    <t>2 NO KULAPATHER AWC</t>
  </si>
  <si>
    <t>KULAPATHER</t>
  </si>
  <si>
    <t>KAKOPATHER M/S AWC</t>
  </si>
  <si>
    <t>KAKOPATHER HSS</t>
  </si>
  <si>
    <t>HS</t>
  </si>
  <si>
    <t xml:space="preserve">LABANYA BAULARI </t>
  </si>
  <si>
    <t>SUNDAY</t>
  </si>
  <si>
    <t>NA DHADUM AWC</t>
  </si>
  <si>
    <t>SARU DHADUM</t>
  </si>
  <si>
    <t>CHITRALEKHA GOGOI</t>
  </si>
  <si>
    <t>NA DHADUM LPS</t>
  </si>
  <si>
    <t>KAKOLINE AWC</t>
  </si>
  <si>
    <t>BOKAPATHER GOVT LPS</t>
  </si>
  <si>
    <t>HEUJPUR MINI AWC</t>
  </si>
  <si>
    <t>BOR DHADUM AWC</t>
  </si>
  <si>
    <t>BOR DHADUM LPS</t>
  </si>
  <si>
    <t>NAYAMATI MINI AWC</t>
  </si>
  <si>
    <t>DHOLA MONAI AWC</t>
  </si>
  <si>
    <t>DHOLA KHALOI</t>
  </si>
  <si>
    <t>MONAI LPS</t>
  </si>
  <si>
    <t>KAKOBAZAR AWC</t>
  </si>
  <si>
    <t>AHOM GAON AWC</t>
  </si>
  <si>
    <t>KHALOI GAON AWC</t>
  </si>
  <si>
    <t>SANTIPUR MINI AWC</t>
  </si>
  <si>
    <t>2 NO MULUK GAON AWC</t>
  </si>
  <si>
    <t>PUWALI PATHER LPS</t>
  </si>
  <si>
    <t>SEUJPUR 2 NO WARD MINI AWC</t>
  </si>
  <si>
    <t>KAKOPATHER JB SCHOOL</t>
  </si>
  <si>
    <t>BETONI MES</t>
  </si>
  <si>
    <t>UP</t>
  </si>
  <si>
    <t>RAMBHADEVI AWC</t>
  </si>
  <si>
    <t>BETONI LPS</t>
  </si>
  <si>
    <t>GAKHIRBHETI LPS</t>
  </si>
  <si>
    <t>1 NO MOHONG PATHER AWC</t>
  </si>
  <si>
    <t>1 NO MOHONG PATHER LPS</t>
  </si>
  <si>
    <t>BOKAPATHER KRISHTI SANGHA AWC</t>
  </si>
  <si>
    <t>2 NO SARU HOLOKGURI LPS</t>
  </si>
  <si>
    <t>1 NO KAKOPATHER 10 NO WARD AWC</t>
  </si>
  <si>
    <t>KAKOPATHER HINDI HIGH SCHOOL</t>
  </si>
  <si>
    <t>HIGH</t>
  </si>
  <si>
    <t>GAKHIRBHETI</t>
  </si>
  <si>
    <t>2 NO MOHONG PATHER LPS</t>
  </si>
  <si>
    <t>MEGELA</t>
  </si>
  <si>
    <t>KAKO SONARI</t>
  </si>
  <si>
    <t>TIRUWAL PATHER</t>
  </si>
  <si>
    <t>HAHKHATI NEPALI</t>
  </si>
  <si>
    <t>DUMSI HATIGARH AWC</t>
  </si>
  <si>
    <t>MODARKHAT UDIOMAN CLUB AWC</t>
  </si>
  <si>
    <t>BAPUJI RUMAIGABHARU AWC</t>
  </si>
  <si>
    <t>RUMAIGABHARU</t>
  </si>
  <si>
    <t>LILA KUSHAL DAS</t>
  </si>
  <si>
    <t>NAJIMA SAWASHI</t>
  </si>
  <si>
    <t>BINA GOGOI</t>
  </si>
  <si>
    <t>NAZIMA BEGUM</t>
  </si>
  <si>
    <t>MERY HEMROM</t>
  </si>
  <si>
    <t>BHARATI  DEORI</t>
  </si>
  <si>
    <t>RINA BORAH</t>
  </si>
  <si>
    <t>RAIGAON AWC</t>
  </si>
  <si>
    <t>ALUBARI AWC</t>
  </si>
  <si>
    <t>2 NO MOHONG CHESAJAN LPS</t>
  </si>
  <si>
    <t>GULZARBASTI AWC</t>
  </si>
  <si>
    <t>GULZARBASTI LPS</t>
  </si>
  <si>
    <t>HATIDUBA LINE AWC</t>
  </si>
  <si>
    <t>REFERRAL CAMP</t>
  </si>
  <si>
    <t>2 NO BHUBAN KHAL AWC</t>
  </si>
  <si>
    <t>BHUBAN KHAL LPS</t>
  </si>
  <si>
    <t>1 NO BHUBAN KHAL AWC</t>
  </si>
  <si>
    <t>BHUBAN KHAL MAJGAON HATI CAMP AWC</t>
  </si>
  <si>
    <t>BORDUMSA LPS</t>
  </si>
  <si>
    <t>BISONIMUKH MAZDOOR LINE AWC</t>
  </si>
  <si>
    <t>KAKOPATHER HINDI LP SCHOOL</t>
  </si>
  <si>
    <t>HALUWAPATHER AWC</t>
  </si>
  <si>
    <t>PAKA LINE MINI AWC</t>
  </si>
  <si>
    <t>KAKOPATHER HINDI ME SCHOOL</t>
  </si>
  <si>
    <t>2 NO BISONIMUKH AWC</t>
  </si>
  <si>
    <t>MADHABPUR AWC</t>
  </si>
  <si>
    <t>MADHABPUR LPS</t>
  </si>
  <si>
    <t>MITHA AAM AWC</t>
  </si>
  <si>
    <t>MITHA AAM LPS</t>
  </si>
  <si>
    <t>TARAJANIA AWC</t>
  </si>
  <si>
    <t>DIRAK HS SCHOOL</t>
  </si>
  <si>
    <t>TILESWARI AWC</t>
  </si>
  <si>
    <t>TILESWARI LPS</t>
  </si>
  <si>
    <t>KURUKANI CHUK AWC</t>
  </si>
  <si>
    <t>RASARAJ BEZBARUAH LPS AWC</t>
  </si>
  <si>
    <t>RASARAJ BEZBARUAH LPS</t>
  </si>
  <si>
    <t>SARU DIRAK AWC</t>
  </si>
  <si>
    <t>YUBAK SANGHA CHRISTAN BASTI AWC</t>
  </si>
  <si>
    <t>RADHA KRISHNA MANDIR AWC</t>
  </si>
  <si>
    <t>10 NO BEESAKOPIE TE AWC</t>
  </si>
  <si>
    <t>2 NO BEESAKOPIE TE COMMUNITY HALL AWC</t>
  </si>
  <si>
    <t>DIRAK AAMGURI RANGPURIA AWC</t>
  </si>
  <si>
    <t>MOHONG TOKOPATHER MINI AWC</t>
  </si>
  <si>
    <t>MOHONG TOKOPATHER LPS</t>
  </si>
  <si>
    <t>BEESAKOPIE 3 NO LINE AWC</t>
  </si>
  <si>
    <t>SISHU VIDYA MANDIR MES</t>
  </si>
  <si>
    <t>9 NO BEESAKOPIE TE</t>
  </si>
  <si>
    <t>RAMTHAKUR VIDYAPITH LPS</t>
  </si>
  <si>
    <t>NAM HOLLONG BLOCK AWC</t>
  </si>
  <si>
    <t>NAM HOLLONG BLOCK LPS</t>
  </si>
  <si>
    <t>KOPAHTOLI LPS</t>
  </si>
  <si>
    <t>KOPAHTOLI MES</t>
  </si>
  <si>
    <t>AMARABIL AWC</t>
  </si>
  <si>
    <t>AMARABIL LPS</t>
  </si>
  <si>
    <t>2 NO NA BARMURAH LPS</t>
  </si>
  <si>
    <t>LANGFAI MINI AWC</t>
  </si>
  <si>
    <t>ANIRUDDHA LPS</t>
  </si>
  <si>
    <t>EKORAJAN LPS</t>
  </si>
  <si>
    <t>GONDHAIGURI AWC</t>
  </si>
  <si>
    <t>GONDHAIGURI LPS</t>
  </si>
  <si>
    <t>GOROIMARI AWC</t>
  </si>
  <si>
    <t>GOROIMARI LPS</t>
  </si>
  <si>
    <t>GONDHOIGURI PART II AWC</t>
  </si>
  <si>
    <t>RATNAPUR MES</t>
  </si>
  <si>
    <t>BIJOYPUR LPS</t>
  </si>
  <si>
    <t>HATIGHULI HIGH SCHOOL</t>
  </si>
  <si>
    <t>GONDHOIGURI MAJULI AWC</t>
  </si>
  <si>
    <t>DIRAK MAITHONG MVS</t>
  </si>
  <si>
    <t>SAIKHOWA HINDI AWC</t>
  </si>
  <si>
    <t>SISINI AWC</t>
  </si>
  <si>
    <t>SISINI LPS</t>
  </si>
  <si>
    <t>BHOJANI LPS</t>
  </si>
  <si>
    <t>ARUNODAI AWC</t>
  </si>
  <si>
    <t>ARUNODAI LPS</t>
  </si>
  <si>
    <t>RONGPUR MECH GAON AWC</t>
  </si>
  <si>
    <t>ARUNODAI HIGH SCHOOL</t>
  </si>
  <si>
    <t>SONOWAL GAON (2 NO BORGAON AWC)</t>
  </si>
  <si>
    <t>2 NO BORGAON SANGSKRITIK SANGHA AWC</t>
  </si>
  <si>
    <t>GAOURIPUR PART II AWC</t>
  </si>
  <si>
    <t>DAISA RAJENDRA PRASAD AWC</t>
  </si>
  <si>
    <t>DAISA RAJENDRA PRASAD LPS</t>
  </si>
  <si>
    <t>SUMONI GAON AWC</t>
  </si>
  <si>
    <t>BORDIRAK HIGH SCHOOL</t>
  </si>
  <si>
    <t>TALAP BALIBAZAR LPS</t>
  </si>
  <si>
    <t>TALAP BALIBAZAR HINDI LPS</t>
  </si>
  <si>
    <t>SUMONI AWC</t>
  </si>
  <si>
    <t>DAISA BALIJAN LPS</t>
  </si>
  <si>
    <t>KHOBONG DAISA BALIJAN AWC</t>
  </si>
  <si>
    <t>AMGURI PATONI MINI AWC</t>
  </si>
  <si>
    <t>TENGA GAON AWC</t>
  </si>
  <si>
    <t>TENGA GAON LPS</t>
  </si>
  <si>
    <t>NA SUMONI AWC</t>
  </si>
  <si>
    <t>TALAP BALIBAZAR SISHU LPS</t>
  </si>
  <si>
    <t>TALAP BALIBAZAR SISHU MES</t>
  </si>
  <si>
    <t>RUPOHI AWC</t>
  </si>
  <si>
    <t>HATIKONA  LINE AWC</t>
  </si>
  <si>
    <t>GAKHIRBHETI AWC</t>
  </si>
  <si>
    <t>DUWARMA ADARSHA AWC</t>
  </si>
  <si>
    <t>AMGURI MVS</t>
  </si>
  <si>
    <t>2 NO RANGAJAN AWC</t>
  </si>
  <si>
    <t>1 NO RANGAJAN AWC</t>
  </si>
  <si>
    <t>HONUMAN CHUK AWC</t>
  </si>
  <si>
    <t>RANGAJAN MES</t>
  </si>
  <si>
    <t>NATUN AMGURI AWC</t>
  </si>
  <si>
    <t>NATUN AMGURI LPS</t>
  </si>
  <si>
    <t>BIJULIBAN PADUM PATHER AWC</t>
  </si>
  <si>
    <t>DANGARI TE MC AWC</t>
  </si>
  <si>
    <t>GHORAMARA LINE MINI AWC</t>
  </si>
  <si>
    <t>BIJULIBAN PADUM PATHER LPS</t>
  </si>
  <si>
    <t>NINGSI SUNARI AWC</t>
  </si>
  <si>
    <t>PHILLOBARI JANAJATI AWC</t>
  </si>
  <si>
    <t>JANAJATI HIGH SCHOOL</t>
  </si>
  <si>
    <t>SARU DHADUM AWC</t>
  </si>
  <si>
    <t>RONGPUR MAJGAON AWC</t>
  </si>
  <si>
    <t>NA PATHER AWC</t>
  </si>
  <si>
    <t>RONGAGORAH AWC</t>
  </si>
  <si>
    <t>BISHNUPUR AWC</t>
  </si>
  <si>
    <t>RABARTOLI AWC</t>
  </si>
  <si>
    <t>HALAKGURI AWC</t>
  </si>
  <si>
    <t>NATUN MAITHONG AWC</t>
  </si>
  <si>
    <t>NATUN MAITHONG LPS</t>
  </si>
  <si>
    <t>KRISHNAPUR  AWC</t>
  </si>
  <si>
    <t>KULAPATHER BAZAL GAON AWC</t>
  </si>
  <si>
    <t>LUKHRONG NC AWC</t>
  </si>
  <si>
    <t>ROHBARI LPS AWC</t>
  </si>
  <si>
    <t xml:space="preserve">ROHBARILPS </t>
  </si>
  <si>
    <t>LAINA TE BAGISA CLUB AWC</t>
  </si>
  <si>
    <t>10 NO NATUN MAITHONG AWC</t>
  </si>
  <si>
    <t>BIJULIBAN MES</t>
  </si>
  <si>
    <t>LAINA UDALGURI AWC</t>
  </si>
  <si>
    <t>VIRLINE CHOTALINE AWC</t>
  </si>
  <si>
    <t>SITALPUR TING KHONG AWC</t>
  </si>
  <si>
    <t>SITALPUR TINGKHONG LPS</t>
  </si>
  <si>
    <t>LAINA GAON AWC</t>
  </si>
  <si>
    <t>LAINA PHULBARI GUTIBARI AWC</t>
  </si>
  <si>
    <t>DUWARAMARA DUWANIA AWC</t>
  </si>
  <si>
    <t>DUWARMARA DUWANIA LPS</t>
  </si>
  <si>
    <t>SAMUGURI LINE AWC</t>
  </si>
  <si>
    <t>SAMUGURI SIRISH LINE AWC</t>
  </si>
  <si>
    <t>ROBORGURI AWC</t>
  </si>
  <si>
    <t>ROBORGURI LPS</t>
  </si>
  <si>
    <t>SAIKHOWAGHAT SD</t>
  </si>
  <si>
    <t>MOHONG</t>
  </si>
  <si>
    <t>BHOJANI</t>
  </si>
  <si>
    <t>DIRAK CHARIALI</t>
  </si>
  <si>
    <t>HATIGHULI</t>
  </si>
  <si>
    <t>BORDIRAK MPHC</t>
  </si>
  <si>
    <t>TOPOBAN</t>
  </si>
  <si>
    <t>KULIBARI AWC</t>
  </si>
  <si>
    <t>KOTHALGURI SD</t>
  </si>
  <si>
    <t>DOOMDOOMA NSC</t>
  </si>
  <si>
    <t>NA BARMURAH</t>
  </si>
  <si>
    <t>BORMAITHONG</t>
  </si>
  <si>
    <t>BHOJONI</t>
  </si>
  <si>
    <t>DIRAK PAWAI AWC</t>
  </si>
  <si>
    <t xml:space="preserve">HAHKHATI  </t>
  </si>
  <si>
    <t>GABHARUBHETI</t>
  </si>
  <si>
    <t>SUMONI</t>
  </si>
  <si>
    <t>TALAP</t>
  </si>
  <si>
    <t>KAKOJAN</t>
  </si>
  <si>
    <t>RANGAJAN</t>
  </si>
  <si>
    <t>MOILAPUNG</t>
  </si>
  <si>
    <t>DANGARI CHC</t>
  </si>
  <si>
    <t>DHOLLA KHALOI</t>
  </si>
  <si>
    <t>CHIKARAJAN</t>
  </si>
  <si>
    <t>PHILLOBARI NSC</t>
  </si>
  <si>
    <t>BORPATHER</t>
  </si>
  <si>
    <t>BPRPATHER</t>
  </si>
  <si>
    <t>LUKHRANG</t>
  </si>
  <si>
    <t>JANAJATI ME SCHOOL</t>
  </si>
  <si>
    <t>2 NO KULAPATHER R / V AWC</t>
  </si>
  <si>
    <t>LAINA TE OLD LINE AWC</t>
  </si>
  <si>
    <t>LAINA</t>
  </si>
  <si>
    <t>LAINA CHENELIJAN LPS</t>
  </si>
  <si>
    <t>LAINA MES</t>
  </si>
  <si>
    <t>LAINA GAON ALPS</t>
  </si>
  <si>
    <t>NA DHULIJAN AWC</t>
  </si>
  <si>
    <t>NA DHULIJAN LPS</t>
  </si>
  <si>
    <t>ANIKA SAWRA</t>
  </si>
  <si>
    <t>Minakshi chatia</t>
  </si>
  <si>
    <t>Santona Sonowal</t>
  </si>
  <si>
    <t>Jerina moran</t>
  </si>
  <si>
    <t>Saraswati Munda</t>
  </si>
  <si>
    <t>Jyoti Tairai</t>
  </si>
  <si>
    <t>Monju Buragohain</t>
  </si>
  <si>
    <t>Adity Konwar</t>
  </si>
  <si>
    <t>Durlabha Sonowal</t>
  </si>
  <si>
    <t>JINU DEORI GOGOI</t>
  </si>
  <si>
    <t>Phuleswari Sonowal</t>
  </si>
  <si>
    <t>Mallini Moran</t>
  </si>
  <si>
    <t>Lakhi Deka Sonowal</t>
  </si>
  <si>
    <t>Sarnalota Moran</t>
  </si>
  <si>
    <t>Aruna Sonowal</t>
  </si>
  <si>
    <t>Rumi Buragohain</t>
  </si>
  <si>
    <t>RUPALI NAG</t>
  </si>
  <si>
    <t>PRIYANKA DAS</t>
  </si>
  <si>
    <t>Khogeswari Sonowal</t>
  </si>
  <si>
    <t>Lalaboti Borgohain</t>
  </si>
  <si>
    <t>Mina Sonowal</t>
  </si>
  <si>
    <t>ANILA DEKA</t>
  </si>
  <si>
    <t>Runita Deka</t>
  </si>
  <si>
    <t>Minati Gogoi</t>
  </si>
  <si>
    <t>PokhIli Sonowal</t>
  </si>
  <si>
    <t>Basanti Garh</t>
  </si>
  <si>
    <t>Bhugalata Handique</t>
  </si>
  <si>
    <t>BINITA MORAM</t>
  </si>
  <si>
    <t>VERJIN GOGOI</t>
  </si>
  <si>
    <t>Junmoni Sonowal</t>
  </si>
  <si>
    <t>Senu Tamuli</t>
  </si>
  <si>
    <t>Rita Moran</t>
  </si>
  <si>
    <t>MOMI BORAH</t>
  </si>
  <si>
    <t>Anima Gowala</t>
  </si>
  <si>
    <t>Erani Sonowal</t>
  </si>
  <si>
    <t>Manisha Sonowal</t>
  </si>
  <si>
    <t>USHA DEORI</t>
  </si>
  <si>
    <t>Juna Duwarah Das</t>
  </si>
  <si>
    <t>Daisy Das</t>
  </si>
  <si>
    <t>Aruna Das</t>
  </si>
  <si>
    <t>Niru Deka</t>
  </si>
  <si>
    <t>JINU DOHUTIA</t>
  </si>
  <si>
    <t>Sarnalata Sonowal</t>
  </si>
  <si>
    <t>Debalata Mech</t>
  </si>
  <si>
    <t>Junu Das</t>
  </si>
  <si>
    <t>Popi Chetia</t>
  </si>
  <si>
    <t>Puspanjali Doley</t>
  </si>
  <si>
    <t>Niru Saikia</t>
  </si>
  <si>
    <t>Sunali Moran</t>
  </si>
  <si>
    <t>Maya Das</t>
  </si>
  <si>
    <t>JAYA GOGOI</t>
  </si>
  <si>
    <t>Nipanjali Chetia</t>
  </si>
  <si>
    <t>Robina Kujur</t>
  </si>
  <si>
    <t>Gitanjali Chetri</t>
  </si>
  <si>
    <t>Manju Begum</t>
  </si>
  <si>
    <t>RUBI KHANIKAR</t>
  </si>
  <si>
    <t>Arunima Duwari</t>
  </si>
  <si>
    <t>Inu Gohain</t>
  </si>
  <si>
    <t>Durlobha Saikia</t>
  </si>
  <si>
    <t>Leela Deka</t>
  </si>
  <si>
    <t>Ranju gogoi</t>
  </si>
  <si>
    <t>Niru Sharma</t>
  </si>
  <si>
    <t>KAILASHPUR</t>
  </si>
  <si>
    <t>Minu Gogoi</t>
  </si>
  <si>
    <t>Hironya Boruah</t>
  </si>
  <si>
    <t>Kombong Doley</t>
  </si>
  <si>
    <t>Joyati Sonowal</t>
  </si>
  <si>
    <t>Jyoti  Sonowal</t>
  </si>
  <si>
    <t>Anima Boragohain</t>
  </si>
  <si>
    <t>Gunada gogoi</t>
  </si>
  <si>
    <t>NAMITA PANIKA</t>
  </si>
  <si>
    <t>Monokha Hazarika</t>
  </si>
  <si>
    <t>Swarnalata Sonowal</t>
  </si>
  <si>
    <t>Pabitra Subedi</t>
  </si>
  <si>
    <t>Anjana Rai</t>
  </si>
  <si>
    <t>Rekha Borsaikia</t>
  </si>
  <si>
    <t>Rina Borah</t>
  </si>
  <si>
    <t>Dulabha Sonowal</t>
  </si>
  <si>
    <t>Anima Chetia</t>
  </si>
  <si>
    <t>Jutika Hemrom</t>
  </si>
  <si>
    <t>Labannyo Bezbaruah</t>
  </si>
  <si>
    <t>Thunumoni Mahanta</t>
  </si>
  <si>
    <t>Sunali Deori</t>
  </si>
  <si>
    <t>SANTANA NEOG</t>
  </si>
  <si>
    <t>Monika Pagag</t>
  </si>
  <si>
    <t xml:space="preserve">
Dolly Cheleng</t>
  </si>
  <si>
    <t>RIMPI BORAH DEWRI</t>
  </si>
  <si>
    <t xml:space="preserve">
RUKMINI DEEP</t>
  </si>
  <si>
    <t xml:space="preserve">
9957997620</t>
  </si>
  <si>
    <t>Bharoti Deori</t>
  </si>
  <si>
    <t>Urmila Sonowal</t>
  </si>
  <si>
    <t>Chitralekha Gogoi</t>
  </si>
  <si>
    <t>Elifa Sonowal</t>
  </si>
  <si>
    <t>KAUSHALYA JUGI</t>
  </si>
  <si>
    <t>Najima Sonowal</t>
  </si>
  <si>
    <t>Bina Gogoi Sonowal</t>
  </si>
  <si>
    <t>Protiva Sonowal</t>
  </si>
  <si>
    <t>Jugomaya Hazarika</t>
  </si>
  <si>
    <t>Sikha Begum</t>
  </si>
  <si>
    <t>Kanchan Hazarika</t>
  </si>
  <si>
    <t>Sunika Tarak</t>
  </si>
  <si>
    <t>NAZIRATING</t>
  </si>
  <si>
    <t>BASANTI MUNDA</t>
  </si>
  <si>
    <t>Bina Gogoi</t>
  </si>
  <si>
    <t>NALANI</t>
  </si>
  <si>
    <t>Anita Barman</t>
  </si>
  <si>
    <t>Surabhi Moran</t>
  </si>
  <si>
    <t>Luchima Moran</t>
  </si>
  <si>
    <t>Amila Deka</t>
  </si>
  <si>
    <t>Rina kumari Sarma</t>
  </si>
  <si>
    <t>Ritamoni Saikia</t>
  </si>
  <si>
    <t>Dipalee Buragohain</t>
  </si>
  <si>
    <t>Alpana Chutia</t>
  </si>
  <si>
    <t>Kabita Sonowal</t>
  </si>
  <si>
    <t>Subarna Chetia</t>
  </si>
  <si>
    <t>Provawati Sonowal</t>
  </si>
  <si>
    <t>AHOM GAON</t>
  </si>
  <si>
    <t>Kanaklota Rajak</t>
  </si>
  <si>
    <t>Anita Moran</t>
  </si>
  <si>
    <t>Lili Sonowal</t>
  </si>
  <si>
    <t>Joymoti Gurung</t>
  </si>
  <si>
    <t>Shyammoni Chetry</t>
  </si>
  <si>
    <t>JAHAJGIRA</t>
  </si>
  <si>
    <t>BONTI LAGASHU</t>
  </si>
  <si>
    <t>Janmoni Khatowal</t>
  </si>
  <si>
    <t>Nirupoma Moran Phatowali</t>
  </si>
  <si>
    <t>Babi Sonowal</t>
  </si>
  <si>
    <t>Dipali bharali</t>
  </si>
  <si>
    <t>GABHARUBHETI NEPALI</t>
  </si>
  <si>
    <t>ROSELINA KULLU</t>
  </si>
  <si>
    <t>Santimoni Gogoi</t>
  </si>
  <si>
    <t>Junali Bakti</t>
  </si>
  <si>
    <t>Bandita Bor Saikia</t>
  </si>
  <si>
    <t>Sonapur Deori Gaon SC</t>
  </si>
  <si>
    <t>MARIATA TOPNO</t>
  </si>
  <si>
    <t>TARA NAHARJAN AWC</t>
  </si>
  <si>
    <t>DIMBUJURA AWC</t>
  </si>
  <si>
    <t>DIRAK GOHAIN GAON AWC</t>
  </si>
  <si>
    <t>TARA TE 12 NO LINE SIV MANDIR AWC</t>
  </si>
  <si>
    <t>DAKHIN BISHRAMPUR AWC</t>
  </si>
  <si>
    <t>HATIGARH AWC</t>
  </si>
  <si>
    <t>TARA TE 2 NO (LPS) AWC</t>
  </si>
  <si>
    <t>HUNJAN AWC</t>
  </si>
  <si>
    <t>KAILASHPUR AWC</t>
  </si>
  <si>
    <t>TARA TE INDIA CLUB AWC</t>
  </si>
  <si>
    <t>MADHABPUR MINI AWC</t>
  </si>
  <si>
    <t>TARA TE MAZDOOR CLUB AWC</t>
  </si>
  <si>
    <t>MODERKHAT AWC</t>
  </si>
  <si>
    <t>TARA TE URANGPATI AWC</t>
  </si>
  <si>
    <t>MAIJAN AWC</t>
  </si>
  <si>
    <t>MODERKHAT UDIOMAN CLUB AWC</t>
  </si>
  <si>
    <t>NA KATHALGURI AWC</t>
  </si>
  <si>
    <t xml:space="preserve">10 NO LINE BEESAKOPIE </t>
  </si>
  <si>
    <t>NA TALPATHAR  AWC</t>
  </si>
  <si>
    <t>NAM HULLUNG BLOCK GAON AWC</t>
  </si>
  <si>
    <t>2 NO. LINE COMMUNITY HALL AWC</t>
  </si>
  <si>
    <t>NAVAJYOTI AWC</t>
  </si>
  <si>
    <t>PROJA GAON  AWC</t>
  </si>
  <si>
    <t>ASSAM TIMBER AWC</t>
  </si>
  <si>
    <t>RATNAPUR GAON AWC</t>
  </si>
  <si>
    <t>SIMALUGURI GAON AWC</t>
  </si>
  <si>
    <t>SUWANI PATHAR AWC</t>
  </si>
  <si>
    <t>2 NO TALPATHAR AWC</t>
  </si>
  <si>
    <t>BEESAKOPIE 9 NO LINE AWC</t>
  </si>
  <si>
    <t>TINIALI NA GAON MINI AWC</t>
  </si>
  <si>
    <t>TONGONA NA GAON AWC</t>
  </si>
  <si>
    <t>BEESAKOPIE TE KATAKBHATI AWC</t>
  </si>
  <si>
    <t>CHRIST HOUSE AWC</t>
  </si>
  <si>
    <t>UTTAR BISHRAMPUR AWC</t>
  </si>
  <si>
    <t>BEESAKOPIE 15 NO LINE AWC</t>
  </si>
  <si>
    <t>FATIKJAN 37 NO LINE AWC</t>
  </si>
  <si>
    <t>NAMHULLONG AWC</t>
  </si>
  <si>
    <t>FATIKJAN 50 NO LINE AWC</t>
  </si>
  <si>
    <t>WAITHAI AWC</t>
  </si>
  <si>
    <t>RUPAI LPS AWC</t>
  </si>
  <si>
    <t>BONOVA HATIGARH AWC ( 2 NO HATIGARH)</t>
  </si>
  <si>
    <t>CHOCH BANASTI AWC</t>
  </si>
  <si>
    <t>CHOTITING PATHAR AWC</t>
  </si>
  <si>
    <t>2 NO BAZAL GAON AWC</t>
  </si>
  <si>
    <t>GUTIBARI</t>
  </si>
  <si>
    <t>2 NO NAGAON AWC</t>
  </si>
  <si>
    <t>KACHIJAN AKONI AWC</t>
  </si>
  <si>
    <t>KACHIJAN AWC</t>
  </si>
  <si>
    <t>KALAKHOWA AWC</t>
  </si>
  <si>
    <t>ATHENGIA AWC</t>
  </si>
  <si>
    <t>KULBIL AWC</t>
  </si>
  <si>
    <t>DANGORI TE MAZDOOR CLUB AWC</t>
  </si>
  <si>
    <t>DHOMKUNDA AWC</t>
  </si>
  <si>
    <t>TONGONA TE 12 NO LINE AWC</t>
  </si>
  <si>
    <t>TONGONA TE 18 NO LINE AWC</t>
  </si>
  <si>
    <t>TONGONA TE 8 NO LINE AWC</t>
  </si>
  <si>
    <t>JANGHALTOLA VILLAGE AWC</t>
  </si>
  <si>
    <t>TONGONA BOZAR AWC</t>
  </si>
  <si>
    <t>MANKHOWA TE AWC</t>
  </si>
  <si>
    <t>TARA TE</t>
  </si>
  <si>
    <t>BIBHA PAUL</t>
  </si>
  <si>
    <t>SABITA TANTI</t>
  </si>
  <si>
    <t>NABAJYOTI SC</t>
  </si>
  <si>
    <t>SUBARNA PHUKAN</t>
  </si>
  <si>
    <t>NIRUPAMA SAIKIA</t>
  </si>
  <si>
    <t>HUMALA KONWAR</t>
  </si>
  <si>
    <t>PUSPANJALI TANTI</t>
  </si>
  <si>
    <t>KAILASHPUR SC</t>
  </si>
  <si>
    <t>MODHUMONI CHETIA</t>
  </si>
  <si>
    <t>MONU KERKETA</t>
  </si>
  <si>
    <t>TALPATHAR</t>
  </si>
  <si>
    <t>JUNMONIN MORAN</t>
  </si>
  <si>
    <t>HUMALA MORAN</t>
  </si>
  <si>
    <t>DIPA PHUKAN</t>
  </si>
  <si>
    <t>ARATI  KHERUWAR</t>
  </si>
  <si>
    <t>LITONG</t>
  </si>
  <si>
    <t>MINAKSHI NATH</t>
  </si>
  <si>
    <t>MALINI MORAN</t>
  </si>
  <si>
    <t>HIRA GOGOI</t>
  </si>
  <si>
    <t>DIPTI TOPPO</t>
  </si>
  <si>
    <t>SOBILA SAIKIA</t>
  </si>
  <si>
    <t xml:space="preserve">MAIJAN </t>
  </si>
  <si>
    <t>DEBOJANI BARUAH</t>
  </si>
  <si>
    <t>HEUJI KAKATI</t>
  </si>
  <si>
    <t>JERINA MORAN</t>
  </si>
  <si>
    <t>BEESAKOPIE TE</t>
  </si>
  <si>
    <t>BHAROTI DUTTA</t>
  </si>
  <si>
    <t>SUSHILA MAORAN</t>
  </si>
  <si>
    <t>SWARNALATA MORAN</t>
  </si>
  <si>
    <t>HULLUNG GUTIBARI</t>
  </si>
  <si>
    <t>NUMOLI GOGOI</t>
  </si>
  <si>
    <t>NIBHA GOGOI</t>
  </si>
  <si>
    <t>DHANKUMARI SARMA</t>
  </si>
  <si>
    <t>PONIMALA SAIKIA</t>
  </si>
  <si>
    <t>TAPUBON</t>
  </si>
  <si>
    <t>REZIA BEGUM</t>
  </si>
  <si>
    <t>JUNMONI MORAN</t>
  </si>
  <si>
    <t>MANJU BEGUM</t>
  </si>
  <si>
    <t>ADITI KONWAR</t>
  </si>
  <si>
    <t>MONUMOTI TANTI</t>
  </si>
  <si>
    <t>RANJU GOGOI</t>
  </si>
  <si>
    <t>JUNMONI GOGOI</t>
  </si>
  <si>
    <t>FATIKJAN DISPENSARY</t>
  </si>
  <si>
    <t>SMRITIRANI CHETIA</t>
  </si>
  <si>
    <t>MINA TANTI</t>
  </si>
  <si>
    <t>CHANDRAWATI RAI</t>
  </si>
  <si>
    <t>JULIMA SANGA</t>
  </si>
  <si>
    <t>MINA BHUMIJ</t>
  </si>
  <si>
    <t>HIRANYA MORAN</t>
  </si>
  <si>
    <t>RIMA DEVI</t>
  </si>
  <si>
    <t>MINU BHUMIJ</t>
  </si>
  <si>
    <t xml:space="preserve">KACHIJAN CHARIALI </t>
  </si>
  <si>
    <t>MOROMI BORAH</t>
  </si>
  <si>
    <t>MITALI NEOG</t>
  </si>
  <si>
    <t>MONIKA MORAN</t>
  </si>
  <si>
    <t>TONGONA BOZAR</t>
  </si>
  <si>
    <t>MOMI MORAN</t>
  </si>
  <si>
    <t>KALPANA KALITA</t>
  </si>
  <si>
    <t>MANDIRA PHUKAN</t>
  </si>
  <si>
    <t>JYOTIKA HEMROM</t>
  </si>
  <si>
    <t>SARASWATI MUNDA</t>
  </si>
  <si>
    <t>KAUSHLYA SINDURI</t>
  </si>
  <si>
    <t xml:space="preserve">RONGAJAN </t>
  </si>
  <si>
    <t>APARAJITA PHUKAN</t>
  </si>
  <si>
    <t>PADMAWATI NEOG</t>
  </si>
  <si>
    <t>SWAPNA MORAN</t>
  </si>
  <si>
    <t>SURABHI MORAN</t>
  </si>
  <si>
    <t>GOIPANI</t>
  </si>
  <si>
    <t>SAGARIKA KONWAR</t>
  </si>
  <si>
    <t>ANJALI MORAN</t>
  </si>
  <si>
    <t>NIRU MORAN</t>
  </si>
  <si>
    <t>TERESA TOPNO</t>
  </si>
  <si>
    <t>MUKTI RAJPUT</t>
  </si>
  <si>
    <t>SANSURI TANTI</t>
  </si>
  <si>
    <t>DANGARI TE</t>
  </si>
  <si>
    <t>PUSHPA KAKARIA</t>
  </si>
  <si>
    <t>BINA SINGH</t>
  </si>
  <si>
    <t>MARIYAM BAGHUWAR</t>
  </si>
  <si>
    <t>SARITA KUJUR</t>
  </si>
  <si>
    <t>UPPER TALAP</t>
  </si>
  <si>
    <t>ASHA PRASAD</t>
  </si>
  <si>
    <t>NILA KARMAKAR</t>
  </si>
  <si>
    <t>ANJU DOHUTIA</t>
  </si>
  <si>
    <t>MANKHOWA TE</t>
  </si>
  <si>
    <t>ASHTOMI GUWALA</t>
  </si>
  <si>
    <t>DIPALI SINGH</t>
  </si>
  <si>
    <t>TONGONA TE STUFF CLUB AWC</t>
  </si>
  <si>
    <t>TALAP GAON LP AWC</t>
  </si>
  <si>
    <t>TONGONA TE MC AWC</t>
  </si>
  <si>
    <t>UPPOR TALAP AWC</t>
  </si>
  <si>
    <t>BORHULLUNG AWC</t>
  </si>
  <si>
    <t>BORHOLLONG GOVT LPS</t>
  </si>
  <si>
    <t>18140201201</t>
  </si>
  <si>
    <t>UPPOR TALAP CHAPORTOLI AWC</t>
  </si>
  <si>
    <t>HULLUNG GURI GAON ST AWC</t>
  </si>
  <si>
    <t>1 NO HOLLONG GURI LPS</t>
  </si>
  <si>
    <t>18140201205</t>
  </si>
  <si>
    <t>UPPOR TALAP HINDI LP AWC</t>
  </si>
  <si>
    <t>2 NO GUTIBARI NC AWC</t>
  </si>
  <si>
    <t>BOK PATHAR NC AWC</t>
  </si>
  <si>
    <t>1 NO BALIJAN (DUARMARA 10 NO LINE) AWC</t>
  </si>
  <si>
    <t>BALIJAN LPS</t>
  </si>
  <si>
    <t>18140204501</t>
  </si>
  <si>
    <t>BORHOLLONG MES</t>
  </si>
  <si>
    <t>18140201202</t>
  </si>
  <si>
    <t>SANTIPUR LPS</t>
  </si>
  <si>
    <t>18140227901</t>
  </si>
  <si>
    <t>RAIDANGONEE AWC</t>
  </si>
  <si>
    <t>1 NO BORHULLUNG ST AWC</t>
  </si>
  <si>
    <t>1 NO NOLONI AWC</t>
  </si>
  <si>
    <t>2 NO NANKA NOLONI AWC</t>
  </si>
  <si>
    <t>1 NO DOOMDOOMA NA GAON AWC</t>
  </si>
  <si>
    <t>BEBEJIA AWC</t>
  </si>
  <si>
    <t>ROTONI PATHER LPS</t>
  </si>
  <si>
    <t>18140201701</t>
  </si>
  <si>
    <t>PITHAGUTI SARBAJANIN LPS</t>
  </si>
  <si>
    <t>18140234802</t>
  </si>
  <si>
    <t xml:space="preserve">10 NO GUTIBARI MINI AWC </t>
  </si>
  <si>
    <t>2 NO BORHULLUNG AWC</t>
  </si>
  <si>
    <t>DUANIA AWC</t>
  </si>
  <si>
    <t xml:space="preserve">2 NO TARANI LPS </t>
  </si>
  <si>
    <t>18140201802</t>
  </si>
  <si>
    <t>NAZIRATING LPS</t>
  </si>
  <si>
    <t>18140234801</t>
  </si>
  <si>
    <t>TARANI PATHER LPS</t>
  </si>
  <si>
    <t>18140201801</t>
  </si>
  <si>
    <t>PITHAGUTI LPS</t>
  </si>
  <si>
    <t>18140234803</t>
  </si>
  <si>
    <t>2 NO DOOMDOOMA NA GAON AWC</t>
  </si>
  <si>
    <t>3 NO BOR HULLUNG BHUNYA GAON AWC</t>
  </si>
  <si>
    <t>DUARMARA TE 1 NO LINE AWC</t>
  </si>
  <si>
    <t>HOLONG GURI LPS</t>
  </si>
  <si>
    <t>18140240301</t>
  </si>
  <si>
    <t>BOKAPATHER LPS</t>
  </si>
  <si>
    <t>18140240601</t>
  </si>
  <si>
    <t>DUARMARA DOWANIA LPS</t>
  </si>
  <si>
    <t>18140227501</t>
  </si>
  <si>
    <t>GONESHPUR LPS</t>
  </si>
  <si>
    <t>18140227601</t>
  </si>
  <si>
    <t>3 NO BORHULLUNG ARAGAON AWC</t>
  </si>
  <si>
    <t>3 NO BORHULLUNG AWC</t>
  </si>
  <si>
    <t>DUARMARA TE 2 NO LINE AWC</t>
  </si>
  <si>
    <t>BALIJAN AWC</t>
  </si>
  <si>
    <t>DUARMARA TE S/C AWC (10NO LINE)</t>
  </si>
  <si>
    <t>GANESHPUR AWC</t>
  </si>
  <si>
    <t>GOPINATH BORDOLOI MES</t>
  </si>
  <si>
    <t>18140228002</t>
  </si>
  <si>
    <t>NALANI NANKEY LPS</t>
  </si>
  <si>
    <t>18140234201</t>
  </si>
  <si>
    <t>HULLUNG GUTIBARI "A" AWC</t>
  </si>
  <si>
    <t>HULLUNG GUTIBARI "B" AWC</t>
  </si>
  <si>
    <t>SANTIPUR AWC</t>
  </si>
  <si>
    <t>NA HOLLONG MAJGAON LPS</t>
  </si>
  <si>
    <t>18140207502</t>
  </si>
  <si>
    <t>BORHOLLONG NA GAON LPS</t>
  </si>
  <si>
    <t>18140225401</t>
  </si>
  <si>
    <t>NALANI LPS</t>
  </si>
  <si>
    <t>18140235501</t>
  </si>
  <si>
    <t>NATUN ADARSHA GAON LPS</t>
  </si>
  <si>
    <t>18140227902</t>
  </si>
  <si>
    <t>10 NO. HOLLONGGURI LPS</t>
  </si>
  <si>
    <t>18140228003</t>
  </si>
  <si>
    <t>HOLLONG AMARAWATI LPS</t>
  </si>
  <si>
    <t>18140228004</t>
  </si>
  <si>
    <t>BORDUBI MAJGAON LPS</t>
  </si>
  <si>
    <t>18140222901</t>
  </si>
  <si>
    <t>HULLUNG PATHAR AWC</t>
  </si>
  <si>
    <t>BOKPARA LPS AWC</t>
  </si>
  <si>
    <t>MOHANG TINIALI AWC</t>
  </si>
  <si>
    <t>BOKPARA M/C AWC</t>
  </si>
  <si>
    <t>PHILLOBARI NA GAON  AWC</t>
  </si>
  <si>
    <t>RATANI PATHAR AWC</t>
  </si>
  <si>
    <t>BOKPARA NAGA KATA LINE AWC</t>
  </si>
  <si>
    <t>2 NO. DOOMDOOMA NA GAON LPS</t>
  </si>
  <si>
    <t>18140225405</t>
  </si>
  <si>
    <t>1 NO DOOMDOOMA NA GAON KUHIPATH LPS</t>
  </si>
  <si>
    <t>18140225406</t>
  </si>
  <si>
    <t>RUPJAN LPS</t>
  </si>
  <si>
    <t>18140224301</t>
  </si>
  <si>
    <t>ALBANTINA LAKRA</t>
  </si>
  <si>
    <t>URMILA</t>
  </si>
  <si>
    <t>LOHALI</t>
  </si>
  <si>
    <t>ANILA BARUAH</t>
  </si>
  <si>
    <t>MONIMA KALITA</t>
  </si>
  <si>
    <t>BORHULLUNG</t>
  </si>
  <si>
    <t>NIRUMAI DOLEY</t>
  </si>
  <si>
    <t>ILAMONI SONOWAL</t>
  </si>
  <si>
    <t>RIJU SHARMA</t>
  </si>
  <si>
    <t>AMARABATI SONOWAL</t>
  </si>
  <si>
    <t>7399871716</t>
  </si>
  <si>
    <t>BONITA NEOG</t>
  </si>
  <si>
    <t>NIRUMAI DEORI</t>
  </si>
  <si>
    <t>SABITA BARUAH</t>
  </si>
  <si>
    <t>DUWARMARA TE</t>
  </si>
  <si>
    <t>BANASRI DAS GUPTA</t>
  </si>
  <si>
    <t>LILI CHETIA</t>
  </si>
  <si>
    <t>8011419698</t>
  </si>
  <si>
    <t>9613639042</t>
  </si>
  <si>
    <t>9954679981</t>
  </si>
  <si>
    <t>HUNMAI BARUAH</t>
  </si>
  <si>
    <t>MAYA SAIKIA</t>
  </si>
  <si>
    <t>KRIPASMITA CHETRY</t>
  </si>
  <si>
    <t>RUNUMONI MORAN</t>
  </si>
  <si>
    <t>RENUKA CHETIA</t>
  </si>
  <si>
    <t>HEMPHAI BORUAH</t>
  </si>
  <si>
    <t xml:space="preserve">BALIJAN </t>
  </si>
  <si>
    <t>TALITA L. DARGAWN</t>
  </si>
  <si>
    <t>RASHMI TANTI</t>
  </si>
  <si>
    <t>9577514473</t>
  </si>
  <si>
    <t>9954997192</t>
  </si>
  <si>
    <t>MANASHI DEORI</t>
  </si>
  <si>
    <t>AMARBALI SONOWAL</t>
  </si>
  <si>
    <t>LEENA PEGU</t>
  </si>
  <si>
    <t>9613589969</t>
  </si>
  <si>
    <t>9435905268</t>
  </si>
  <si>
    <t>9957793487</t>
  </si>
  <si>
    <t>7896638201</t>
  </si>
  <si>
    <t>CHITRA SONOWAL</t>
  </si>
  <si>
    <t>SUSHILA EKKA</t>
  </si>
  <si>
    <t>BONTI MORAN</t>
  </si>
  <si>
    <t>9706977696</t>
  </si>
  <si>
    <t>8486155768</t>
  </si>
  <si>
    <t>9957109266</t>
  </si>
  <si>
    <t>7896273991</t>
  </si>
  <si>
    <t xml:space="preserve">CHIKORAJAN </t>
  </si>
  <si>
    <t>RUKMINI DEEP</t>
  </si>
  <si>
    <t>LILABATI MORAN</t>
  </si>
  <si>
    <t>MANJU MORAN</t>
  </si>
  <si>
    <t>9957006934</t>
  </si>
  <si>
    <t>9957222482</t>
  </si>
  <si>
    <t>9435702621</t>
  </si>
  <si>
    <t>8822711364</t>
  </si>
  <si>
    <t>09957042447</t>
  </si>
  <si>
    <t>8011515391</t>
  </si>
  <si>
    <t>8011177190</t>
  </si>
  <si>
    <t>8011165474</t>
  </si>
  <si>
    <t>9954358715</t>
  </si>
  <si>
    <t>BORDUBI TE HOSPITAL</t>
  </si>
  <si>
    <t>SARUMAI CHANGMAI</t>
  </si>
  <si>
    <t>MANJU TANTI</t>
  </si>
  <si>
    <t>NOBITA SONOWAL</t>
  </si>
  <si>
    <t>BOKPARA TE</t>
  </si>
  <si>
    <t>NISH MAHANANDIA</t>
  </si>
  <si>
    <t>RUMA MECH</t>
  </si>
  <si>
    <t>GAYATRI GARH</t>
  </si>
  <si>
    <t>SUNMAI BARUAH</t>
  </si>
  <si>
    <t>DINAPI LUGUN</t>
  </si>
  <si>
    <t>9613368182</t>
  </si>
  <si>
    <t>9859815410</t>
  </si>
  <si>
    <t>7896281637</t>
  </si>
  <si>
    <t>TARANI AWC</t>
  </si>
  <si>
    <t>BORDUBI 1 NO LINE AWC</t>
  </si>
  <si>
    <t>TARANI FOREST VILLAGE AWC</t>
  </si>
  <si>
    <t>BORDUBI 1/2 NO LINE AWC</t>
  </si>
  <si>
    <t>HOLLONG GUTIBARI LPS</t>
  </si>
  <si>
    <t>18140228001</t>
  </si>
  <si>
    <t>PHILLOBARI NEPALI LPS</t>
  </si>
  <si>
    <t>18140231902</t>
  </si>
  <si>
    <t>GABHARU BHETI HINDI LPS</t>
  </si>
  <si>
    <t>18140236401</t>
  </si>
  <si>
    <t>TARANI GAON MINI AWC</t>
  </si>
  <si>
    <t>BORHULLUNG PATHAR NC AWC</t>
  </si>
  <si>
    <t>BORDUBI 3 NO LINE B/F AWC</t>
  </si>
  <si>
    <t>NAM HOLONG BIJOYPUR LPS</t>
  </si>
  <si>
    <t>18140228005</t>
  </si>
  <si>
    <t>BALIJAN MES</t>
  </si>
  <si>
    <t>DHANJAN BASTI LPS</t>
  </si>
  <si>
    <t>18140238618</t>
  </si>
  <si>
    <t xml:space="preserve">NIKALBARI SANKARDEV LPS </t>
  </si>
  <si>
    <t>18140222903</t>
  </si>
  <si>
    <t>TARANI GAON  AWC</t>
  </si>
  <si>
    <t>BORDUBI 4 NO LINE AWC</t>
  </si>
  <si>
    <t>1 NO CHELLENGURI AWC</t>
  </si>
  <si>
    <t>BORDUBI 7 NO LINE AWC</t>
  </si>
  <si>
    <t>CHELENGURI LPS</t>
  </si>
  <si>
    <t>18140211801</t>
  </si>
  <si>
    <t>GABHARUBHETI HINDI MES</t>
  </si>
  <si>
    <t>18140231901</t>
  </si>
  <si>
    <t>1 NO RUMAIGABHARU AWC</t>
  </si>
  <si>
    <t>16 KOOMSANG MINI AWC</t>
  </si>
  <si>
    <t>BORDUBI 8 NO LINE AWC</t>
  </si>
  <si>
    <t>CHAWARAGAON BANUA LPS</t>
  </si>
  <si>
    <t>18140211701</t>
  </si>
  <si>
    <t>1 NO CHELENGURI LPS</t>
  </si>
  <si>
    <t>18140211803</t>
  </si>
  <si>
    <t>GOIPANI LPS</t>
  </si>
  <si>
    <t>18140211901</t>
  </si>
  <si>
    <t>SRI SRI SANKARDEV LPS</t>
  </si>
  <si>
    <t>18140211804</t>
  </si>
  <si>
    <t>2 NO CHELLENGURI AWC</t>
  </si>
  <si>
    <t>BORDUBI BOSTI LINE AWC</t>
  </si>
  <si>
    <t xml:space="preserve">TENGAMORA LPS </t>
  </si>
  <si>
    <t>18140211902</t>
  </si>
  <si>
    <t>2 NO.CHELENGURI LPS</t>
  </si>
  <si>
    <t>18140212501</t>
  </si>
  <si>
    <t>3 NO.CHELENGURI BANUA LPS</t>
  </si>
  <si>
    <t>18140212502</t>
  </si>
  <si>
    <t>2 NO ROMAI GABHARU LPS</t>
  </si>
  <si>
    <t>18140212601</t>
  </si>
  <si>
    <t>LACHIT BORPHUKAN AWC</t>
  </si>
  <si>
    <t>LACHIT BORPHUKAN LPS</t>
  </si>
  <si>
    <t>TULIBARI</t>
  </si>
  <si>
    <t>2 NO MIHOLI RITOO LPS</t>
  </si>
  <si>
    <t>ALIGAON</t>
  </si>
  <si>
    <t>LAZUM PATHAR LPS</t>
  </si>
  <si>
    <t>MADHABPUR 10 NO WARD</t>
  </si>
  <si>
    <t>NA ALI LPS</t>
  </si>
  <si>
    <t>UBHOTA</t>
  </si>
  <si>
    <t>SWAHID PRIYA KUKURASOWA LPS</t>
  </si>
  <si>
    <t>2 NO NAYA KUJU AWC</t>
  </si>
  <si>
    <t>1 NO KARIYA JAN LPS</t>
  </si>
  <si>
    <t>KISHANBASTI AWC</t>
  </si>
  <si>
    <t>KATHBASTI  LPS</t>
  </si>
  <si>
    <t>TOKOPATHER MINI AWC</t>
  </si>
  <si>
    <t>KALIAJAN LPS</t>
  </si>
  <si>
    <t>UPOR UBON PART II AWC</t>
  </si>
  <si>
    <t>UPOR UBON LPS</t>
  </si>
  <si>
    <t>KALIBARI AWC</t>
  </si>
  <si>
    <t>UPOR KULI MINI AWC</t>
  </si>
  <si>
    <t>UPOR KULI PATHAR LPS</t>
  </si>
  <si>
    <t>KHERAM TINIALI MINI AWC</t>
  </si>
  <si>
    <t>4 NO NAYA KUJU LPS</t>
  </si>
  <si>
    <t>HILIKHAGURI AWC</t>
  </si>
  <si>
    <t>KAKOPATHER GIRLS' HS</t>
  </si>
  <si>
    <t>EX MILITARY BASTI AWC</t>
  </si>
  <si>
    <t>PURANI PUKHURI LPS</t>
  </si>
  <si>
    <t>RASHMI MORAN</t>
  </si>
  <si>
    <t>9957682501</t>
  </si>
  <si>
    <t>9957422571</t>
  </si>
  <si>
    <t>KAUSHALYA GOGOI</t>
  </si>
  <si>
    <t>9954787829</t>
  </si>
  <si>
    <t>DAYMAYANTI CHETIA</t>
  </si>
  <si>
    <t>DIPANJALI SONOWAL</t>
  </si>
  <si>
    <t>JAYANTI THAPA</t>
  </si>
  <si>
    <t>8822711323</t>
  </si>
  <si>
    <t>9957927853</t>
  </si>
  <si>
    <t>9678308994</t>
  </si>
  <si>
    <t>NIRMALA CHETRY</t>
  </si>
  <si>
    <t>GABHARUBHETI NEPALISC</t>
  </si>
  <si>
    <t>MAYA KUMARI</t>
  </si>
  <si>
    <t>9954996313</t>
  </si>
  <si>
    <t>9678106572</t>
  </si>
  <si>
    <t>RUMAIGABHARU SC</t>
  </si>
  <si>
    <t>TUNU BHUNYA</t>
  </si>
  <si>
    <t>KOOMSONG TE</t>
  </si>
  <si>
    <t>AMUDA KUSHAL DAS</t>
  </si>
  <si>
    <t>HEMONTI BHUMIJ</t>
  </si>
  <si>
    <t>ZERIFER TIRKEY</t>
  </si>
  <si>
    <t>9954653934</t>
  </si>
  <si>
    <t>9957114135</t>
  </si>
  <si>
    <t>8011875515</t>
  </si>
  <si>
    <t>GOIPANI SC</t>
  </si>
  <si>
    <t>8011319704</t>
  </si>
  <si>
    <t>MUNMI SAIKIA</t>
  </si>
  <si>
    <t>RINA BARUAH</t>
  </si>
  <si>
    <t>AN ITA KUNDU</t>
  </si>
  <si>
    <t>9954034400</t>
  </si>
  <si>
    <t>9957010098</t>
  </si>
  <si>
    <t>8822543499</t>
  </si>
  <si>
    <t>8011791041</t>
  </si>
  <si>
    <t>KAKOPATHER PHC</t>
  </si>
  <si>
    <t>MARIUM BANKAR</t>
  </si>
  <si>
    <t>Priyanka Das</t>
  </si>
  <si>
    <t>KATHALGURI</t>
  </si>
  <si>
    <t>SWAPNA DOHUTIA</t>
  </si>
  <si>
    <t>Boby Baruah</t>
  </si>
  <si>
    <t>UPER UBON</t>
  </si>
  <si>
    <t>HIRAMONI SONOWAL</t>
  </si>
  <si>
    <t>Barnali Dutta</t>
  </si>
  <si>
    <t>TEZI</t>
  </si>
  <si>
    <t>DIPTI CHETIA</t>
  </si>
  <si>
    <t>Dipti Moran</t>
  </si>
  <si>
    <t>Ubhata Gaon</t>
  </si>
  <si>
    <t>Sukuntala Moran</t>
  </si>
  <si>
    <t>Renu Gogoi</t>
  </si>
  <si>
    <t>KACHIJAN</t>
  </si>
  <si>
    <t>Pallabi Gohain</t>
  </si>
</sst>
</file>

<file path=xl/styles.xml><?xml version="1.0" encoding="utf-8"?>
<styleSheet xmlns="http://schemas.openxmlformats.org/spreadsheetml/2006/main">
  <numFmts count="1">
    <numFmt numFmtId="164" formatCode="[$-409]d/mmm/yy;@"/>
  </numFmts>
  <fonts count="3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color theme="1"/>
      <name val="Tahoma"/>
      <family val="2"/>
    </font>
    <font>
      <sz val="9"/>
      <color theme="1"/>
      <name val="Arial"/>
      <family val="2"/>
    </font>
    <font>
      <sz val="10"/>
      <name val="Arial"/>
      <family val="2"/>
    </font>
    <font>
      <sz val="9"/>
      <name val="Arial"/>
      <family val="2"/>
    </font>
    <font>
      <sz val="10"/>
      <color rgb="FF000000"/>
      <name val="Times New Roman"/>
      <family val="1"/>
    </font>
    <font>
      <sz val="9"/>
      <color indexed="8"/>
      <name val="Arial"/>
      <family val="2"/>
    </font>
    <font>
      <sz val="11"/>
      <color theme="1"/>
      <name val="Arial"/>
      <family val="2"/>
    </font>
    <font>
      <sz val="12"/>
      <color theme="1"/>
      <name val="Arial"/>
      <family val="2"/>
    </font>
    <font>
      <sz val="10"/>
      <color theme="1"/>
      <name val="Calibri"/>
      <family val="2"/>
      <scheme val="minor"/>
    </font>
    <font>
      <sz val="10"/>
      <color indexed="8"/>
      <name val="Arial"/>
      <family val="2"/>
    </font>
    <font>
      <sz val="11"/>
      <color indexed="8"/>
      <name val="Arial Narrow"/>
      <family val="2"/>
    </font>
    <font>
      <sz val="10"/>
      <color theme="1"/>
      <name val="Arial Narrow"/>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12">
    <xf numFmtId="0" fontId="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cellStyleXfs>
  <cellXfs count="19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9" fillId="0" borderId="1" xfId="0" applyFont="1" applyBorder="1" applyAlignment="1" applyProtection="1">
      <alignment horizontal="left" vertical="center"/>
      <protection locked="0"/>
    </xf>
    <xf numFmtId="0" fontId="19" fillId="0" borderId="1" xfId="0" applyFont="1" applyBorder="1" applyAlignment="1" applyProtection="1">
      <alignment horizontal="center"/>
      <protection locked="0"/>
    </xf>
    <xf numFmtId="0" fontId="21" fillId="10" borderId="1" xfId="1" applyFont="1" applyFill="1" applyBorder="1" applyAlignment="1" applyProtection="1">
      <alignment horizontal="left" vertical="center"/>
      <protection locked="0"/>
    </xf>
    <xf numFmtId="0" fontId="19" fillId="10" borderId="1" xfId="0" applyFont="1" applyFill="1" applyBorder="1" applyAlignment="1" applyProtection="1">
      <alignment horizontal="center"/>
      <protection locked="0"/>
    </xf>
    <xf numFmtId="0" fontId="19" fillId="10" borderId="1" xfId="0" applyFont="1" applyFill="1" applyBorder="1" applyAlignment="1" applyProtection="1">
      <alignment horizontal="left" vertical="center" wrapText="1"/>
      <protection locked="0"/>
    </xf>
    <xf numFmtId="0" fontId="19" fillId="10" borderId="1" xfId="0" applyFont="1" applyFill="1" applyBorder="1" applyAlignment="1" applyProtection="1">
      <alignment horizontal="center" wrapText="1"/>
      <protection locked="0"/>
    </xf>
    <xf numFmtId="0" fontId="21" fillId="10" borderId="1" xfId="2" applyFont="1" applyFill="1" applyBorder="1" applyAlignment="1" applyProtection="1">
      <alignment horizontal="left" vertical="center"/>
      <protection locked="0"/>
    </xf>
    <xf numFmtId="0" fontId="21" fillId="10" borderId="1" xfId="3"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protection locked="0"/>
    </xf>
    <xf numFmtId="0" fontId="21" fillId="10" borderId="1" xfId="4" applyFont="1" applyFill="1" applyBorder="1" applyAlignment="1" applyProtection="1">
      <alignment horizontal="left" vertical="center"/>
      <protection locked="0"/>
    </xf>
    <xf numFmtId="0" fontId="21" fillId="10" borderId="1" xfId="5" applyFont="1" applyFill="1" applyBorder="1" applyAlignment="1" applyProtection="1">
      <alignment horizontal="left" vertical="center"/>
      <protection locked="0"/>
    </xf>
    <xf numFmtId="0" fontId="21" fillId="10" borderId="1" xfId="6" applyFont="1" applyFill="1" applyBorder="1" applyAlignment="1" applyProtection="1">
      <alignment horizontal="left" vertical="center"/>
      <protection locked="0"/>
    </xf>
    <xf numFmtId="0" fontId="21" fillId="10" borderId="1" xfId="7" applyFont="1" applyFill="1" applyBorder="1" applyAlignment="1" applyProtection="1">
      <alignment horizontal="left" vertical="center"/>
      <protection locked="0"/>
    </xf>
    <xf numFmtId="0" fontId="22" fillId="0" borderId="0" xfId="0" applyFont="1"/>
    <xf numFmtId="0" fontId="22" fillId="0" borderId="0" xfId="0" applyFont="1" applyProtection="1">
      <protection locked="0"/>
    </xf>
    <xf numFmtId="0" fontId="23"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center" wrapText="1"/>
      <protection locked="0"/>
    </xf>
    <xf numFmtId="0" fontId="24" fillId="0" borderId="1" xfId="0" applyFont="1" applyBorder="1" applyAlignment="1" applyProtection="1">
      <alignment horizontal="center" vertical="center" wrapText="1"/>
      <protection locked="0"/>
    </xf>
    <xf numFmtId="0" fontId="19" fillId="0" borderId="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protection locked="0"/>
    </xf>
    <xf numFmtId="0" fontId="21" fillId="10" borderId="1" xfId="8" applyFont="1" applyFill="1" applyBorder="1" applyAlignment="1" applyProtection="1">
      <alignment horizontal="left" vertical="center"/>
      <protection locked="0"/>
    </xf>
    <xf numFmtId="0" fontId="21" fillId="10" borderId="1" xfId="9" applyFont="1" applyFill="1" applyBorder="1" applyAlignment="1" applyProtection="1">
      <alignment horizontal="left" vertical="center"/>
      <protection locked="0"/>
    </xf>
    <xf numFmtId="0" fontId="25" fillId="0"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21" fillId="10" borderId="1" xfId="10" applyFont="1" applyFill="1" applyBorder="1" applyAlignment="1" applyProtection="1">
      <alignment horizontal="left" vertical="center"/>
      <protection locked="0"/>
    </xf>
    <xf numFmtId="0" fontId="21" fillId="0" borderId="1" xfId="0" applyFont="1" applyFill="1" applyBorder="1" applyAlignment="1" applyProtection="1">
      <alignment horizontal="center"/>
      <protection locked="0"/>
    </xf>
    <xf numFmtId="0" fontId="23" fillId="0" borderId="1" xfId="0" applyFont="1" applyFill="1" applyBorder="1" applyAlignment="1" applyProtection="1">
      <alignment horizontal="left" vertical="center"/>
      <protection locked="0"/>
    </xf>
    <xf numFmtId="0" fontId="19" fillId="1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pplyProtection="1">
      <alignment horizontal="center"/>
      <protection locked="0"/>
    </xf>
    <xf numFmtId="0" fontId="3" fillId="0" borderId="1" xfId="0" applyFont="1" applyFill="1" applyBorder="1" applyProtection="1">
      <protection locked="0"/>
    </xf>
    <xf numFmtId="0" fontId="26" fillId="0" borderId="0" xfId="0" applyFont="1" applyAlignment="1" applyProtection="1">
      <alignment horizontal="left"/>
      <protection locked="0"/>
    </xf>
    <xf numFmtId="0" fontId="28" fillId="0" borderId="1" xfId="11" applyFont="1" applyFill="1" applyBorder="1" applyAlignment="1" applyProtection="1">
      <protection locked="0"/>
    </xf>
    <xf numFmtId="0" fontId="3" fillId="0" borderId="1" xfId="0" applyFont="1" applyFill="1" applyBorder="1" applyAlignment="1" applyProtection="1">
      <protection locked="0"/>
    </xf>
    <xf numFmtId="0" fontId="2" fillId="0" borderId="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8" fillId="0" borderId="1" xfId="11" applyFont="1" applyFill="1" applyBorder="1" applyAlignment="1" applyProtection="1">
      <alignment horizontal="center"/>
      <protection locked="0"/>
    </xf>
    <xf numFmtId="0" fontId="2" fillId="0" borderId="7"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right"/>
      <protection locked="0"/>
    </xf>
    <xf numFmtId="0" fontId="3"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protection locked="0"/>
    </xf>
    <xf numFmtId="0" fontId="3" fillId="0" borderId="11" xfId="0" applyFont="1" applyBorder="1" applyAlignment="1" applyProtection="1">
      <alignment horizontal="right" vertical="center"/>
      <protection locked="0"/>
    </xf>
    <xf numFmtId="0" fontId="28" fillId="0" borderId="1" xfId="0" applyFont="1" applyFill="1" applyBorder="1" applyAlignment="1" applyProtection="1">
      <alignment horizontal="left" vertical="center" wrapText="1"/>
      <protection locked="0"/>
    </xf>
    <xf numFmtId="0" fontId="3" fillId="0" borderId="2" xfId="0" applyFont="1" applyBorder="1" applyAlignment="1" applyProtection="1">
      <alignment horizontal="righ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2">
    <cellStyle name="Normal" xfId="0" builtinId="0"/>
    <cellStyle name="Normal 12" xfId="7"/>
    <cellStyle name="Normal 13" xfId="4"/>
    <cellStyle name="Normal 15" xfId="1"/>
    <cellStyle name="Normal 16" xfId="10"/>
    <cellStyle name="Normal 2" xfId="6"/>
    <cellStyle name="Normal 3" xfId="5"/>
    <cellStyle name="Normal 4" xfId="9"/>
    <cellStyle name="Normal 6" xfId="3"/>
    <cellStyle name="Normal 7" xfId="2"/>
    <cellStyle name="Normal 9" xfId="8"/>
    <cellStyle name="Normal_Sheet3"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P13" sqref="P1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40" t="s">
        <v>69</v>
      </c>
      <c r="B1" s="140"/>
      <c r="C1" s="140"/>
      <c r="D1" s="140"/>
      <c r="E1" s="140"/>
      <c r="F1" s="140"/>
      <c r="G1" s="140"/>
      <c r="H1" s="140"/>
      <c r="I1" s="140"/>
      <c r="J1" s="140"/>
      <c r="K1" s="140"/>
      <c r="L1" s="140"/>
      <c r="M1" s="140"/>
    </row>
    <row r="2" spans="1:14">
      <c r="A2" s="141" t="s">
        <v>0</v>
      </c>
      <c r="B2" s="141"/>
      <c r="C2" s="143" t="s">
        <v>68</v>
      </c>
      <c r="D2" s="144"/>
      <c r="E2" s="2" t="s">
        <v>1</v>
      </c>
      <c r="F2" s="158" t="s">
        <v>73</v>
      </c>
      <c r="G2" s="158"/>
      <c r="H2" s="158"/>
      <c r="I2" s="158"/>
      <c r="J2" s="158"/>
      <c r="K2" s="155" t="s">
        <v>24</v>
      </c>
      <c r="L2" s="155"/>
      <c r="M2" s="36" t="s">
        <v>74</v>
      </c>
    </row>
    <row r="3" spans="1:14" ht="7.5" customHeight="1">
      <c r="A3" s="119"/>
      <c r="B3" s="119"/>
      <c r="C3" s="119"/>
      <c r="D3" s="119"/>
      <c r="E3" s="119"/>
      <c r="F3" s="118"/>
      <c r="G3" s="118"/>
      <c r="H3" s="118"/>
      <c r="I3" s="118"/>
      <c r="J3" s="118"/>
      <c r="K3" s="120"/>
      <c r="L3" s="120"/>
      <c r="M3" s="120"/>
    </row>
    <row r="4" spans="1:14">
      <c r="A4" s="151" t="s">
        <v>2</v>
      </c>
      <c r="B4" s="152"/>
      <c r="C4" s="152"/>
      <c r="D4" s="152"/>
      <c r="E4" s="153"/>
      <c r="F4" s="118"/>
      <c r="G4" s="118"/>
      <c r="H4" s="118"/>
      <c r="I4" s="121" t="s">
        <v>60</v>
      </c>
      <c r="J4" s="121"/>
      <c r="K4" s="121"/>
      <c r="L4" s="121"/>
      <c r="M4" s="121"/>
    </row>
    <row r="5" spans="1:14" ht="18.75" customHeight="1">
      <c r="A5" s="116" t="s">
        <v>4</v>
      </c>
      <c r="B5" s="116"/>
      <c r="C5" s="138" t="s">
        <v>72</v>
      </c>
      <c r="D5" s="154"/>
      <c r="E5" s="139"/>
      <c r="F5" s="118"/>
      <c r="G5" s="118"/>
      <c r="H5" s="118"/>
      <c r="I5" s="145" t="s">
        <v>5</v>
      </c>
      <c r="J5" s="145"/>
      <c r="K5" s="148" t="s">
        <v>75</v>
      </c>
      <c r="L5" s="149"/>
      <c r="M5" s="150"/>
    </row>
    <row r="6" spans="1:14" ht="18.75" customHeight="1">
      <c r="A6" s="117" t="s">
        <v>18</v>
      </c>
      <c r="B6" s="117"/>
      <c r="C6" s="37">
        <v>9435393522</v>
      </c>
      <c r="D6" s="142"/>
      <c r="E6" s="142"/>
      <c r="F6" s="118"/>
      <c r="G6" s="118"/>
      <c r="H6" s="118"/>
      <c r="I6" s="117" t="s">
        <v>18</v>
      </c>
      <c r="J6" s="117"/>
      <c r="K6" s="146" t="s">
        <v>76</v>
      </c>
      <c r="L6" s="147"/>
      <c r="M6" s="156"/>
      <c r="N6" s="150"/>
    </row>
    <row r="7" spans="1:14">
      <c r="A7" s="115" t="s">
        <v>3</v>
      </c>
      <c r="B7" s="115"/>
      <c r="C7" s="115"/>
      <c r="D7" s="115"/>
      <c r="E7" s="115"/>
      <c r="F7" s="115"/>
      <c r="G7" s="115"/>
      <c r="H7" s="115"/>
      <c r="I7" s="115"/>
      <c r="J7" s="115"/>
      <c r="K7" s="115"/>
      <c r="L7" s="115"/>
      <c r="M7" s="115"/>
    </row>
    <row r="8" spans="1:14">
      <c r="A8" s="163" t="s">
        <v>21</v>
      </c>
      <c r="B8" s="164"/>
      <c r="C8" s="165"/>
      <c r="D8" s="3" t="s">
        <v>20</v>
      </c>
      <c r="E8" s="55">
        <v>102600201</v>
      </c>
      <c r="F8" s="125"/>
      <c r="G8" s="126"/>
      <c r="H8" s="126"/>
      <c r="I8" s="163" t="s">
        <v>22</v>
      </c>
      <c r="J8" s="164"/>
      <c r="K8" s="165"/>
      <c r="L8" s="3" t="s">
        <v>20</v>
      </c>
      <c r="M8" s="55">
        <v>102600202</v>
      </c>
    </row>
    <row r="9" spans="1:14">
      <c r="A9" s="130" t="s">
        <v>26</v>
      </c>
      <c r="B9" s="131"/>
      <c r="C9" s="6" t="s">
        <v>6</v>
      </c>
      <c r="D9" s="9" t="s">
        <v>12</v>
      </c>
      <c r="E9" s="5" t="s">
        <v>15</v>
      </c>
      <c r="F9" s="127"/>
      <c r="G9" s="128"/>
      <c r="H9" s="128"/>
      <c r="I9" s="130" t="s">
        <v>26</v>
      </c>
      <c r="J9" s="131"/>
      <c r="K9" s="6" t="s">
        <v>6</v>
      </c>
      <c r="L9" s="9" t="s">
        <v>12</v>
      </c>
      <c r="M9" s="5" t="s">
        <v>15</v>
      </c>
    </row>
    <row r="10" spans="1:14">
      <c r="A10" s="138" t="s">
        <v>85</v>
      </c>
      <c r="B10" s="139"/>
      <c r="C10" s="17" t="s">
        <v>81</v>
      </c>
      <c r="D10" s="37">
        <v>9435507458</v>
      </c>
      <c r="E10" s="38"/>
      <c r="F10" s="127"/>
      <c r="G10" s="128"/>
      <c r="H10" s="128"/>
      <c r="I10" s="132" t="s">
        <v>77</v>
      </c>
      <c r="J10" s="132"/>
      <c r="K10" s="17" t="s">
        <v>81</v>
      </c>
      <c r="L10" s="37">
        <v>7086143446</v>
      </c>
      <c r="M10" s="38"/>
    </row>
    <row r="11" spans="1:14">
      <c r="A11" s="132" t="s">
        <v>78</v>
      </c>
      <c r="B11" s="132"/>
      <c r="C11" s="17" t="s">
        <v>82</v>
      </c>
      <c r="D11" s="37">
        <v>7577814950</v>
      </c>
      <c r="E11" s="38"/>
      <c r="F11" s="127"/>
      <c r="G11" s="128"/>
      <c r="H11" s="128"/>
      <c r="I11" s="133" t="s">
        <v>87</v>
      </c>
      <c r="J11" s="134"/>
      <c r="K11" s="17" t="s">
        <v>83</v>
      </c>
      <c r="L11" s="37">
        <v>9707143004</v>
      </c>
      <c r="M11" s="38"/>
    </row>
    <row r="12" spans="1:14">
      <c r="A12" s="132" t="s">
        <v>79</v>
      </c>
      <c r="B12" s="132"/>
      <c r="C12" s="17" t="s">
        <v>83</v>
      </c>
      <c r="D12" s="37">
        <v>7896369092</v>
      </c>
      <c r="E12" s="38"/>
      <c r="F12" s="127"/>
      <c r="G12" s="128"/>
      <c r="H12" s="128"/>
      <c r="I12" s="132" t="s">
        <v>80</v>
      </c>
      <c r="J12" s="132"/>
      <c r="K12" s="17" t="s">
        <v>84</v>
      </c>
      <c r="L12" s="37">
        <v>8011020135</v>
      </c>
      <c r="M12" s="38"/>
    </row>
    <row r="13" spans="1:14">
      <c r="A13" s="133" t="s">
        <v>86</v>
      </c>
      <c r="B13" s="134"/>
      <c r="C13" s="17" t="s">
        <v>84</v>
      </c>
      <c r="D13" s="37">
        <v>8474017629</v>
      </c>
      <c r="E13" s="38"/>
      <c r="F13" s="127"/>
      <c r="G13" s="128"/>
      <c r="H13" s="128"/>
      <c r="I13" s="133"/>
      <c r="J13" s="134"/>
      <c r="K13" s="17"/>
      <c r="L13" s="37"/>
      <c r="M13" s="38"/>
    </row>
    <row r="14" spans="1:14">
      <c r="A14" s="135" t="s">
        <v>19</v>
      </c>
      <c r="B14" s="136"/>
      <c r="C14" s="137"/>
      <c r="D14" s="162"/>
      <c r="E14" s="162"/>
      <c r="F14" s="127"/>
      <c r="G14" s="128"/>
      <c r="H14" s="128"/>
      <c r="I14" s="129"/>
      <c r="J14" s="129"/>
      <c r="K14" s="129"/>
      <c r="L14" s="129"/>
      <c r="M14" s="129"/>
      <c r="N14" s="8"/>
    </row>
    <row r="15" spans="1:14">
      <c r="A15" s="124"/>
      <c r="B15" s="124"/>
      <c r="C15" s="124"/>
      <c r="D15" s="124"/>
      <c r="E15" s="124"/>
      <c r="F15" s="124"/>
      <c r="G15" s="124"/>
      <c r="H15" s="124"/>
      <c r="I15" s="124"/>
      <c r="J15" s="124"/>
      <c r="K15" s="124"/>
      <c r="L15" s="124"/>
      <c r="M15" s="124"/>
    </row>
    <row r="16" spans="1:14">
      <c r="A16" s="123" t="s">
        <v>44</v>
      </c>
      <c r="B16" s="123"/>
      <c r="C16" s="123"/>
      <c r="D16" s="123"/>
      <c r="E16" s="123"/>
      <c r="F16" s="123"/>
      <c r="G16" s="123"/>
      <c r="H16" s="123"/>
      <c r="I16" s="123"/>
      <c r="J16" s="123"/>
      <c r="K16" s="123"/>
      <c r="L16" s="123"/>
      <c r="M16" s="123"/>
    </row>
    <row r="17" spans="1:13" ht="32.25" customHeight="1">
      <c r="A17" s="160" t="s">
        <v>56</v>
      </c>
      <c r="B17" s="160"/>
      <c r="C17" s="160"/>
      <c r="D17" s="160"/>
      <c r="E17" s="160"/>
      <c r="F17" s="160"/>
      <c r="G17" s="160"/>
      <c r="H17" s="160"/>
      <c r="I17" s="160"/>
      <c r="J17" s="160"/>
      <c r="K17" s="160"/>
      <c r="L17" s="160"/>
      <c r="M17" s="160"/>
    </row>
    <row r="18" spans="1:13">
      <c r="A18" s="122" t="s">
        <v>57</v>
      </c>
      <c r="B18" s="122"/>
      <c r="C18" s="122"/>
      <c r="D18" s="122"/>
      <c r="E18" s="122"/>
      <c r="F18" s="122"/>
      <c r="G18" s="122"/>
      <c r="H18" s="122"/>
      <c r="I18" s="122"/>
      <c r="J18" s="122"/>
      <c r="K18" s="122"/>
      <c r="L18" s="122"/>
      <c r="M18" s="122"/>
    </row>
    <row r="19" spans="1:13">
      <c r="A19" s="122" t="s">
        <v>45</v>
      </c>
      <c r="B19" s="122"/>
      <c r="C19" s="122"/>
      <c r="D19" s="122"/>
      <c r="E19" s="122"/>
      <c r="F19" s="122"/>
      <c r="G19" s="122"/>
      <c r="H19" s="122"/>
      <c r="I19" s="122"/>
      <c r="J19" s="122"/>
      <c r="K19" s="122"/>
      <c r="L19" s="122"/>
      <c r="M19" s="122"/>
    </row>
    <row r="20" spans="1:13">
      <c r="A20" s="122" t="s">
        <v>39</v>
      </c>
      <c r="B20" s="122"/>
      <c r="C20" s="122"/>
      <c r="D20" s="122"/>
      <c r="E20" s="122"/>
      <c r="F20" s="122"/>
      <c r="G20" s="122"/>
      <c r="H20" s="122"/>
      <c r="I20" s="122"/>
      <c r="J20" s="122"/>
      <c r="K20" s="122"/>
      <c r="L20" s="122"/>
      <c r="M20" s="122"/>
    </row>
    <row r="21" spans="1:13">
      <c r="A21" s="122" t="s">
        <v>46</v>
      </c>
      <c r="B21" s="122"/>
      <c r="C21" s="122"/>
      <c r="D21" s="122"/>
      <c r="E21" s="122"/>
      <c r="F21" s="122"/>
      <c r="G21" s="122"/>
      <c r="H21" s="122"/>
      <c r="I21" s="122"/>
      <c r="J21" s="122"/>
      <c r="K21" s="122"/>
      <c r="L21" s="122"/>
      <c r="M21" s="122"/>
    </row>
    <row r="22" spans="1:13">
      <c r="A22" s="122" t="s">
        <v>40</v>
      </c>
      <c r="B22" s="122"/>
      <c r="C22" s="122"/>
      <c r="D22" s="122"/>
      <c r="E22" s="122"/>
      <c r="F22" s="122"/>
      <c r="G22" s="122"/>
      <c r="H22" s="122"/>
      <c r="I22" s="122"/>
      <c r="J22" s="122"/>
      <c r="K22" s="122"/>
      <c r="L22" s="122"/>
      <c r="M22" s="122"/>
    </row>
    <row r="23" spans="1:13">
      <c r="A23" s="161" t="s">
        <v>49</v>
      </c>
      <c r="B23" s="161"/>
      <c r="C23" s="161"/>
      <c r="D23" s="161"/>
      <c r="E23" s="161"/>
      <c r="F23" s="161"/>
      <c r="G23" s="161"/>
      <c r="H23" s="161"/>
      <c r="I23" s="161"/>
      <c r="J23" s="161"/>
      <c r="K23" s="161"/>
      <c r="L23" s="161"/>
      <c r="M23" s="161"/>
    </row>
    <row r="24" spans="1:13">
      <c r="A24" s="122" t="s">
        <v>41</v>
      </c>
      <c r="B24" s="122"/>
      <c r="C24" s="122"/>
      <c r="D24" s="122"/>
      <c r="E24" s="122"/>
      <c r="F24" s="122"/>
      <c r="G24" s="122"/>
      <c r="H24" s="122"/>
      <c r="I24" s="122"/>
      <c r="J24" s="122"/>
      <c r="K24" s="122"/>
      <c r="L24" s="122"/>
      <c r="M24" s="122"/>
    </row>
    <row r="25" spans="1:13">
      <c r="A25" s="122" t="s">
        <v>42</v>
      </c>
      <c r="B25" s="122"/>
      <c r="C25" s="122"/>
      <c r="D25" s="122"/>
      <c r="E25" s="122"/>
      <c r="F25" s="122"/>
      <c r="G25" s="122"/>
      <c r="H25" s="122"/>
      <c r="I25" s="122"/>
      <c r="J25" s="122"/>
      <c r="K25" s="122"/>
      <c r="L25" s="122"/>
      <c r="M25" s="122"/>
    </row>
    <row r="26" spans="1:13">
      <c r="A26" s="122" t="s">
        <v>43</v>
      </c>
      <c r="B26" s="122"/>
      <c r="C26" s="122"/>
      <c r="D26" s="122"/>
      <c r="E26" s="122"/>
      <c r="F26" s="122"/>
      <c r="G26" s="122"/>
      <c r="H26" s="122"/>
      <c r="I26" s="122"/>
      <c r="J26" s="122"/>
      <c r="K26" s="122"/>
      <c r="L26" s="122"/>
      <c r="M26" s="122"/>
    </row>
    <row r="27" spans="1:13">
      <c r="A27" s="159" t="s">
        <v>47</v>
      </c>
      <c r="B27" s="159"/>
      <c r="C27" s="159"/>
      <c r="D27" s="159"/>
      <c r="E27" s="159"/>
      <c r="F27" s="159"/>
      <c r="G27" s="159"/>
      <c r="H27" s="159"/>
      <c r="I27" s="159"/>
      <c r="J27" s="159"/>
      <c r="K27" s="159"/>
      <c r="L27" s="159"/>
      <c r="M27" s="159"/>
    </row>
    <row r="28" spans="1:13">
      <c r="A28" s="122" t="s">
        <v>48</v>
      </c>
      <c r="B28" s="122"/>
      <c r="C28" s="122"/>
      <c r="D28" s="122"/>
      <c r="E28" s="122"/>
      <c r="F28" s="122"/>
      <c r="G28" s="122"/>
      <c r="H28" s="122"/>
      <c r="I28" s="122"/>
      <c r="J28" s="122"/>
      <c r="K28" s="122"/>
      <c r="L28" s="122"/>
      <c r="M28" s="122"/>
    </row>
    <row r="29" spans="1:13" ht="44.25" customHeight="1">
      <c r="A29" s="157" t="s">
        <v>58</v>
      </c>
      <c r="B29" s="157"/>
      <c r="C29" s="157"/>
      <c r="D29" s="157"/>
      <c r="E29" s="157"/>
      <c r="F29" s="157"/>
      <c r="G29" s="157"/>
      <c r="H29" s="157"/>
      <c r="I29" s="157"/>
      <c r="J29" s="157"/>
      <c r="K29" s="157"/>
      <c r="L29" s="157"/>
      <c r="M29" s="157"/>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G44" activePane="bottomRight" state="frozen"/>
      <selection pane="topRight" activeCell="C1" sqref="C1"/>
      <selection pane="bottomLeft" activeCell="A5" sqref="A5"/>
      <selection pane="bottomRight" activeCell="J53" sqref="J53"/>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68" t="s">
        <v>70</v>
      </c>
      <c r="B1" s="168"/>
      <c r="C1" s="168"/>
      <c r="D1" s="168"/>
      <c r="E1" s="168"/>
      <c r="F1" s="168"/>
      <c r="G1" s="168"/>
      <c r="H1" s="168"/>
      <c r="I1" s="168"/>
      <c r="J1" s="168"/>
      <c r="K1" s="168"/>
      <c r="L1" s="168"/>
      <c r="M1" s="168"/>
      <c r="N1" s="168"/>
      <c r="O1" s="168"/>
      <c r="P1" s="168"/>
      <c r="Q1" s="168"/>
      <c r="R1" s="168"/>
      <c r="S1" s="168"/>
    </row>
    <row r="2" spans="1:20" ht="16.5" customHeight="1">
      <c r="A2" s="171" t="s">
        <v>59</v>
      </c>
      <c r="B2" s="172"/>
      <c r="C2" s="172"/>
      <c r="D2" s="25">
        <v>43556</v>
      </c>
      <c r="E2" s="22"/>
      <c r="F2" s="22"/>
      <c r="G2" s="22"/>
      <c r="H2" s="22"/>
      <c r="I2" s="22"/>
      <c r="J2" s="22"/>
      <c r="K2" s="22"/>
      <c r="L2" s="22"/>
      <c r="M2" s="22"/>
      <c r="N2" s="22"/>
      <c r="O2" s="22"/>
      <c r="P2" s="22"/>
      <c r="Q2" s="22"/>
      <c r="R2" s="22"/>
      <c r="S2" s="22"/>
    </row>
    <row r="3" spans="1:20" ht="24" customHeight="1">
      <c r="A3" s="167" t="s">
        <v>14</v>
      </c>
      <c r="B3" s="169" t="s">
        <v>61</v>
      </c>
      <c r="C3" s="166" t="s">
        <v>7</v>
      </c>
      <c r="D3" s="166" t="s">
        <v>55</v>
      </c>
      <c r="E3" s="166" t="s">
        <v>16</v>
      </c>
      <c r="F3" s="173" t="s">
        <v>17</v>
      </c>
      <c r="G3" s="166" t="s">
        <v>8</v>
      </c>
      <c r="H3" s="166"/>
      <c r="I3" s="166"/>
      <c r="J3" s="166" t="s">
        <v>31</v>
      </c>
      <c r="K3" s="169" t="s">
        <v>33</v>
      </c>
      <c r="L3" s="169" t="s">
        <v>50</v>
      </c>
      <c r="M3" s="169" t="s">
        <v>51</v>
      </c>
      <c r="N3" s="169" t="s">
        <v>34</v>
      </c>
      <c r="O3" s="169" t="s">
        <v>35</v>
      </c>
      <c r="P3" s="167" t="s">
        <v>54</v>
      </c>
      <c r="Q3" s="166" t="s">
        <v>52</v>
      </c>
      <c r="R3" s="166" t="s">
        <v>32</v>
      </c>
      <c r="S3" s="166" t="s">
        <v>53</v>
      </c>
      <c r="T3" s="166" t="s">
        <v>13</v>
      </c>
    </row>
    <row r="4" spans="1:20" ht="25.5" customHeight="1">
      <c r="A4" s="167"/>
      <c r="B4" s="174"/>
      <c r="C4" s="166"/>
      <c r="D4" s="166"/>
      <c r="E4" s="166"/>
      <c r="F4" s="173"/>
      <c r="G4" s="15" t="s">
        <v>9</v>
      </c>
      <c r="H4" s="15" t="s">
        <v>10</v>
      </c>
      <c r="I4" s="11" t="s">
        <v>11</v>
      </c>
      <c r="J4" s="166"/>
      <c r="K4" s="170"/>
      <c r="L4" s="170"/>
      <c r="M4" s="170"/>
      <c r="N4" s="170"/>
      <c r="O4" s="170"/>
      <c r="P4" s="167"/>
      <c r="Q4" s="167"/>
      <c r="R4" s="166"/>
      <c r="S4" s="166"/>
      <c r="T4" s="166"/>
    </row>
    <row r="5" spans="1:20" ht="33">
      <c r="A5" s="4">
        <v>1</v>
      </c>
      <c r="B5" s="17" t="s">
        <v>62</v>
      </c>
      <c r="C5" s="18" t="s">
        <v>183</v>
      </c>
      <c r="D5" s="18" t="s">
        <v>25</v>
      </c>
      <c r="E5" s="19">
        <v>4</v>
      </c>
      <c r="F5" s="18"/>
      <c r="G5" s="19">
        <v>58</v>
      </c>
      <c r="H5" s="19">
        <v>45</v>
      </c>
      <c r="I5" s="57">
        <f>SUM(G5:H5)</f>
        <v>103</v>
      </c>
      <c r="J5" s="18">
        <v>7896273106</v>
      </c>
      <c r="K5" s="18" t="s">
        <v>184</v>
      </c>
      <c r="L5" s="18" t="s">
        <v>185</v>
      </c>
      <c r="M5" s="18">
        <v>6903028940</v>
      </c>
      <c r="N5" s="66" t="s">
        <v>363</v>
      </c>
      <c r="O5" s="67">
        <v>8111037790</v>
      </c>
      <c r="P5" s="24">
        <v>43556</v>
      </c>
      <c r="Q5" s="18" t="s">
        <v>89</v>
      </c>
      <c r="R5" s="48"/>
      <c r="S5" s="18"/>
      <c r="T5" s="18"/>
    </row>
    <row r="6" spans="1:20">
      <c r="A6" s="4">
        <v>2</v>
      </c>
      <c r="B6" s="17" t="s">
        <v>63</v>
      </c>
      <c r="C6" s="18" t="s">
        <v>90</v>
      </c>
      <c r="D6" s="18" t="s">
        <v>25</v>
      </c>
      <c r="E6" s="19"/>
      <c r="F6" s="18"/>
      <c r="G6" s="19">
        <v>45</v>
      </c>
      <c r="H6" s="19">
        <v>36</v>
      </c>
      <c r="I6" s="57">
        <f t="shared" ref="I6:I69" si="0">SUM(G6:H6)</f>
        <v>81</v>
      </c>
      <c r="J6" s="18">
        <v>9577516893</v>
      </c>
      <c r="K6" s="18" t="s">
        <v>91</v>
      </c>
      <c r="L6" s="18" t="s">
        <v>92</v>
      </c>
      <c r="M6" s="18">
        <v>6913028925</v>
      </c>
      <c r="N6" s="66" t="s">
        <v>364</v>
      </c>
      <c r="O6" s="67">
        <v>9957568394</v>
      </c>
      <c r="P6" s="24">
        <v>43556</v>
      </c>
      <c r="Q6" s="18" t="s">
        <v>89</v>
      </c>
      <c r="R6" s="48"/>
      <c r="S6" s="18"/>
      <c r="T6" s="18"/>
    </row>
    <row r="7" spans="1:20">
      <c r="A7" s="4">
        <v>3</v>
      </c>
      <c r="B7" s="17" t="s">
        <v>63</v>
      </c>
      <c r="C7" s="18" t="s">
        <v>181</v>
      </c>
      <c r="D7" s="18" t="s">
        <v>25</v>
      </c>
      <c r="E7" s="19"/>
      <c r="F7" s="18"/>
      <c r="G7" s="19">
        <v>35</v>
      </c>
      <c r="H7" s="19">
        <v>29</v>
      </c>
      <c r="I7" s="57">
        <f t="shared" si="0"/>
        <v>64</v>
      </c>
      <c r="J7" s="18">
        <v>9859687756</v>
      </c>
      <c r="K7" s="18" t="s">
        <v>91</v>
      </c>
      <c r="L7" s="18" t="s">
        <v>92</v>
      </c>
      <c r="M7" s="18">
        <v>6913028925</v>
      </c>
      <c r="N7" s="66" t="s">
        <v>364</v>
      </c>
      <c r="O7" s="67">
        <v>9957568394</v>
      </c>
      <c r="P7" s="24">
        <v>43556</v>
      </c>
      <c r="Q7" s="18" t="s">
        <v>89</v>
      </c>
      <c r="R7" s="48"/>
      <c r="S7" s="18"/>
      <c r="T7" s="18"/>
    </row>
    <row r="8" spans="1:20" ht="33">
      <c r="A8" s="4">
        <v>4</v>
      </c>
      <c r="B8" s="17" t="s">
        <v>62</v>
      </c>
      <c r="C8" s="18" t="s">
        <v>88</v>
      </c>
      <c r="D8" s="18" t="s">
        <v>25</v>
      </c>
      <c r="E8" s="65">
        <v>20</v>
      </c>
      <c r="F8" s="65"/>
      <c r="G8" s="65">
        <v>32</v>
      </c>
      <c r="H8" s="19">
        <v>26</v>
      </c>
      <c r="I8" s="57">
        <f t="shared" si="0"/>
        <v>58</v>
      </c>
      <c r="J8" s="18">
        <v>8822285340</v>
      </c>
      <c r="K8" s="18" t="s">
        <v>143</v>
      </c>
      <c r="L8" s="18" t="s">
        <v>144</v>
      </c>
      <c r="M8" s="18">
        <v>6913028961</v>
      </c>
      <c r="N8" s="68" t="s">
        <v>365</v>
      </c>
      <c r="O8" s="69">
        <v>7086366906</v>
      </c>
      <c r="P8" s="24">
        <v>43557</v>
      </c>
      <c r="Q8" s="18" t="s">
        <v>94</v>
      </c>
      <c r="R8" s="48"/>
      <c r="S8" s="18"/>
      <c r="T8" s="18"/>
    </row>
    <row r="9" spans="1:20">
      <c r="A9" s="4">
        <v>5</v>
      </c>
      <c r="B9" s="17" t="s">
        <v>63</v>
      </c>
      <c r="C9" s="18" t="s">
        <v>95</v>
      </c>
      <c r="D9" s="18" t="s">
        <v>25</v>
      </c>
      <c r="E9" s="19"/>
      <c r="F9" s="18"/>
      <c r="G9" s="19">
        <v>45</v>
      </c>
      <c r="H9" s="19">
        <v>51</v>
      </c>
      <c r="I9" s="57">
        <f t="shared" si="0"/>
        <v>96</v>
      </c>
      <c r="J9" s="18">
        <v>7399815401</v>
      </c>
      <c r="K9" s="18" t="s">
        <v>91</v>
      </c>
      <c r="L9" s="18" t="s">
        <v>92</v>
      </c>
      <c r="M9" s="18">
        <v>6913028925</v>
      </c>
      <c r="N9" s="66" t="s">
        <v>366</v>
      </c>
      <c r="O9" s="67">
        <v>9365819276</v>
      </c>
      <c r="P9" s="24">
        <v>43557</v>
      </c>
      <c r="Q9" s="18" t="s">
        <v>94</v>
      </c>
      <c r="R9" s="48"/>
      <c r="S9" s="18"/>
      <c r="T9" s="18"/>
    </row>
    <row r="10" spans="1:20">
      <c r="A10" s="4">
        <v>6</v>
      </c>
      <c r="B10" s="17" t="s">
        <v>63</v>
      </c>
      <c r="C10" s="18" t="s">
        <v>96</v>
      </c>
      <c r="D10" s="18" t="s">
        <v>25</v>
      </c>
      <c r="E10" s="19"/>
      <c r="F10" s="18"/>
      <c r="G10" s="19">
        <v>37</v>
      </c>
      <c r="H10" s="19">
        <v>30</v>
      </c>
      <c r="I10" s="57">
        <f t="shared" si="0"/>
        <v>67</v>
      </c>
      <c r="J10" s="18">
        <v>9859687173</v>
      </c>
      <c r="K10" s="18" t="s">
        <v>91</v>
      </c>
      <c r="L10" s="18" t="s">
        <v>92</v>
      </c>
      <c r="M10" s="18">
        <v>6913028925</v>
      </c>
      <c r="N10" s="66" t="s">
        <v>366</v>
      </c>
      <c r="O10" s="67">
        <v>9365819276</v>
      </c>
      <c r="P10" s="24">
        <v>43557</v>
      </c>
      <c r="Q10" s="18" t="s">
        <v>94</v>
      </c>
      <c r="R10" s="48"/>
      <c r="S10" s="18"/>
      <c r="T10" s="18"/>
    </row>
    <row r="11" spans="1:20" ht="33">
      <c r="A11" s="4">
        <v>7</v>
      </c>
      <c r="B11" s="17" t="s">
        <v>62</v>
      </c>
      <c r="C11" s="18" t="s">
        <v>97</v>
      </c>
      <c r="D11" s="18" t="s">
        <v>25</v>
      </c>
      <c r="E11" s="19">
        <v>27</v>
      </c>
      <c r="F11" s="18"/>
      <c r="G11" s="19">
        <v>49</v>
      </c>
      <c r="H11" s="19">
        <v>45</v>
      </c>
      <c r="I11" s="57">
        <f t="shared" si="0"/>
        <v>94</v>
      </c>
      <c r="J11" s="18">
        <v>9678425997</v>
      </c>
      <c r="K11" s="65" t="s">
        <v>143</v>
      </c>
      <c r="L11" s="18" t="s">
        <v>144</v>
      </c>
      <c r="M11" s="18">
        <v>6913028961</v>
      </c>
      <c r="N11" s="70" t="s">
        <v>367</v>
      </c>
      <c r="O11" s="71">
        <v>7086876228</v>
      </c>
      <c r="P11" s="24">
        <v>43558</v>
      </c>
      <c r="Q11" s="51" t="s">
        <v>98</v>
      </c>
      <c r="R11" s="48"/>
      <c r="S11" s="18"/>
      <c r="T11" s="18"/>
    </row>
    <row r="12" spans="1:20" s="54" customFormat="1" ht="33">
      <c r="A12" s="50">
        <v>8</v>
      </c>
      <c r="B12" s="20" t="s">
        <v>62</v>
      </c>
      <c r="C12" s="18" t="s">
        <v>93</v>
      </c>
      <c r="D12" s="51" t="s">
        <v>25</v>
      </c>
      <c r="E12" s="52">
        <v>26</v>
      </c>
      <c r="F12" s="51"/>
      <c r="G12" s="52">
        <v>35</v>
      </c>
      <c r="H12" s="52">
        <v>42</v>
      </c>
      <c r="I12" s="57">
        <f t="shared" si="0"/>
        <v>77</v>
      </c>
      <c r="J12" s="17">
        <v>9707709609</v>
      </c>
      <c r="K12" s="65" t="s">
        <v>143</v>
      </c>
      <c r="L12" s="18" t="s">
        <v>144</v>
      </c>
      <c r="M12" s="18">
        <v>6913028961</v>
      </c>
      <c r="N12" s="70" t="s">
        <v>367</v>
      </c>
      <c r="O12" s="71">
        <v>7086876228</v>
      </c>
      <c r="P12" s="24">
        <v>43558</v>
      </c>
      <c r="Q12" s="51" t="s">
        <v>98</v>
      </c>
      <c r="R12" s="53"/>
      <c r="S12" s="18"/>
      <c r="T12" s="51"/>
    </row>
    <row r="13" spans="1:20">
      <c r="A13" s="4">
        <v>9</v>
      </c>
      <c r="B13" s="17" t="s">
        <v>63</v>
      </c>
      <c r="C13" s="18" t="s">
        <v>106</v>
      </c>
      <c r="D13" s="18" t="s">
        <v>25</v>
      </c>
      <c r="E13" s="19"/>
      <c r="F13" s="18"/>
      <c r="G13" s="19">
        <v>39</v>
      </c>
      <c r="H13" s="19">
        <v>41</v>
      </c>
      <c r="I13" s="57">
        <f t="shared" si="0"/>
        <v>80</v>
      </c>
      <c r="J13" s="18">
        <v>9854871726</v>
      </c>
      <c r="K13" s="18" t="s">
        <v>91</v>
      </c>
      <c r="L13" s="18" t="s">
        <v>92</v>
      </c>
      <c r="M13" s="18">
        <v>6913028925</v>
      </c>
      <c r="N13" s="66" t="s">
        <v>368</v>
      </c>
      <c r="O13" s="67">
        <v>9957771006</v>
      </c>
      <c r="P13" s="24">
        <v>43558</v>
      </c>
      <c r="Q13" s="51" t="s">
        <v>98</v>
      </c>
      <c r="R13" s="48"/>
      <c r="S13" s="18"/>
      <c r="T13" s="18"/>
    </row>
    <row r="14" spans="1:20" ht="33">
      <c r="A14" s="4">
        <v>10</v>
      </c>
      <c r="B14" s="17" t="s">
        <v>63</v>
      </c>
      <c r="C14" s="18" t="s">
        <v>182</v>
      </c>
      <c r="D14" s="18" t="s">
        <v>25</v>
      </c>
      <c r="E14" s="19"/>
      <c r="F14" s="18"/>
      <c r="G14" s="19">
        <v>30</v>
      </c>
      <c r="H14" s="19">
        <v>23</v>
      </c>
      <c r="I14" s="57">
        <f t="shared" si="0"/>
        <v>53</v>
      </c>
      <c r="J14" s="18">
        <v>9859735772</v>
      </c>
      <c r="K14" s="18" t="s">
        <v>91</v>
      </c>
      <c r="L14" s="18" t="s">
        <v>92</v>
      </c>
      <c r="M14" s="18">
        <v>6913028925</v>
      </c>
      <c r="N14" s="66" t="s">
        <v>368</v>
      </c>
      <c r="O14" s="67">
        <v>9957771006</v>
      </c>
      <c r="P14" s="24">
        <v>43558</v>
      </c>
      <c r="Q14" s="51" t="s">
        <v>98</v>
      </c>
      <c r="R14" s="48"/>
      <c r="S14" s="18"/>
      <c r="T14" s="18"/>
    </row>
    <row r="15" spans="1:20">
      <c r="A15" s="4">
        <v>11</v>
      </c>
      <c r="B15" s="17" t="s">
        <v>62</v>
      </c>
      <c r="C15" s="51" t="s">
        <v>99</v>
      </c>
      <c r="D15" s="18" t="s">
        <v>25</v>
      </c>
      <c r="E15" s="19">
        <v>15</v>
      </c>
      <c r="F15" s="18"/>
      <c r="G15" s="19">
        <v>45</v>
      </c>
      <c r="H15" s="19">
        <v>49</v>
      </c>
      <c r="I15" s="57">
        <f t="shared" si="0"/>
        <v>94</v>
      </c>
      <c r="J15" s="51">
        <v>8811853394</v>
      </c>
      <c r="K15" s="18" t="s">
        <v>178</v>
      </c>
      <c r="L15" s="18" t="s">
        <v>186</v>
      </c>
      <c r="M15" s="18">
        <v>6913028907</v>
      </c>
      <c r="N15" s="72" t="s">
        <v>369</v>
      </c>
      <c r="O15" s="69">
        <v>7896494986</v>
      </c>
      <c r="P15" s="24">
        <v>43559</v>
      </c>
      <c r="Q15" s="51" t="s">
        <v>101</v>
      </c>
      <c r="R15" s="48"/>
      <c r="S15" s="18"/>
      <c r="T15" s="18"/>
    </row>
    <row r="16" spans="1:20">
      <c r="A16" s="4">
        <v>12</v>
      </c>
      <c r="B16" s="17" t="s">
        <v>62</v>
      </c>
      <c r="C16" s="18" t="s">
        <v>100</v>
      </c>
      <c r="D16" s="18" t="s">
        <v>25</v>
      </c>
      <c r="E16" s="19">
        <v>16</v>
      </c>
      <c r="F16" s="18"/>
      <c r="G16" s="19">
        <v>30</v>
      </c>
      <c r="H16" s="19">
        <v>24</v>
      </c>
      <c r="I16" s="57">
        <f t="shared" si="0"/>
        <v>54</v>
      </c>
      <c r="J16" s="18">
        <v>9508187661</v>
      </c>
      <c r="K16" s="18" t="s">
        <v>178</v>
      </c>
      <c r="L16" s="18" t="s">
        <v>186</v>
      </c>
      <c r="M16" s="18">
        <v>6913028907</v>
      </c>
      <c r="N16" s="72" t="s">
        <v>369</v>
      </c>
      <c r="O16" s="69">
        <v>7896494986</v>
      </c>
      <c r="P16" s="24">
        <v>43559</v>
      </c>
      <c r="Q16" s="51" t="s">
        <v>101</v>
      </c>
      <c r="R16" s="48"/>
      <c r="S16" s="18"/>
      <c r="T16" s="18"/>
    </row>
    <row r="17" spans="1:20">
      <c r="A17" s="4">
        <v>13</v>
      </c>
      <c r="B17" s="17" t="s">
        <v>63</v>
      </c>
      <c r="C17" s="18" t="s">
        <v>102</v>
      </c>
      <c r="D17" s="18" t="s">
        <v>25</v>
      </c>
      <c r="E17" s="19"/>
      <c r="F17" s="18"/>
      <c r="G17" s="19">
        <v>27</v>
      </c>
      <c r="H17" s="19">
        <v>32</v>
      </c>
      <c r="I17" s="57">
        <f t="shared" si="0"/>
        <v>59</v>
      </c>
      <c r="J17" s="18">
        <v>9859207292</v>
      </c>
      <c r="K17" s="18" t="s">
        <v>91</v>
      </c>
      <c r="L17" s="18" t="s">
        <v>92</v>
      </c>
      <c r="M17" s="18">
        <v>6913028925</v>
      </c>
      <c r="N17" s="66" t="s">
        <v>370</v>
      </c>
      <c r="O17" s="67">
        <v>7636974413</v>
      </c>
      <c r="P17" s="24">
        <v>43559</v>
      </c>
      <c r="Q17" s="51" t="s">
        <v>101</v>
      </c>
      <c r="R17" s="48"/>
      <c r="S17" s="18"/>
      <c r="T17" s="18"/>
    </row>
    <row r="18" spans="1:20">
      <c r="A18" s="4">
        <v>14</v>
      </c>
      <c r="B18" s="17" t="s">
        <v>63</v>
      </c>
      <c r="C18" s="18" t="s">
        <v>107</v>
      </c>
      <c r="D18" s="18" t="s">
        <v>25</v>
      </c>
      <c r="E18" s="19"/>
      <c r="F18" s="18"/>
      <c r="G18" s="19">
        <v>40</v>
      </c>
      <c r="H18" s="19">
        <v>37</v>
      </c>
      <c r="I18" s="57">
        <f t="shared" si="0"/>
        <v>77</v>
      </c>
      <c r="J18" s="18">
        <v>8761929296</v>
      </c>
      <c r="K18" s="18" t="s">
        <v>108</v>
      </c>
      <c r="L18" s="18" t="s">
        <v>109</v>
      </c>
      <c r="M18" s="18">
        <v>6913028909</v>
      </c>
      <c r="N18" s="66" t="s">
        <v>370</v>
      </c>
      <c r="O18" s="67">
        <v>7636974413</v>
      </c>
      <c r="P18" s="24">
        <v>43559</v>
      </c>
      <c r="Q18" s="51" t="s">
        <v>101</v>
      </c>
      <c r="R18" s="48"/>
      <c r="S18" s="18"/>
      <c r="T18" s="18"/>
    </row>
    <row r="19" spans="1:20">
      <c r="A19" s="4">
        <v>15</v>
      </c>
      <c r="B19" s="17" t="s">
        <v>62</v>
      </c>
      <c r="C19" s="18" t="s">
        <v>110</v>
      </c>
      <c r="D19" s="18" t="s">
        <v>25</v>
      </c>
      <c r="E19" s="19"/>
      <c r="F19" s="18"/>
      <c r="G19" s="19">
        <v>31</v>
      </c>
      <c r="H19" s="19">
        <v>24</v>
      </c>
      <c r="I19" s="57">
        <f t="shared" si="0"/>
        <v>55</v>
      </c>
      <c r="J19" s="18">
        <v>7869231031</v>
      </c>
      <c r="K19" s="18" t="s">
        <v>178</v>
      </c>
      <c r="L19" s="18" t="s">
        <v>186</v>
      </c>
      <c r="M19" s="18">
        <v>6913028907</v>
      </c>
      <c r="N19" s="73" t="s">
        <v>371</v>
      </c>
      <c r="O19" s="69">
        <v>7896488475</v>
      </c>
      <c r="P19" s="24">
        <v>43560</v>
      </c>
      <c r="Q19" s="51" t="s">
        <v>112</v>
      </c>
      <c r="R19" s="48"/>
      <c r="S19" s="18"/>
      <c r="T19" s="18"/>
    </row>
    <row r="20" spans="1:20">
      <c r="A20" s="4">
        <v>16</v>
      </c>
      <c r="B20" s="17" t="s">
        <v>62</v>
      </c>
      <c r="C20" s="18" t="s">
        <v>111</v>
      </c>
      <c r="D20" s="18" t="s">
        <v>25</v>
      </c>
      <c r="E20" s="19"/>
      <c r="F20" s="18"/>
      <c r="G20" s="19">
        <v>36</v>
      </c>
      <c r="H20" s="19">
        <v>32</v>
      </c>
      <c r="I20" s="57">
        <f t="shared" si="0"/>
        <v>68</v>
      </c>
      <c r="J20" s="18">
        <v>9859600576</v>
      </c>
      <c r="K20" s="18" t="s">
        <v>177</v>
      </c>
      <c r="L20" s="18" t="s">
        <v>187</v>
      </c>
      <c r="M20" s="18">
        <v>6913028894</v>
      </c>
      <c r="N20" s="73" t="s">
        <v>371</v>
      </c>
      <c r="O20" s="69">
        <v>7896488475</v>
      </c>
      <c r="P20" s="24">
        <v>43560</v>
      </c>
      <c r="Q20" s="51" t="s">
        <v>112</v>
      </c>
      <c r="R20" s="48"/>
      <c r="S20" s="18"/>
      <c r="T20" s="18"/>
    </row>
    <row r="21" spans="1:20">
      <c r="A21" s="4">
        <v>17</v>
      </c>
      <c r="B21" s="17" t="s">
        <v>63</v>
      </c>
      <c r="C21" s="18" t="s">
        <v>103</v>
      </c>
      <c r="D21" s="18" t="s">
        <v>25</v>
      </c>
      <c r="E21" s="19"/>
      <c r="F21" s="18"/>
      <c r="G21" s="19">
        <v>27</v>
      </c>
      <c r="H21" s="19">
        <v>25</v>
      </c>
      <c r="I21" s="57">
        <f t="shared" si="0"/>
        <v>52</v>
      </c>
      <c r="J21" s="18">
        <v>8011791831</v>
      </c>
      <c r="K21" s="18" t="s">
        <v>104</v>
      </c>
      <c r="L21" s="18" t="s">
        <v>105</v>
      </c>
      <c r="M21" s="18">
        <v>6913028942</v>
      </c>
      <c r="N21" s="66" t="s">
        <v>372</v>
      </c>
      <c r="O21" s="67">
        <v>9678015313</v>
      </c>
      <c r="P21" s="24">
        <v>43560</v>
      </c>
      <c r="Q21" s="51" t="s">
        <v>112</v>
      </c>
      <c r="R21" s="48"/>
      <c r="S21" s="18"/>
      <c r="T21" s="18"/>
    </row>
    <row r="22" spans="1:20">
      <c r="A22" s="4">
        <v>18</v>
      </c>
      <c r="B22" s="17" t="s">
        <v>63</v>
      </c>
      <c r="C22" s="58" t="s">
        <v>113</v>
      </c>
      <c r="D22" s="58" t="s">
        <v>25</v>
      </c>
      <c r="E22" s="17"/>
      <c r="F22" s="58"/>
      <c r="G22" s="17">
        <v>32</v>
      </c>
      <c r="H22" s="17">
        <v>36</v>
      </c>
      <c r="I22" s="57">
        <f t="shared" si="0"/>
        <v>68</v>
      </c>
      <c r="J22" s="58">
        <v>78696529761</v>
      </c>
      <c r="K22" s="58" t="s">
        <v>104</v>
      </c>
      <c r="L22" s="58" t="s">
        <v>105</v>
      </c>
      <c r="M22" s="18">
        <v>6913028942</v>
      </c>
      <c r="N22" s="66" t="s">
        <v>372</v>
      </c>
      <c r="O22" s="67">
        <v>9678015313</v>
      </c>
      <c r="P22" s="24">
        <v>43560</v>
      </c>
      <c r="Q22" s="51" t="s">
        <v>112</v>
      </c>
      <c r="R22" s="48"/>
      <c r="S22" s="18"/>
      <c r="T22" s="18"/>
    </row>
    <row r="23" spans="1:20" ht="132">
      <c r="A23" s="4">
        <v>19</v>
      </c>
      <c r="B23" s="17"/>
      <c r="C23" s="18" t="s">
        <v>115</v>
      </c>
      <c r="D23" s="18"/>
      <c r="E23" s="19"/>
      <c r="F23" s="18"/>
      <c r="G23" s="19"/>
      <c r="H23" s="19"/>
      <c r="I23" s="57">
        <f t="shared" si="0"/>
        <v>0</v>
      </c>
      <c r="J23" s="18"/>
      <c r="K23" s="18"/>
      <c r="L23" s="18"/>
      <c r="M23" s="18"/>
      <c r="N23" s="18"/>
      <c r="O23" s="18"/>
      <c r="P23" s="24">
        <v>43561</v>
      </c>
      <c r="Q23" s="18" t="s">
        <v>114</v>
      </c>
      <c r="R23" s="48"/>
      <c r="S23" s="18"/>
      <c r="T23" s="18" t="s">
        <v>133</v>
      </c>
    </row>
    <row r="24" spans="1:20">
      <c r="A24" s="4">
        <v>20</v>
      </c>
      <c r="B24" s="17"/>
      <c r="C24" s="18" t="s">
        <v>141</v>
      </c>
      <c r="D24" s="18"/>
      <c r="E24" s="19"/>
      <c r="F24" s="18"/>
      <c r="G24" s="19"/>
      <c r="H24" s="19"/>
      <c r="I24" s="57">
        <f t="shared" si="0"/>
        <v>0</v>
      </c>
      <c r="J24" s="18"/>
      <c r="K24" s="18"/>
      <c r="L24" s="18"/>
      <c r="M24" s="18"/>
      <c r="N24" s="18"/>
      <c r="O24" s="18"/>
      <c r="P24" s="24">
        <v>42467</v>
      </c>
      <c r="Q24" s="18" t="s">
        <v>116</v>
      </c>
      <c r="R24" s="48"/>
      <c r="S24" s="18"/>
      <c r="T24" s="18"/>
    </row>
    <row r="25" spans="1:20">
      <c r="A25" s="4">
        <v>21</v>
      </c>
      <c r="B25" s="17" t="s">
        <v>62</v>
      </c>
      <c r="C25" s="18" t="s">
        <v>117</v>
      </c>
      <c r="D25" s="18" t="s">
        <v>25</v>
      </c>
      <c r="E25" s="19">
        <v>8</v>
      </c>
      <c r="F25" s="18"/>
      <c r="G25" s="19">
        <v>20</v>
      </c>
      <c r="H25" s="19">
        <v>30</v>
      </c>
      <c r="I25" s="57">
        <f t="shared" si="0"/>
        <v>50</v>
      </c>
      <c r="J25" s="18">
        <v>8822163500</v>
      </c>
      <c r="K25" s="18" t="s">
        <v>122</v>
      </c>
      <c r="L25" s="18" t="s">
        <v>188</v>
      </c>
      <c r="M25" s="18">
        <v>9101125045</v>
      </c>
      <c r="N25" s="66" t="s">
        <v>373</v>
      </c>
      <c r="O25" s="67">
        <v>7577923165</v>
      </c>
      <c r="P25" s="24">
        <v>43563</v>
      </c>
      <c r="Q25" s="18" t="s">
        <v>89</v>
      </c>
      <c r="R25" s="48"/>
      <c r="S25" s="18"/>
      <c r="T25" s="18"/>
    </row>
    <row r="26" spans="1:20">
      <c r="A26" s="4">
        <v>22</v>
      </c>
      <c r="B26" s="17" t="s">
        <v>62</v>
      </c>
      <c r="C26" s="18" t="s">
        <v>118</v>
      </c>
      <c r="D26" s="18" t="s">
        <v>25</v>
      </c>
      <c r="E26" s="19">
        <v>6</v>
      </c>
      <c r="F26" s="18"/>
      <c r="G26" s="19">
        <v>28</v>
      </c>
      <c r="H26" s="19">
        <v>28</v>
      </c>
      <c r="I26" s="57">
        <f t="shared" si="0"/>
        <v>56</v>
      </c>
      <c r="J26" s="18">
        <v>8724847885</v>
      </c>
      <c r="K26" s="18" t="s">
        <v>122</v>
      </c>
      <c r="L26" s="18" t="s">
        <v>188</v>
      </c>
      <c r="M26" s="18">
        <v>9101125045</v>
      </c>
      <c r="N26" s="66" t="s">
        <v>373</v>
      </c>
      <c r="O26" s="67">
        <v>7577923165</v>
      </c>
      <c r="P26" s="24">
        <v>43563</v>
      </c>
      <c r="Q26" s="18" t="s">
        <v>89</v>
      </c>
      <c r="R26" s="48"/>
      <c r="S26" s="18"/>
      <c r="T26" s="18"/>
    </row>
    <row r="27" spans="1:20">
      <c r="A27" s="4">
        <v>23</v>
      </c>
      <c r="B27" s="17" t="s">
        <v>63</v>
      </c>
      <c r="C27" s="18" t="s">
        <v>119</v>
      </c>
      <c r="D27" s="18" t="s">
        <v>25</v>
      </c>
      <c r="E27" s="19"/>
      <c r="F27" s="18"/>
      <c r="G27" s="19">
        <v>39</v>
      </c>
      <c r="H27" s="19">
        <v>31</v>
      </c>
      <c r="I27" s="57">
        <f t="shared" si="0"/>
        <v>70</v>
      </c>
      <c r="J27" s="18">
        <v>9613371813</v>
      </c>
      <c r="K27" s="18" t="s">
        <v>91</v>
      </c>
      <c r="L27" s="18" t="s">
        <v>92</v>
      </c>
      <c r="M27" s="18">
        <v>6913028925</v>
      </c>
      <c r="N27" s="66" t="s">
        <v>374</v>
      </c>
      <c r="O27" s="67">
        <v>8724837312</v>
      </c>
      <c r="P27" s="24">
        <v>43563</v>
      </c>
      <c r="Q27" s="18" t="s">
        <v>89</v>
      </c>
      <c r="R27" s="48"/>
      <c r="S27" s="18"/>
      <c r="T27" s="18"/>
    </row>
    <row r="28" spans="1:20">
      <c r="A28" s="4">
        <v>24</v>
      </c>
      <c r="B28" s="17" t="s">
        <v>63</v>
      </c>
      <c r="C28" s="18" t="s">
        <v>120</v>
      </c>
      <c r="D28" s="18" t="s">
        <v>25</v>
      </c>
      <c r="E28" s="19"/>
      <c r="F28" s="18"/>
      <c r="G28" s="19">
        <v>17</v>
      </c>
      <c r="H28" s="19">
        <v>10</v>
      </c>
      <c r="I28" s="57">
        <f t="shared" si="0"/>
        <v>27</v>
      </c>
      <c r="J28" s="18">
        <v>9577246171</v>
      </c>
      <c r="K28" s="18" t="s">
        <v>91</v>
      </c>
      <c r="L28" s="18" t="s">
        <v>92</v>
      </c>
      <c r="M28" s="18">
        <v>6913028925</v>
      </c>
      <c r="N28" s="66" t="s">
        <v>374</v>
      </c>
      <c r="O28" s="67">
        <v>8724837312</v>
      </c>
      <c r="P28" s="24">
        <v>43563</v>
      </c>
      <c r="Q28" s="18" t="s">
        <v>89</v>
      </c>
      <c r="R28" s="48"/>
      <c r="S28" s="18"/>
      <c r="T28" s="18"/>
    </row>
    <row r="29" spans="1:20" ht="33">
      <c r="A29" s="4">
        <v>25</v>
      </c>
      <c r="B29" s="17" t="s">
        <v>62</v>
      </c>
      <c r="C29" s="18" t="s">
        <v>121</v>
      </c>
      <c r="D29" s="18" t="s">
        <v>25</v>
      </c>
      <c r="E29" s="19">
        <v>9</v>
      </c>
      <c r="F29" s="18"/>
      <c r="G29" s="19">
        <v>26</v>
      </c>
      <c r="H29" s="19">
        <v>22</v>
      </c>
      <c r="I29" s="57">
        <f t="shared" si="0"/>
        <v>48</v>
      </c>
      <c r="J29" s="18">
        <v>9678905441</v>
      </c>
      <c r="K29" s="18" t="s">
        <v>122</v>
      </c>
      <c r="L29" s="18" t="s">
        <v>188</v>
      </c>
      <c r="M29" s="18">
        <v>9101125045</v>
      </c>
      <c r="N29" s="66" t="s">
        <v>375</v>
      </c>
      <c r="O29" s="67">
        <v>8011557203</v>
      </c>
      <c r="P29" s="24">
        <v>43564</v>
      </c>
      <c r="Q29" s="18" t="s">
        <v>94</v>
      </c>
      <c r="R29" s="48"/>
      <c r="S29" s="18"/>
      <c r="T29" s="18"/>
    </row>
    <row r="30" spans="1:20">
      <c r="A30" s="4">
        <v>26</v>
      </c>
      <c r="B30" s="17" t="s">
        <v>62</v>
      </c>
      <c r="C30" s="18" t="s">
        <v>123</v>
      </c>
      <c r="D30" s="18" t="s">
        <v>25</v>
      </c>
      <c r="E30" s="19">
        <v>10</v>
      </c>
      <c r="F30" s="18"/>
      <c r="G30" s="19">
        <v>19</v>
      </c>
      <c r="H30" s="19">
        <v>17</v>
      </c>
      <c r="I30" s="57">
        <f t="shared" si="0"/>
        <v>36</v>
      </c>
      <c r="J30" s="18">
        <v>9957715346</v>
      </c>
      <c r="K30" s="18" t="s">
        <v>122</v>
      </c>
      <c r="L30" s="18" t="s">
        <v>188</v>
      </c>
      <c r="M30" s="18">
        <v>9101125045</v>
      </c>
      <c r="N30" s="66" t="s">
        <v>377</v>
      </c>
      <c r="O30" s="67">
        <v>8751081258</v>
      </c>
      <c r="P30" s="24">
        <v>43564</v>
      </c>
      <c r="Q30" s="18" t="s">
        <v>94</v>
      </c>
      <c r="R30" s="48"/>
      <c r="S30" s="18"/>
      <c r="T30" s="18"/>
    </row>
    <row r="31" spans="1:20">
      <c r="A31" s="4">
        <v>27</v>
      </c>
      <c r="B31" s="17" t="s">
        <v>63</v>
      </c>
      <c r="C31" s="18" t="s">
        <v>124</v>
      </c>
      <c r="D31" s="18" t="s">
        <v>25</v>
      </c>
      <c r="E31" s="19"/>
      <c r="F31" s="18"/>
      <c r="G31" s="19">
        <v>31</v>
      </c>
      <c r="H31" s="19">
        <v>30</v>
      </c>
      <c r="I31" s="57">
        <f t="shared" si="0"/>
        <v>61</v>
      </c>
      <c r="J31" s="18">
        <v>8749850680</v>
      </c>
      <c r="K31" s="18" t="s">
        <v>91</v>
      </c>
      <c r="L31" s="18" t="s">
        <v>92</v>
      </c>
      <c r="M31" s="18">
        <v>6913028925</v>
      </c>
      <c r="N31" s="66" t="s">
        <v>376</v>
      </c>
      <c r="O31" s="67">
        <v>8721013883</v>
      </c>
      <c r="P31" s="24">
        <v>43564</v>
      </c>
      <c r="Q31" s="18" t="s">
        <v>94</v>
      </c>
      <c r="R31" s="48"/>
      <c r="S31" s="18"/>
      <c r="T31" s="18"/>
    </row>
    <row r="32" spans="1:20">
      <c r="A32" s="4">
        <v>28</v>
      </c>
      <c r="B32" s="17" t="s">
        <v>63</v>
      </c>
      <c r="C32" s="18" t="s">
        <v>125</v>
      </c>
      <c r="D32" s="18" t="s">
        <v>23</v>
      </c>
      <c r="E32" s="19">
        <v>18140228201</v>
      </c>
      <c r="F32" s="18" t="s">
        <v>126</v>
      </c>
      <c r="G32" s="19">
        <v>21</v>
      </c>
      <c r="H32" s="19">
        <v>26</v>
      </c>
      <c r="I32" s="57">
        <f t="shared" si="0"/>
        <v>47</v>
      </c>
      <c r="J32" s="18"/>
      <c r="K32" s="18" t="s">
        <v>91</v>
      </c>
      <c r="L32" s="18" t="s">
        <v>92</v>
      </c>
      <c r="M32" s="18">
        <v>6913028925</v>
      </c>
      <c r="N32" s="66" t="s">
        <v>376</v>
      </c>
      <c r="O32" s="67">
        <v>8721013883</v>
      </c>
      <c r="P32" s="24">
        <v>43564</v>
      </c>
      <c r="Q32" s="18" t="s">
        <v>94</v>
      </c>
      <c r="R32" s="48"/>
      <c r="S32" s="18"/>
      <c r="T32" s="18"/>
    </row>
    <row r="33" spans="1:20">
      <c r="A33" s="4">
        <v>29</v>
      </c>
      <c r="B33" s="17" t="s">
        <v>62</v>
      </c>
      <c r="C33" s="18" t="s">
        <v>127</v>
      </c>
      <c r="D33" s="18" t="s">
        <v>25</v>
      </c>
      <c r="E33" s="19">
        <v>11</v>
      </c>
      <c r="F33" s="18"/>
      <c r="G33" s="19">
        <v>10</v>
      </c>
      <c r="H33" s="19">
        <v>15</v>
      </c>
      <c r="I33" s="57">
        <f t="shared" si="0"/>
        <v>25</v>
      </c>
      <c r="J33" s="18">
        <v>9859360842</v>
      </c>
      <c r="K33" s="18" t="s">
        <v>338</v>
      </c>
      <c r="L33" s="18" t="s">
        <v>379</v>
      </c>
      <c r="M33" s="18">
        <v>6913028934</v>
      </c>
      <c r="N33" s="66" t="s">
        <v>378</v>
      </c>
      <c r="O33" s="67">
        <v>7035167130</v>
      </c>
      <c r="P33" s="24">
        <v>43565</v>
      </c>
      <c r="Q33" s="18" t="s">
        <v>98</v>
      </c>
      <c r="R33" s="48"/>
      <c r="S33" s="18"/>
      <c r="T33" s="18"/>
    </row>
    <row r="34" spans="1:20">
      <c r="A34" s="4">
        <v>30</v>
      </c>
      <c r="B34" s="17" t="s">
        <v>62</v>
      </c>
      <c r="C34" s="18" t="s">
        <v>128</v>
      </c>
      <c r="D34" s="18" t="s">
        <v>23</v>
      </c>
      <c r="E34" s="19">
        <v>18140226002</v>
      </c>
      <c r="F34" s="18" t="s">
        <v>126</v>
      </c>
      <c r="G34" s="19">
        <v>12</v>
      </c>
      <c r="H34" s="19">
        <v>18</v>
      </c>
      <c r="I34" s="57">
        <f t="shared" si="0"/>
        <v>30</v>
      </c>
      <c r="J34" s="18">
        <v>9854535845</v>
      </c>
      <c r="K34" s="18" t="s">
        <v>122</v>
      </c>
      <c r="L34" s="18" t="s">
        <v>188</v>
      </c>
      <c r="M34" s="18">
        <v>9101125045</v>
      </c>
      <c r="N34" s="66" t="s">
        <v>377</v>
      </c>
      <c r="O34" s="67">
        <v>8751081258</v>
      </c>
      <c r="P34" s="24">
        <v>43565</v>
      </c>
      <c r="Q34" s="18" t="s">
        <v>98</v>
      </c>
      <c r="R34" s="48"/>
      <c r="S34" s="18"/>
      <c r="T34" s="18"/>
    </row>
    <row r="35" spans="1:20" ht="33">
      <c r="A35" s="4">
        <v>31</v>
      </c>
      <c r="B35" s="17" t="s">
        <v>63</v>
      </c>
      <c r="C35" s="18" t="s">
        <v>129</v>
      </c>
      <c r="D35" s="18" t="s">
        <v>25</v>
      </c>
      <c r="E35" s="19"/>
      <c r="F35" s="18"/>
      <c r="G35" s="19">
        <v>48</v>
      </c>
      <c r="H35" s="19">
        <v>47</v>
      </c>
      <c r="I35" s="57">
        <f t="shared" si="0"/>
        <v>95</v>
      </c>
      <c r="J35" s="18">
        <v>8486647705</v>
      </c>
      <c r="K35" s="18" t="s">
        <v>130</v>
      </c>
      <c r="L35" s="18" t="s">
        <v>140</v>
      </c>
      <c r="M35" s="18">
        <v>6913028934</v>
      </c>
      <c r="N35" s="74" t="s">
        <v>380</v>
      </c>
      <c r="O35" s="67">
        <v>7896595115</v>
      </c>
      <c r="P35" s="24">
        <v>43565</v>
      </c>
      <c r="Q35" s="18" t="s">
        <v>98</v>
      </c>
      <c r="R35" s="48"/>
      <c r="S35" s="18"/>
      <c r="T35" s="18"/>
    </row>
    <row r="36" spans="1:20">
      <c r="A36" s="4">
        <v>32</v>
      </c>
      <c r="B36" s="17"/>
      <c r="C36" s="18" t="s">
        <v>134</v>
      </c>
      <c r="D36" s="18"/>
      <c r="E36" s="19"/>
      <c r="F36" s="18"/>
      <c r="G36" s="19"/>
      <c r="H36" s="19"/>
      <c r="I36" s="57">
        <f t="shared" si="0"/>
        <v>0</v>
      </c>
      <c r="J36" s="18"/>
      <c r="K36" s="18"/>
      <c r="L36" s="18"/>
      <c r="M36" s="18"/>
      <c r="N36" s="18"/>
      <c r="O36" s="18"/>
      <c r="P36" s="24">
        <v>43566</v>
      </c>
      <c r="Q36" s="18" t="s">
        <v>101</v>
      </c>
      <c r="R36" s="48"/>
      <c r="S36" s="18"/>
      <c r="T36" s="18" t="s">
        <v>132</v>
      </c>
    </row>
    <row r="37" spans="1:20">
      <c r="A37" s="4">
        <v>33</v>
      </c>
      <c r="B37" s="17" t="s">
        <v>62</v>
      </c>
      <c r="C37" s="18" t="s">
        <v>135</v>
      </c>
      <c r="D37" s="18" t="s">
        <v>25</v>
      </c>
      <c r="E37" s="19">
        <v>7</v>
      </c>
      <c r="F37" s="18"/>
      <c r="G37" s="19">
        <v>33</v>
      </c>
      <c r="H37" s="19">
        <v>35</v>
      </c>
      <c r="I37" s="57">
        <f t="shared" si="0"/>
        <v>68</v>
      </c>
      <c r="J37" s="18">
        <v>9407988767</v>
      </c>
      <c r="K37" s="18" t="s">
        <v>177</v>
      </c>
      <c r="L37" s="18" t="s">
        <v>187</v>
      </c>
      <c r="M37" s="18">
        <v>6913028894</v>
      </c>
      <c r="N37" s="75" t="s">
        <v>381</v>
      </c>
      <c r="O37" s="69">
        <v>9365704797</v>
      </c>
      <c r="P37" s="24">
        <v>43567</v>
      </c>
      <c r="Q37" s="18" t="s">
        <v>112</v>
      </c>
      <c r="R37" s="18"/>
      <c r="S37" s="18"/>
      <c r="T37" s="18"/>
    </row>
    <row r="38" spans="1:20">
      <c r="A38" s="4">
        <v>34</v>
      </c>
      <c r="B38" s="17" t="s">
        <v>62</v>
      </c>
      <c r="C38" s="18" t="s">
        <v>136</v>
      </c>
      <c r="D38" s="18" t="s">
        <v>25</v>
      </c>
      <c r="E38" s="19">
        <v>8</v>
      </c>
      <c r="F38" s="18"/>
      <c r="G38" s="19">
        <v>29</v>
      </c>
      <c r="H38" s="19">
        <v>31</v>
      </c>
      <c r="I38" s="57">
        <f t="shared" si="0"/>
        <v>60</v>
      </c>
      <c r="J38" s="18">
        <v>9859600576</v>
      </c>
      <c r="K38" s="18" t="s">
        <v>177</v>
      </c>
      <c r="L38" s="18" t="s">
        <v>187</v>
      </c>
      <c r="M38" s="18">
        <v>6913028894</v>
      </c>
      <c r="N38" s="75" t="s">
        <v>381</v>
      </c>
      <c r="O38" s="69">
        <v>9365704797</v>
      </c>
      <c r="P38" s="24">
        <v>43567</v>
      </c>
      <c r="Q38" s="18" t="s">
        <v>112</v>
      </c>
      <c r="R38" s="18"/>
      <c r="S38" s="18"/>
      <c r="T38" s="18"/>
    </row>
    <row r="39" spans="1:20">
      <c r="A39" s="4">
        <v>35</v>
      </c>
      <c r="B39" s="17" t="s">
        <v>63</v>
      </c>
      <c r="C39" s="18" t="s">
        <v>137</v>
      </c>
      <c r="D39" s="18" t="s">
        <v>25</v>
      </c>
      <c r="E39" s="19"/>
      <c r="F39" s="18"/>
      <c r="G39" s="19">
        <v>54</v>
      </c>
      <c r="H39" s="19">
        <v>48</v>
      </c>
      <c r="I39" s="57">
        <f t="shared" si="0"/>
        <v>102</v>
      </c>
      <c r="J39" s="18">
        <v>8254930804</v>
      </c>
      <c r="K39" s="18" t="s">
        <v>130</v>
      </c>
      <c r="L39" s="18" t="s">
        <v>140</v>
      </c>
      <c r="M39" s="18">
        <v>6913028934</v>
      </c>
      <c r="N39" s="66" t="s">
        <v>382</v>
      </c>
      <c r="O39" s="67">
        <v>9954590766</v>
      </c>
      <c r="P39" s="24">
        <v>43567</v>
      </c>
      <c r="Q39" s="18" t="s">
        <v>112</v>
      </c>
      <c r="R39" s="18"/>
      <c r="S39" s="18"/>
      <c r="T39" s="18"/>
    </row>
    <row r="40" spans="1:20">
      <c r="A40" s="4">
        <v>36</v>
      </c>
      <c r="B40" s="17" t="s">
        <v>63</v>
      </c>
      <c r="C40" s="18" t="s">
        <v>138</v>
      </c>
      <c r="D40" s="18" t="s">
        <v>23</v>
      </c>
      <c r="E40" s="19">
        <v>18140210113</v>
      </c>
      <c r="F40" s="18" t="s">
        <v>139</v>
      </c>
      <c r="G40" s="19">
        <v>606</v>
      </c>
      <c r="H40" s="19">
        <v>171</v>
      </c>
      <c r="I40" s="57">
        <f t="shared" si="0"/>
        <v>777</v>
      </c>
      <c r="J40" s="18">
        <v>8135927565</v>
      </c>
      <c r="K40" s="18" t="s">
        <v>130</v>
      </c>
      <c r="L40" s="18" t="s">
        <v>140</v>
      </c>
      <c r="M40" s="18">
        <v>6913028934</v>
      </c>
      <c r="N40" s="66" t="s">
        <v>384</v>
      </c>
      <c r="O40" s="67">
        <v>9678312819</v>
      </c>
      <c r="P40" s="24">
        <v>43567</v>
      </c>
      <c r="Q40" s="18" t="s">
        <v>112</v>
      </c>
      <c r="R40" s="18"/>
      <c r="S40" s="18"/>
      <c r="T40" s="18"/>
    </row>
    <row r="41" spans="1:20" ht="132">
      <c r="A41" s="4">
        <v>37</v>
      </c>
      <c r="B41" s="17"/>
      <c r="C41" s="18" t="s">
        <v>115</v>
      </c>
      <c r="D41" s="18"/>
      <c r="E41" s="19"/>
      <c r="F41" s="18"/>
      <c r="G41" s="19"/>
      <c r="H41" s="19"/>
      <c r="I41" s="57">
        <f t="shared" si="0"/>
        <v>0</v>
      </c>
      <c r="J41" s="18"/>
      <c r="K41" s="18"/>
      <c r="L41" s="18"/>
      <c r="M41" s="18"/>
      <c r="N41" s="18"/>
      <c r="O41" s="18"/>
      <c r="P41" s="24">
        <v>43568</v>
      </c>
      <c r="Q41" s="18" t="s">
        <v>114</v>
      </c>
      <c r="R41" s="18"/>
      <c r="S41" s="18"/>
      <c r="T41" s="18" t="s">
        <v>133</v>
      </c>
    </row>
    <row r="42" spans="1:20">
      <c r="A42" s="4">
        <v>38</v>
      </c>
      <c r="B42" s="17"/>
      <c r="C42" s="18" t="s">
        <v>141</v>
      </c>
      <c r="D42" s="18"/>
      <c r="E42" s="19"/>
      <c r="F42" s="18"/>
      <c r="G42" s="19"/>
      <c r="H42" s="19"/>
      <c r="I42" s="57">
        <f t="shared" si="0"/>
        <v>0</v>
      </c>
      <c r="J42" s="18"/>
      <c r="K42" s="18"/>
      <c r="L42" s="18"/>
      <c r="M42" s="18"/>
      <c r="N42" s="18"/>
      <c r="O42" s="18"/>
      <c r="P42" s="24">
        <v>43569</v>
      </c>
      <c r="Q42" s="18" t="s">
        <v>116</v>
      </c>
      <c r="R42" s="18"/>
      <c r="S42" s="18"/>
      <c r="T42" s="18"/>
    </row>
    <row r="43" spans="1:20">
      <c r="A43" s="4">
        <v>39</v>
      </c>
      <c r="B43" s="17"/>
      <c r="C43" s="18" t="s">
        <v>132</v>
      </c>
      <c r="D43" s="18"/>
      <c r="E43" s="19"/>
      <c r="F43" s="18"/>
      <c r="G43" s="19"/>
      <c r="H43" s="19"/>
      <c r="I43" s="57">
        <f t="shared" si="0"/>
        <v>0</v>
      </c>
      <c r="J43" s="18"/>
      <c r="K43" s="18"/>
      <c r="L43" s="18"/>
      <c r="M43" s="18"/>
      <c r="N43" s="18"/>
      <c r="O43" s="18"/>
      <c r="P43" s="24">
        <v>43570</v>
      </c>
      <c r="Q43" s="18" t="s">
        <v>89</v>
      </c>
      <c r="R43" s="18"/>
      <c r="S43" s="18"/>
      <c r="T43" s="18"/>
    </row>
    <row r="44" spans="1:20">
      <c r="A44" s="4">
        <v>40</v>
      </c>
      <c r="B44" s="17"/>
      <c r="C44" s="18" t="s">
        <v>132</v>
      </c>
      <c r="D44" s="18"/>
      <c r="E44" s="19"/>
      <c r="F44" s="18"/>
      <c r="G44" s="19"/>
      <c r="H44" s="19"/>
      <c r="I44" s="57">
        <f t="shared" si="0"/>
        <v>0</v>
      </c>
      <c r="J44" s="18"/>
      <c r="K44" s="18"/>
      <c r="L44" s="18"/>
      <c r="M44" s="18"/>
      <c r="N44" s="18"/>
      <c r="O44" s="18"/>
      <c r="P44" s="24">
        <v>43571</v>
      </c>
      <c r="Q44" s="18" t="s">
        <v>94</v>
      </c>
      <c r="R44" s="18"/>
      <c r="S44" s="18"/>
      <c r="T44" s="18"/>
    </row>
    <row r="45" spans="1:20">
      <c r="A45" s="4">
        <v>41</v>
      </c>
      <c r="B45" s="17" t="s">
        <v>62</v>
      </c>
      <c r="C45" s="18" t="s">
        <v>142</v>
      </c>
      <c r="D45" s="18" t="s">
        <v>25</v>
      </c>
      <c r="E45" s="19">
        <v>21</v>
      </c>
      <c r="F45" s="18"/>
      <c r="G45" s="19">
        <v>32</v>
      </c>
      <c r="H45" s="19">
        <v>34</v>
      </c>
      <c r="I45" s="57">
        <f t="shared" si="0"/>
        <v>66</v>
      </c>
      <c r="J45" s="18">
        <v>8751824882</v>
      </c>
      <c r="K45" s="18" t="s">
        <v>178</v>
      </c>
      <c r="L45" s="18" t="s">
        <v>186</v>
      </c>
      <c r="M45" s="18">
        <v>6913028907</v>
      </c>
      <c r="N45" s="65" t="s">
        <v>383</v>
      </c>
      <c r="O45" s="65">
        <v>9859686778</v>
      </c>
      <c r="P45" s="24">
        <v>43572</v>
      </c>
      <c r="Q45" s="18" t="s">
        <v>98</v>
      </c>
      <c r="R45" s="18"/>
      <c r="S45" s="18"/>
      <c r="T45" s="18"/>
    </row>
    <row r="46" spans="1:20">
      <c r="A46" s="4">
        <v>42</v>
      </c>
      <c r="B46" s="17" t="s">
        <v>62</v>
      </c>
      <c r="C46" s="18" t="s">
        <v>145</v>
      </c>
      <c r="D46" s="18" t="s">
        <v>23</v>
      </c>
      <c r="E46" s="19">
        <v>18140239601</v>
      </c>
      <c r="F46" s="18" t="s">
        <v>126</v>
      </c>
      <c r="G46" s="19">
        <v>23</v>
      </c>
      <c r="H46" s="19">
        <v>21</v>
      </c>
      <c r="I46" s="57">
        <f t="shared" si="0"/>
        <v>44</v>
      </c>
      <c r="J46" s="18">
        <v>9678150304</v>
      </c>
      <c r="K46" s="18" t="s">
        <v>178</v>
      </c>
      <c r="L46" s="18" t="s">
        <v>186</v>
      </c>
      <c r="M46" s="18">
        <v>6913028907</v>
      </c>
      <c r="N46" s="65" t="s">
        <v>383</v>
      </c>
      <c r="O46" s="65">
        <v>9859686778</v>
      </c>
      <c r="P46" s="24">
        <v>43572</v>
      </c>
      <c r="Q46" s="18" t="s">
        <v>98</v>
      </c>
      <c r="R46" s="18"/>
      <c r="S46" s="18"/>
      <c r="T46" s="18"/>
    </row>
    <row r="47" spans="1:20">
      <c r="A47" s="4">
        <v>43</v>
      </c>
      <c r="B47" s="17" t="s">
        <v>63</v>
      </c>
      <c r="C47" s="18" t="s">
        <v>146</v>
      </c>
      <c r="D47" s="18" t="s">
        <v>25</v>
      </c>
      <c r="E47" s="19">
        <v>13</v>
      </c>
      <c r="F47" s="18"/>
      <c r="G47" s="19">
        <v>92</v>
      </c>
      <c r="H47" s="19">
        <v>86</v>
      </c>
      <c r="I47" s="57">
        <f t="shared" si="0"/>
        <v>178</v>
      </c>
      <c r="J47" s="18">
        <v>912720894</v>
      </c>
      <c r="K47" s="18" t="s">
        <v>130</v>
      </c>
      <c r="L47" s="18" t="s">
        <v>140</v>
      </c>
      <c r="M47" s="18">
        <v>6913028934</v>
      </c>
      <c r="N47" s="66" t="s">
        <v>384</v>
      </c>
      <c r="O47" s="67">
        <v>9678312819</v>
      </c>
      <c r="P47" s="24">
        <v>43572</v>
      </c>
      <c r="Q47" s="18" t="s">
        <v>98</v>
      </c>
      <c r="R47" s="18"/>
      <c r="S47" s="18"/>
      <c r="T47" s="18"/>
    </row>
    <row r="48" spans="1:20">
      <c r="A48" s="4">
        <v>44</v>
      </c>
      <c r="B48" s="17" t="s">
        <v>63</v>
      </c>
      <c r="C48" s="18" t="s">
        <v>138</v>
      </c>
      <c r="D48" s="18" t="s">
        <v>23</v>
      </c>
      <c r="E48" s="19">
        <v>18140210113</v>
      </c>
      <c r="F48" s="18" t="s">
        <v>139</v>
      </c>
      <c r="G48" s="19"/>
      <c r="H48" s="19"/>
      <c r="I48" s="57">
        <f t="shared" si="0"/>
        <v>0</v>
      </c>
      <c r="J48" s="18">
        <v>8135927565</v>
      </c>
      <c r="K48" s="18" t="s">
        <v>130</v>
      </c>
      <c r="L48" s="18" t="s">
        <v>140</v>
      </c>
      <c r="M48" s="18">
        <v>6913028934</v>
      </c>
      <c r="N48" s="66" t="s">
        <v>384</v>
      </c>
      <c r="O48" s="67">
        <v>9678312819</v>
      </c>
      <c r="P48" s="24">
        <v>43572</v>
      </c>
      <c r="Q48" s="18" t="s">
        <v>98</v>
      </c>
      <c r="R48" s="18"/>
      <c r="S48" s="18"/>
      <c r="T48" s="18"/>
    </row>
    <row r="49" spans="1:20">
      <c r="A49" s="4">
        <v>45</v>
      </c>
      <c r="B49" s="17" t="s">
        <v>62</v>
      </c>
      <c r="C49" s="18" t="s">
        <v>147</v>
      </c>
      <c r="D49" s="18" t="s">
        <v>23</v>
      </c>
      <c r="E49" s="19">
        <v>18140200401</v>
      </c>
      <c r="F49" s="18" t="s">
        <v>126</v>
      </c>
      <c r="G49" s="19">
        <v>63</v>
      </c>
      <c r="H49" s="19">
        <v>61</v>
      </c>
      <c r="I49" s="57">
        <f t="shared" si="0"/>
        <v>124</v>
      </c>
      <c r="J49" s="18">
        <v>9854559345</v>
      </c>
      <c r="K49" s="18" t="s">
        <v>122</v>
      </c>
      <c r="L49" s="18" t="s">
        <v>188</v>
      </c>
      <c r="M49" s="18">
        <v>9101125045</v>
      </c>
      <c r="N49" s="66" t="s">
        <v>373</v>
      </c>
      <c r="O49" s="67">
        <v>7577923165</v>
      </c>
      <c r="P49" s="24">
        <v>43573</v>
      </c>
      <c r="Q49" s="18" t="s">
        <v>101</v>
      </c>
      <c r="R49" s="18"/>
      <c r="S49" s="18"/>
      <c r="T49" s="18"/>
    </row>
    <row r="50" spans="1:20">
      <c r="A50" s="4">
        <v>46</v>
      </c>
      <c r="B50" s="17" t="s">
        <v>63</v>
      </c>
      <c r="C50" s="18" t="s">
        <v>148</v>
      </c>
      <c r="D50" s="18" t="s">
        <v>25</v>
      </c>
      <c r="E50" s="19"/>
      <c r="F50" s="18"/>
      <c r="G50" s="19">
        <v>29</v>
      </c>
      <c r="H50" s="19">
        <v>31</v>
      </c>
      <c r="I50" s="57">
        <f t="shared" si="0"/>
        <v>60</v>
      </c>
      <c r="J50" s="18">
        <v>9954964286</v>
      </c>
      <c r="K50" s="18" t="s">
        <v>130</v>
      </c>
      <c r="L50" s="18" t="s">
        <v>140</v>
      </c>
      <c r="M50" s="18">
        <v>6913028934</v>
      </c>
      <c r="N50" s="66" t="s">
        <v>385</v>
      </c>
      <c r="O50" s="67">
        <v>9678022215</v>
      </c>
      <c r="P50" s="24">
        <v>43573</v>
      </c>
      <c r="Q50" s="18" t="s">
        <v>101</v>
      </c>
      <c r="R50" s="18"/>
      <c r="S50" s="18"/>
      <c r="T50" s="18"/>
    </row>
    <row r="51" spans="1:20">
      <c r="A51" s="4">
        <v>47</v>
      </c>
      <c r="B51" s="17" t="s">
        <v>63</v>
      </c>
      <c r="C51" s="18" t="s">
        <v>138</v>
      </c>
      <c r="D51" s="18" t="s">
        <v>23</v>
      </c>
      <c r="E51" s="19">
        <v>18140210113</v>
      </c>
      <c r="F51" s="18" t="s">
        <v>139</v>
      </c>
      <c r="G51" s="19"/>
      <c r="H51" s="19"/>
      <c r="I51" s="57">
        <f t="shared" si="0"/>
        <v>0</v>
      </c>
      <c r="J51" s="18">
        <v>8135927565</v>
      </c>
      <c r="K51" s="18" t="s">
        <v>130</v>
      </c>
      <c r="L51" s="18" t="s">
        <v>140</v>
      </c>
      <c r="M51" s="18">
        <v>6913028934</v>
      </c>
      <c r="N51" s="66" t="s">
        <v>384</v>
      </c>
      <c r="O51" s="67">
        <v>9678312819</v>
      </c>
      <c r="P51" s="24">
        <v>43573</v>
      </c>
      <c r="Q51" s="18" t="s">
        <v>101</v>
      </c>
      <c r="R51" s="18"/>
      <c r="S51" s="18"/>
      <c r="T51" s="18"/>
    </row>
    <row r="52" spans="1:20">
      <c r="A52" s="4">
        <v>48</v>
      </c>
      <c r="B52" s="17"/>
      <c r="C52" s="18" t="s">
        <v>131</v>
      </c>
      <c r="D52" s="18"/>
      <c r="E52" s="19"/>
      <c r="F52" s="18"/>
      <c r="G52" s="19"/>
      <c r="H52" s="19"/>
      <c r="I52" s="57">
        <f t="shared" si="0"/>
        <v>0</v>
      </c>
      <c r="J52" s="18"/>
      <c r="K52" s="18"/>
      <c r="L52" s="18"/>
      <c r="M52" s="18"/>
      <c r="N52" s="18"/>
      <c r="O52" s="18"/>
      <c r="P52" s="24">
        <v>43574</v>
      </c>
      <c r="Q52" s="18" t="s">
        <v>112</v>
      </c>
      <c r="R52" s="18"/>
      <c r="S52" s="18"/>
      <c r="T52" s="18"/>
    </row>
    <row r="53" spans="1:20" ht="132">
      <c r="A53" s="4">
        <v>49</v>
      </c>
      <c r="B53" s="17"/>
      <c r="C53" s="18" t="s">
        <v>115</v>
      </c>
      <c r="D53" s="18"/>
      <c r="E53" s="19"/>
      <c r="F53" s="18"/>
      <c r="G53" s="19"/>
      <c r="H53" s="19"/>
      <c r="I53" s="57">
        <f t="shared" si="0"/>
        <v>0</v>
      </c>
      <c r="J53" s="18"/>
      <c r="K53" s="18"/>
      <c r="L53" s="18"/>
      <c r="M53" s="18"/>
      <c r="N53" s="18"/>
      <c r="O53" s="18"/>
      <c r="P53" s="24">
        <v>43575</v>
      </c>
      <c r="Q53" s="18" t="s">
        <v>114</v>
      </c>
      <c r="R53" s="18"/>
      <c r="S53" s="18"/>
      <c r="T53" s="18" t="s">
        <v>133</v>
      </c>
    </row>
    <row r="54" spans="1:20">
      <c r="A54" s="4">
        <v>50</v>
      </c>
      <c r="B54" s="17"/>
      <c r="C54" s="18" t="s">
        <v>141</v>
      </c>
      <c r="D54" s="18"/>
      <c r="E54" s="19"/>
      <c r="F54" s="18"/>
      <c r="G54" s="19"/>
      <c r="H54" s="19"/>
      <c r="I54" s="57">
        <f t="shared" si="0"/>
        <v>0</v>
      </c>
      <c r="J54" s="18"/>
      <c r="K54" s="18"/>
      <c r="L54" s="18"/>
      <c r="M54" s="18"/>
      <c r="N54" s="18"/>
      <c r="O54" s="18"/>
      <c r="P54" s="24">
        <v>43576</v>
      </c>
      <c r="Q54" s="18" t="s">
        <v>116</v>
      </c>
      <c r="R54" s="18"/>
      <c r="S54" s="18"/>
      <c r="T54" s="18"/>
    </row>
    <row r="55" spans="1:20" ht="33">
      <c r="A55" s="4">
        <v>51</v>
      </c>
      <c r="B55" s="17" t="s">
        <v>62</v>
      </c>
      <c r="C55" s="18" t="s">
        <v>149</v>
      </c>
      <c r="D55" s="18" t="s">
        <v>25</v>
      </c>
      <c r="E55" s="19">
        <v>22</v>
      </c>
      <c r="F55" s="18"/>
      <c r="G55" s="19">
        <v>22</v>
      </c>
      <c r="H55" s="19">
        <v>24</v>
      </c>
      <c r="I55" s="57">
        <f t="shared" si="0"/>
        <v>46</v>
      </c>
      <c r="J55" s="18">
        <v>7399718344</v>
      </c>
      <c r="K55" s="18" t="s">
        <v>143</v>
      </c>
      <c r="L55" s="18" t="s">
        <v>144</v>
      </c>
      <c r="M55" s="18">
        <v>6913028961</v>
      </c>
      <c r="N55" s="68" t="s">
        <v>387</v>
      </c>
      <c r="O55" s="69">
        <v>9954006170</v>
      </c>
      <c r="P55" s="24">
        <v>43577</v>
      </c>
      <c r="Q55" s="18" t="s">
        <v>89</v>
      </c>
      <c r="R55" s="18"/>
      <c r="S55" s="18"/>
      <c r="T55" s="18"/>
    </row>
    <row r="56" spans="1:20" ht="33">
      <c r="A56" s="4">
        <v>52</v>
      </c>
      <c r="B56" s="17" t="s">
        <v>62</v>
      </c>
      <c r="C56" s="18" t="s">
        <v>150</v>
      </c>
      <c r="D56" s="18" t="s">
        <v>23</v>
      </c>
      <c r="E56" s="19">
        <v>18140202701</v>
      </c>
      <c r="F56" s="18" t="s">
        <v>126</v>
      </c>
      <c r="G56" s="19">
        <v>8</v>
      </c>
      <c r="H56" s="19">
        <v>15</v>
      </c>
      <c r="I56" s="57">
        <f t="shared" si="0"/>
        <v>23</v>
      </c>
      <c r="J56" s="18">
        <v>9854703538</v>
      </c>
      <c r="K56" s="18" t="s">
        <v>143</v>
      </c>
      <c r="L56" s="18" t="s">
        <v>144</v>
      </c>
      <c r="M56" s="18">
        <v>6913028961</v>
      </c>
      <c r="N56" s="68" t="s">
        <v>387</v>
      </c>
      <c r="O56" s="69">
        <v>9954006170</v>
      </c>
      <c r="P56" s="24">
        <v>43577</v>
      </c>
      <c r="Q56" s="18" t="s">
        <v>89</v>
      </c>
      <c r="R56" s="18"/>
      <c r="S56" s="18"/>
      <c r="T56" s="18"/>
    </row>
    <row r="57" spans="1:20">
      <c r="A57" s="4">
        <v>53</v>
      </c>
      <c r="B57" s="17" t="s">
        <v>63</v>
      </c>
      <c r="C57" s="18" t="s">
        <v>151</v>
      </c>
      <c r="D57" s="18" t="s">
        <v>25</v>
      </c>
      <c r="E57" s="19"/>
      <c r="F57" s="18"/>
      <c r="G57" s="19">
        <v>41</v>
      </c>
      <c r="H57" s="19">
        <v>32</v>
      </c>
      <c r="I57" s="57">
        <f t="shared" si="0"/>
        <v>73</v>
      </c>
      <c r="J57" s="18">
        <v>9954534084</v>
      </c>
      <c r="K57" s="18" t="s">
        <v>130</v>
      </c>
      <c r="L57" s="18" t="s">
        <v>140</v>
      </c>
      <c r="M57" s="18">
        <v>6913028934</v>
      </c>
      <c r="N57" s="66" t="s">
        <v>386</v>
      </c>
      <c r="O57" s="67">
        <v>9954385486</v>
      </c>
      <c r="P57" s="24">
        <v>43577</v>
      </c>
      <c r="Q57" s="18" t="s">
        <v>89</v>
      </c>
      <c r="R57" s="18"/>
      <c r="S57" s="18"/>
      <c r="T57" s="18"/>
    </row>
    <row r="58" spans="1:20">
      <c r="A58" s="4">
        <v>54</v>
      </c>
      <c r="B58" s="17" t="s">
        <v>63</v>
      </c>
      <c r="C58" s="18" t="s">
        <v>138</v>
      </c>
      <c r="D58" s="18" t="s">
        <v>23</v>
      </c>
      <c r="E58" s="19">
        <v>18140210113</v>
      </c>
      <c r="F58" s="18" t="s">
        <v>139</v>
      </c>
      <c r="G58" s="19"/>
      <c r="H58" s="19"/>
      <c r="I58" s="57">
        <f t="shared" si="0"/>
        <v>0</v>
      </c>
      <c r="J58" s="18"/>
      <c r="K58" s="18" t="s">
        <v>130</v>
      </c>
      <c r="L58" s="18" t="s">
        <v>140</v>
      </c>
      <c r="M58" s="18">
        <v>6913028934</v>
      </c>
      <c r="N58" s="66" t="s">
        <v>384</v>
      </c>
      <c r="O58" s="67">
        <v>9678312819</v>
      </c>
      <c r="P58" s="24">
        <v>43577</v>
      </c>
      <c r="Q58" s="18" t="s">
        <v>89</v>
      </c>
      <c r="R58" s="18"/>
      <c r="S58" s="18"/>
      <c r="T58" s="18"/>
    </row>
    <row r="59" spans="1:20">
      <c r="A59" s="4">
        <v>55</v>
      </c>
      <c r="B59" s="17" t="s">
        <v>62</v>
      </c>
      <c r="C59" s="18" t="s">
        <v>152</v>
      </c>
      <c r="D59" s="18" t="s">
        <v>25</v>
      </c>
      <c r="E59" s="19">
        <v>3</v>
      </c>
      <c r="F59" s="18"/>
      <c r="G59" s="19">
        <v>33</v>
      </c>
      <c r="H59" s="19">
        <v>25</v>
      </c>
      <c r="I59" s="57">
        <f t="shared" si="0"/>
        <v>58</v>
      </c>
      <c r="J59" s="18">
        <v>7399198830</v>
      </c>
      <c r="K59" s="18" t="s">
        <v>179</v>
      </c>
      <c r="L59" s="18" t="s">
        <v>189</v>
      </c>
      <c r="M59" s="18">
        <v>6913028904</v>
      </c>
      <c r="N59" s="65" t="s">
        <v>388</v>
      </c>
      <c r="O59" s="65">
        <v>7896639731</v>
      </c>
      <c r="P59" s="24">
        <v>43578</v>
      </c>
      <c r="Q59" s="18" t="s">
        <v>94</v>
      </c>
      <c r="R59" s="18"/>
      <c r="S59" s="18"/>
      <c r="T59" s="18"/>
    </row>
    <row r="60" spans="1:20">
      <c r="A60" s="4">
        <v>56</v>
      </c>
      <c r="B60" s="17" t="s">
        <v>62</v>
      </c>
      <c r="C60" s="18" t="s">
        <v>154</v>
      </c>
      <c r="D60" s="18" t="s">
        <v>23</v>
      </c>
      <c r="E60" s="19">
        <v>18140203101</v>
      </c>
      <c r="F60" s="18" t="s">
        <v>126</v>
      </c>
      <c r="G60" s="19">
        <v>18</v>
      </c>
      <c r="H60" s="19">
        <v>21</v>
      </c>
      <c r="I60" s="57">
        <f t="shared" si="0"/>
        <v>39</v>
      </c>
      <c r="J60" s="18">
        <v>9954563195</v>
      </c>
      <c r="K60" s="18" t="s">
        <v>179</v>
      </c>
      <c r="L60" s="18" t="s">
        <v>189</v>
      </c>
      <c r="M60" s="18">
        <v>6913028904</v>
      </c>
      <c r="N60" s="65" t="s">
        <v>388</v>
      </c>
      <c r="O60" s="65">
        <v>7896639731</v>
      </c>
      <c r="P60" s="24">
        <v>43578</v>
      </c>
      <c r="Q60" s="18" t="s">
        <v>94</v>
      </c>
      <c r="R60" s="18"/>
      <c r="S60" s="18"/>
      <c r="T60" s="18"/>
    </row>
    <row r="61" spans="1:20">
      <c r="A61" s="4">
        <v>57</v>
      </c>
      <c r="B61" s="17" t="s">
        <v>63</v>
      </c>
      <c r="C61" s="18" t="s">
        <v>155</v>
      </c>
      <c r="D61" s="18" t="s">
        <v>25</v>
      </c>
      <c r="E61" s="19"/>
      <c r="F61" s="18"/>
      <c r="G61" s="19">
        <v>45</v>
      </c>
      <c r="H61" s="19">
        <v>39</v>
      </c>
      <c r="I61" s="57">
        <f t="shared" si="0"/>
        <v>84</v>
      </c>
      <c r="J61" s="18">
        <v>9954799043</v>
      </c>
      <c r="K61" s="18" t="s">
        <v>130</v>
      </c>
      <c r="L61" s="18" t="s">
        <v>140</v>
      </c>
      <c r="M61" s="18">
        <v>6913028934</v>
      </c>
      <c r="N61" s="66" t="s">
        <v>384</v>
      </c>
      <c r="O61" s="67">
        <v>9678312819</v>
      </c>
      <c r="P61" s="24">
        <v>43578</v>
      </c>
      <c r="Q61" s="18" t="s">
        <v>94</v>
      </c>
      <c r="R61" s="18"/>
      <c r="S61" s="18"/>
      <c r="T61" s="18"/>
    </row>
    <row r="62" spans="1:20">
      <c r="A62" s="4">
        <v>58</v>
      </c>
      <c r="B62" s="17" t="s">
        <v>63</v>
      </c>
      <c r="C62" s="18" t="s">
        <v>138</v>
      </c>
      <c r="D62" s="18" t="s">
        <v>23</v>
      </c>
      <c r="E62" s="19">
        <v>18140210113</v>
      </c>
      <c r="F62" s="18"/>
      <c r="G62" s="19"/>
      <c r="H62" s="19"/>
      <c r="I62" s="57">
        <f t="shared" si="0"/>
        <v>0</v>
      </c>
      <c r="J62" s="18">
        <v>8135927565</v>
      </c>
      <c r="K62" s="18" t="s">
        <v>130</v>
      </c>
      <c r="L62" s="18" t="s">
        <v>140</v>
      </c>
      <c r="M62" s="18">
        <v>6913028934</v>
      </c>
      <c r="N62" s="66" t="s">
        <v>384</v>
      </c>
      <c r="O62" s="67">
        <v>9678312819</v>
      </c>
      <c r="P62" s="24">
        <v>43578</v>
      </c>
      <c r="Q62" s="18" t="s">
        <v>94</v>
      </c>
      <c r="R62" s="18"/>
      <c r="S62" s="18"/>
      <c r="T62" s="18"/>
    </row>
    <row r="63" spans="1:20">
      <c r="A63" s="4">
        <v>59</v>
      </c>
      <c r="B63" s="17" t="s">
        <v>62</v>
      </c>
      <c r="C63" s="18" t="s">
        <v>156</v>
      </c>
      <c r="D63" s="18" t="s">
        <v>25</v>
      </c>
      <c r="E63" s="19">
        <v>26</v>
      </c>
      <c r="F63" s="18"/>
      <c r="G63" s="19">
        <v>28</v>
      </c>
      <c r="H63" s="19">
        <v>42</v>
      </c>
      <c r="I63" s="57">
        <f t="shared" si="0"/>
        <v>70</v>
      </c>
      <c r="J63" s="18">
        <v>7399871821</v>
      </c>
      <c r="K63" s="18" t="s">
        <v>153</v>
      </c>
      <c r="L63" s="18" t="s">
        <v>190</v>
      </c>
      <c r="M63" s="18">
        <v>6913028959</v>
      </c>
      <c r="N63" s="76" t="s">
        <v>389</v>
      </c>
      <c r="O63" s="71">
        <v>9678465827</v>
      </c>
      <c r="P63" s="24">
        <v>43579</v>
      </c>
      <c r="Q63" s="18" t="s">
        <v>98</v>
      </c>
      <c r="R63" s="18"/>
      <c r="S63" s="18"/>
      <c r="T63" s="18"/>
    </row>
    <row r="64" spans="1:20">
      <c r="A64" s="4">
        <v>60</v>
      </c>
      <c r="B64" s="17" t="s">
        <v>62</v>
      </c>
      <c r="C64" s="18" t="s">
        <v>157</v>
      </c>
      <c r="D64" s="18" t="s">
        <v>25</v>
      </c>
      <c r="E64" s="19">
        <v>25</v>
      </c>
      <c r="F64" s="18"/>
      <c r="G64" s="19">
        <v>43</v>
      </c>
      <c r="H64" s="19">
        <v>42</v>
      </c>
      <c r="I64" s="57">
        <f t="shared" si="0"/>
        <v>85</v>
      </c>
      <c r="J64" s="18">
        <v>9859373751</v>
      </c>
      <c r="K64" s="18" t="s">
        <v>153</v>
      </c>
      <c r="L64" s="18" t="s">
        <v>190</v>
      </c>
      <c r="M64" s="18">
        <v>6913028959</v>
      </c>
      <c r="N64" s="76" t="s">
        <v>389</v>
      </c>
      <c r="O64" s="71">
        <v>9678465827</v>
      </c>
      <c r="P64" s="24">
        <v>43579</v>
      </c>
      <c r="Q64" s="18" t="s">
        <v>98</v>
      </c>
      <c r="R64" s="18"/>
      <c r="S64" s="18"/>
      <c r="T64" s="18"/>
    </row>
    <row r="65" spans="1:20">
      <c r="A65" s="4">
        <v>61</v>
      </c>
      <c r="B65" s="17" t="s">
        <v>63</v>
      </c>
      <c r="C65" s="18" t="s">
        <v>158</v>
      </c>
      <c r="D65" s="18" t="s">
        <v>25</v>
      </c>
      <c r="E65" s="19"/>
      <c r="F65" s="18"/>
      <c r="G65" s="19">
        <v>30</v>
      </c>
      <c r="H65" s="19">
        <v>24</v>
      </c>
      <c r="I65" s="57">
        <f t="shared" si="0"/>
        <v>54</v>
      </c>
      <c r="J65" s="18">
        <v>9613424671</v>
      </c>
      <c r="K65" s="18" t="s">
        <v>130</v>
      </c>
      <c r="L65" s="18" t="s">
        <v>140</v>
      </c>
      <c r="M65" s="18">
        <v>6913028934</v>
      </c>
      <c r="N65" s="74" t="s">
        <v>390</v>
      </c>
      <c r="O65" s="67">
        <v>9957987752</v>
      </c>
      <c r="P65" s="24">
        <v>43579</v>
      </c>
      <c r="Q65" s="18" t="s">
        <v>98</v>
      </c>
      <c r="R65" s="18"/>
      <c r="S65" s="18"/>
      <c r="T65" s="18"/>
    </row>
    <row r="66" spans="1:20">
      <c r="A66" s="4">
        <v>62</v>
      </c>
      <c r="B66" s="17" t="s">
        <v>63</v>
      </c>
      <c r="C66" s="18" t="s">
        <v>138</v>
      </c>
      <c r="D66" s="18" t="s">
        <v>23</v>
      </c>
      <c r="E66" s="19">
        <v>18140210113</v>
      </c>
      <c r="F66" s="18" t="s">
        <v>139</v>
      </c>
      <c r="G66" s="19"/>
      <c r="H66" s="19"/>
      <c r="I66" s="57">
        <f t="shared" si="0"/>
        <v>0</v>
      </c>
      <c r="J66" s="18">
        <v>8135927565</v>
      </c>
      <c r="K66" s="18" t="s">
        <v>130</v>
      </c>
      <c r="L66" s="18" t="s">
        <v>140</v>
      </c>
      <c r="M66" s="18">
        <v>6913028934</v>
      </c>
      <c r="N66" s="66" t="s">
        <v>384</v>
      </c>
      <c r="O66" s="67">
        <v>9678312819</v>
      </c>
      <c r="P66" s="24">
        <v>43579</v>
      </c>
      <c r="Q66" s="18" t="s">
        <v>98</v>
      </c>
      <c r="R66" s="18"/>
      <c r="S66" s="18"/>
      <c r="T66" s="18"/>
    </row>
    <row r="67" spans="1:20">
      <c r="A67" s="4">
        <v>63</v>
      </c>
      <c r="B67" s="17" t="s">
        <v>62</v>
      </c>
      <c r="C67" s="18" t="s">
        <v>159</v>
      </c>
      <c r="D67" s="18" t="s">
        <v>25</v>
      </c>
      <c r="E67" s="19">
        <v>14</v>
      </c>
      <c r="F67" s="18"/>
      <c r="G67" s="19">
        <v>14</v>
      </c>
      <c r="H67" s="19">
        <v>20</v>
      </c>
      <c r="I67" s="57">
        <f t="shared" si="0"/>
        <v>34</v>
      </c>
      <c r="J67" s="18">
        <v>8011125755</v>
      </c>
      <c r="K67" s="18" t="s">
        <v>180</v>
      </c>
      <c r="L67" s="18" t="s">
        <v>391</v>
      </c>
      <c r="M67" s="18">
        <v>6913028932</v>
      </c>
      <c r="N67" s="66" t="s">
        <v>392</v>
      </c>
      <c r="O67" s="67">
        <v>9577991347</v>
      </c>
      <c r="P67" s="24">
        <v>43580</v>
      </c>
      <c r="Q67" s="18" t="s">
        <v>101</v>
      </c>
      <c r="R67" s="18"/>
      <c r="S67" s="18"/>
      <c r="T67" s="18"/>
    </row>
    <row r="68" spans="1:20">
      <c r="A68" s="4">
        <v>64</v>
      </c>
      <c r="B68" s="17" t="s">
        <v>62</v>
      </c>
      <c r="C68" s="18" t="s">
        <v>160</v>
      </c>
      <c r="D68" s="18" t="s">
        <v>23</v>
      </c>
      <c r="E68" s="19">
        <v>18140207001</v>
      </c>
      <c r="F68" s="18" t="s">
        <v>126</v>
      </c>
      <c r="G68" s="19">
        <v>23</v>
      </c>
      <c r="H68" s="19">
        <v>16</v>
      </c>
      <c r="I68" s="57">
        <f t="shared" si="0"/>
        <v>39</v>
      </c>
      <c r="J68" s="18">
        <v>9854477127</v>
      </c>
      <c r="K68" s="18" t="s">
        <v>122</v>
      </c>
      <c r="L68" s="18" t="s">
        <v>188</v>
      </c>
      <c r="M68" s="18">
        <v>9101125045</v>
      </c>
      <c r="N68" s="66" t="s">
        <v>393</v>
      </c>
      <c r="O68" s="67">
        <v>8761975021</v>
      </c>
      <c r="P68" s="24">
        <v>43580</v>
      </c>
      <c r="Q68" s="18" t="s">
        <v>101</v>
      </c>
      <c r="R68" s="18"/>
      <c r="S68" s="18"/>
      <c r="T68" s="18"/>
    </row>
    <row r="69" spans="1:20" ht="33">
      <c r="A69" s="4">
        <v>65</v>
      </c>
      <c r="B69" s="17" t="s">
        <v>63</v>
      </c>
      <c r="C69" s="18" t="s">
        <v>161</v>
      </c>
      <c r="D69" s="18" t="s">
        <v>25</v>
      </c>
      <c r="E69" s="19"/>
      <c r="F69" s="18"/>
      <c r="G69" s="19">
        <v>36</v>
      </c>
      <c r="H69" s="19">
        <v>25</v>
      </c>
      <c r="I69" s="57">
        <f t="shared" si="0"/>
        <v>61</v>
      </c>
      <c r="J69" s="18">
        <v>7869545550</v>
      </c>
      <c r="K69" s="18" t="s">
        <v>130</v>
      </c>
      <c r="L69" s="18" t="s">
        <v>140</v>
      </c>
      <c r="M69" s="18">
        <v>6913028934</v>
      </c>
      <c r="N69" s="66" t="s">
        <v>385</v>
      </c>
      <c r="O69" s="67">
        <v>9678022215</v>
      </c>
      <c r="P69" s="24">
        <v>43580</v>
      </c>
      <c r="Q69" s="18" t="s">
        <v>101</v>
      </c>
      <c r="R69" s="18"/>
      <c r="S69" s="18"/>
      <c r="T69" s="18"/>
    </row>
    <row r="70" spans="1:20">
      <c r="A70" s="4">
        <v>66</v>
      </c>
      <c r="B70" s="17" t="s">
        <v>63</v>
      </c>
      <c r="C70" s="18" t="s">
        <v>162</v>
      </c>
      <c r="D70" s="18" t="s">
        <v>23</v>
      </c>
      <c r="E70" s="19">
        <v>18140210109</v>
      </c>
      <c r="F70" s="18" t="s">
        <v>126</v>
      </c>
      <c r="G70" s="19">
        <v>145</v>
      </c>
      <c r="H70" s="19">
        <v>167</v>
      </c>
      <c r="I70" s="57">
        <f t="shared" ref="I70:I133" si="1">SUM(G70:H70)</f>
        <v>312</v>
      </c>
      <c r="J70" s="18">
        <v>9401079761</v>
      </c>
      <c r="K70" s="18" t="s">
        <v>130</v>
      </c>
      <c r="L70" s="18" t="s">
        <v>140</v>
      </c>
      <c r="M70" s="18">
        <v>6913028934</v>
      </c>
      <c r="N70" s="66" t="s">
        <v>384</v>
      </c>
      <c r="O70" s="67">
        <v>9678312819</v>
      </c>
      <c r="P70" s="24">
        <v>43580</v>
      </c>
      <c r="Q70" s="18" t="s">
        <v>101</v>
      </c>
      <c r="R70" s="18"/>
      <c r="S70" s="18"/>
      <c r="T70" s="18"/>
    </row>
    <row r="71" spans="1:20">
      <c r="A71" s="4">
        <v>67</v>
      </c>
      <c r="B71" s="17" t="s">
        <v>62</v>
      </c>
      <c r="C71" s="18" t="s">
        <v>163</v>
      </c>
      <c r="D71" s="18" t="s">
        <v>23</v>
      </c>
      <c r="E71" s="19"/>
      <c r="F71" s="18" t="s">
        <v>164</v>
      </c>
      <c r="G71" s="19"/>
      <c r="H71" s="19"/>
      <c r="I71" s="57">
        <f t="shared" si="1"/>
        <v>0</v>
      </c>
      <c r="J71" s="18">
        <v>9957630464</v>
      </c>
      <c r="K71" s="18" t="s">
        <v>175</v>
      </c>
      <c r="L71" s="18" t="s">
        <v>191</v>
      </c>
      <c r="M71" s="18">
        <v>6916028919</v>
      </c>
      <c r="N71" s="73" t="s">
        <v>394</v>
      </c>
      <c r="O71" s="69">
        <v>8402834267</v>
      </c>
      <c r="P71" s="24">
        <v>43581</v>
      </c>
      <c r="Q71" s="18" t="s">
        <v>112</v>
      </c>
      <c r="R71" s="18"/>
      <c r="S71" s="18"/>
      <c r="T71" s="18"/>
    </row>
    <row r="72" spans="1:20">
      <c r="A72" s="4">
        <v>68</v>
      </c>
      <c r="B72" s="17" t="s">
        <v>63</v>
      </c>
      <c r="C72" s="18" t="s">
        <v>165</v>
      </c>
      <c r="D72" s="18" t="s">
        <v>25</v>
      </c>
      <c r="E72" s="19">
        <v>8</v>
      </c>
      <c r="F72" s="18"/>
      <c r="G72" s="19">
        <v>47</v>
      </c>
      <c r="H72" s="19">
        <v>40</v>
      </c>
      <c r="I72" s="57">
        <f t="shared" si="1"/>
        <v>87</v>
      </c>
      <c r="J72" s="18">
        <v>9406380023</v>
      </c>
      <c r="K72" s="18" t="s">
        <v>130</v>
      </c>
      <c r="L72" s="18" t="s">
        <v>140</v>
      </c>
      <c r="M72" s="18">
        <v>6913028934</v>
      </c>
      <c r="N72" s="74" t="s">
        <v>395</v>
      </c>
      <c r="O72" s="67">
        <v>8724830624</v>
      </c>
      <c r="P72" s="24">
        <v>43581</v>
      </c>
      <c r="Q72" s="18" t="s">
        <v>112</v>
      </c>
      <c r="R72" s="18"/>
      <c r="S72" s="18"/>
      <c r="T72" s="18"/>
    </row>
    <row r="73" spans="1:20">
      <c r="A73" s="4">
        <v>69</v>
      </c>
      <c r="B73" s="17" t="s">
        <v>63</v>
      </c>
      <c r="C73" s="18" t="s">
        <v>162</v>
      </c>
      <c r="D73" s="18" t="s">
        <v>23</v>
      </c>
      <c r="E73" s="19">
        <v>18140210109</v>
      </c>
      <c r="F73" s="18" t="s">
        <v>126</v>
      </c>
      <c r="G73" s="19"/>
      <c r="H73" s="19"/>
      <c r="I73" s="57">
        <f t="shared" si="1"/>
        <v>0</v>
      </c>
      <c r="J73" s="18">
        <v>9401079761</v>
      </c>
      <c r="K73" s="18" t="s">
        <v>130</v>
      </c>
      <c r="L73" s="18" t="s">
        <v>140</v>
      </c>
      <c r="M73" s="18">
        <v>6913028934</v>
      </c>
      <c r="N73" s="66" t="s">
        <v>382</v>
      </c>
      <c r="O73" s="67">
        <v>9954590766</v>
      </c>
      <c r="P73" s="24">
        <v>43581</v>
      </c>
      <c r="Q73" s="18" t="s">
        <v>112</v>
      </c>
      <c r="R73" s="18"/>
      <c r="S73" s="18"/>
      <c r="T73" s="18"/>
    </row>
    <row r="74" spans="1:20" ht="132">
      <c r="A74" s="4">
        <v>70</v>
      </c>
      <c r="B74" s="17"/>
      <c r="C74" s="58" t="s">
        <v>115</v>
      </c>
      <c r="D74" s="58"/>
      <c r="E74" s="17"/>
      <c r="F74" s="58"/>
      <c r="G74" s="17"/>
      <c r="H74" s="17"/>
      <c r="I74" s="57">
        <f t="shared" si="1"/>
        <v>0</v>
      </c>
      <c r="J74" s="58"/>
      <c r="K74" s="58"/>
      <c r="L74" s="58"/>
      <c r="M74" s="58"/>
      <c r="N74" s="58"/>
      <c r="O74" s="58"/>
      <c r="P74" s="24">
        <v>43582</v>
      </c>
      <c r="Q74" s="18" t="s">
        <v>114</v>
      </c>
      <c r="R74" s="18"/>
      <c r="S74" s="18"/>
      <c r="T74" s="18" t="s">
        <v>133</v>
      </c>
    </row>
    <row r="75" spans="1:20">
      <c r="A75" s="4">
        <v>71</v>
      </c>
      <c r="B75" s="17"/>
      <c r="C75" s="18" t="s">
        <v>141</v>
      </c>
      <c r="D75" s="18"/>
      <c r="E75" s="19"/>
      <c r="F75" s="18"/>
      <c r="G75" s="19"/>
      <c r="H75" s="19"/>
      <c r="I75" s="57">
        <f t="shared" si="1"/>
        <v>0</v>
      </c>
      <c r="J75" s="18"/>
      <c r="K75" s="18"/>
      <c r="L75" s="18"/>
      <c r="M75" s="18"/>
      <c r="N75" s="18"/>
      <c r="O75" s="18"/>
      <c r="P75" s="24">
        <v>43583</v>
      </c>
      <c r="Q75" s="18" t="s">
        <v>116</v>
      </c>
      <c r="R75" s="18"/>
      <c r="S75" s="18"/>
      <c r="T75" s="18"/>
    </row>
    <row r="76" spans="1:20">
      <c r="A76" s="4">
        <v>72</v>
      </c>
      <c r="B76" s="17" t="s">
        <v>62</v>
      </c>
      <c r="C76" s="18" t="s">
        <v>166</v>
      </c>
      <c r="D76" s="18" t="s">
        <v>23</v>
      </c>
      <c r="E76" s="19">
        <v>18140205201</v>
      </c>
      <c r="F76" s="18" t="s">
        <v>126</v>
      </c>
      <c r="G76" s="19">
        <v>25</v>
      </c>
      <c r="H76" s="19">
        <v>21</v>
      </c>
      <c r="I76" s="57">
        <f t="shared" si="1"/>
        <v>46</v>
      </c>
      <c r="J76" s="18">
        <v>8753829153</v>
      </c>
      <c r="K76" s="18" t="s">
        <v>175</v>
      </c>
      <c r="L76" s="18" t="s">
        <v>191</v>
      </c>
      <c r="M76" s="18">
        <v>6916028919</v>
      </c>
      <c r="N76" s="73" t="s">
        <v>394</v>
      </c>
      <c r="O76" s="69">
        <v>8402834267</v>
      </c>
      <c r="P76" s="24">
        <v>43584</v>
      </c>
      <c r="Q76" s="18" t="s">
        <v>89</v>
      </c>
      <c r="R76" s="18"/>
      <c r="S76" s="18"/>
      <c r="T76" s="18"/>
    </row>
    <row r="77" spans="1:20">
      <c r="A77" s="4">
        <v>73</v>
      </c>
      <c r="B77" s="17" t="s">
        <v>62</v>
      </c>
      <c r="C77" s="18" t="s">
        <v>167</v>
      </c>
      <c r="D77" s="18" t="s">
        <v>23</v>
      </c>
      <c r="E77" s="19">
        <v>18140205402</v>
      </c>
      <c r="F77" s="18" t="s">
        <v>126</v>
      </c>
      <c r="G77" s="19">
        <v>36</v>
      </c>
      <c r="H77" s="19">
        <v>36</v>
      </c>
      <c r="I77" s="57">
        <f t="shared" si="1"/>
        <v>72</v>
      </c>
      <c r="J77" s="18">
        <v>9435653087</v>
      </c>
      <c r="K77" s="18" t="s">
        <v>175</v>
      </c>
      <c r="L77" s="18" t="s">
        <v>191</v>
      </c>
      <c r="M77" s="18">
        <v>6916028919</v>
      </c>
      <c r="N77" s="73" t="s">
        <v>396</v>
      </c>
      <c r="O77" s="69">
        <v>8404037851</v>
      </c>
      <c r="P77" s="24">
        <v>43584</v>
      </c>
      <c r="Q77" s="18" t="s">
        <v>89</v>
      </c>
      <c r="R77" s="18"/>
      <c r="S77" s="18"/>
      <c r="T77" s="18"/>
    </row>
    <row r="78" spans="1:20" ht="33">
      <c r="A78" s="4">
        <v>74</v>
      </c>
      <c r="B78" s="17" t="s">
        <v>63</v>
      </c>
      <c r="C78" s="18" t="s">
        <v>168</v>
      </c>
      <c r="D78" s="18" t="s">
        <v>25</v>
      </c>
      <c r="E78" s="19"/>
      <c r="F78" s="18"/>
      <c r="G78" s="19">
        <v>36</v>
      </c>
      <c r="H78" s="19">
        <v>24</v>
      </c>
      <c r="I78" s="57">
        <f t="shared" si="1"/>
        <v>60</v>
      </c>
      <c r="J78" s="18">
        <v>8486263586</v>
      </c>
      <c r="K78" s="18" t="s">
        <v>91</v>
      </c>
      <c r="L78" s="18" t="s">
        <v>92</v>
      </c>
      <c r="M78" s="18">
        <v>6913028925</v>
      </c>
      <c r="N78" s="18" t="s">
        <v>399</v>
      </c>
      <c r="O78" s="79">
        <v>9854975295</v>
      </c>
      <c r="P78" s="24">
        <v>43584</v>
      </c>
      <c r="Q78" s="18" t="s">
        <v>89</v>
      </c>
      <c r="R78" s="18"/>
      <c r="S78" s="18"/>
      <c r="T78" s="18"/>
    </row>
    <row r="79" spans="1:20">
      <c r="A79" s="4">
        <v>75</v>
      </c>
      <c r="B79" s="17" t="s">
        <v>63</v>
      </c>
      <c r="C79" s="18" t="s">
        <v>169</v>
      </c>
      <c r="D79" s="18" t="s">
        <v>23</v>
      </c>
      <c r="E79" s="19">
        <v>18140217901</v>
      </c>
      <c r="F79" s="18" t="s">
        <v>126</v>
      </c>
      <c r="G79" s="19">
        <v>16</v>
      </c>
      <c r="H79" s="19">
        <v>13</v>
      </c>
      <c r="I79" s="57">
        <f t="shared" si="1"/>
        <v>29</v>
      </c>
      <c r="J79" s="18">
        <v>8486755143</v>
      </c>
      <c r="K79" s="18" t="s">
        <v>327</v>
      </c>
      <c r="L79" s="18" t="s">
        <v>92</v>
      </c>
      <c r="M79" s="18">
        <v>6913028925</v>
      </c>
      <c r="N79" s="18" t="s">
        <v>399</v>
      </c>
      <c r="O79" s="80">
        <v>9854975295</v>
      </c>
      <c r="P79" s="24">
        <v>43584</v>
      </c>
      <c r="Q79" s="18" t="s">
        <v>89</v>
      </c>
      <c r="R79" s="18"/>
      <c r="S79" s="18"/>
      <c r="T79" s="18"/>
    </row>
    <row r="80" spans="1:20">
      <c r="A80" s="4">
        <v>76</v>
      </c>
      <c r="B80" s="17" t="s">
        <v>63</v>
      </c>
      <c r="C80" s="18" t="s">
        <v>176</v>
      </c>
      <c r="D80" s="18" t="s">
        <v>23</v>
      </c>
      <c r="E80" s="19">
        <v>18140242401</v>
      </c>
      <c r="F80" s="18" t="s">
        <v>126</v>
      </c>
      <c r="G80" s="19">
        <v>49</v>
      </c>
      <c r="H80" s="19">
        <v>45</v>
      </c>
      <c r="I80" s="57">
        <f t="shared" si="1"/>
        <v>94</v>
      </c>
      <c r="J80" s="18">
        <v>8486004717</v>
      </c>
      <c r="K80" s="18" t="s">
        <v>327</v>
      </c>
      <c r="L80" s="18" t="s">
        <v>92</v>
      </c>
      <c r="M80" s="18">
        <v>6913028925</v>
      </c>
      <c r="N80" s="18" t="s">
        <v>399</v>
      </c>
      <c r="O80" s="80">
        <v>9854975295</v>
      </c>
      <c r="P80" s="24">
        <v>43584</v>
      </c>
      <c r="Q80" s="18" t="s">
        <v>89</v>
      </c>
      <c r="R80" s="18"/>
      <c r="S80" s="18"/>
      <c r="T80" s="18"/>
    </row>
    <row r="81" spans="1:20" ht="33">
      <c r="A81" s="4">
        <v>77</v>
      </c>
      <c r="B81" s="17" t="s">
        <v>62</v>
      </c>
      <c r="C81" s="18" t="s">
        <v>170</v>
      </c>
      <c r="D81" s="18" t="s">
        <v>25</v>
      </c>
      <c r="E81" s="19">
        <v>7</v>
      </c>
      <c r="F81" s="18"/>
      <c r="G81" s="19">
        <v>21</v>
      </c>
      <c r="H81" s="19">
        <v>23</v>
      </c>
      <c r="I81" s="57">
        <f t="shared" si="1"/>
        <v>44</v>
      </c>
      <c r="J81" s="18">
        <v>9957003326</v>
      </c>
      <c r="K81" s="18" t="s">
        <v>122</v>
      </c>
      <c r="L81" s="18" t="s">
        <v>188</v>
      </c>
      <c r="M81" s="18">
        <v>9101125045</v>
      </c>
      <c r="N81" s="77" t="s">
        <v>397</v>
      </c>
      <c r="O81" s="71">
        <v>7896897080</v>
      </c>
      <c r="P81" s="24">
        <v>43585</v>
      </c>
      <c r="Q81" s="18" t="s">
        <v>94</v>
      </c>
      <c r="R81" s="18"/>
      <c r="S81" s="18"/>
      <c r="T81" s="18"/>
    </row>
    <row r="82" spans="1:20" ht="33">
      <c r="A82" s="4">
        <v>78</v>
      </c>
      <c r="B82" s="17" t="s">
        <v>62</v>
      </c>
      <c r="C82" s="18" t="s">
        <v>171</v>
      </c>
      <c r="D82" s="18" t="s">
        <v>23</v>
      </c>
      <c r="E82" s="19">
        <v>18140215503</v>
      </c>
      <c r="F82" s="18" t="s">
        <v>126</v>
      </c>
      <c r="G82" s="19">
        <v>40</v>
      </c>
      <c r="H82" s="19">
        <v>28</v>
      </c>
      <c r="I82" s="57">
        <f t="shared" si="1"/>
        <v>68</v>
      </c>
      <c r="J82" s="18">
        <v>9854437669</v>
      </c>
      <c r="K82" s="18" t="s">
        <v>143</v>
      </c>
      <c r="L82" s="18" t="s">
        <v>144</v>
      </c>
      <c r="M82" s="18">
        <v>6913028961</v>
      </c>
      <c r="N82" s="78" t="s">
        <v>398</v>
      </c>
      <c r="O82" s="69">
        <v>9957674641</v>
      </c>
      <c r="P82" s="24">
        <v>43585</v>
      </c>
      <c r="Q82" s="18" t="s">
        <v>94</v>
      </c>
      <c r="R82" s="18"/>
      <c r="S82" s="18"/>
      <c r="T82" s="18"/>
    </row>
    <row r="83" spans="1:20" ht="33">
      <c r="A83" s="4">
        <v>79</v>
      </c>
      <c r="B83" s="17" t="s">
        <v>63</v>
      </c>
      <c r="C83" s="18" t="s">
        <v>172</v>
      </c>
      <c r="D83" s="18" t="s">
        <v>25</v>
      </c>
      <c r="E83" s="19">
        <v>221</v>
      </c>
      <c r="F83" s="18"/>
      <c r="G83" s="19">
        <v>36</v>
      </c>
      <c r="H83" s="19">
        <v>24</v>
      </c>
      <c r="I83" s="57">
        <f t="shared" si="1"/>
        <v>60</v>
      </c>
      <c r="J83" s="18">
        <v>8486875617</v>
      </c>
      <c r="K83" s="18" t="s">
        <v>130</v>
      </c>
      <c r="L83" s="18" t="s">
        <v>140</v>
      </c>
      <c r="M83" s="18">
        <v>6913028934</v>
      </c>
      <c r="N83" s="74" t="s">
        <v>380</v>
      </c>
      <c r="O83" s="67">
        <v>7896595115</v>
      </c>
      <c r="P83" s="24">
        <v>43585</v>
      </c>
      <c r="Q83" s="18" t="s">
        <v>94</v>
      </c>
      <c r="R83" s="18"/>
      <c r="S83" s="18"/>
      <c r="T83" s="18"/>
    </row>
    <row r="84" spans="1:20" ht="33">
      <c r="A84" s="4">
        <v>80</v>
      </c>
      <c r="B84" s="17" t="s">
        <v>63</v>
      </c>
      <c r="C84" s="18" t="s">
        <v>173</v>
      </c>
      <c r="D84" s="18" t="s">
        <v>23</v>
      </c>
      <c r="E84" s="19">
        <v>18140212405</v>
      </c>
      <c r="F84" s="18" t="s">
        <v>174</v>
      </c>
      <c r="G84" s="19">
        <v>67</v>
      </c>
      <c r="H84" s="19">
        <v>56</v>
      </c>
      <c r="I84" s="57">
        <f t="shared" si="1"/>
        <v>123</v>
      </c>
      <c r="J84" s="18">
        <v>9854437669</v>
      </c>
      <c r="K84" s="18" t="s">
        <v>130</v>
      </c>
      <c r="L84" s="18" t="s">
        <v>140</v>
      </c>
      <c r="M84" s="18">
        <v>6913028934</v>
      </c>
      <c r="N84" s="74" t="s">
        <v>380</v>
      </c>
      <c r="O84" s="67">
        <v>7896595115</v>
      </c>
      <c r="P84" s="24">
        <v>43585</v>
      </c>
      <c r="Q84" s="18" t="s">
        <v>94</v>
      </c>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3" t="s">
        <v>11</v>
      </c>
      <c r="B165" s="39"/>
      <c r="C165" s="3">
        <f>COUNTIFS(C5:C164,"*")</f>
        <v>80</v>
      </c>
      <c r="D165" s="3"/>
      <c r="E165" s="13"/>
      <c r="F165" s="3"/>
      <c r="G165" s="59">
        <f>SUM(G5:G164)</f>
        <v>2764</v>
      </c>
      <c r="H165" s="59">
        <f>SUM(H5:H164)</f>
        <v>2221</v>
      </c>
      <c r="I165" s="59">
        <f>SUM(I5:I164)</f>
        <v>4985</v>
      </c>
      <c r="J165" s="3"/>
      <c r="K165" s="7"/>
      <c r="L165" s="21"/>
      <c r="M165" s="21"/>
      <c r="N165" s="7"/>
      <c r="O165" s="7"/>
      <c r="P165" s="14"/>
      <c r="Q165" s="3"/>
      <c r="R165" s="3"/>
      <c r="S165" s="3"/>
      <c r="T165" s="12"/>
    </row>
    <row r="166" spans="1:20">
      <c r="A166" s="44" t="s">
        <v>62</v>
      </c>
      <c r="B166" s="10">
        <f>COUNTIF(B$5:B$164,"Team 1")</f>
        <v>32</v>
      </c>
      <c r="C166" s="44" t="s">
        <v>25</v>
      </c>
      <c r="D166" s="10">
        <f>COUNTIF(D5:D164,"Anganwadi")</f>
        <v>46</v>
      </c>
    </row>
    <row r="167" spans="1:20">
      <c r="A167" s="44" t="s">
        <v>63</v>
      </c>
      <c r="B167" s="10">
        <f>COUNTIF(B$6:B$164,"Team 2")</f>
        <v>36</v>
      </c>
      <c r="C167" s="44" t="s">
        <v>23</v>
      </c>
      <c r="D167" s="10">
        <f>COUNTIF(D5:D164,"School")</f>
        <v>22</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23:D73 D7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D5" activePane="bottomRight" state="frozen"/>
      <selection pane="topRight" activeCell="C1" sqref="C1"/>
      <selection pane="bottomLeft" activeCell="A5" sqref="A5"/>
      <selection pane="bottomRight" activeCell="D12" sqref="D11:D12"/>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75" t="s">
        <v>70</v>
      </c>
      <c r="B1" s="175"/>
      <c r="C1" s="175"/>
      <c r="D1" s="56"/>
      <c r="E1" s="56"/>
      <c r="F1" s="56"/>
      <c r="G1" s="56"/>
      <c r="H1" s="56"/>
      <c r="I1" s="56"/>
      <c r="J1" s="56"/>
      <c r="K1" s="56"/>
      <c r="L1" s="56"/>
      <c r="M1" s="176"/>
      <c r="N1" s="176"/>
      <c r="O1" s="176"/>
      <c r="P1" s="176"/>
      <c r="Q1" s="176"/>
      <c r="R1" s="176"/>
      <c r="S1" s="176"/>
      <c r="T1" s="176"/>
    </row>
    <row r="2" spans="1:20">
      <c r="A2" s="171" t="s">
        <v>59</v>
      </c>
      <c r="B2" s="172"/>
      <c r="C2" s="172"/>
      <c r="D2" s="25">
        <v>43586</v>
      </c>
      <c r="E2" s="22"/>
      <c r="F2" s="22"/>
      <c r="G2" s="22"/>
      <c r="H2" s="22"/>
      <c r="I2" s="22"/>
      <c r="J2" s="22"/>
      <c r="K2" s="22"/>
      <c r="L2" s="22"/>
      <c r="M2" s="22"/>
      <c r="N2" s="22"/>
      <c r="O2" s="22"/>
      <c r="P2" s="22"/>
      <c r="Q2" s="22"/>
      <c r="R2" s="22"/>
      <c r="S2" s="22"/>
    </row>
    <row r="3" spans="1:20" ht="24" customHeight="1">
      <c r="A3" s="167" t="s">
        <v>14</v>
      </c>
      <c r="B3" s="169" t="s">
        <v>61</v>
      </c>
      <c r="C3" s="166" t="s">
        <v>7</v>
      </c>
      <c r="D3" s="166" t="s">
        <v>55</v>
      </c>
      <c r="E3" s="166" t="s">
        <v>16</v>
      </c>
      <c r="F3" s="173" t="s">
        <v>17</v>
      </c>
      <c r="G3" s="166" t="s">
        <v>8</v>
      </c>
      <c r="H3" s="166"/>
      <c r="I3" s="166"/>
      <c r="J3" s="166" t="s">
        <v>31</v>
      </c>
      <c r="K3" s="169" t="s">
        <v>33</v>
      </c>
      <c r="L3" s="169" t="s">
        <v>50</v>
      </c>
      <c r="M3" s="169" t="s">
        <v>51</v>
      </c>
      <c r="N3" s="169" t="s">
        <v>34</v>
      </c>
      <c r="O3" s="169" t="s">
        <v>35</v>
      </c>
      <c r="P3" s="167" t="s">
        <v>54</v>
      </c>
      <c r="Q3" s="166" t="s">
        <v>52</v>
      </c>
      <c r="R3" s="166" t="s">
        <v>32</v>
      </c>
      <c r="S3" s="166" t="s">
        <v>53</v>
      </c>
      <c r="T3" s="166" t="s">
        <v>13</v>
      </c>
    </row>
    <row r="4" spans="1:20" ht="25.5" customHeight="1">
      <c r="A4" s="167"/>
      <c r="B4" s="174"/>
      <c r="C4" s="166"/>
      <c r="D4" s="166"/>
      <c r="E4" s="166"/>
      <c r="F4" s="173"/>
      <c r="G4" s="23" t="s">
        <v>9</v>
      </c>
      <c r="H4" s="23" t="s">
        <v>10</v>
      </c>
      <c r="I4" s="23" t="s">
        <v>11</v>
      </c>
      <c r="J4" s="166"/>
      <c r="K4" s="170"/>
      <c r="L4" s="170"/>
      <c r="M4" s="170"/>
      <c r="N4" s="170"/>
      <c r="O4" s="170"/>
      <c r="P4" s="167"/>
      <c r="Q4" s="167"/>
      <c r="R4" s="166"/>
      <c r="S4" s="166"/>
      <c r="T4" s="166"/>
    </row>
    <row r="5" spans="1:20">
      <c r="A5" s="4">
        <v>1</v>
      </c>
      <c r="B5" s="17"/>
      <c r="C5" s="48" t="s">
        <v>131</v>
      </c>
      <c r="D5" s="48"/>
      <c r="E5" s="19"/>
      <c r="F5" s="48"/>
      <c r="G5" s="19"/>
      <c r="H5" s="19"/>
      <c r="I5" s="60">
        <f>SUM(G5:H5)</f>
        <v>0</v>
      </c>
      <c r="J5" s="48"/>
      <c r="K5" s="48"/>
      <c r="L5" s="48"/>
      <c r="M5" s="48"/>
      <c r="N5" s="48"/>
      <c r="O5" s="48"/>
      <c r="P5" s="49">
        <v>43586</v>
      </c>
      <c r="Q5" s="48" t="s">
        <v>98</v>
      </c>
      <c r="R5" s="48"/>
      <c r="S5" s="18"/>
      <c r="T5" s="48"/>
    </row>
    <row r="6" spans="1:20">
      <c r="A6" s="4">
        <v>2</v>
      </c>
      <c r="B6" s="17" t="s">
        <v>62</v>
      </c>
      <c r="C6" s="48" t="s">
        <v>192</v>
      </c>
      <c r="D6" s="48" t="s">
        <v>25</v>
      </c>
      <c r="E6" s="19">
        <v>16</v>
      </c>
      <c r="F6" s="48"/>
      <c r="G6" s="19">
        <v>11</v>
      </c>
      <c r="H6" s="19">
        <v>23</v>
      </c>
      <c r="I6" s="60">
        <f t="shared" ref="I6:I69" si="0">SUM(G6:H6)</f>
        <v>34</v>
      </c>
      <c r="J6" s="48">
        <v>8133948226</v>
      </c>
      <c r="K6" s="48" t="s">
        <v>180</v>
      </c>
      <c r="L6" s="18" t="s">
        <v>391</v>
      </c>
      <c r="M6" s="18">
        <v>6913028932</v>
      </c>
      <c r="N6" s="66" t="s">
        <v>393</v>
      </c>
      <c r="O6" s="67">
        <v>8761975021</v>
      </c>
      <c r="P6" s="49">
        <v>43587</v>
      </c>
      <c r="Q6" s="48" t="s">
        <v>101</v>
      </c>
      <c r="R6" s="48"/>
      <c r="S6" s="18"/>
      <c r="T6" s="48"/>
    </row>
    <row r="7" spans="1:20">
      <c r="A7" s="4">
        <v>3</v>
      </c>
      <c r="B7" s="17" t="s">
        <v>62</v>
      </c>
      <c r="C7" s="48" t="s">
        <v>206</v>
      </c>
      <c r="D7" s="48" t="s">
        <v>25</v>
      </c>
      <c r="E7" s="19">
        <v>17</v>
      </c>
      <c r="F7" s="48"/>
      <c r="G7" s="19">
        <v>36</v>
      </c>
      <c r="H7" s="19">
        <v>33</v>
      </c>
      <c r="I7" s="60">
        <f t="shared" si="0"/>
        <v>69</v>
      </c>
      <c r="J7" s="48">
        <v>8133918651</v>
      </c>
      <c r="K7" s="48" t="s">
        <v>180</v>
      </c>
      <c r="L7" s="18" t="s">
        <v>391</v>
      </c>
      <c r="M7" s="18">
        <v>6913028932</v>
      </c>
      <c r="N7" s="66" t="s">
        <v>400</v>
      </c>
      <c r="O7" s="67">
        <v>8473077667</v>
      </c>
      <c r="P7" s="49">
        <v>43587</v>
      </c>
      <c r="Q7" s="48" t="s">
        <v>101</v>
      </c>
      <c r="R7" s="48"/>
      <c r="S7" s="18"/>
      <c r="T7" s="48"/>
    </row>
    <row r="8" spans="1:20">
      <c r="A8" s="4">
        <v>4</v>
      </c>
      <c r="B8" s="17" t="s">
        <v>63</v>
      </c>
      <c r="C8" s="48" t="s">
        <v>193</v>
      </c>
      <c r="D8" s="48" t="s">
        <v>25</v>
      </c>
      <c r="E8" s="19"/>
      <c r="F8" s="48"/>
      <c r="G8" s="19">
        <v>20</v>
      </c>
      <c r="H8" s="19">
        <v>19</v>
      </c>
      <c r="I8" s="60">
        <f t="shared" si="0"/>
        <v>39</v>
      </c>
      <c r="J8" s="17">
        <v>9613233841</v>
      </c>
      <c r="K8" s="48" t="s">
        <v>327</v>
      </c>
      <c r="L8" s="18" t="s">
        <v>327</v>
      </c>
      <c r="M8" s="18" t="s">
        <v>92</v>
      </c>
      <c r="N8" s="18">
        <v>6913028925</v>
      </c>
      <c r="O8" s="18" t="s">
        <v>399</v>
      </c>
      <c r="P8" s="49">
        <v>43587</v>
      </c>
      <c r="Q8" s="48" t="s">
        <v>101</v>
      </c>
      <c r="R8" s="48"/>
      <c r="S8" s="18"/>
      <c r="T8" s="48"/>
    </row>
    <row r="9" spans="1:20" ht="33">
      <c r="A9" s="4">
        <v>5</v>
      </c>
      <c r="B9" s="17" t="s">
        <v>63</v>
      </c>
      <c r="C9" s="48" t="s">
        <v>194</v>
      </c>
      <c r="D9" s="48" t="s">
        <v>23</v>
      </c>
      <c r="E9" s="19">
        <v>18140242403</v>
      </c>
      <c r="F9" s="48" t="s">
        <v>126</v>
      </c>
      <c r="G9" s="19">
        <v>51</v>
      </c>
      <c r="H9" s="19">
        <v>42</v>
      </c>
      <c r="I9" s="60">
        <f t="shared" si="0"/>
        <v>93</v>
      </c>
      <c r="J9" s="48">
        <v>8486160088</v>
      </c>
      <c r="K9" s="48" t="s">
        <v>327</v>
      </c>
      <c r="L9" s="18" t="s">
        <v>327</v>
      </c>
      <c r="M9" s="18" t="s">
        <v>92</v>
      </c>
      <c r="N9" s="18">
        <v>6913028925</v>
      </c>
      <c r="O9" s="18" t="s">
        <v>399</v>
      </c>
      <c r="P9" s="49">
        <v>43587</v>
      </c>
      <c r="Q9" s="48" t="s">
        <v>101</v>
      </c>
      <c r="R9" s="48"/>
      <c r="S9" s="18"/>
      <c r="T9" s="48"/>
    </row>
    <row r="10" spans="1:20">
      <c r="A10" s="4">
        <v>6</v>
      </c>
      <c r="B10" s="17" t="s">
        <v>62</v>
      </c>
      <c r="C10" s="48" t="s">
        <v>195</v>
      </c>
      <c r="D10" s="48" t="s">
        <v>25</v>
      </c>
      <c r="E10" s="19">
        <v>10</v>
      </c>
      <c r="F10" s="48"/>
      <c r="G10" s="19">
        <v>48</v>
      </c>
      <c r="H10" s="19">
        <v>42</v>
      </c>
      <c r="I10" s="60">
        <f t="shared" si="0"/>
        <v>90</v>
      </c>
      <c r="J10" s="48">
        <v>9508448592</v>
      </c>
      <c r="K10" s="48" t="s">
        <v>326</v>
      </c>
      <c r="L10" s="65" t="s">
        <v>401</v>
      </c>
      <c r="M10" s="65">
        <v>6913028975</v>
      </c>
      <c r="N10" s="65" t="s">
        <v>402</v>
      </c>
      <c r="O10" s="65">
        <v>9954391766</v>
      </c>
      <c r="P10" s="49">
        <v>43588</v>
      </c>
      <c r="Q10" s="48" t="s">
        <v>112</v>
      </c>
      <c r="R10" s="48"/>
      <c r="S10" s="18"/>
      <c r="T10" s="48"/>
    </row>
    <row r="11" spans="1:20">
      <c r="A11" s="4">
        <v>7</v>
      </c>
      <c r="B11" s="17" t="s">
        <v>62</v>
      </c>
      <c r="C11" s="48" t="s">
        <v>196</v>
      </c>
      <c r="D11" s="48" t="s">
        <v>23</v>
      </c>
      <c r="E11" s="19">
        <v>18140231101</v>
      </c>
      <c r="F11" s="48" t="s">
        <v>126</v>
      </c>
      <c r="G11" s="19">
        <v>60</v>
      </c>
      <c r="H11" s="19">
        <v>60</v>
      </c>
      <c r="I11" s="60">
        <f t="shared" si="0"/>
        <v>120</v>
      </c>
      <c r="J11" s="48">
        <v>8486783016</v>
      </c>
      <c r="K11" s="48" t="s">
        <v>326</v>
      </c>
      <c r="L11" s="65" t="s">
        <v>401</v>
      </c>
      <c r="M11" s="65">
        <v>6913028975</v>
      </c>
      <c r="N11" s="65" t="s">
        <v>402</v>
      </c>
      <c r="O11" s="65">
        <v>9954391766</v>
      </c>
      <c r="P11" s="49">
        <v>43588</v>
      </c>
      <c r="Q11" s="48" t="s">
        <v>112</v>
      </c>
      <c r="R11" s="48"/>
      <c r="S11" s="18"/>
      <c r="T11" s="48"/>
    </row>
    <row r="12" spans="1:20">
      <c r="A12" s="4">
        <v>8</v>
      </c>
      <c r="B12" s="17" t="s">
        <v>63</v>
      </c>
      <c r="C12" s="48" t="s">
        <v>197</v>
      </c>
      <c r="D12" s="48" t="s">
        <v>25</v>
      </c>
      <c r="E12" s="19"/>
      <c r="F12" s="48"/>
      <c r="G12" s="19">
        <v>31</v>
      </c>
      <c r="H12" s="19">
        <v>37</v>
      </c>
      <c r="I12" s="60">
        <f t="shared" si="0"/>
        <v>68</v>
      </c>
      <c r="J12" s="48">
        <v>8011578748</v>
      </c>
      <c r="K12" s="48" t="s">
        <v>130</v>
      </c>
      <c r="L12" s="18" t="s">
        <v>140</v>
      </c>
      <c r="M12" s="18">
        <v>6913028934</v>
      </c>
      <c r="N12" s="66" t="s">
        <v>404</v>
      </c>
      <c r="O12" s="67">
        <v>9954992558</v>
      </c>
      <c r="P12" s="49">
        <v>43588</v>
      </c>
      <c r="Q12" s="48" t="s">
        <v>112</v>
      </c>
      <c r="R12" s="48"/>
      <c r="S12" s="18"/>
      <c r="T12" s="48"/>
    </row>
    <row r="13" spans="1:20" ht="33">
      <c r="A13" s="4">
        <v>9</v>
      </c>
      <c r="B13" s="17" t="s">
        <v>63</v>
      </c>
      <c r="C13" s="48" t="s">
        <v>205</v>
      </c>
      <c r="D13" s="48" t="s">
        <v>23</v>
      </c>
      <c r="E13" s="19">
        <v>18140212401</v>
      </c>
      <c r="F13" s="48" t="s">
        <v>126</v>
      </c>
      <c r="G13" s="19">
        <v>95</v>
      </c>
      <c r="H13" s="19">
        <v>122</v>
      </c>
      <c r="I13" s="60">
        <f t="shared" si="0"/>
        <v>217</v>
      </c>
      <c r="J13" s="48">
        <v>9957249478</v>
      </c>
      <c r="K13" s="48" t="s">
        <v>130</v>
      </c>
      <c r="L13" s="18" t="s">
        <v>140</v>
      </c>
      <c r="M13" s="18">
        <v>6913028934</v>
      </c>
      <c r="N13" s="66" t="s">
        <v>403</v>
      </c>
      <c r="O13" s="67">
        <v>7896307249</v>
      </c>
      <c r="P13" s="49">
        <v>43588</v>
      </c>
      <c r="Q13" s="48" t="s">
        <v>112</v>
      </c>
      <c r="R13" s="48"/>
      <c r="S13" s="18"/>
      <c r="T13" s="48"/>
    </row>
    <row r="14" spans="1:20" ht="132">
      <c r="A14" s="4">
        <v>10</v>
      </c>
      <c r="B14" s="17"/>
      <c r="C14" s="48" t="s">
        <v>198</v>
      </c>
      <c r="D14" s="48"/>
      <c r="E14" s="19"/>
      <c r="F14" s="48"/>
      <c r="G14" s="19"/>
      <c r="H14" s="19"/>
      <c r="I14" s="60">
        <f t="shared" si="0"/>
        <v>0</v>
      </c>
      <c r="J14" s="48"/>
      <c r="K14" s="48"/>
      <c r="L14" s="48"/>
      <c r="M14" s="48"/>
      <c r="N14" s="48"/>
      <c r="O14" s="48"/>
      <c r="P14" s="49">
        <v>43589</v>
      </c>
      <c r="Q14" s="48" t="s">
        <v>114</v>
      </c>
      <c r="R14" s="48"/>
      <c r="S14" s="18"/>
      <c r="T14" s="18" t="s">
        <v>133</v>
      </c>
    </row>
    <row r="15" spans="1:20">
      <c r="A15" s="4">
        <v>11</v>
      </c>
      <c r="B15" s="17"/>
      <c r="C15" s="48" t="s">
        <v>141</v>
      </c>
      <c r="D15" s="48"/>
      <c r="E15" s="19"/>
      <c r="F15" s="48"/>
      <c r="G15" s="19"/>
      <c r="H15" s="19"/>
      <c r="I15" s="60">
        <f t="shared" si="0"/>
        <v>0</v>
      </c>
      <c r="J15" s="48"/>
      <c r="K15" s="48"/>
      <c r="L15" s="48"/>
      <c r="M15" s="48"/>
      <c r="N15" s="48"/>
      <c r="O15" s="48"/>
      <c r="P15" s="49">
        <v>43590</v>
      </c>
      <c r="Q15" s="48" t="s">
        <v>116</v>
      </c>
      <c r="R15" s="48"/>
      <c r="S15" s="18"/>
      <c r="T15" s="48"/>
    </row>
    <row r="16" spans="1:20">
      <c r="A16" s="4">
        <v>12</v>
      </c>
      <c r="B16" s="17" t="s">
        <v>62</v>
      </c>
      <c r="C16" s="58" t="s">
        <v>199</v>
      </c>
      <c r="D16" s="58" t="s">
        <v>25</v>
      </c>
      <c r="E16" s="17">
        <v>13</v>
      </c>
      <c r="F16" s="58"/>
      <c r="G16" s="17">
        <v>30</v>
      </c>
      <c r="H16" s="17">
        <v>28</v>
      </c>
      <c r="I16" s="60">
        <f t="shared" si="0"/>
        <v>58</v>
      </c>
      <c r="J16" s="58">
        <v>8011174493</v>
      </c>
      <c r="K16" s="58" t="s">
        <v>326</v>
      </c>
      <c r="L16" s="65" t="s">
        <v>401</v>
      </c>
      <c r="M16" s="65">
        <v>6913028975</v>
      </c>
      <c r="N16" s="65" t="s">
        <v>405</v>
      </c>
      <c r="O16" s="65">
        <v>9678425496</v>
      </c>
      <c r="P16" s="49">
        <v>43591</v>
      </c>
      <c r="Q16" s="48" t="s">
        <v>89</v>
      </c>
      <c r="R16" s="48"/>
      <c r="S16" s="18"/>
      <c r="T16" s="48"/>
    </row>
    <row r="17" spans="1:20">
      <c r="A17" s="4">
        <v>13</v>
      </c>
      <c r="B17" s="17" t="s">
        <v>62</v>
      </c>
      <c r="C17" s="48" t="s">
        <v>200</v>
      </c>
      <c r="D17" s="48" t="s">
        <v>23</v>
      </c>
      <c r="E17" s="19">
        <v>18140241201</v>
      </c>
      <c r="F17" s="48" t="s">
        <v>126</v>
      </c>
      <c r="G17" s="19">
        <v>48</v>
      </c>
      <c r="H17" s="19">
        <v>32</v>
      </c>
      <c r="I17" s="60">
        <f t="shared" si="0"/>
        <v>80</v>
      </c>
      <c r="J17" s="48">
        <v>9859538276</v>
      </c>
      <c r="K17" s="58" t="s">
        <v>326</v>
      </c>
      <c r="L17" s="65" t="s">
        <v>401</v>
      </c>
      <c r="M17" s="65">
        <v>6913028975</v>
      </c>
      <c r="N17" s="65" t="s">
        <v>405</v>
      </c>
      <c r="O17" s="65">
        <v>9678425496</v>
      </c>
      <c r="P17" s="49">
        <v>43591</v>
      </c>
      <c r="Q17" s="48" t="s">
        <v>89</v>
      </c>
      <c r="R17" s="48"/>
      <c r="S17" s="18"/>
      <c r="T17" s="48"/>
    </row>
    <row r="18" spans="1:20">
      <c r="A18" s="4">
        <v>14</v>
      </c>
      <c r="B18" s="17" t="s">
        <v>63</v>
      </c>
      <c r="C18" s="48" t="s">
        <v>333</v>
      </c>
      <c r="D18" s="48" t="s">
        <v>25</v>
      </c>
      <c r="E18" s="19"/>
      <c r="F18" s="48"/>
      <c r="G18" s="19">
        <v>40</v>
      </c>
      <c r="H18" s="19">
        <v>34</v>
      </c>
      <c r="I18" s="60">
        <f t="shared" si="0"/>
        <v>74</v>
      </c>
      <c r="J18" s="48">
        <v>8721022750</v>
      </c>
      <c r="K18" s="48" t="s">
        <v>334</v>
      </c>
      <c r="L18" s="48"/>
      <c r="M18" s="48"/>
      <c r="N18" s="48"/>
      <c r="O18" s="48"/>
      <c r="P18" s="49">
        <v>43591</v>
      </c>
      <c r="Q18" s="48" t="s">
        <v>89</v>
      </c>
      <c r="R18" s="48"/>
      <c r="S18" s="18"/>
      <c r="T18" s="48"/>
    </row>
    <row r="19" spans="1:20">
      <c r="A19" s="4">
        <v>15</v>
      </c>
      <c r="B19" s="17" t="s">
        <v>63</v>
      </c>
      <c r="C19" s="48" t="s">
        <v>203</v>
      </c>
      <c r="D19" s="48" t="s">
        <v>23</v>
      </c>
      <c r="E19" s="19">
        <v>18140218204</v>
      </c>
      <c r="F19" s="48" t="s">
        <v>126</v>
      </c>
      <c r="G19" s="19">
        <v>40</v>
      </c>
      <c r="H19" s="19">
        <v>53</v>
      </c>
      <c r="I19" s="60">
        <f t="shared" si="0"/>
        <v>93</v>
      </c>
      <c r="J19" s="48">
        <v>8723952379</v>
      </c>
      <c r="K19" s="48" t="s">
        <v>334</v>
      </c>
      <c r="L19" s="48"/>
      <c r="M19" s="48"/>
      <c r="N19" s="48"/>
      <c r="O19" s="48"/>
      <c r="P19" s="49">
        <v>43591</v>
      </c>
      <c r="Q19" s="48" t="s">
        <v>89</v>
      </c>
      <c r="R19" s="48"/>
      <c r="S19" s="18"/>
      <c r="T19" s="48"/>
    </row>
    <row r="20" spans="1:20">
      <c r="A20" s="4">
        <v>16</v>
      </c>
      <c r="B20" s="17" t="s">
        <v>62</v>
      </c>
      <c r="C20" s="48" t="s">
        <v>201</v>
      </c>
      <c r="D20" s="48" t="s">
        <v>25</v>
      </c>
      <c r="E20" s="19">
        <v>11</v>
      </c>
      <c r="F20" s="48"/>
      <c r="G20" s="19">
        <v>53</v>
      </c>
      <c r="H20" s="19">
        <v>45</v>
      </c>
      <c r="I20" s="60">
        <f t="shared" si="0"/>
        <v>98</v>
      </c>
      <c r="J20" s="48">
        <v>9854817126</v>
      </c>
      <c r="K20" s="48" t="s">
        <v>326</v>
      </c>
      <c r="L20" s="65" t="s">
        <v>401</v>
      </c>
      <c r="M20" s="65">
        <v>6913028975</v>
      </c>
      <c r="N20" s="65" t="s">
        <v>405</v>
      </c>
      <c r="O20" s="65">
        <v>9678425496</v>
      </c>
      <c r="P20" s="49">
        <v>43592</v>
      </c>
      <c r="Q20" s="48" t="s">
        <v>94</v>
      </c>
      <c r="R20" s="48"/>
      <c r="S20" s="18"/>
      <c r="T20" s="48"/>
    </row>
    <row r="21" spans="1:20" ht="33">
      <c r="A21" s="4">
        <v>17</v>
      </c>
      <c r="B21" s="17" t="s">
        <v>62</v>
      </c>
      <c r="C21" s="48" t="s">
        <v>202</v>
      </c>
      <c r="D21" s="48" t="s">
        <v>25</v>
      </c>
      <c r="E21" s="19">
        <v>12</v>
      </c>
      <c r="F21" s="48"/>
      <c r="G21" s="19">
        <v>28</v>
      </c>
      <c r="H21" s="19">
        <v>36</v>
      </c>
      <c r="I21" s="60">
        <f t="shared" si="0"/>
        <v>64</v>
      </c>
      <c r="J21" s="48">
        <v>8133084190</v>
      </c>
      <c r="K21" s="48" t="s">
        <v>326</v>
      </c>
      <c r="L21" s="65" t="s">
        <v>401</v>
      </c>
      <c r="M21" s="65">
        <v>6913028975</v>
      </c>
      <c r="N21" s="65" t="s">
        <v>405</v>
      </c>
      <c r="O21" s="65">
        <v>9678425496</v>
      </c>
      <c r="P21" s="49">
        <v>43592</v>
      </c>
      <c r="Q21" s="48" t="s">
        <v>94</v>
      </c>
      <c r="R21" s="48"/>
      <c r="S21" s="18"/>
      <c r="T21" s="48"/>
    </row>
    <row r="22" spans="1:20">
      <c r="A22" s="4">
        <v>18</v>
      </c>
      <c r="B22" s="17" t="s">
        <v>63</v>
      </c>
      <c r="C22" s="48" t="s">
        <v>207</v>
      </c>
      <c r="D22" s="48" t="s">
        <v>25</v>
      </c>
      <c r="E22" s="19">
        <v>267</v>
      </c>
      <c r="F22" s="48"/>
      <c r="G22" s="19">
        <v>38</v>
      </c>
      <c r="H22" s="19">
        <v>30</v>
      </c>
      <c r="I22" s="60">
        <f t="shared" si="0"/>
        <v>68</v>
      </c>
      <c r="J22" s="48">
        <v>9954652226</v>
      </c>
      <c r="K22" s="48" t="s">
        <v>130</v>
      </c>
      <c r="L22" s="18" t="s">
        <v>140</v>
      </c>
      <c r="M22" s="18">
        <v>6913028934</v>
      </c>
      <c r="N22" s="66" t="s">
        <v>404</v>
      </c>
      <c r="O22" s="67">
        <v>9954992558</v>
      </c>
      <c r="P22" s="49">
        <v>43592</v>
      </c>
      <c r="Q22" s="48" t="s">
        <v>94</v>
      </c>
      <c r="R22" s="48"/>
      <c r="S22" s="18"/>
      <c r="T22" s="48"/>
    </row>
    <row r="23" spans="1:20">
      <c r="A23" s="4">
        <v>19</v>
      </c>
      <c r="B23" s="17" t="s">
        <v>63</v>
      </c>
      <c r="C23" s="58" t="s">
        <v>208</v>
      </c>
      <c r="D23" s="58" t="s">
        <v>23</v>
      </c>
      <c r="E23" s="17">
        <v>18140212402</v>
      </c>
      <c r="F23" s="58" t="s">
        <v>164</v>
      </c>
      <c r="G23" s="17">
        <v>87</v>
      </c>
      <c r="H23" s="17">
        <v>91</v>
      </c>
      <c r="I23" s="60">
        <f t="shared" si="0"/>
        <v>178</v>
      </c>
      <c r="J23" s="58">
        <v>7896837896</v>
      </c>
      <c r="K23" s="48" t="s">
        <v>130</v>
      </c>
      <c r="L23" s="18" t="s">
        <v>140</v>
      </c>
      <c r="M23" s="18">
        <v>6913028934</v>
      </c>
      <c r="N23" s="66" t="s">
        <v>403</v>
      </c>
      <c r="O23" s="67">
        <v>7896307249</v>
      </c>
      <c r="P23" s="49">
        <v>43592</v>
      </c>
      <c r="Q23" s="48" t="s">
        <v>94</v>
      </c>
      <c r="R23" s="48"/>
      <c r="S23" s="18"/>
      <c r="T23" s="48"/>
    </row>
    <row r="24" spans="1:20" ht="33">
      <c r="A24" s="4">
        <v>20</v>
      </c>
      <c r="B24" s="17" t="s">
        <v>62</v>
      </c>
      <c r="C24" s="48" t="s">
        <v>204</v>
      </c>
      <c r="D24" s="48" t="s">
        <v>25</v>
      </c>
      <c r="E24" s="19">
        <v>5</v>
      </c>
      <c r="F24" s="48"/>
      <c r="G24" s="19">
        <v>14</v>
      </c>
      <c r="H24" s="19">
        <v>24</v>
      </c>
      <c r="I24" s="60">
        <f t="shared" si="0"/>
        <v>38</v>
      </c>
      <c r="J24" s="48">
        <v>9678546435</v>
      </c>
      <c r="K24" s="48" t="s">
        <v>328</v>
      </c>
      <c r="L24" s="18" t="s">
        <v>379</v>
      </c>
      <c r="M24" s="18">
        <v>6913028934</v>
      </c>
      <c r="N24" s="65" t="s">
        <v>406</v>
      </c>
      <c r="O24" s="65">
        <v>7896174806</v>
      </c>
      <c r="P24" s="49">
        <v>43593</v>
      </c>
      <c r="Q24" s="48" t="s">
        <v>98</v>
      </c>
      <c r="R24" s="48"/>
      <c r="S24" s="18"/>
      <c r="T24" s="48"/>
    </row>
    <row r="25" spans="1:20">
      <c r="A25" s="4">
        <v>21</v>
      </c>
      <c r="B25" s="17" t="s">
        <v>62</v>
      </c>
      <c r="C25" s="48" t="s">
        <v>209</v>
      </c>
      <c r="D25" s="48" t="s">
        <v>25</v>
      </c>
      <c r="E25" s="19">
        <v>6</v>
      </c>
      <c r="F25" s="48"/>
      <c r="G25" s="19">
        <v>46</v>
      </c>
      <c r="H25" s="19">
        <v>42</v>
      </c>
      <c r="I25" s="60">
        <f t="shared" si="0"/>
        <v>88</v>
      </c>
      <c r="J25" s="48"/>
      <c r="K25" s="48" t="s">
        <v>328</v>
      </c>
      <c r="L25" s="18" t="s">
        <v>379</v>
      </c>
      <c r="M25" s="18">
        <v>6913028934</v>
      </c>
      <c r="N25" s="65" t="s">
        <v>406</v>
      </c>
      <c r="O25" s="65">
        <v>7896174806</v>
      </c>
      <c r="P25" s="49">
        <v>43593</v>
      </c>
      <c r="Q25" s="48" t="s">
        <v>98</v>
      </c>
      <c r="R25" s="48"/>
      <c r="S25" s="18"/>
      <c r="T25" s="48"/>
    </row>
    <row r="26" spans="1:20">
      <c r="A26" s="4">
        <v>22</v>
      </c>
      <c r="B26" s="17" t="s">
        <v>63</v>
      </c>
      <c r="C26" s="48" t="s">
        <v>210</v>
      </c>
      <c r="D26" s="48" t="s">
        <v>25</v>
      </c>
      <c r="E26" s="19"/>
      <c r="F26" s="48"/>
      <c r="G26" s="19">
        <v>32</v>
      </c>
      <c r="H26" s="19">
        <v>29</v>
      </c>
      <c r="I26" s="60">
        <f t="shared" si="0"/>
        <v>61</v>
      </c>
      <c r="J26" s="48">
        <v>9854817805</v>
      </c>
      <c r="K26" s="48" t="s">
        <v>327</v>
      </c>
      <c r="L26" s="48"/>
      <c r="M26" s="48"/>
      <c r="N26" s="48"/>
      <c r="O26" s="48"/>
      <c r="P26" s="49">
        <v>43593</v>
      </c>
      <c r="Q26" s="48" t="s">
        <v>98</v>
      </c>
      <c r="R26" s="48"/>
      <c r="S26" s="18"/>
      <c r="T26" s="48"/>
    </row>
    <row r="27" spans="1:20">
      <c r="A27" s="4">
        <v>23</v>
      </c>
      <c r="B27" s="17" t="s">
        <v>63</v>
      </c>
      <c r="C27" s="48" t="s">
        <v>211</v>
      </c>
      <c r="D27" s="48" t="s">
        <v>23</v>
      </c>
      <c r="E27" s="19">
        <v>18140208302</v>
      </c>
      <c r="F27" s="48" t="s">
        <v>126</v>
      </c>
      <c r="G27" s="19">
        <v>41</v>
      </c>
      <c r="H27" s="19">
        <v>59</v>
      </c>
      <c r="I27" s="60">
        <f t="shared" si="0"/>
        <v>100</v>
      </c>
      <c r="J27" s="48">
        <v>9706463126</v>
      </c>
      <c r="K27" s="48" t="s">
        <v>327</v>
      </c>
      <c r="L27" s="48"/>
      <c r="M27" s="48"/>
      <c r="N27" s="48"/>
      <c r="O27" s="48"/>
      <c r="P27" s="49">
        <v>43593</v>
      </c>
      <c r="Q27" s="48" t="s">
        <v>98</v>
      </c>
      <c r="R27" s="48"/>
      <c r="S27" s="18"/>
      <c r="T27" s="48"/>
    </row>
    <row r="28" spans="1:20">
      <c r="A28" s="4">
        <v>24</v>
      </c>
      <c r="B28" s="17" t="s">
        <v>62</v>
      </c>
      <c r="C28" s="48" t="s">
        <v>212</v>
      </c>
      <c r="D28" s="48" t="s">
        <v>25</v>
      </c>
      <c r="E28" s="19">
        <v>8</v>
      </c>
      <c r="F28" s="48"/>
      <c r="G28" s="19">
        <v>50</v>
      </c>
      <c r="H28" s="19">
        <v>47</v>
      </c>
      <c r="I28" s="60">
        <f t="shared" si="0"/>
        <v>97</v>
      </c>
      <c r="J28" s="48">
        <v>8011125434</v>
      </c>
      <c r="K28" s="48" t="s">
        <v>326</v>
      </c>
      <c r="L28" s="65" t="s">
        <v>401</v>
      </c>
      <c r="M28" s="65">
        <v>6913028975</v>
      </c>
      <c r="N28" s="66" t="s">
        <v>407</v>
      </c>
      <c r="O28" s="67">
        <v>7636908604</v>
      </c>
      <c r="P28" s="49">
        <v>43594</v>
      </c>
      <c r="Q28" s="48" t="s">
        <v>101</v>
      </c>
      <c r="R28" s="48"/>
      <c r="S28" s="18"/>
      <c r="T28" s="48"/>
    </row>
    <row r="29" spans="1:20">
      <c r="A29" s="4">
        <v>25</v>
      </c>
      <c r="B29" s="17" t="s">
        <v>62</v>
      </c>
      <c r="C29" s="48" t="s">
        <v>213</v>
      </c>
      <c r="D29" s="48" t="s">
        <v>23</v>
      </c>
      <c r="E29" s="19">
        <v>18140220301</v>
      </c>
      <c r="F29" s="48" t="s">
        <v>126</v>
      </c>
      <c r="G29" s="19">
        <v>38</v>
      </c>
      <c r="H29" s="19">
        <v>41</v>
      </c>
      <c r="I29" s="60">
        <f t="shared" si="0"/>
        <v>79</v>
      </c>
      <c r="J29" s="48">
        <v>9678425809</v>
      </c>
      <c r="K29" s="48" t="s">
        <v>326</v>
      </c>
      <c r="L29" s="65" t="s">
        <v>401</v>
      </c>
      <c r="M29" s="65">
        <v>6913028975</v>
      </c>
      <c r="N29" s="66" t="s">
        <v>407</v>
      </c>
      <c r="O29" s="67">
        <v>7636908604</v>
      </c>
      <c r="P29" s="49">
        <v>43594</v>
      </c>
      <c r="Q29" s="48" t="s">
        <v>101</v>
      </c>
      <c r="R29" s="48"/>
      <c r="S29" s="18"/>
      <c r="T29" s="48"/>
    </row>
    <row r="30" spans="1:20">
      <c r="A30" s="4">
        <v>26</v>
      </c>
      <c r="B30" s="17" t="s">
        <v>63</v>
      </c>
      <c r="C30" s="58" t="s">
        <v>214</v>
      </c>
      <c r="D30" s="58" t="s">
        <v>25</v>
      </c>
      <c r="E30" s="17"/>
      <c r="F30" s="58"/>
      <c r="G30" s="17">
        <v>40</v>
      </c>
      <c r="H30" s="17">
        <v>35</v>
      </c>
      <c r="I30" s="60">
        <f t="shared" si="0"/>
        <v>75</v>
      </c>
      <c r="J30" s="58">
        <v>7896819230</v>
      </c>
      <c r="K30" s="58" t="s">
        <v>329</v>
      </c>
      <c r="L30" s="83" t="s">
        <v>409</v>
      </c>
      <c r="M30" s="58">
        <v>6913028914</v>
      </c>
      <c r="N30" s="81" t="s">
        <v>408</v>
      </c>
      <c r="O30" s="82">
        <v>9954320271</v>
      </c>
      <c r="P30" s="49">
        <v>43594</v>
      </c>
      <c r="Q30" s="48" t="s">
        <v>101</v>
      </c>
      <c r="R30" s="48"/>
      <c r="S30" s="18"/>
      <c r="T30" s="48"/>
    </row>
    <row r="31" spans="1:20">
      <c r="A31" s="4">
        <v>27</v>
      </c>
      <c r="B31" s="17" t="s">
        <v>63</v>
      </c>
      <c r="C31" s="48" t="s">
        <v>215</v>
      </c>
      <c r="D31" s="48" t="s">
        <v>23</v>
      </c>
      <c r="E31" s="19">
        <v>18140214006</v>
      </c>
      <c r="F31" s="48" t="s">
        <v>139</v>
      </c>
      <c r="G31" s="19">
        <v>301</v>
      </c>
      <c r="H31" s="19">
        <v>377</v>
      </c>
      <c r="I31" s="60">
        <f t="shared" si="0"/>
        <v>678</v>
      </c>
      <c r="J31" s="48">
        <v>9954132684</v>
      </c>
      <c r="K31" s="58" t="s">
        <v>329</v>
      </c>
      <c r="L31" s="83" t="s">
        <v>409</v>
      </c>
      <c r="M31" s="58">
        <v>6913028914</v>
      </c>
      <c r="N31" s="81" t="s">
        <v>408</v>
      </c>
      <c r="O31" s="82">
        <v>9954320271</v>
      </c>
      <c r="P31" s="49">
        <v>43594</v>
      </c>
      <c r="Q31" s="48" t="s">
        <v>101</v>
      </c>
      <c r="R31" s="48"/>
      <c r="S31" s="18"/>
      <c r="T31" s="48"/>
    </row>
    <row r="32" spans="1:20">
      <c r="A32" s="4">
        <v>28</v>
      </c>
      <c r="B32" s="17" t="s">
        <v>62</v>
      </c>
      <c r="C32" s="48" t="s">
        <v>216</v>
      </c>
      <c r="D32" s="48" t="s">
        <v>25</v>
      </c>
      <c r="E32" s="19">
        <v>9</v>
      </c>
      <c r="F32" s="48"/>
      <c r="G32" s="19">
        <v>64</v>
      </c>
      <c r="H32" s="19">
        <v>53</v>
      </c>
      <c r="I32" s="60">
        <f t="shared" si="0"/>
        <v>117</v>
      </c>
      <c r="J32" s="48">
        <v>9954248251</v>
      </c>
      <c r="K32" s="48" t="s">
        <v>326</v>
      </c>
      <c r="L32" s="65" t="s">
        <v>401</v>
      </c>
      <c r="M32" s="65">
        <v>6913028975</v>
      </c>
      <c r="N32" s="65" t="s">
        <v>410</v>
      </c>
      <c r="O32" s="65">
        <v>9678425810</v>
      </c>
      <c r="P32" s="49">
        <v>43595</v>
      </c>
      <c r="Q32" s="48" t="s">
        <v>112</v>
      </c>
      <c r="R32" s="48"/>
      <c r="S32" s="18"/>
      <c r="T32" s="48"/>
    </row>
    <row r="33" spans="1:20">
      <c r="A33" s="4">
        <v>29</v>
      </c>
      <c r="B33" s="17" t="s">
        <v>62</v>
      </c>
      <c r="C33" s="48" t="s">
        <v>217</v>
      </c>
      <c r="D33" s="48" t="s">
        <v>23</v>
      </c>
      <c r="E33" s="19">
        <v>18140220501</v>
      </c>
      <c r="F33" s="48" t="s">
        <v>126</v>
      </c>
      <c r="G33" s="19">
        <v>60</v>
      </c>
      <c r="H33" s="19">
        <v>50</v>
      </c>
      <c r="I33" s="60">
        <f t="shared" si="0"/>
        <v>110</v>
      </c>
      <c r="J33" s="48">
        <v>9854688696</v>
      </c>
      <c r="K33" s="48" t="s">
        <v>326</v>
      </c>
      <c r="L33" s="65" t="s">
        <v>401</v>
      </c>
      <c r="M33" s="65">
        <v>6913028975</v>
      </c>
      <c r="N33" s="65" t="s">
        <v>410</v>
      </c>
      <c r="O33" s="65">
        <v>9678425810</v>
      </c>
      <c r="P33" s="49">
        <v>43595</v>
      </c>
      <c r="Q33" s="48" t="s">
        <v>112</v>
      </c>
      <c r="R33" s="48"/>
      <c r="S33" s="18"/>
      <c r="T33" s="48"/>
    </row>
    <row r="34" spans="1:20">
      <c r="A34" s="4">
        <v>30</v>
      </c>
      <c r="B34" s="17" t="s">
        <v>63</v>
      </c>
      <c r="C34" s="48" t="s">
        <v>218</v>
      </c>
      <c r="D34" s="48" t="s">
        <v>25</v>
      </c>
      <c r="E34" s="19">
        <v>246</v>
      </c>
      <c r="F34" s="48"/>
      <c r="G34" s="19">
        <v>20</v>
      </c>
      <c r="H34" s="19">
        <v>18</v>
      </c>
      <c r="I34" s="60">
        <f t="shared" si="0"/>
        <v>38</v>
      </c>
      <c r="J34" s="48">
        <v>8011165610</v>
      </c>
      <c r="K34" s="48" t="s">
        <v>329</v>
      </c>
      <c r="L34" s="83" t="s">
        <v>409</v>
      </c>
      <c r="M34" s="58">
        <v>6913028914</v>
      </c>
      <c r="N34" s="81" t="s">
        <v>411</v>
      </c>
      <c r="O34" s="82">
        <v>8399875505</v>
      </c>
      <c r="P34" s="49">
        <v>43595</v>
      </c>
      <c r="Q34" s="48" t="s">
        <v>112</v>
      </c>
      <c r="R34" s="48"/>
      <c r="S34" s="18"/>
      <c r="T34" s="48"/>
    </row>
    <row r="35" spans="1:20">
      <c r="A35" s="4">
        <v>31</v>
      </c>
      <c r="B35" s="17" t="s">
        <v>63</v>
      </c>
      <c r="C35" s="48" t="s">
        <v>215</v>
      </c>
      <c r="D35" s="48" t="s">
        <v>23</v>
      </c>
      <c r="E35" s="19"/>
      <c r="F35" s="48" t="s">
        <v>139</v>
      </c>
      <c r="G35" s="19"/>
      <c r="H35" s="19"/>
      <c r="I35" s="60">
        <f t="shared" si="0"/>
        <v>0</v>
      </c>
      <c r="J35" s="48">
        <v>9954132684</v>
      </c>
      <c r="K35" s="48" t="s">
        <v>329</v>
      </c>
      <c r="L35" s="83" t="s">
        <v>409</v>
      </c>
      <c r="M35" s="58">
        <v>6913028914</v>
      </c>
      <c r="N35" s="81" t="s">
        <v>411</v>
      </c>
      <c r="O35" s="82">
        <v>8399875505</v>
      </c>
      <c r="P35" s="49">
        <v>43595</v>
      </c>
      <c r="Q35" s="48" t="s">
        <v>112</v>
      </c>
      <c r="R35" s="48"/>
      <c r="S35" s="18"/>
      <c r="T35" s="48"/>
    </row>
    <row r="36" spans="1:20" ht="132">
      <c r="A36" s="4">
        <v>32</v>
      </c>
      <c r="B36" s="17"/>
      <c r="C36" s="18" t="s">
        <v>198</v>
      </c>
      <c r="D36" s="18"/>
      <c r="E36" s="19"/>
      <c r="F36" s="18"/>
      <c r="G36" s="19"/>
      <c r="H36" s="19"/>
      <c r="I36" s="60">
        <f t="shared" si="0"/>
        <v>0</v>
      </c>
      <c r="J36" s="18"/>
      <c r="K36" s="18"/>
      <c r="L36" s="18"/>
      <c r="M36" s="18"/>
      <c r="N36" s="18"/>
      <c r="O36" s="18"/>
      <c r="P36" s="49">
        <v>43596</v>
      </c>
      <c r="Q36" s="48" t="s">
        <v>114</v>
      </c>
      <c r="R36" s="18"/>
      <c r="S36" s="18"/>
      <c r="T36" s="18" t="s">
        <v>133</v>
      </c>
    </row>
    <row r="37" spans="1:20">
      <c r="A37" s="4">
        <v>33</v>
      </c>
      <c r="B37" s="17"/>
      <c r="C37" s="18" t="s">
        <v>141</v>
      </c>
      <c r="D37" s="18"/>
      <c r="E37" s="19"/>
      <c r="F37" s="18"/>
      <c r="G37" s="19"/>
      <c r="H37" s="19"/>
      <c r="I37" s="60">
        <f t="shared" si="0"/>
        <v>0</v>
      </c>
      <c r="J37" s="18"/>
      <c r="K37" s="18"/>
      <c r="L37" s="18"/>
      <c r="M37" s="18"/>
      <c r="N37" s="18"/>
      <c r="O37" s="18"/>
      <c r="P37" s="49">
        <v>43597</v>
      </c>
      <c r="Q37" s="48" t="s">
        <v>116</v>
      </c>
      <c r="R37" s="18"/>
      <c r="S37" s="18"/>
      <c r="T37" s="18"/>
    </row>
    <row r="38" spans="1:20" ht="33">
      <c r="A38" s="4">
        <v>34</v>
      </c>
      <c r="B38" s="17" t="s">
        <v>62</v>
      </c>
      <c r="C38" s="18" t="s">
        <v>219</v>
      </c>
      <c r="D38" s="18" t="s">
        <v>25</v>
      </c>
      <c r="E38" s="19">
        <v>18</v>
      </c>
      <c r="F38" s="18">
        <v>15</v>
      </c>
      <c r="G38" s="19">
        <v>15</v>
      </c>
      <c r="H38" s="19"/>
      <c r="I38" s="60">
        <f t="shared" si="0"/>
        <v>15</v>
      </c>
      <c r="J38" s="18">
        <v>7086441522</v>
      </c>
      <c r="K38" s="18" t="s">
        <v>330</v>
      </c>
      <c r="L38" s="18" t="s">
        <v>413</v>
      </c>
      <c r="M38" s="18">
        <v>6913028978</v>
      </c>
      <c r="N38" s="65" t="s">
        <v>412</v>
      </c>
      <c r="O38" s="65">
        <v>9859167234</v>
      </c>
      <c r="P38" s="49">
        <v>43598</v>
      </c>
      <c r="Q38" s="48" t="s">
        <v>89</v>
      </c>
      <c r="R38" s="18"/>
      <c r="S38" s="18"/>
      <c r="T38" s="18"/>
    </row>
    <row r="39" spans="1:20">
      <c r="A39" s="4">
        <v>35</v>
      </c>
      <c r="B39" s="17" t="s">
        <v>62</v>
      </c>
      <c r="C39" s="18" t="s">
        <v>220</v>
      </c>
      <c r="D39" s="18" t="s">
        <v>23</v>
      </c>
      <c r="E39" s="19">
        <v>18140231701</v>
      </c>
      <c r="F39" s="18" t="s">
        <v>126</v>
      </c>
      <c r="G39" s="19">
        <v>21</v>
      </c>
      <c r="H39" s="19">
        <v>20</v>
      </c>
      <c r="I39" s="60">
        <f t="shared" si="0"/>
        <v>41</v>
      </c>
      <c r="J39" s="18">
        <v>8011135415</v>
      </c>
      <c r="K39" s="18" t="s">
        <v>330</v>
      </c>
      <c r="L39" s="18" t="s">
        <v>413</v>
      </c>
      <c r="M39" s="18">
        <v>6913028978</v>
      </c>
      <c r="N39" s="65" t="s">
        <v>412</v>
      </c>
      <c r="O39" s="65">
        <v>9859167234</v>
      </c>
      <c r="P39" s="49">
        <v>43598</v>
      </c>
      <c r="Q39" s="48" t="s">
        <v>89</v>
      </c>
      <c r="R39" s="18"/>
      <c r="S39" s="18"/>
      <c r="T39" s="18"/>
    </row>
    <row r="40" spans="1:20">
      <c r="A40" s="4">
        <v>36</v>
      </c>
      <c r="B40" s="17" t="s">
        <v>63</v>
      </c>
      <c r="C40" s="18" t="s">
        <v>221</v>
      </c>
      <c r="D40" s="18" t="s">
        <v>25</v>
      </c>
      <c r="E40" s="19"/>
      <c r="F40" s="18"/>
      <c r="G40" s="19">
        <v>40</v>
      </c>
      <c r="H40" s="19">
        <v>36</v>
      </c>
      <c r="I40" s="60">
        <f t="shared" si="0"/>
        <v>76</v>
      </c>
      <c r="J40" s="18">
        <v>9957716395</v>
      </c>
      <c r="K40" s="18" t="s">
        <v>329</v>
      </c>
      <c r="L40" s="83" t="s">
        <v>409</v>
      </c>
      <c r="M40" s="58">
        <v>6913028914</v>
      </c>
      <c r="N40" s="81" t="s">
        <v>414</v>
      </c>
      <c r="O40" s="82">
        <v>8399888425</v>
      </c>
      <c r="P40" s="49">
        <v>43598</v>
      </c>
      <c r="Q40" s="48" t="s">
        <v>89</v>
      </c>
      <c r="R40" s="18"/>
      <c r="S40" s="18"/>
      <c r="T40" s="18"/>
    </row>
    <row r="41" spans="1:20">
      <c r="A41" s="4">
        <v>37</v>
      </c>
      <c r="B41" s="17" t="s">
        <v>63</v>
      </c>
      <c r="C41" s="18" t="s">
        <v>215</v>
      </c>
      <c r="D41" s="18" t="s">
        <v>23</v>
      </c>
      <c r="E41" s="19"/>
      <c r="F41" s="18" t="s">
        <v>139</v>
      </c>
      <c r="G41" s="19"/>
      <c r="H41" s="19"/>
      <c r="I41" s="60">
        <f t="shared" si="0"/>
        <v>0</v>
      </c>
      <c r="J41" s="48">
        <v>9954132684</v>
      </c>
      <c r="K41" s="18" t="s">
        <v>329</v>
      </c>
      <c r="L41" s="83" t="s">
        <v>409</v>
      </c>
      <c r="M41" s="58">
        <v>6913028914</v>
      </c>
      <c r="N41" s="81" t="s">
        <v>414</v>
      </c>
      <c r="O41" s="82">
        <v>8399888425</v>
      </c>
      <c r="P41" s="49">
        <v>43598</v>
      </c>
      <c r="Q41" s="48" t="s">
        <v>89</v>
      </c>
      <c r="R41" s="18"/>
      <c r="S41" s="18"/>
      <c r="T41" s="18"/>
    </row>
    <row r="42" spans="1:20" ht="33">
      <c r="A42" s="4">
        <v>38</v>
      </c>
      <c r="B42" s="17" t="s">
        <v>62</v>
      </c>
      <c r="C42" s="18" t="s">
        <v>222</v>
      </c>
      <c r="D42" s="18" t="s">
        <v>25</v>
      </c>
      <c r="E42" s="19">
        <v>2</v>
      </c>
      <c r="F42" s="18"/>
      <c r="G42" s="19">
        <v>16</v>
      </c>
      <c r="H42" s="19">
        <v>22</v>
      </c>
      <c r="I42" s="60">
        <f t="shared" si="0"/>
        <v>38</v>
      </c>
      <c r="J42" s="18">
        <v>9854800147</v>
      </c>
      <c r="K42" s="18" t="s">
        <v>326</v>
      </c>
      <c r="L42" s="65" t="s">
        <v>401</v>
      </c>
      <c r="M42" s="65">
        <v>6913028975</v>
      </c>
      <c r="N42" s="66" t="s">
        <v>415</v>
      </c>
      <c r="O42" s="67">
        <v>9678872538</v>
      </c>
      <c r="P42" s="49">
        <v>43599</v>
      </c>
      <c r="Q42" s="48" t="s">
        <v>94</v>
      </c>
      <c r="R42" s="18"/>
      <c r="S42" s="18"/>
      <c r="T42" s="18"/>
    </row>
    <row r="43" spans="1:20" ht="33">
      <c r="A43" s="4">
        <v>39</v>
      </c>
      <c r="B43" s="17" t="s">
        <v>62</v>
      </c>
      <c r="C43" s="18" t="s">
        <v>223</v>
      </c>
      <c r="D43" s="18" t="s">
        <v>25</v>
      </c>
      <c r="E43" s="19">
        <v>3</v>
      </c>
      <c r="F43" s="18"/>
      <c r="G43" s="19">
        <v>12</v>
      </c>
      <c r="H43" s="19">
        <v>19</v>
      </c>
      <c r="I43" s="60">
        <f t="shared" si="0"/>
        <v>31</v>
      </c>
      <c r="J43" s="18">
        <v>9854824846</v>
      </c>
      <c r="K43" s="18" t="s">
        <v>326</v>
      </c>
      <c r="L43" s="65" t="s">
        <v>401</v>
      </c>
      <c r="M43" s="65">
        <v>6913028975</v>
      </c>
      <c r="N43" s="65" t="s">
        <v>416</v>
      </c>
      <c r="O43" s="65">
        <v>9678426789</v>
      </c>
      <c r="P43" s="49">
        <v>43599</v>
      </c>
      <c r="Q43" s="48" t="s">
        <v>94</v>
      </c>
      <c r="R43" s="18"/>
      <c r="S43" s="18"/>
      <c r="T43" s="18"/>
    </row>
    <row r="44" spans="1:20">
      <c r="A44" s="4">
        <v>40</v>
      </c>
      <c r="B44" s="17" t="s">
        <v>63</v>
      </c>
      <c r="C44" s="18" t="s">
        <v>339</v>
      </c>
      <c r="D44" s="18" t="s">
        <v>25</v>
      </c>
      <c r="E44" s="19"/>
      <c r="F44" s="18"/>
      <c r="G44" s="19">
        <v>30</v>
      </c>
      <c r="H44" s="19">
        <v>25</v>
      </c>
      <c r="I44" s="60">
        <f t="shared" si="0"/>
        <v>55</v>
      </c>
      <c r="J44" s="18">
        <v>9577535096</v>
      </c>
      <c r="K44" s="18" t="s">
        <v>329</v>
      </c>
      <c r="L44" s="83" t="s">
        <v>409</v>
      </c>
      <c r="M44" s="58">
        <v>6913028914</v>
      </c>
      <c r="N44" s="81" t="s">
        <v>414</v>
      </c>
      <c r="O44" s="82">
        <v>8399888425</v>
      </c>
      <c r="P44" s="49">
        <v>43599</v>
      </c>
      <c r="Q44" s="48" t="s">
        <v>94</v>
      </c>
      <c r="R44" s="18"/>
      <c r="S44" s="18"/>
      <c r="T44" s="18"/>
    </row>
    <row r="45" spans="1:20">
      <c r="A45" s="4">
        <v>41</v>
      </c>
      <c r="B45" s="17" t="s">
        <v>63</v>
      </c>
      <c r="C45" s="18" t="s">
        <v>215</v>
      </c>
      <c r="D45" s="18" t="s">
        <v>23</v>
      </c>
      <c r="E45" s="19"/>
      <c r="F45" s="18" t="s">
        <v>139</v>
      </c>
      <c r="G45" s="19"/>
      <c r="H45" s="19"/>
      <c r="I45" s="60">
        <f t="shared" si="0"/>
        <v>0</v>
      </c>
      <c r="J45" s="48">
        <v>9954132684</v>
      </c>
      <c r="K45" s="18" t="s">
        <v>329</v>
      </c>
      <c r="L45" s="83" t="s">
        <v>409</v>
      </c>
      <c r="M45" s="58">
        <v>6913028914</v>
      </c>
      <c r="N45" s="81" t="s">
        <v>414</v>
      </c>
      <c r="O45" s="82">
        <v>8399888425</v>
      </c>
      <c r="P45" s="49">
        <v>43599</v>
      </c>
      <c r="Q45" s="48" t="s">
        <v>94</v>
      </c>
      <c r="R45" s="18"/>
      <c r="S45" s="18"/>
      <c r="T45" s="18"/>
    </row>
    <row r="46" spans="1:20">
      <c r="A46" s="4">
        <v>42</v>
      </c>
      <c r="B46" s="17" t="s">
        <v>62</v>
      </c>
      <c r="C46" s="18" t="s">
        <v>224</v>
      </c>
      <c r="D46" s="18" t="s">
        <v>25</v>
      </c>
      <c r="E46" s="19">
        <v>47</v>
      </c>
      <c r="F46" s="18"/>
      <c r="G46" s="19">
        <v>80</v>
      </c>
      <c r="H46" s="19">
        <v>62</v>
      </c>
      <c r="I46" s="60">
        <f t="shared" si="0"/>
        <v>142</v>
      </c>
      <c r="J46" s="18">
        <v>9954053986</v>
      </c>
      <c r="K46" s="18" t="s">
        <v>332</v>
      </c>
      <c r="L46" s="18" t="s">
        <v>418</v>
      </c>
      <c r="M46" s="18">
        <v>6913028923</v>
      </c>
      <c r="N46" s="66" t="s">
        <v>417</v>
      </c>
      <c r="O46" s="84">
        <v>8486729210</v>
      </c>
      <c r="P46" s="49">
        <v>43600</v>
      </c>
      <c r="Q46" s="48" t="s">
        <v>98</v>
      </c>
      <c r="R46" s="18"/>
      <c r="S46" s="18"/>
      <c r="T46" s="18"/>
    </row>
    <row r="47" spans="1:20" ht="33">
      <c r="A47" s="4">
        <v>43</v>
      </c>
      <c r="B47" s="17" t="s">
        <v>62</v>
      </c>
      <c r="C47" s="18" t="s">
        <v>225</v>
      </c>
      <c r="D47" s="18" t="s">
        <v>25</v>
      </c>
      <c r="E47" s="19">
        <v>46</v>
      </c>
      <c r="F47" s="18"/>
      <c r="G47" s="19">
        <v>66</v>
      </c>
      <c r="H47" s="19">
        <v>50</v>
      </c>
      <c r="I47" s="60">
        <f t="shared" si="0"/>
        <v>116</v>
      </c>
      <c r="J47" s="18">
        <v>9957368699</v>
      </c>
      <c r="K47" s="18" t="s">
        <v>332</v>
      </c>
      <c r="L47" s="18" t="s">
        <v>418</v>
      </c>
      <c r="M47" s="18">
        <v>6913028923</v>
      </c>
      <c r="N47" s="66" t="s">
        <v>417</v>
      </c>
      <c r="O47" s="84">
        <v>8486729210</v>
      </c>
      <c r="P47" s="49">
        <v>43600</v>
      </c>
      <c r="Q47" s="48" t="s">
        <v>98</v>
      </c>
      <c r="R47" s="18"/>
      <c r="S47" s="18"/>
      <c r="T47" s="18"/>
    </row>
    <row r="48" spans="1:20" ht="33">
      <c r="A48" s="4">
        <v>44</v>
      </c>
      <c r="B48" s="17" t="s">
        <v>63</v>
      </c>
      <c r="C48" s="18" t="s">
        <v>226</v>
      </c>
      <c r="D48" s="18" t="s">
        <v>25</v>
      </c>
      <c r="E48" s="19">
        <v>301</v>
      </c>
      <c r="F48" s="18"/>
      <c r="G48" s="19">
        <v>20</v>
      </c>
      <c r="H48" s="19">
        <v>20</v>
      </c>
      <c r="I48" s="60">
        <f t="shared" si="0"/>
        <v>40</v>
      </c>
      <c r="J48" s="18">
        <v>8721953142</v>
      </c>
      <c r="K48" s="18" t="s">
        <v>329</v>
      </c>
      <c r="L48" s="83" t="s">
        <v>409</v>
      </c>
      <c r="M48" s="58">
        <v>6913028914</v>
      </c>
      <c r="N48" s="81" t="s">
        <v>419</v>
      </c>
      <c r="O48" s="82">
        <v>9678399970</v>
      </c>
      <c r="P48" s="49">
        <v>43600</v>
      </c>
      <c r="Q48" s="48" t="s">
        <v>98</v>
      </c>
      <c r="R48" s="18"/>
      <c r="S48" s="18"/>
      <c r="T48" s="18"/>
    </row>
    <row r="49" spans="1:20">
      <c r="A49" s="4">
        <v>45</v>
      </c>
      <c r="B49" s="17" t="s">
        <v>63</v>
      </c>
      <c r="C49" s="18" t="s">
        <v>215</v>
      </c>
      <c r="D49" s="18" t="s">
        <v>23</v>
      </c>
      <c r="E49" s="19"/>
      <c r="F49" s="18" t="s">
        <v>139</v>
      </c>
      <c r="G49" s="19"/>
      <c r="H49" s="19"/>
      <c r="I49" s="60">
        <f t="shared" si="0"/>
        <v>0</v>
      </c>
      <c r="J49" s="48">
        <v>9954132684</v>
      </c>
      <c r="K49" s="18" t="s">
        <v>329</v>
      </c>
      <c r="L49" s="83" t="s">
        <v>409</v>
      </c>
      <c r="M49" s="58">
        <v>6913028914</v>
      </c>
      <c r="N49" s="81" t="s">
        <v>419</v>
      </c>
      <c r="O49" s="82">
        <v>9678399970</v>
      </c>
      <c r="P49" s="49">
        <v>43600</v>
      </c>
      <c r="Q49" s="48" t="s">
        <v>98</v>
      </c>
      <c r="R49" s="18"/>
      <c r="S49" s="18"/>
      <c r="T49" s="18"/>
    </row>
    <row r="50" spans="1:20">
      <c r="A50" s="4">
        <v>46</v>
      </c>
      <c r="B50" s="17" t="s">
        <v>62</v>
      </c>
      <c r="C50" s="18" t="s">
        <v>229</v>
      </c>
      <c r="D50" s="18" t="s">
        <v>25</v>
      </c>
      <c r="E50" s="19">
        <v>226</v>
      </c>
      <c r="F50" s="18"/>
      <c r="G50" s="19">
        <v>40</v>
      </c>
      <c r="H50" s="19">
        <v>39</v>
      </c>
      <c r="I50" s="60">
        <f t="shared" si="0"/>
        <v>79</v>
      </c>
      <c r="J50" s="18">
        <v>9954695076</v>
      </c>
      <c r="K50" s="18" t="s">
        <v>332</v>
      </c>
      <c r="L50" s="18" t="s">
        <v>418</v>
      </c>
      <c r="M50" s="18">
        <v>6913028923</v>
      </c>
      <c r="N50" s="66" t="s">
        <v>417</v>
      </c>
      <c r="O50" s="84">
        <v>8486729210</v>
      </c>
      <c r="P50" s="49">
        <v>43601</v>
      </c>
      <c r="Q50" s="48" t="s">
        <v>101</v>
      </c>
      <c r="R50" s="18"/>
      <c r="S50" s="18"/>
      <c r="T50" s="18"/>
    </row>
    <row r="51" spans="1:20">
      <c r="A51" s="4">
        <v>47</v>
      </c>
      <c r="B51" s="17" t="s">
        <v>62</v>
      </c>
      <c r="C51" s="18" t="s">
        <v>230</v>
      </c>
      <c r="D51" s="18" t="s">
        <v>23</v>
      </c>
      <c r="E51" s="19">
        <v>18140502303</v>
      </c>
      <c r="F51" s="18" t="s">
        <v>164</v>
      </c>
      <c r="G51" s="19">
        <v>43</v>
      </c>
      <c r="H51" s="19">
        <v>38</v>
      </c>
      <c r="I51" s="60">
        <f t="shared" si="0"/>
        <v>81</v>
      </c>
      <c r="J51" s="18"/>
      <c r="K51" s="18" t="s">
        <v>335</v>
      </c>
      <c r="L51" s="83" t="s">
        <v>420</v>
      </c>
      <c r="M51" s="85">
        <v>9954646943</v>
      </c>
      <c r="N51" s="66" t="s">
        <v>421</v>
      </c>
      <c r="O51" s="84">
        <v>950877648</v>
      </c>
      <c r="P51" s="49">
        <v>43601</v>
      </c>
      <c r="Q51" s="48" t="s">
        <v>101</v>
      </c>
      <c r="R51" s="18"/>
      <c r="S51" s="18"/>
      <c r="T51" s="18"/>
    </row>
    <row r="52" spans="1:20" ht="33">
      <c r="A52" s="4">
        <v>48</v>
      </c>
      <c r="B52" s="17" t="s">
        <v>63</v>
      </c>
      <c r="C52" s="18" t="s">
        <v>227</v>
      </c>
      <c r="D52" s="18" t="s">
        <v>25</v>
      </c>
      <c r="E52" s="19"/>
      <c r="F52" s="18"/>
      <c r="G52" s="19">
        <v>32</v>
      </c>
      <c r="H52" s="19">
        <v>30</v>
      </c>
      <c r="I52" s="60">
        <f t="shared" si="0"/>
        <v>62</v>
      </c>
      <c r="J52" s="18">
        <v>8486240534</v>
      </c>
      <c r="K52" s="18" t="s">
        <v>327</v>
      </c>
      <c r="L52" s="18"/>
      <c r="M52" s="18"/>
      <c r="N52" s="18"/>
      <c r="O52" s="18"/>
      <c r="P52" s="49">
        <v>43601</v>
      </c>
      <c r="Q52" s="48" t="s">
        <v>101</v>
      </c>
      <c r="R52" s="18"/>
      <c r="S52" s="18"/>
      <c r="T52" s="18"/>
    </row>
    <row r="53" spans="1:20" ht="33">
      <c r="A53" s="4">
        <v>49</v>
      </c>
      <c r="B53" s="17" t="s">
        <v>63</v>
      </c>
      <c r="C53" s="18" t="s">
        <v>228</v>
      </c>
      <c r="D53" s="18" t="s">
        <v>23</v>
      </c>
      <c r="E53" s="19">
        <v>18140244501</v>
      </c>
      <c r="F53" s="18" t="s">
        <v>126</v>
      </c>
      <c r="G53" s="19">
        <v>30</v>
      </c>
      <c r="H53" s="19">
        <v>41</v>
      </c>
      <c r="I53" s="60">
        <f t="shared" si="0"/>
        <v>71</v>
      </c>
      <c r="J53" s="18">
        <v>9854685026</v>
      </c>
      <c r="K53" s="18" t="s">
        <v>327</v>
      </c>
      <c r="L53" s="18"/>
      <c r="M53" s="18"/>
      <c r="N53" s="18"/>
      <c r="O53" s="18"/>
      <c r="P53" s="49">
        <v>43601</v>
      </c>
      <c r="Q53" s="48" t="s">
        <v>101</v>
      </c>
      <c r="R53" s="18"/>
      <c r="S53" s="18"/>
      <c r="T53" s="18"/>
    </row>
    <row r="54" spans="1:20">
      <c r="A54" s="4">
        <v>50</v>
      </c>
      <c r="B54" s="17" t="s">
        <v>62</v>
      </c>
      <c r="C54" s="18" t="s">
        <v>231</v>
      </c>
      <c r="D54" s="58" t="s">
        <v>25</v>
      </c>
      <c r="E54" s="17">
        <v>190</v>
      </c>
      <c r="F54" s="58"/>
      <c r="G54" s="17">
        <v>56</v>
      </c>
      <c r="H54" s="17">
        <v>45</v>
      </c>
      <c r="I54" s="60">
        <f t="shared" si="0"/>
        <v>101</v>
      </c>
      <c r="J54" s="58">
        <v>997006519</v>
      </c>
      <c r="K54" s="58" t="s">
        <v>332</v>
      </c>
      <c r="L54" s="18" t="s">
        <v>418</v>
      </c>
      <c r="M54" s="18">
        <v>6913028923</v>
      </c>
      <c r="N54" s="66" t="s">
        <v>417</v>
      </c>
      <c r="O54" s="84">
        <v>8486729210</v>
      </c>
      <c r="P54" s="49">
        <v>43602</v>
      </c>
      <c r="Q54" s="48" t="s">
        <v>112</v>
      </c>
      <c r="R54" s="18"/>
      <c r="S54" s="18"/>
      <c r="T54" s="18"/>
    </row>
    <row r="55" spans="1:20">
      <c r="A55" s="4">
        <v>51</v>
      </c>
      <c r="B55" s="17" t="s">
        <v>62</v>
      </c>
      <c r="C55" s="18" t="s">
        <v>232</v>
      </c>
      <c r="D55" s="18" t="s">
        <v>23</v>
      </c>
      <c r="E55" s="19">
        <v>18140501602</v>
      </c>
      <c r="F55" s="18" t="s">
        <v>126</v>
      </c>
      <c r="G55" s="19">
        <v>21</v>
      </c>
      <c r="H55" s="19">
        <v>30</v>
      </c>
      <c r="I55" s="60">
        <f t="shared" si="0"/>
        <v>51</v>
      </c>
      <c r="J55" s="18"/>
      <c r="K55" s="18" t="s">
        <v>335</v>
      </c>
      <c r="L55" s="83" t="s">
        <v>420</v>
      </c>
      <c r="M55" s="85">
        <v>9954646943</v>
      </c>
      <c r="N55" s="66" t="s">
        <v>422</v>
      </c>
      <c r="O55" s="67">
        <v>8486326866</v>
      </c>
      <c r="P55" s="49">
        <v>43602</v>
      </c>
      <c r="Q55" s="48" t="s">
        <v>112</v>
      </c>
      <c r="R55" s="18"/>
      <c r="S55" s="18"/>
      <c r="T55" s="18"/>
    </row>
    <row r="56" spans="1:20">
      <c r="A56" s="4">
        <v>52</v>
      </c>
      <c r="B56" s="17" t="s">
        <v>63</v>
      </c>
      <c r="C56" s="18" t="s">
        <v>233</v>
      </c>
      <c r="D56" s="18" t="s">
        <v>25</v>
      </c>
      <c r="E56" s="19"/>
      <c r="F56" s="18"/>
      <c r="G56" s="19">
        <v>42</v>
      </c>
      <c r="H56" s="19">
        <v>36</v>
      </c>
      <c r="I56" s="60">
        <f t="shared" si="0"/>
        <v>78</v>
      </c>
      <c r="J56" s="18">
        <v>8749890379</v>
      </c>
      <c r="K56" s="18" t="s">
        <v>91</v>
      </c>
      <c r="L56" s="18" t="s">
        <v>92</v>
      </c>
      <c r="M56" s="18">
        <v>6913028925</v>
      </c>
      <c r="N56" s="66" t="s">
        <v>423</v>
      </c>
      <c r="O56" s="67">
        <v>9678363749</v>
      </c>
      <c r="P56" s="49">
        <v>43602</v>
      </c>
      <c r="Q56" s="48" t="s">
        <v>112</v>
      </c>
      <c r="R56" s="18"/>
      <c r="S56" s="18"/>
      <c r="T56" s="18"/>
    </row>
    <row r="57" spans="1:20">
      <c r="A57" s="4">
        <v>53</v>
      </c>
      <c r="B57" s="17" t="s">
        <v>63</v>
      </c>
      <c r="C57" s="18" t="s">
        <v>234</v>
      </c>
      <c r="D57" s="18" t="s">
        <v>23</v>
      </c>
      <c r="E57" s="19">
        <v>18140226401</v>
      </c>
      <c r="F57" s="18" t="s">
        <v>126</v>
      </c>
      <c r="G57" s="19">
        <v>22</v>
      </c>
      <c r="H57" s="19">
        <v>44</v>
      </c>
      <c r="I57" s="60">
        <f t="shared" si="0"/>
        <v>66</v>
      </c>
      <c r="J57" s="18">
        <v>8472856858</v>
      </c>
      <c r="K57" s="18" t="s">
        <v>91</v>
      </c>
      <c r="L57" s="18" t="s">
        <v>92</v>
      </c>
      <c r="M57" s="18">
        <v>6913028925</v>
      </c>
      <c r="N57" s="66" t="s">
        <v>423</v>
      </c>
      <c r="O57" s="67">
        <v>9678363749</v>
      </c>
      <c r="P57" s="49">
        <v>43602</v>
      </c>
      <c r="Q57" s="48" t="s">
        <v>112</v>
      </c>
      <c r="R57" s="18"/>
      <c r="S57" s="18"/>
      <c r="T57" s="18"/>
    </row>
    <row r="58" spans="1:20" ht="132">
      <c r="A58" s="4">
        <v>54</v>
      </c>
      <c r="B58" s="17"/>
      <c r="C58" s="18" t="s">
        <v>198</v>
      </c>
      <c r="D58" s="18"/>
      <c r="E58" s="19"/>
      <c r="F58" s="18"/>
      <c r="G58" s="19"/>
      <c r="H58" s="19"/>
      <c r="I58" s="60">
        <f t="shared" si="0"/>
        <v>0</v>
      </c>
      <c r="J58" s="18"/>
      <c r="K58" s="18"/>
      <c r="L58" s="18"/>
      <c r="M58" s="18"/>
      <c r="N58" s="18"/>
      <c r="O58" s="18"/>
      <c r="P58" s="49">
        <v>43603</v>
      </c>
      <c r="Q58" s="48" t="s">
        <v>114</v>
      </c>
      <c r="R58" s="18"/>
      <c r="S58" s="18"/>
      <c r="T58" s="18" t="s">
        <v>133</v>
      </c>
    </row>
    <row r="59" spans="1:20">
      <c r="A59" s="4">
        <v>55</v>
      </c>
      <c r="B59" s="17"/>
      <c r="C59" s="18" t="s">
        <v>141</v>
      </c>
      <c r="D59" s="18"/>
      <c r="E59" s="19"/>
      <c r="F59" s="18"/>
      <c r="G59" s="19"/>
      <c r="H59" s="19"/>
      <c r="I59" s="60">
        <f t="shared" si="0"/>
        <v>0</v>
      </c>
      <c r="J59" s="18"/>
      <c r="K59" s="18"/>
      <c r="L59" s="18"/>
      <c r="M59" s="18"/>
      <c r="N59" s="18"/>
      <c r="O59" s="18"/>
      <c r="P59" s="49">
        <v>43604</v>
      </c>
      <c r="Q59" s="48" t="s">
        <v>116</v>
      </c>
      <c r="R59" s="18"/>
      <c r="S59" s="18"/>
      <c r="T59" s="18"/>
    </row>
    <row r="60" spans="1:20">
      <c r="A60" s="4">
        <v>56</v>
      </c>
      <c r="B60" s="17" t="s">
        <v>62</v>
      </c>
      <c r="C60" s="18" t="s">
        <v>235</v>
      </c>
      <c r="D60" s="18" t="s">
        <v>23</v>
      </c>
      <c r="E60" s="19">
        <v>18140216602</v>
      </c>
      <c r="F60" s="18" t="s">
        <v>126</v>
      </c>
      <c r="G60" s="19">
        <v>37</v>
      </c>
      <c r="H60" s="19">
        <v>42</v>
      </c>
      <c r="I60" s="60">
        <f t="shared" si="0"/>
        <v>79</v>
      </c>
      <c r="J60" s="18">
        <v>9854345484</v>
      </c>
      <c r="K60" s="18" t="s">
        <v>425</v>
      </c>
      <c r="L60" s="83" t="s">
        <v>426</v>
      </c>
      <c r="M60" s="85">
        <v>6913028905</v>
      </c>
      <c r="N60" s="65" t="s">
        <v>424</v>
      </c>
      <c r="O60" s="65">
        <v>8011292415</v>
      </c>
      <c r="P60" s="49">
        <v>43605</v>
      </c>
      <c r="Q60" s="48" t="s">
        <v>89</v>
      </c>
      <c r="R60" s="18"/>
      <c r="S60" s="18"/>
      <c r="T60" s="18"/>
    </row>
    <row r="61" spans="1:20">
      <c r="A61" s="4">
        <v>57</v>
      </c>
      <c r="B61" s="17" t="s">
        <v>62</v>
      </c>
      <c r="C61" s="58" t="s">
        <v>236</v>
      </c>
      <c r="D61" s="58" t="s">
        <v>23</v>
      </c>
      <c r="E61" s="17">
        <v>18140216603</v>
      </c>
      <c r="F61" s="58" t="s">
        <v>164</v>
      </c>
      <c r="G61" s="17">
        <v>42</v>
      </c>
      <c r="H61" s="17">
        <v>50</v>
      </c>
      <c r="I61" s="60">
        <f t="shared" si="0"/>
        <v>92</v>
      </c>
      <c r="J61" s="58">
        <v>9508094300</v>
      </c>
      <c r="K61" s="18" t="s">
        <v>425</v>
      </c>
      <c r="L61" s="83" t="s">
        <v>426</v>
      </c>
      <c r="M61" s="85">
        <v>6913028905</v>
      </c>
      <c r="N61" s="65" t="s">
        <v>424</v>
      </c>
      <c r="O61" s="65">
        <v>8011292415</v>
      </c>
      <c r="P61" s="49">
        <v>43605</v>
      </c>
      <c r="Q61" s="48" t="s">
        <v>89</v>
      </c>
      <c r="R61" s="18"/>
      <c r="S61" s="18"/>
      <c r="T61" s="18"/>
    </row>
    <row r="62" spans="1:20">
      <c r="A62" s="4">
        <v>58</v>
      </c>
      <c r="B62" s="17" t="s">
        <v>63</v>
      </c>
      <c r="C62" s="18" t="s">
        <v>240</v>
      </c>
      <c r="D62" s="18" t="s">
        <v>25</v>
      </c>
      <c r="E62" s="19"/>
      <c r="F62" s="18"/>
      <c r="G62" s="19">
        <v>24</v>
      </c>
      <c r="H62" s="19">
        <v>24</v>
      </c>
      <c r="I62" s="60">
        <f t="shared" si="0"/>
        <v>48</v>
      </c>
      <c r="J62" s="18">
        <v>8011134093</v>
      </c>
      <c r="K62" s="18" t="s">
        <v>337</v>
      </c>
      <c r="L62" s="83" t="s">
        <v>428</v>
      </c>
      <c r="M62" s="85">
        <v>8473822110</v>
      </c>
      <c r="N62" s="66" t="s">
        <v>427</v>
      </c>
      <c r="O62" s="67">
        <v>8876620719</v>
      </c>
      <c r="P62" s="49">
        <v>43605</v>
      </c>
      <c r="Q62" s="48" t="s">
        <v>89</v>
      </c>
      <c r="R62" s="18"/>
      <c r="S62" s="18"/>
      <c r="T62" s="18"/>
    </row>
    <row r="63" spans="1:20">
      <c r="A63" s="4">
        <v>59</v>
      </c>
      <c r="B63" s="17" t="s">
        <v>63</v>
      </c>
      <c r="C63" s="18" t="s">
        <v>241</v>
      </c>
      <c r="D63" s="18" t="s">
        <v>23</v>
      </c>
      <c r="E63" s="19">
        <v>18140230901</v>
      </c>
      <c r="F63" s="18" t="s">
        <v>126</v>
      </c>
      <c r="G63" s="19">
        <v>14</v>
      </c>
      <c r="H63" s="19">
        <v>8</v>
      </c>
      <c r="I63" s="60">
        <f t="shared" si="0"/>
        <v>22</v>
      </c>
      <c r="J63" s="18">
        <v>9435426485</v>
      </c>
      <c r="K63" s="18" t="s">
        <v>337</v>
      </c>
      <c r="L63" s="83" t="s">
        <v>428</v>
      </c>
      <c r="M63" s="85">
        <v>8473822110</v>
      </c>
      <c r="N63" s="66" t="s">
        <v>427</v>
      </c>
      <c r="O63" s="67">
        <v>8876620719</v>
      </c>
      <c r="P63" s="49">
        <v>43605</v>
      </c>
      <c r="Q63" s="48" t="s">
        <v>89</v>
      </c>
      <c r="R63" s="18"/>
      <c r="S63" s="18"/>
      <c r="T63" s="18"/>
    </row>
    <row r="64" spans="1:20">
      <c r="A64" s="4">
        <v>60</v>
      </c>
      <c r="B64" s="17" t="s">
        <v>63</v>
      </c>
      <c r="C64" s="18" t="s">
        <v>242</v>
      </c>
      <c r="D64" s="18" t="s">
        <v>23</v>
      </c>
      <c r="E64" s="19">
        <v>18140227101</v>
      </c>
      <c r="F64" s="18" t="s">
        <v>126</v>
      </c>
      <c r="G64" s="19">
        <v>16</v>
      </c>
      <c r="H64" s="19">
        <v>5</v>
      </c>
      <c r="I64" s="60">
        <f t="shared" si="0"/>
        <v>21</v>
      </c>
      <c r="J64" s="18">
        <v>9954812094</v>
      </c>
      <c r="K64" s="18" t="s">
        <v>337</v>
      </c>
      <c r="L64" s="83" t="s">
        <v>428</v>
      </c>
      <c r="M64" s="85">
        <v>8473822110</v>
      </c>
      <c r="N64" s="66" t="s">
        <v>427</v>
      </c>
      <c r="O64" s="67">
        <v>8876620719</v>
      </c>
      <c r="P64" s="49">
        <v>43605</v>
      </c>
      <c r="Q64" s="48" t="s">
        <v>89</v>
      </c>
      <c r="R64" s="18"/>
      <c r="S64" s="18"/>
      <c r="T64" s="18"/>
    </row>
    <row r="65" spans="1:20">
      <c r="A65" s="4">
        <v>61</v>
      </c>
      <c r="B65" s="17" t="s">
        <v>62</v>
      </c>
      <c r="C65" s="18" t="s">
        <v>237</v>
      </c>
      <c r="D65" s="18" t="s">
        <v>25</v>
      </c>
      <c r="E65" s="19">
        <v>25</v>
      </c>
      <c r="F65" s="18"/>
      <c r="G65" s="19">
        <v>26</v>
      </c>
      <c r="H65" s="19">
        <v>24</v>
      </c>
      <c r="I65" s="60">
        <f t="shared" si="0"/>
        <v>50</v>
      </c>
      <c r="J65" s="18">
        <v>8749912083</v>
      </c>
      <c r="K65" s="18" t="s">
        <v>330</v>
      </c>
      <c r="L65" s="18" t="s">
        <v>413</v>
      </c>
      <c r="M65" s="18">
        <v>6913028978</v>
      </c>
      <c r="N65" s="65" t="s">
        <v>429</v>
      </c>
      <c r="O65" s="65">
        <v>9678425766</v>
      </c>
      <c r="P65" s="49">
        <v>43606</v>
      </c>
      <c r="Q65" s="48" t="s">
        <v>94</v>
      </c>
      <c r="R65" s="18"/>
      <c r="S65" s="18"/>
      <c r="T65" s="18"/>
    </row>
    <row r="66" spans="1:20">
      <c r="A66" s="4">
        <v>62</v>
      </c>
      <c r="B66" s="17" t="s">
        <v>62</v>
      </c>
      <c r="C66" s="18" t="s">
        <v>238</v>
      </c>
      <c r="D66" s="18" t="s">
        <v>23</v>
      </c>
      <c r="E66" s="19">
        <v>18140216704</v>
      </c>
      <c r="F66" s="18" t="s">
        <v>126</v>
      </c>
      <c r="G66" s="19">
        <v>23</v>
      </c>
      <c r="H66" s="19">
        <v>16</v>
      </c>
      <c r="I66" s="60">
        <f t="shared" si="0"/>
        <v>39</v>
      </c>
      <c r="J66" s="18">
        <v>9854560873</v>
      </c>
      <c r="K66" s="18" t="s">
        <v>330</v>
      </c>
      <c r="L66" s="18" t="s">
        <v>413</v>
      </c>
      <c r="M66" s="18">
        <v>6913028978</v>
      </c>
      <c r="N66" s="65" t="s">
        <v>429</v>
      </c>
      <c r="O66" s="65">
        <v>9678425766</v>
      </c>
      <c r="P66" s="49">
        <v>43606</v>
      </c>
      <c r="Q66" s="48" t="s">
        <v>94</v>
      </c>
      <c r="R66" s="18"/>
      <c r="S66" s="18"/>
      <c r="T66" s="18"/>
    </row>
    <row r="67" spans="1:20">
      <c r="A67" s="4">
        <v>63</v>
      </c>
      <c r="B67" s="17" t="s">
        <v>62</v>
      </c>
      <c r="C67" s="18" t="s">
        <v>239</v>
      </c>
      <c r="D67" s="18" t="s">
        <v>23</v>
      </c>
      <c r="E67" s="19">
        <v>18140216903</v>
      </c>
      <c r="F67" s="18" t="s">
        <v>126</v>
      </c>
      <c r="G67" s="19">
        <v>29</v>
      </c>
      <c r="H67" s="19">
        <v>41</v>
      </c>
      <c r="I67" s="60">
        <f t="shared" si="0"/>
        <v>70</v>
      </c>
      <c r="J67" s="18">
        <v>9707066575</v>
      </c>
      <c r="K67" s="18" t="s">
        <v>336</v>
      </c>
      <c r="L67" s="18" t="s">
        <v>413</v>
      </c>
      <c r="M67" s="18">
        <v>6913028978</v>
      </c>
      <c r="N67" s="65" t="s">
        <v>430</v>
      </c>
      <c r="O67" s="65">
        <v>9678425766</v>
      </c>
      <c r="P67" s="49">
        <v>43606</v>
      </c>
      <c r="Q67" s="48" t="s">
        <v>94</v>
      </c>
      <c r="R67" s="18"/>
      <c r="S67" s="18"/>
      <c r="T67" s="18"/>
    </row>
    <row r="68" spans="1:20">
      <c r="A68" s="4">
        <v>64</v>
      </c>
      <c r="B68" s="17" t="s">
        <v>63</v>
      </c>
      <c r="C68" s="18" t="s">
        <v>243</v>
      </c>
      <c r="D68" s="18" t="s">
        <v>25</v>
      </c>
      <c r="E68" s="19"/>
      <c r="F68" s="18"/>
      <c r="G68" s="19">
        <v>46</v>
      </c>
      <c r="H68" s="19">
        <v>35</v>
      </c>
      <c r="I68" s="60">
        <f t="shared" si="0"/>
        <v>81</v>
      </c>
      <c r="J68" s="18">
        <v>8011691862</v>
      </c>
      <c r="K68" s="18" t="s">
        <v>337</v>
      </c>
      <c r="L68" s="83" t="s">
        <v>428</v>
      </c>
      <c r="M68" s="85">
        <v>8473822110</v>
      </c>
      <c r="N68" s="66" t="s">
        <v>431</v>
      </c>
      <c r="O68" s="67">
        <v>8811859791</v>
      </c>
      <c r="P68" s="49">
        <v>43606</v>
      </c>
      <c r="Q68" s="48" t="s">
        <v>94</v>
      </c>
      <c r="R68" s="18"/>
      <c r="S68" s="18"/>
      <c r="T68" s="18"/>
    </row>
    <row r="69" spans="1:20">
      <c r="A69" s="4">
        <v>65</v>
      </c>
      <c r="B69" s="17" t="s">
        <v>63</v>
      </c>
      <c r="C69" s="18" t="s">
        <v>244</v>
      </c>
      <c r="D69" s="18" t="s">
        <v>23</v>
      </c>
      <c r="E69" s="19">
        <v>18140230902</v>
      </c>
      <c r="F69" s="18" t="s">
        <v>126</v>
      </c>
      <c r="G69" s="19">
        <v>35</v>
      </c>
      <c r="H69" s="19">
        <v>31</v>
      </c>
      <c r="I69" s="60">
        <f t="shared" si="0"/>
        <v>66</v>
      </c>
      <c r="J69" s="18">
        <v>8486485367</v>
      </c>
      <c r="K69" s="18" t="s">
        <v>337</v>
      </c>
      <c r="L69" s="83" t="s">
        <v>428</v>
      </c>
      <c r="M69" s="85">
        <v>8473822110</v>
      </c>
      <c r="N69" s="66" t="s">
        <v>431</v>
      </c>
      <c r="O69" s="67">
        <v>8811859791</v>
      </c>
      <c r="P69" s="49">
        <v>43606</v>
      </c>
      <c r="Q69" s="48" t="s">
        <v>94</v>
      </c>
      <c r="R69" s="18"/>
      <c r="S69" s="18"/>
      <c r="T69" s="18"/>
    </row>
    <row r="70" spans="1:20">
      <c r="A70" s="4">
        <v>66</v>
      </c>
      <c r="B70" s="17" t="s">
        <v>62</v>
      </c>
      <c r="C70" s="18" t="s">
        <v>245</v>
      </c>
      <c r="D70" s="18" t="s">
        <v>25</v>
      </c>
      <c r="E70" s="19"/>
      <c r="F70" s="18"/>
      <c r="G70" s="19">
        <v>35</v>
      </c>
      <c r="H70" s="19">
        <v>29</v>
      </c>
      <c r="I70" s="60">
        <f t="shared" ref="I70:I133" si="1">SUM(G70:H70)</f>
        <v>64</v>
      </c>
      <c r="J70" s="18"/>
      <c r="K70" s="18" t="s">
        <v>330</v>
      </c>
      <c r="L70" s="18" t="s">
        <v>413</v>
      </c>
      <c r="M70" s="18">
        <v>6913028978</v>
      </c>
      <c r="N70" s="65" t="s">
        <v>429</v>
      </c>
      <c r="O70" s="65">
        <v>9678425766</v>
      </c>
      <c r="P70" s="49">
        <v>43607</v>
      </c>
      <c r="Q70" s="48" t="s">
        <v>98</v>
      </c>
      <c r="R70" s="18"/>
      <c r="S70" s="18"/>
      <c r="T70" s="18"/>
    </row>
    <row r="71" spans="1:20">
      <c r="A71" s="4">
        <v>67</v>
      </c>
      <c r="B71" s="17" t="s">
        <v>62</v>
      </c>
      <c r="C71" s="18" t="s">
        <v>246</v>
      </c>
      <c r="D71" s="18" t="s">
        <v>23</v>
      </c>
      <c r="E71" s="19">
        <v>18140216705</v>
      </c>
      <c r="F71" s="18" t="s">
        <v>126</v>
      </c>
      <c r="G71" s="19">
        <v>23</v>
      </c>
      <c r="H71" s="19">
        <v>21</v>
      </c>
      <c r="I71" s="60">
        <f t="shared" si="1"/>
        <v>44</v>
      </c>
      <c r="J71" s="18">
        <v>9854318832</v>
      </c>
      <c r="K71" s="18" t="s">
        <v>330</v>
      </c>
      <c r="L71" s="18" t="s">
        <v>413</v>
      </c>
      <c r="M71" s="18">
        <v>6913028978</v>
      </c>
      <c r="N71" s="65" t="s">
        <v>429</v>
      </c>
      <c r="O71" s="65">
        <v>9678425766</v>
      </c>
      <c r="P71" s="49">
        <v>43607</v>
      </c>
      <c r="Q71" s="48" t="s">
        <v>98</v>
      </c>
      <c r="R71" s="18"/>
      <c r="S71" s="18"/>
      <c r="T71" s="18"/>
    </row>
    <row r="72" spans="1:20">
      <c r="A72" s="4">
        <v>68</v>
      </c>
      <c r="B72" s="17" t="s">
        <v>63</v>
      </c>
      <c r="C72" s="18" t="s">
        <v>247</v>
      </c>
      <c r="D72" s="18" t="s">
        <v>25</v>
      </c>
      <c r="E72" s="19"/>
      <c r="F72" s="18"/>
      <c r="G72" s="19">
        <v>24</v>
      </c>
      <c r="H72" s="19">
        <v>32</v>
      </c>
      <c r="I72" s="60">
        <f t="shared" si="1"/>
        <v>56</v>
      </c>
      <c r="J72" s="18">
        <v>9957249847</v>
      </c>
      <c r="K72" s="18" t="s">
        <v>337</v>
      </c>
      <c r="L72" s="83" t="s">
        <v>428</v>
      </c>
      <c r="M72" s="85">
        <v>8473822110</v>
      </c>
      <c r="N72" s="66" t="s">
        <v>431</v>
      </c>
      <c r="O72" s="67">
        <v>8811859791</v>
      </c>
      <c r="P72" s="49">
        <v>43607</v>
      </c>
      <c r="Q72" s="48" t="s">
        <v>98</v>
      </c>
      <c r="R72" s="18"/>
      <c r="S72" s="18"/>
      <c r="T72" s="18"/>
    </row>
    <row r="73" spans="1:20">
      <c r="A73" s="4">
        <v>69</v>
      </c>
      <c r="B73" s="17" t="s">
        <v>63</v>
      </c>
      <c r="C73" s="18" t="s">
        <v>248</v>
      </c>
      <c r="D73" s="18" t="s">
        <v>23</v>
      </c>
      <c r="E73" s="19">
        <v>18140207805</v>
      </c>
      <c r="F73" s="18" t="s">
        <v>164</v>
      </c>
      <c r="G73" s="19">
        <v>12</v>
      </c>
      <c r="H73" s="19">
        <v>24</v>
      </c>
      <c r="I73" s="60">
        <f t="shared" si="1"/>
        <v>36</v>
      </c>
      <c r="J73" s="18">
        <v>9854675064</v>
      </c>
      <c r="K73" s="18" t="s">
        <v>340</v>
      </c>
      <c r="L73" s="18" t="s">
        <v>433</v>
      </c>
      <c r="M73" s="18">
        <v>6913028937</v>
      </c>
      <c r="N73" s="66" t="s">
        <v>432</v>
      </c>
      <c r="O73" s="67">
        <v>8011791108</v>
      </c>
      <c r="P73" s="49">
        <v>43607</v>
      </c>
      <c r="Q73" s="48" t="s">
        <v>98</v>
      </c>
      <c r="R73" s="18"/>
      <c r="S73" s="18"/>
      <c r="T73" s="18"/>
    </row>
    <row r="74" spans="1:20">
      <c r="A74" s="4">
        <v>70</v>
      </c>
      <c r="B74" s="17" t="s">
        <v>63</v>
      </c>
      <c r="C74" s="18" t="s">
        <v>249</v>
      </c>
      <c r="D74" s="18" t="s">
        <v>23</v>
      </c>
      <c r="E74" s="19">
        <v>18140226802</v>
      </c>
      <c r="F74" s="18" t="s">
        <v>126</v>
      </c>
      <c r="G74" s="19">
        <v>13</v>
      </c>
      <c r="H74" s="19">
        <v>16</v>
      </c>
      <c r="I74" s="60">
        <f t="shared" si="1"/>
        <v>29</v>
      </c>
      <c r="J74" s="18">
        <v>9678903818</v>
      </c>
      <c r="K74" s="18" t="s">
        <v>340</v>
      </c>
      <c r="L74" s="18" t="s">
        <v>433</v>
      </c>
      <c r="M74" s="18">
        <v>6913028937</v>
      </c>
      <c r="N74" s="66" t="s">
        <v>432</v>
      </c>
      <c r="O74" s="67">
        <v>8011791108</v>
      </c>
      <c r="P74" s="49">
        <v>43607</v>
      </c>
      <c r="Q74" s="48" t="s">
        <v>98</v>
      </c>
      <c r="R74" s="18"/>
      <c r="S74" s="18"/>
      <c r="T74" s="18"/>
    </row>
    <row r="75" spans="1:20">
      <c r="A75" s="4">
        <v>71</v>
      </c>
      <c r="B75" s="17" t="s">
        <v>62</v>
      </c>
      <c r="C75" s="18" t="s">
        <v>250</v>
      </c>
      <c r="D75" s="18" t="s">
        <v>23</v>
      </c>
      <c r="E75" s="19">
        <v>18140216707</v>
      </c>
      <c r="F75" s="18" t="s">
        <v>174</v>
      </c>
      <c r="G75" s="19">
        <v>81</v>
      </c>
      <c r="H75" s="19">
        <v>92</v>
      </c>
      <c r="I75" s="60">
        <f t="shared" si="1"/>
        <v>173</v>
      </c>
      <c r="J75" s="18">
        <v>9707639841</v>
      </c>
      <c r="K75" s="18" t="s">
        <v>330</v>
      </c>
      <c r="L75" s="18" t="s">
        <v>413</v>
      </c>
      <c r="M75" s="18">
        <v>6913028978</v>
      </c>
      <c r="N75" s="66" t="s">
        <v>434</v>
      </c>
      <c r="O75" s="67">
        <v>9678047007</v>
      </c>
      <c r="P75" s="49">
        <v>43608</v>
      </c>
      <c r="Q75" s="48" t="s">
        <v>101</v>
      </c>
      <c r="R75" s="18"/>
      <c r="S75" s="18"/>
      <c r="T75" s="18"/>
    </row>
    <row r="76" spans="1:20">
      <c r="A76" s="4">
        <v>72</v>
      </c>
      <c r="B76" s="17" t="s">
        <v>63</v>
      </c>
      <c r="C76" s="18" t="s">
        <v>251</v>
      </c>
      <c r="D76" s="18" t="s">
        <v>25</v>
      </c>
      <c r="E76" s="19"/>
      <c r="F76" s="18"/>
      <c r="G76" s="19">
        <v>12</v>
      </c>
      <c r="H76" s="19">
        <v>17</v>
      </c>
      <c r="I76" s="60">
        <f t="shared" si="1"/>
        <v>29</v>
      </c>
      <c r="J76" s="18"/>
      <c r="K76" s="18" t="s">
        <v>337</v>
      </c>
      <c r="L76" s="83" t="s">
        <v>428</v>
      </c>
      <c r="M76" s="85">
        <v>8473822110</v>
      </c>
      <c r="N76" s="66" t="s">
        <v>431</v>
      </c>
      <c r="O76" s="67">
        <v>8811859791</v>
      </c>
      <c r="P76" s="49">
        <v>43608</v>
      </c>
      <c r="Q76" s="48" t="s">
        <v>101</v>
      </c>
      <c r="R76" s="18"/>
      <c r="S76" s="18"/>
      <c r="T76" s="18"/>
    </row>
    <row r="77" spans="1:20">
      <c r="A77" s="4">
        <v>73</v>
      </c>
      <c r="B77" s="17" t="s">
        <v>63</v>
      </c>
      <c r="C77" s="18" t="s">
        <v>252</v>
      </c>
      <c r="D77" s="18" t="s">
        <v>23</v>
      </c>
      <c r="E77" s="19">
        <v>18140213901</v>
      </c>
      <c r="F77" s="18" t="s">
        <v>164</v>
      </c>
      <c r="G77" s="19">
        <v>43</v>
      </c>
      <c r="H77" s="19">
        <v>66</v>
      </c>
      <c r="I77" s="60">
        <f t="shared" si="1"/>
        <v>109</v>
      </c>
      <c r="J77" s="18">
        <v>9954447402</v>
      </c>
      <c r="K77" s="18" t="s">
        <v>337</v>
      </c>
      <c r="L77" s="83" t="s">
        <v>428</v>
      </c>
      <c r="M77" s="85">
        <v>8473822110</v>
      </c>
      <c r="N77" s="66" t="s">
        <v>431</v>
      </c>
      <c r="O77" s="67">
        <v>8811859791</v>
      </c>
      <c r="P77" s="49">
        <v>43608</v>
      </c>
      <c r="Q77" s="48" t="s">
        <v>101</v>
      </c>
      <c r="R77" s="18"/>
      <c r="S77" s="18"/>
      <c r="T77" s="18"/>
    </row>
    <row r="78" spans="1:20" ht="28.5">
      <c r="A78" s="4">
        <v>74</v>
      </c>
      <c r="B78" s="17" t="s">
        <v>62</v>
      </c>
      <c r="C78" s="18" t="s">
        <v>253</v>
      </c>
      <c r="D78" s="18" t="s">
        <v>25</v>
      </c>
      <c r="E78" s="19">
        <v>5</v>
      </c>
      <c r="F78" s="18"/>
      <c r="G78" s="19">
        <v>51</v>
      </c>
      <c r="H78" s="19">
        <v>71</v>
      </c>
      <c r="I78" s="60">
        <f t="shared" si="1"/>
        <v>122</v>
      </c>
      <c r="J78" s="18">
        <v>9707116969</v>
      </c>
      <c r="K78" s="18" t="s">
        <v>326</v>
      </c>
      <c r="L78" s="65" t="s">
        <v>401</v>
      </c>
      <c r="M78" s="65">
        <v>6913028975</v>
      </c>
      <c r="N78" s="65" t="s">
        <v>435</v>
      </c>
      <c r="O78" s="65">
        <v>9678425476</v>
      </c>
      <c r="P78" s="49">
        <v>43609</v>
      </c>
      <c r="Q78" s="48" t="s">
        <v>112</v>
      </c>
      <c r="R78" s="18"/>
      <c r="S78" s="18"/>
      <c r="T78" s="18"/>
    </row>
    <row r="79" spans="1:20">
      <c r="A79" s="4">
        <v>75</v>
      </c>
      <c r="B79" s="17" t="s">
        <v>63</v>
      </c>
      <c r="C79" s="18" t="s">
        <v>254</v>
      </c>
      <c r="D79" s="18" t="s">
        <v>25</v>
      </c>
      <c r="E79" s="19">
        <v>3</v>
      </c>
      <c r="F79" s="18"/>
      <c r="G79" s="19">
        <v>33</v>
      </c>
      <c r="H79" s="19">
        <v>33</v>
      </c>
      <c r="I79" s="60">
        <f t="shared" si="1"/>
        <v>66</v>
      </c>
      <c r="J79" s="18">
        <v>8011087008</v>
      </c>
      <c r="K79" s="18" t="s">
        <v>338</v>
      </c>
      <c r="L79" s="18" t="s">
        <v>379</v>
      </c>
      <c r="M79" s="18">
        <v>6913028934</v>
      </c>
      <c r="N79" s="66" t="s">
        <v>436</v>
      </c>
      <c r="O79" s="67">
        <v>9957674478</v>
      </c>
      <c r="P79" s="49">
        <v>43609</v>
      </c>
      <c r="Q79" s="48" t="s">
        <v>112</v>
      </c>
      <c r="R79" s="18"/>
      <c r="S79" s="18"/>
      <c r="T79" s="18"/>
    </row>
    <row r="80" spans="1:20">
      <c r="A80" s="4">
        <v>76</v>
      </c>
      <c r="B80" s="17" t="s">
        <v>63</v>
      </c>
      <c r="C80" s="18" t="s">
        <v>255</v>
      </c>
      <c r="D80" s="18" t="s">
        <v>23</v>
      </c>
      <c r="E80" s="19">
        <v>18140226201</v>
      </c>
      <c r="F80" s="18" t="s">
        <v>126</v>
      </c>
      <c r="G80" s="19">
        <v>12</v>
      </c>
      <c r="H80" s="19">
        <v>15</v>
      </c>
      <c r="I80" s="60">
        <f t="shared" si="1"/>
        <v>27</v>
      </c>
      <c r="J80" s="18">
        <v>8011883260</v>
      </c>
      <c r="K80" s="18" t="s">
        <v>338</v>
      </c>
      <c r="L80" s="18" t="s">
        <v>379</v>
      </c>
      <c r="M80" s="18">
        <v>6913028934</v>
      </c>
      <c r="N80" s="66" t="s">
        <v>436</v>
      </c>
      <c r="O80" s="67">
        <v>9957674478</v>
      </c>
      <c r="P80" s="49">
        <v>43609</v>
      </c>
      <c r="Q80" s="48" t="s">
        <v>112</v>
      </c>
      <c r="R80" s="18"/>
      <c r="S80" s="18"/>
      <c r="T80" s="18"/>
    </row>
    <row r="81" spans="1:20">
      <c r="A81" s="4">
        <v>77</v>
      </c>
      <c r="B81" s="17" t="s">
        <v>63</v>
      </c>
      <c r="C81" s="18" t="s">
        <v>256</v>
      </c>
      <c r="D81" s="18" t="s">
        <v>23</v>
      </c>
      <c r="E81" s="19">
        <v>18140242001</v>
      </c>
      <c r="F81" s="18" t="s">
        <v>126</v>
      </c>
      <c r="G81" s="19">
        <v>31</v>
      </c>
      <c r="H81" s="19">
        <v>18</v>
      </c>
      <c r="I81" s="60">
        <f t="shared" si="1"/>
        <v>49</v>
      </c>
      <c r="J81" s="18">
        <v>9678884638</v>
      </c>
      <c r="K81" s="18" t="s">
        <v>338</v>
      </c>
      <c r="L81" s="18" t="s">
        <v>379</v>
      </c>
      <c r="M81" s="18">
        <v>6913028934</v>
      </c>
      <c r="N81" s="66" t="s">
        <v>437</v>
      </c>
      <c r="O81" s="67">
        <v>7896235351</v>
      </c>
      <c r="P81" s="49">
        <v>43609</v>
      </c>
      <c r="Q81" s="48" t="s">
        <v>112</v>
      </c>
      <c r="R81" s="18"/>
      <c r="S81" s="18"/>
      <c r="T81" s="18"/>
    </row>
    <row r="82" spans="1:20" ht="132">
      <c r="A82" s="4">
        <v>78</v>
      </c>
      <c r="B82" s="17"/>
      <c r="C82" s="18" t="s">
        <v>198</v>
      </c>
      <c r="D82" s="18"/>
      <c r="E82" s="19"/>
      <c r="F82" s="18"/>
      <c r="G82" s="19"/>
      <c r="H82" s="19"/>
      <c r="I82" s="60">
        <f t="shared" si="1"/>
        <v>0</v>
      </c>
      <c r="J82" s="18"/>
      <c r="K82" s="18"/>
      <c r="L82" s="18"/>
      <c r="M82" s="18"/>
      <c r="N82" s="18"/>
      <c r="O82" s="18"/>
      <c r="P82" s="49">
        <v>43610</v>
      </c>
      <c r="Q82" s="48" t="s">
        <v>114</v>
      </c>
      <c r="R82" s="18"/>
      <c r="S82" s="18"/>
      <c r="T82" s="18" t="s">
        <v>133</v>
      </c>
    </row>
    <row r="83" spans="1:20">
      <c r="A83" s="4">
        <v>79</v>
      </c>
      <c r="B83" s="17"/>
      <c r="C83" s="18" t="s">
        <v>141</v>
      </c>
      <c r="D83" s="18"/>
      <c r="E83" s="19"/>
      <c r="F83" s="18"/>
      <c r="G83" s="19"/>
      <c r="H83" s="19"/>
      <c r="I83" s="60">
        <f t="shared" si="1"/>
        <v>0</v>
      </c>
      <c r="J83" s="18"/>
      <c r="K83" s="18"/>
      <c r="L83" s="18"/>
      <c r="M83" s="18"/>
      <c r="N83" s="18"/>
      <c r="O83" s="18"/>
      <c r="P83" s="49">
        <v>43611</v>
      </c>
      <c r="Q83" s="48" t="s">
        <v>116</v>
      </c>
      <c r="R83" s="18"/>
      <c r="S83" s="18"/>
      <c r="T83" s="18"/>
    </row>
    <row r="84" spans="1:20">
      <c r="A84" s="4">
        <v>80</v>
      </c>
      <c r="B84" s="17" t="s">
        <v>62</v>
      </c>
      <c r="C84" s="18" t="s">
        <v>358</v>
      </c>
      <c r="D84" s="18" t="s">
        <v>23</v>
      </c>
      <c r="E84" s="19">
        <v>18140205601</v>
      </c>
      <c r="F84" s="18"/>
      <c r="G84" s="19">
        <v>75</v>
      </c>
      <c r="H84" s="19">
        <v>54</v>
      </c>
      <c r="I84" s="60">
        <f t="shared" si="1"/>
        <v>129</v>
      </c>
      <c r="J84" s="18">
        <v>9859163497</v>
      </c>
      <c r="K84" s="18" t="s">
        <v>357</v>
      </c>
      <c r="L84" s="86" t="s">
        <v>438</v>
      </c>
      <c r="M84" s="87">
        <v>9854439033</v>
      </c>
      <c r="N84" s="88" t="s">
        <v>440</v>
      </c>
      <c r="O84" s="69">
        <v>8723837260</v>
      </c>
      <c r="P84" s="49">
        <v>43612</v>
      </c>
      <c r="Q84" s="48" t="s">
        <v>89</v>
      </c>
      <c r="R84" s="18"/>
      <c r="S84" s="18"/>
      <c r="T84" s="18"/>
    </row>
    <row r="85" spans="1:20">
      <c r="A85" s="4">
        <v>81</v>
      </c>
      <c r="B85" s="17" t="s">
        <v>62</v>
      </c>
      <c r="C85" s="18"/>
      <c r="D85" s="18"/>
      <c r="E85" s="19"/>
      <c r="F85" s="18"/>
      <c r="G85" s="19"/>
      <c r="H85" s="19"/>
      <c r="I85" s="60">
        <f t="shared" si="1"/>
        <v>0</v>
      </c>
      <c r="J85" s="18"/>
      <c r="K85" s="18"/>
      <c r="L85" s="18"/>
      <c r="M85" s="18"/>
      <c r="N85" s="18"/>
      <c r="O85" s="18"/>
      <c r="P85" s="49">
        <v>43612</v>
      </c>
      <c r="Q85" s="48" t="s">
        <v>89</v>
      </c>
      <c r="R85" s="18"/>
      <c r="S85" s="18"/>
      <c r="T85" s="18"/>
    </row>
    <row r="86" spans="1:20">
      <c r="A86" s="4">
        <v>82</v>
      </c>
      <c r="B86" s="17" t="s">
        <v>63</v>
      </c>
      <c r="C86" s="18" t="s">
        <v>257</v>
      </c>
      <c r="D86" s="18" t="s">
        <v>25</v>
      </c>
      <c r="E86" s="19"/>
      <c r="F86" s="18"/>
      <c r="G86" s="19"/>
      <c r="H86" s="19"/>
      <c r="I86" s="60">
        <f t="shared" si="1"/>
        <v>0</v>
      </c>
      <c r="J86" s="18">
        <v>8822201430</v>
      </c>
      <c r="K86" s="18" t="s">
        <v>329</v>
      </c>
      <c r="L86" s="83" t="s">
        <v>409</v>
      </c>
      <c r="M86" s="58">
        <v>6913028914</v>
      </c>
      <c r="N86" s="81" t="s">
        <v>414</v>
      </c>
      <c r="O86" s="82">
        <v>8399888425</v>
      </c>
      <c r="P86" s="49">
        <v>43612</v>
      </c>
      <c r="Q86" s="48" t="s">
        <v>89</v>
      </c>
      <c r="R86" s="18"/>
      <c r="S86" s="18"/>
      <c r="T86" s="18"/>
    </row>
    <row r="87" spans="1:20">
      <c r="A87" s="4">
        <v>83</v>
      </c>
      <c r="B87" s="17" t="s">
        <v>63</v>
      </c>
      <c r="C87" s="18" t="s">
        <v>258</v>
      </c>
      <c r="D87" s="18" t="s">
        <v>23</v>
      </c>
      <c r="E87" s="19">
        <v>18140223403</v>
      </c>
      <c r="F87" s="18" t="s">
        <v>126</v>
      </c>
      <c r="G87" s="19">
        <v>60</v>
      </c>
      <c r="H87" s="19">
        <v>70</v>
      </c>
      <c r="I87" s="60">
        <f t="shared" si="1"/>
        <v>130</v>
      </c>
      <c r="J87" s="18">
        <v>9954865090</v>
      </c>
      <c r="K87" s="18" t="s">
        <v>329</v>
      </c>
      <c r="L87" s="83" t="s">
        <v>409</v>
      </c>
      <c r="M87" s="58">
        <v>6913028914</v>
      </c>
      <c r="N87" s="81" t="s">
        <v>414</v>
      </c>
      <c r="O87" s="82">
        <v>8399888425</v>
      </c>
      <c r="P87" s="49">
        <v>43612</v>
      </c>
      <c r="Q87" s="48" t="s">
        <v>89</v>
      </c>
      <c r="R87" s="18"/>
      <c r="S87" s="18"/>
      <c r="T87" s="18"/>
    </row>
    <row r="88" spans="1:20">
      <c r="A88" s="4">
        <v>84</v>
      </c>
      <c r="B88" s="17" t="s">
        <v>62</v>
      </c>
      <c r="C88" s="18" t="s">
        <v>359</v>
      </c>
      <c r="D88" s="18" t="s">
        <v>23</v>
      </c>
      <c r="E88" s="19">
        <v>18140205603</v>
      </c>
      <c r="F88" s="18" t="s">
        <v>164</v>
      </c>
      <c r="G88" s="19">
        <v>74</v>
      </c>
      <c r="H88" s="19">
        <v>97</v>
      </c>
      <c r="I88" s="60">
        <f t="shared" si="1"/>
        <v>171</v>
      </c>
      <c r="J88" s="18">
        <v>9859345894</v>
      </c>
      <c r="K88" s="18" t="s">
        <v>357</v>
      </c>
      <c r="L88" s="86" t="s">
        <v>438</v>
      </c>
      <c r="M88" s="87">
        <v>9854439033</v>
      </c>
      <c r="N88" s="88" t="s">
        <v>440</v>
      </c>
      <c r="O88" s="69">
        <v>8723837260</v>
      </c>
      <c r="P88" s="49">
        <v>43613</v>
      </c>
      <c r="Q88" s="48" t="s">
        <v>94</v>
      </c>
      <c r="R88" s="18"/>
      <c r="S88" s="18"/>
      <c r="T88" s="18"/>
    </row>
    <row r="89" spans="1:20">
      <c r="A89" s="4">
        <v>85</v>
      </c>
      <c r="B89" s="17" t="s">
        <v>62</v>
      </c>
      <c r="C89" s="18"/>
      <c r="D89" s="18"/>
      <c r="E89" s="19"/>
      <c r="F89" s="18"/>
      <c r="G89" s="19"/>
      <c r="H89" s="19"/>
      <c r="I89" s="60">
        <f t="shared" si="1"/>
        <v>0</v>
      </c>
      <c r="J89" s="18"/>
      <c r="K89" s="18"/>
      <c r="L89" s="18"/>
      <c r="M89" s="18"/>
      <c r="N89" s="18"/>
      <c r="O89" s="18"/>
      <c r="P89" s="49">
        <v>43613</v>
      </c>
      <c r="Q89" s="48" t="s">
        <v>94</v>
      </c>
      <c r="R89" s="18"/>
      <c r="S89" s="18"/>
      <c r="T89" s="18"/>
    </row>
    <row r="90" spans="1:20" ht="33">
      <c r="A90" s="4">
        <v>86</v>
      </c>
      <c r="B90" s="17" t="s">
        <v>63</v>
      </c>
      <c r="C90" s="18" t="s">
        <v>259</v>
      </c>
      <c r="D90" s="18"/>
      <c r="E90" s="19"/>
      <c r="F90" s="18"/>
      <c r="G90" s="19">
        <v>19</v>
      </c>
      <c r="H90" s="19">
        <v>24</v>
      </c>
      <c r="I90" s="60">
        <f t="shared" si="1"/>
        <v>43</v>
      </c>
      <c r="J90" s="18">
        <v>967869089</v>
      </c>
      <c r="K90" s="18" t="s">
        <v>329</v>
      </c>
      <c r="L90" s="83" t="s">
        <v>409</v>
      </c>
      <c r="M90" s="58">
        <v>6913028914</v>
      </c>
      <c r="N90" s="81" t="s">
        <v>419</v>
      </c>
      <c r="O90" s="82">
        <v>9678399970</v>
      </c>
      <c r="P90" s="49">
        <v>43613</v>
      </c>
      <c r="Q90" s="48" t="s">
        <v>94</v>
      </c>
      <c r="R90" s="18"/>
      <c r="S90" s="18"/>
      <c r="T90" s="18"/>
    </row>
    <row r="91" spans="1:20">
      <c r="A91" s="4">
        <v>87</v>
      </c>
      <c r="B91" s="17" t="s">
        <v>63</v>
      </c>
      <c r="C91" s="18" t="s">
        <v>260</v>
      </c>
      <c r="D91" s="18" t="s">
        <v>23</v>
      </c>
      <c r="E91" s="19">
        <v>18140223408</v>
      </c>
      <c r="F91" s="18" t="s">
        <v>174</v>
      </c>
      <c r="G91" s="19">
        <v>168</v>
      </c>
      <c r="H91" s="19">
        <v>211</v>
      </c>
      <c r="I91" s="60">
        <f t="shared" si="1"/>
        <v>379</v>
      </c>
      <c r="J91" s="18">
        <v>9954620451</v>
      </c>
      <c r="K91" s="18" t="s">
        <v>329</v>
      </c>
      <c r="L91" s="83" t="s">
        <v>409</v>
      </c>
      <c r="M91" s="58">
        <v>6913028914</v>
      </c>
      <c r="N91" s="81" t="s">
        <v>419</v>
      </c>
      <c r="O91" s="82">
        <v>9678399970</v>
      </c>
      <c r="P91" s="49">
        <v>43613</v>
      </c>
      <c r="Q91" s="48" t="s">
        <v>94</v>
      </c>
      <c r="R91" s="18"/>
      <c r="S91" s="18"/>
      <c r="T91" s="18"/>
    </row>
    <row r="92" spans="1:20">
      <c r="A92" s="4">
        <v>88</v>
      </c>
      <c r="B92" s="17" t="s">
        <v>62</v>
      </c>
      <c r="C92" s="18" t="s">
        <v>359</v>
      </c>
      <c r="D92" s="18" t="s">
        <v>23</v>
      </c>
      <c r="E92" s="19">
        <v>18140205603</v>
      </c>
      <c r="F92" s="18" t="s">
        <v>164</v>
      </c>
      <c r="G92" s="19"/>
      <c r="H92" s="19"/>
      <c r="I92" s="60">
        <f t="shared" si="1"/>
        <v>0</v>
      </c>
      <c r="J92" s="18">
        <v>9859345894</v>
      </c>
      <c r="K92" s="18" t="s">
        <v>357</v>
      </c>
      <c r="L92" s="86" t="s">
        <v>438</v>
      </c>
      <c r="M92" s="87">
        <v>9854439033</v>
      </c>
      <c r="N92" s="88" t="s">
        <v>440</v>
      </c>
      <c r="O92" s="69">
        <v>8723837260</v>
      </c>
      <c r="P92" s="49">
        <v>43614</v>
      </c>
      <c r="Q92" s="48" t="s">
        <v>98</v>
      </c>
      <c r="R92" s="18"/>
      <c r="S92" s="18"/>
      <c r="T92" s="18"/>
    </row>
    <row r="93" spans="1:20">
      <c r="A93" s="4">
        <v>89</v>
      </c>
      <c r="B93" s="17" t="s">
        <v>62</v>
      </c>
      <c r="C93" s="18" t="s">
        <v>360</v>
      </c>
      <c r="D93" s="18" t="s">
        <v>23</v>
      </c>
      <c r="E93" s="19">
        <v>18140205602</v>
      </c>
      <c r="F93" s="18" t="s">
        <v>126</v>
      </c>
      <c r="G93" s="19">
        <v>16</v>
      </c>
      <c r="H93" s="19">
        <v>26</v>
      </c>
      <c r="I93" s="60">
        <f t="shared" si="1"/>
        <v>42</v>
      </c>
      <c r="J93" s="18">
        <v>7399975180</v>
      </c>
      <c r="K93" s="18" t="s">
        <v>357</v>
      </c>
      <c r="L93" s="86" t="s">
        <v>438</v>
      </c>
      <c r="M93" s="87">
        <v>9854439033</v>
      </c>
      <c r="N93" s="88" t="s">
        <v>440</v>
      </c>
      <c r="O93" s="69">
        <v>8723837260</v>
      </c>
      <c r="P93" s="49">
        <v>43614</v>
      </c>
      <c r="Q93" s="48" t="s">
        <v>98</v>
      </c>
      <c r="R93" s="18"/>
      <c r="S93" s="18"/>
      <c r="T93" s="18"/>
    </row>
    <row r="94" spans="1:20" ht="33">
      <c r="A94" s="4">
        <v>90</v>
      </c>
      <c r="B94" s="17" t="s">
        <v>63</v>
      </c>
      <c r="C94" s="18" t="s">
        <v>261</v>
      </c>
      <c r="D94" s="18" t="s">
        <v>25</v>
      </c>
      <c r="E94" s="19"/>
      <c r="F94" s="18"/>
      <c r="G94" s="19">
        <v>25</v>
      </c>
      <c r="H94" s="19">
        <v>25</v>
      </c>
      <c r="I94" s="60">
        <f t="shared" si="1"/>
        <v>50</v>
      </c>
      <c r="J94" s="18">
        <v>8011383162</v>
      </c>
      <c r="K94" s="18" t="s">
        <v>329</v>
      </c>
      <c r="L94" s="83" t="s">
        <v>409</v>
      </c>
      <c r="M94" s="58">
        <v>6913028914</v>
      </c>
      <c r="N94" s="81" t="s">
        <v>419</v>
      </c>
      <c r="O94" s="82">
        <v>9678399970</v>
      </c>
      <c r="P94" s="49">
        <v>43614</v>
      </c>
      <c r="Q94" s="48" t="s">
        <v>98</v>
      </c>
      <c r="R94" s="18"/>
      <c r="S94" s="18"/>
      <c r="T94" s="18"/>
    </row>
    <row r="95" spans="1:20">
      <c r="A95" s="4">
        <v>91</v>
      </c>
      <c r="B95" s="17" t="s">
        <v>63</v>
      </c>
      <c r="C95" s="18" t="s">
        <v>260</v>
      </c>
      <c r="D95" s="18" t="s">
        <v>23</v>
      </c>
      <c r="E95" s="19"/>
      <c r="F95" s="18" t="s">
        <v>174</v>
      </c>
      <c r="G95" s="19"/>
      <c r="H95" s="19"/>
      <c r="I95" s="60">
        <f t="shared" si="1"/>
        <v>0</v>
      </c>
      <c r="J95" s="18"/>
      <c r="K95" s="18" t="s">
        <v>329</v>
      </c>
      <c r="L95" s="83" t="s">
        <v>409</v>
      </c>
      <c r="M95" s="58">
        <v>6913028914</v>
      </c>
      <c r="N95" s="81" t="s">
        <v>419</v>
      </c>
      <c r="O95" s="82">
        <v>9678399970</v>
      </c>
      <c r="P95" s="49">
        <v>43614</v>
      </c>
      <c r="Q95" s="48" t="s">
        <v>98</v>
      </c>
      <c r="R95" s="18"/>
      <c r="S95" s="18"/>
      <c r="T95" s="18"/>
    </row>
    <row r="96" spans="1:20">
      <c r="A96" s="4">
        <v>92</v>
      </c>
      <c r="B96" s="17" t="s">
        <v>62</v>
      </c>
      <c r="C96" s="18" t="s">
        <v>361</v>
      </c>
      <c r="D96" s="18" t="s">
        <v>25</v>
      </c>
      <c r="E96" s="19">
        <v>10</v>
      </c>
      <c r="F96" s="18"/>
      <c r="G96" s="19">
        <v>29</v>
      </c>
      <c r="H96" s="19">
        <v>32</v>
      </c>
      <c r="I96" s="60">
        <f t="shared" si="1"/>
        <v>61</v>
      </c>
      <c r="J96" s="18">
        <v>9931243699</v>
      </c>
      <c r="K96" s="18" t="s">
        <v>175</v>
      </c>
      <c r="L96" s="86" t="s">
        <v>439</v>
      </c>
      <c r="M96" s="87">
        <v>9957991862</v>
      </c>
      <c r="N96" s="73" t="s">
        <v>396</v>
      </c>
      <c r="O96" s="69">
        <v>8404037851</v>
      </c>
      <c r="P96" s="49">
        <v>43615</v>
      </c>
      <c r="Q96" s="48" t="s">
        <v>101</v>
      </c>
      <c r="R96" s="18"/>
      <c r="S96" s="18"/>
      <c r="T96" s="18"/>
    </row>
    <row r="97" spans="1:20">
      <c r="A97" s="4">
        <v>93</v>
      </c>
      <c r="B97" s="17" t="s">
        <v>62</v>
      </c>
      <c r="C97" s="18" t="s">
        <v>362</v>
      </c>
      <c r="D97" s="18" t="s">
        <v>23</v>
      </c>
      <c r="E97" s="19">
        <v>18140205902</v>
      </c>
      <c r="F97" s="18" t="s">
        <v>126</v>
      </c>
      <c r="G97" s="19">
        <v>17</v>
      </c>
      <c r="H97" s="19">
        <v>20</v>
      </c>
      <c r="I97" s="60">
        <f t="shared" si="1"/>
        <v>37</v>
      </c>
      <c r="J97" s="18">
        <v>9957300273</v>
      </c>
      <c r="K97" s="18" t="s">
        <v>175</v>
      </c>
      <c r="L97" s="86" t="s">
        <v>439</v>
      </c>
      <c r="M97" s="87">
        <v>9957991862</v>
      </c>
      <c r="N97" s="73" t="s">
        <v>396</v>
      </c>
      <c r="O97" s="69">
        <v>8404037851</v>
      </c>
      <c r="P97" s="49">
        <v>43615</v>
      </c>
      <c r="Q97" s="48" t="s">
        <v>101</v>
      </c>
      <c r="R97" s="18"/>
      <c r="S97" s="18"/>
      <c r="T97" s="18"/>
    </row>
    <row r="98" spans="1:20" ht="33">
      <c r="A98" s="4">
        <v>94</v>
      </c>
      <c r="B98" s="17" t="s">
        <v>63</v>
      </c>
      <c r="C98" s="18" t="s">
        <v>262</v>
      </c>
      <c r="D98" s="18" t="s">
        <v>25</v>
      </c>
      <c r="E98" s="19"/>
      <c r="F98" s="18"/>
      <c r="G98" s="19">
        <v>27</v>
      </c>
      <c r="H98" s="19">
        <v>32</v>
      </c>
      <c r="I98" s="60">
        <f t="shared" si="1"/>
        <v>59</v>
      </c>
      <c r="J98" s="18">
        <v>995709052</v>
      </c>
      <c r="K98" s="18" t="s">
        <v>329</v>
      </c>
      <c r="L98" s="83" t="s">
        <v>409</v>
      </c>
      <c r="M98" s="58">
        <v>6913028914</v>
      </c>
      <c r="N98" s="81" t="s">
        <v>443</v>
      </c>
      <c r="O98" s="82">
        <v>8720925665</v>
      </c>
      <c r="P98" s="49">
        <v>43615</v>
      </c>
      <c r="Q98" s="48" t="s">
        <v>101</v>
      </c>
      <c r="R98" s="18"/>
      <c r="S98" s="18"/>
      <c r="T98" s="18"/>
    </row>
    <row r="99" spans="1:20">
      <c r="A99" s="4">
        <v>95</v>
      </c>
      <c r="B99" s="17" t="s">
        <v>63</v>
      </c>
      <c r="C99" s="18" t="s">
        <v>260</v>
      </c>
      <c r="D99" s="18" t="s">
        <v>23</v>
      </c>
      <c r="E99" s="19"/>
      <c r="F99" s="18" t="s">
        <v>174</v>
      </c>
      <c r="G99" s="19"/>
      <c r="H99" s="19"/>
      <c r="I99" s="60">
        <f t="shared" si="1"/>
        <v>0</v>
      </c>
      <c r="J99" s="18"/>
      <c r="K99" s="18" t="s">
        <v>329</v>
      </c>
      <c r="L99" s="83" t="s">
        <v>409</v>
      </c>
      <c r="M99" s="58">
        <v>6913028914</v>
      </c>
      <c r="N99" s="81" t="s">
        <v>443</v>
      </c>
      <c r="O99" s="82">
        <v>8720925665</v>
      </c>
      <c r="P99" s="49">
        <v>43615</v>
      </c>
      <c r="Q99" s="48" t="s">
        <v>101</v>
      </c>
      <c r="R99" s="18"/>
      <c r="S99" s="18"/>
      <c r="T99" s="18"/>
    </row>
    <row r="100" spans="1:20">
      <c r="A100" s="4">
        <v>96</v>
      </c>
      <c r="B100" s="17" t="s">
        <v>62</v>
      </c>
      <c r="C100" s="18" t="s">
        <v>271</v>
      </c>
      <c r="D100" s="18" t="s">
        <v>23</v>
      </c>
      <c r="E100" s="19">
        <v>18140211502</v>
      </c>
      <c r="F100" s="18" t="s">
        <v>126</v>
      </c>
      <c r="G100" s="19">
        <v>143</v>
      </c>
      <c r="H100" s="19">
        <v>131</v>
      </c>
      <c r="I100" s="60">
        <f t="shared" si="1"/>
        <v>274</v>
      </c>
      <c r="J100" s="18">
        <v>9854540139</v>
      </c>
      <c r="K100" s="18" t="s">
        <v>347</v>
      </c>
      <c r="L100" s="86" t="s">
        <v>442</v>
      </c>
      <c r="M100" s="90">
        <v>6900656875</v>
      </c>
      <c r="N100" s="89" t="s">
        <v>441</v>
      </c>
      <c r="O100" s="71">
        <v>8399880212</v>
      </c>
      <c r="P100" s="49">
        <v>43616</v>
      </c>
      <c r="Q100" s="48" t="s">
        <v>112</v>
      </c>
      <c r="R100" s="18"/>
      <c r="S100" s="18"/>
      <c r="T100" s="18"/>
    </row>
    <row r="101" spans="1:20">
      <c r="A101" s="4">
        <v>97</v>
      </c>
      <c r="B101" s="17" t="s">
        <v>63</v>
      </c>
      <c r="C101" s="18" t="s">
        <v>263</v>
      </c>
      <c r="D101" s="18" t="s">
        <v>25</v>
      </c>
      <c r="E101" s="19"/>
      <c r="F101" s="18"/>
      <c r="G101" s="19"/>
      <c r="H101" s="19"/>
      <c r="I101" s="60">
        <f t="shared" si="1"/>
        <v>0</v>
      </c>
      <c r="J101" s="18">
        <v>9957007366</v>
      </c>
      <c r="K101" s="18" t="s">
        <v>329</v>
      </c>
      <c r="L101" s="83" t="s">
        <v>409</v>
      </c>
      <c r="M101" s="58">
        <v>6913028914</v>
      </c>
      <c r="N101" s="81" t="s">
        <v>443</v>
      </c>
      <c r="O101" s="18"/>
      <c r="P101" s="49">
        <v>43616</v>
      </c>
      <c r="Q101" s="48" t="s">
        <v>112</v>
      </c>
      <c r="R101" s="18"/>
      <c r="S101" s="18"/>
      <c r="T101" s="18"/>
    </row>
    <row r="102" spans="1:20">
      <c r="A102" s="4">
        <v>98</v>
      </c>
      <c r="B102" s="17" t="s">
        <v>63</v>
      </c>
      <c r="C102" s="18" t="s">
        <v>260</v>
      </c>
      <c r="D102" s="18" t="s">
        <v>23</v>
      </c>
      <c r="E102" s="19"/>
      <c r="F102" s="18" t="s">
        <v>174</v>
      </c>
      <c r="G102" s="19"/>
      <c r="H102" s="19"/>
      <c r="I102" s="60">
        <f t="shared" si="1"/>
        <v>0</v>
      </c>
      <c r="J102" s="18"/>
      <c r="K102" s="18" t="s">
        <v>329</v>
      </c>
      <c r="L102" s="83" t="s">
        <v>409</v>
      </c>
      <c r="M102" s="58">
        <v>6913028914</v>
      </c>
      <c r="N102" s="81" t="s">
        <v>443</v>
      </c>
      <c r="O102" s="18"/>
      <c r="P102" s="49">
        <v>43616</v>
      </c>
      <c r="Q102" s="48" t="s">
        <v>112</v>
      </c>
      <c r="R102" s="18"/>
      <c r="S102" s="18"/>
      <c r="T102" s="18"/>
    </row>
    <row r="103" spans="1:20">
      <c r="A103" s="4">
        <v>99</v>
      </c>
      <c r="B103" s="17"/>
      <c r="C103" s="18"/>
      <c r="D103" s="18"/>
      <c r="E103" s="19"/>
      <c r="F103" s="18"/>
      <c r="G103" s="19"/>
      <c r="H103" s="19"/>
      <c r="I103" s="60">
        <f t="shared" si="1"/>
        <v>0</v>
      </c>
      <c r="J103" s="18"/>
      <c r="K103" s="18"/>
      <c r="L103" s="18"/>
      <c r="M103" s="18"/>
      <c r="N103" s="18"/>
      <c r="O103" s="18"/>
      <c r="P103" s="49"/>
      <c r="Q103" s="4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96</v>
      </c>
      <c r="D165" s="21"/>
      <c r="E165" s="13"/>
      <c r="F165" s="21"/>
      <c r="G165" s="61">
        <f>SUM(G5:G164)</f>
        <v>3323</v>
      </c>
      <c r="H165" s="61">
        <f>SUM(H5:H164)</f>
        <v>3491</v>
      </c>
      <c r="I165" s="61">
        <f>SUM(I5:I164)</f>
        <v>6814</v>
      </c>
      <c r="J165" s="21"/>
      <c r="K165" s="21"/>
      <c r="L165" s="21"/>
      <c r="M165" s="21"/>
      <c r="N165" s="21"/>
      <c r="O165" s="21"/>
      <c r="P165" s="14"/>
      <c r="Q165" s="21"/>
      <c r="R165" s="21"/>
      <c r="S165" s="21"/>
      <c r="T165" s="12"/>
    </row>
    <row r="166" spans="1:20">
      <c r="A166" s="44" t="s">
        <v>62</v>
      </c>
      <c r="B166" s="10">
        <f>COUNTIF(B$5:B$164,"Team 1")</f>
        <v>42</v>
      </c>
      <c r="C166" s="44" t="s">
        <v>25</v>
      </c>
      <c r="D166" s="10">
        <f>COUNTIF(D5:D164,"Anganwadi")</f>
        <v>42</v>
      </c>
    </row>
    <row r="167" spans="1:20">
      <c r="A167" s="44" t="s">
        <v>63</v>
      </c>
      <c r="B167" s="10">
        <f>COUNTIF(B$6:B$164,"Team 2")</f>
        <v>47</v>
      </c>
      <c r="C167" s="44" t="s">
        <v>23</v>
      </c>
      <c r="D167" s="10">
        <f>COUNTIF(D5:D164,"School")</f>
        <v>44</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31:D53 D24:D29 D17:D22 D62:D164 D55:D60">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I5" activePane="bottomRight" state="frozen"/>
      <selection pane="topRight" activeCell="C1" sqref="C1"/>
      <selection pane="bottomLeft" activeCell="A5" sqref="A5"/>
      <selection pane="bottomRight" activeCell="L89" sqref="L89"/>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75" t="s">
        <v>70</v>
      </c>
      <c r="B1" s="175"/>
      <c r="C1" s="175"/>
      <c r="D1" s="56"/>
      <c r="E1" s="56"/>
      <c r="F1" s="56"/>
      <c r="G1" s="56"/>
      <c r="H1" s="56"/>
      <c r="I1" s="56"/>
      <c r="J1" s="56"/>
      <c r="K1" s="56"/>
      <c r="L1" s="56"/>
      <c r="M1" s="176"/>
      <c r="N1" s="176"/>
      <c r="O1" s="176"/>
      <c r="P1" s="176"/>
      <c r="Q1" s="176"/>
      <c r="R1" s="176"/>
      <c r="S1" s="176"/>
      <c r="T1" s="176"/>
    </row>
    <row r="2" spans="1:20">
      <c r="A2" s="171" t="s">
        <v>59</v>
      </c>
      <c r="B2" s="172"/>
      <c r="C2" s="172"/>
      <c r="D2" s="25">
        <v>43617</v>
      </c>
      <c r="E2" s="22"/>
      <c r="F2" s="22"/>
      <c r="G2" s="22"/>
      <c r="H2" s="22"/>
      <c r="I2" s="22"/>
      <c r="J2" s="22"/>
      <c r="K2" s="22"/>
      <c r="L2" s="22"/>
      <c r="M2" s="22"/>
      <c r="N2" s="22"/>
      <c r="O2" s="22"/>
      <c r="P2" s="22"/>
      <c r="Q2" s="22"/>
      <c r="R2" s="22"/>
      <c r="S2" s="22"/>
    </row>
    <row r="3" spans="1:20" ht="24" customHeight="1">
      <c r="A3" s="167" t="s">
        <v>14</v>
      </c>
      <c r="B3" s="169" t="s">
        <v>61</v>
      </c>
      <c r="C3" s="166" t="s">
        <v>7</v>
      </c>
      <c r="D3" s="166" t="s">
        <v>55</v>
      </c>
      <c r="E3" s="166" t="s">
        <v>16</v>
      </c>
      <c r="F3" s="173" t="s">
        <v>17</v>
      </c>
      <c r="G3" s="166" t="s">
        <v>8</v>
      </c>
      <c r="H3" s="166"/>
      <c r="I3" s="166"/>
      <c r="J3" s="166" t="s">
        <v>31</v>
      </c>
      <c r="K3" s="169" t="s">
        <v>33</v>
      </c>
      <c r="L3" s="169" t="s">
        <v>50</v>
      </c>
      <c r="M3" s="169" t="s">
        <v>51</v>
      </c>
      <c r="N3" s="169" t="s">
        <v>34</v>
      </c>
      <c r="O3" s="169" t="s">
        <v>35</v>
      </c>
      <c r="P3" s="167" t="s">
        <v>54</v>
      </c>
      <c r="Q3" s="166" t="s">
        <v>52</v>
      </c>
      <c r="R3" s="166" t="s">
        <v>32</v>
      </c>
      <c r="S3" s="166" t="s">
        <v>53</v>
      </c>
      <c r="T3" s="166" t="s">
        <v>13</v>
      </c>
    </row>
    <row r="4" spans="1:20" ht="25.5" customHeight="1">
      <c r="A4" s="167"/>
      <c r="B4" s="174"/>
      <c r="C4" s="166"/>
      <c r="D4" s="166"/>
      <c r="E4" s="166"/>
      <c r="F4" s="173"/>
      <c r="G4" s="23" t="s">
        <v>9</v>
      </c>
      <c r="H4" s="23" t="s">
        <v>10</v>
      </c>
      <c r="I4" s="23" t="s">
        <v>11</v>
      </c>
      <c r="J4" s="166"/>
      <c r="K4" s="170"/>
      <c r="L4" s="170"/>
      <c r="M4" s="170"/>
      <c r="N4" s="170"/>
      <c r="O4" s="170"/>
      <c r="P4" s="167"/>
      <c r="Q4" s="167"/>
      <c r="R4" s="166"/>
      <c r="S4" s="166"/>
      <c r="T4" s="166"/>
    </row>
    <row r="5" spans="1:20">
      <c r="A5" s="4">
        <v>1</v>
      </c>
      <c r="B5" s="17"/>
      <c r="C5" s="48" t="s">
        <v>198</v>
      </c>
      <c r="D5" s="48"/>
      <c r="E5" s="19"/>
      <c r="F5" s="48"/>
      <c r="G5" s="19"/>
      <c r="H5" s="19"/>
      <c r="I5" s="60">
        <f>SUM(G5:H5)</f>
        <v>0</v>
      </c>
      <c r="J5" s="48"/>
      <c r="K5" s="48"/>
      <c r="L5" s="48"/>
      <c r="M5" s="48"/>
      <c r="N5" s="48"/>
      <c r="O5" s="48"/>
      <c r="P5" s="24">
        <v>43617</v>
      </c>
      <c r="Q5" s="18" t="s">
        <v>114</v>
      </c>
      <c r="R5" s="48"/>
      <c r="S5" s="18"/>
      <c r="T5" s="18"/>
    </row>
    <row r="6" spans="1:20">
      <c r="A6" s="4">
        <v>2</v>
      </c>
      <c r="B6" s="17"/>
      <c r="C6" s="58" t="s">
        <v>141</v>
      </c>
      <c r="D6" s="58"/>
      <c r="E6" s="17"/>
      <c r="F6" s="58"/>
      <c r="G6" s="17"/>
      <c r="H6" s="17"/>
      <c r="I6" s="60">
        <f t="shared" ref="I6:I69" si="0">SUM(G6:H6)</f>
        <v>0</v>
      </c>
      <c r="J6" s="58"/>
      <c r="K6" s="58"/>
      <c r="L6" s="58"/>
      <c r="M6" s="58"/>
      <c r="N6" s="58"/>
      <c r="O6" s="58"/>
      <c r="P6" s="24">
        <v>43618</v>
      </c>
      <c r="Q6" s="18" t="s">
        <v>116</v>
      </c>
      <c r="R6" s="48"/>
      <c r="S6" s="18"/>
      <c r="T6" s="18"/>
    </row>
    <row r="7" spans="1:20" ht="33">
      <c r="A7" s="4">
        <v>3</v>
      </c>
      <c r="B7" s="17" t="s">
        <v>62</v>
      </c>
      <c r="C7" s="48" t="s">
        <v>264</v>
      </c>
      <c r="D7" s="48" t="s">
        <v>25</v>
      </c>
      <c r="E7" s="19">
        <v>1</v>
      </c>
      <c r="F7" s="48"/>
      <c r="G7" s="19">
        <v>25</v>
      </c>
      <c r="H7" s="19">
        <v>28</v>
      </c>
      <c r="I7" s="60">
        <f t="shared" si="0"/>
        <v>53</v>
      </c>
      <c r="J7" s="48">
        <v>9954102209</v>
      </c>
      <c r="K7" s="48" t="s">
        <v>347</v>
      </c>
      <c r="L7" s="86" t="s">
        <v>442</v>
      </c>
      <c r="M7" s="90">
        <v>6900656875</v>
      </c>
      <c r="N7" s="89" t="s">
        <v>441</v>
      </c>
      <c r="O7" s="71">
        <v>8399880212</v>
      </c>
      <c r="P7" s="24">
        <v>43619</v>
      </c>
      <c r="Q7" s="18" t="s">
        <v>89</v>
      </c>
      <c r="R7" s="48"/>
      <c r="S7" s="18"/>
      <c r="T7" s="18"/>
    </row>
    <row r="8" spans="1:20" ht="33">
      <c r="A8" s="4">
        <v>4</v>
      </c>
      <c r="B8" s="17" t="s">
        <v>62</v>
      </c>
      <c r="C8" s="48" t="s">
        <v>265</v>
      </c>
      <c r="D8" s="48" t="s">
        <v>23</v>
      </c>
      <c r="E8" s="19">
        <v>18140211501</v>
      </c>
      <c r="F8" s="48" t="s">
        <v>126</v>
      </c>
      <c r="G8" s="19">
        <v>14</v>
      </c>
      <c r="H8" s="19">
        <v>14</v>
      </c>
      <c r="I8" s="60">
        <f t="shared" si="0"/>
        <v>28</v>
      </c>
      <c r="J8" s="48">
        <v>9577129360</v>
      </c>
      <c r="K8" s="48" t="s">
        <v>347</v>
      </c>
      <c r="L8" s="86" t="s">
        <v>442</v>
      </c>
      <c r="M8" s="90">
        <v>6900656875</v>
      </c>
      <c r="N8" s="89" t="s">
        <v>441</v>
      </c>
      <c r="O8" s="71">
        <v>8399880212</v>
      </c>
      <c r="P8" s="24">
        <v>43619</v>
      </c>
      <c r="Q8" s="18" t="s">
        <v>89</v>
      </c>
      <c r="R8" s="48"/>
      <c r="S8" s="18"/>
      <c r="T8" s="18"/>
    </row>
    <row r="9" spans="1:20" ht="28.5">
      <c r="A9" s="4">
        <v>5</v>
      </c>
      <c r="B9" s="17" t="s">
        <v>63</v>
      </c>
      <c r="C9" s="48" t="s">
        <v>266</v>
      </c>
      <c r="D9" s="48" t="s">
        <v>25</v>
      </c>
      <c r="E9" s="19">
        <v>152</v>
      </c>
      <c r="F9" s="48"/>
      <c r="G9" s="19">
        <v>24</v>
      </c>
      <c r="H9" s="19">
        <v>22</v>
      </c>
      <c r="I9" s="60">
        <f t="shared" si="0"/>
        <v>46</v>
      </c>
      <c r="J9" s="48">
        <v>9957658653</v>
      </c>
      <c r="K9" s="48" t="s">
        <v>342</v>
      </c>
      <c r="L9" s="83" t="s">
        <v>444</v>
      </c>
      <c r="M9" s="48">
        <v>6913028931</v>
      </c>
      <c r="N9" s="81" t="s">
        <v>459</v>
      </c>
      <c r="O9" s="82">
        <v>8011126807</v>
      </c>
      <c r="P9" s="24">
        <v>43619</v>
      </c>
      <c r="Q9" s="18" t="s">
        <v>89</v>
      </c>
      <c r="R9" s="48"/>
      <c r="S9" s="18"/>
      <c r="T9" s="18"/>
    </row>
    <row r="10" spans="1:20">
      <c r="A10" s="4">
        <v>6</v>
      </c>
      <c r="B10" s="17" t="s">
        <v>63</v>
      </c>
      <c r="C10" s="48" t="s">
        <v>267</v>
      </c>
      <c r="D10" s="48" t="s">
        <v>23</v>
      </c>
      <c r="E10" s="19">
        <v>18140228805</v>
      </c>
      <c r="F10" s="48" t="s">
        <v>174</v>
      </c>
      <c r="G10" s="19">
        <v>147</v>
      </c>
      <c r="H10" s="19">
        <v>170</v>
      </c>
      <c r="I10" s="60">
        <f t="shared" si="0"/>
        <v>317</v>
      </c>
      <c r="J10" s="48">
        <v>9678905594</v>
      </c>
      <c r="K10" s="48" t="s">
        <v>331</v>
      </c>
      <c r="L10" s="83" t="s">
        <v>445</v>
      </c>
      <c r="M10" s="48">
        <v>6913028967</v>
      </c>
      <c r="N10" s="81" t="s">
        <v>460</v>
      </c>
      <c r="O10" s="82">
        <v>9678490733</v>
      </c>
      <c r="P10" s="24">
        <v>43619</v>
      </c>
      <c r="Q10" s="18" t="s">
        <v>89</v>
      </c>
      <c r="R10" s="48"/>
      <c r="S10" s="18"/>
      <c r="T10" s="18"/>
    </row>
    <row r="11" spans="1:20">
      <c r="A11" s="4">
        <v>7</v>
      </c>
      <c r="B11" s="17" t="s">
        <v>62</v>
      </c>
      <c r="C11" s="48" t="s">
        <v>268</v>
      </c>
      <c r="D11" s="48" t="s">
        <v>23</v>
      </c>
      <c r="E11" s="19">
        <v>18140227207</v>
      </c>
      <c r="F11" s="48" t="s">
        <v>126</v>
      </c>
      <c r="G11" s="19">
        <v>134</v>
      </c>
      <c r="H11" s="19">
        <v>134</v>
      </c>
      <c r="I11" s="60">
        <f t="shared" si="0"/>
        <v>268</v>
      </c>
      <c r="J11" s="48">
        <v>9854247657</v>
      </c>
      <c r="K11" s="48" t="s">
        <v>343</v>
      </c>
      <c r="L11" s="48" t="s">
        <v>446</v>
      </c>
      <c r="M11" s="48">
        <v>6913028928</v>
      </c>
      <c r="N11" s="92" t="s">
        <v>461</v>
      </c>
      <c r="O11" s="69">
        <v>6900327824</v>
      </c>
      <c r="P11" s="24">
        <v>43620</v>
      </c>
      <c r="Q11" s="18" t="s">
        <v>94</v>
      </c>
      <c r="R11" s="48"/>
      <c r="S11" s="18"/>
      <c r="T11" s="18"/>
    </row>
    <row r="12" spans="1:20">
      <c r="A12" s="4">
        <v>8</v>
      </c>
      <c r="B12" s="17" t="s">
        <v>62</v>
      </c>
      <c r="C12" s="48" t="s">
        <v>269</v>
      </c>
      <c r="D12" s="48" t="s">
        <v>23</v>
      </c>
      <c r="E12" s="19">
        <v>18140227208</v>
      </c>
      <c r="F12" s="48" t="s">
        <v>126</v>
      </c>
      <c r="G12" s="19">
        <v>44</v>
      </c>
      <c r="H12" s="19">
        <v>61</v>
      </c>
      <c r="I12" s="60">
        <f t="shared" si="0"/>
        <v>105</v>
      </c>
      <c r="J12" s="48">
        <v>8822417142</v>
      </c>
      <c r="K12" s="48" t="s">
        <v>343</v>
      </c>
      <c r="L12" s="48" t="s">
        <v>446</v>
      </c>
      <c r="M12" s="48">
        <v>6913028928</v>
      </c>
      <c r="N12" s="92" t="s">
        <v>461</v>
      </c>
      <c r="O12" s="69">
        <v>6900327824</v>
      </c>
      <c r="P12" s="24">
        <v>43620</v>
      </c>
      <c r="Q12" s="18" t="s">
        <v>94</v>
      </c>
      <c r="R12" s="48"/>
      <c r="S12" s="18"/>
      <c r="T12" s="18"/>
    </row>
    <row r="13" spans="1:20" ht="28.5">
      <c r="A13" s="4">
        <v>9</v>
      </c>
      <c r="B13" s="17" t="s">
        <v>63</v>
      </c>
      <c r="C13" s="58" t="s">
        <v>270</v>
      </c>
      <c r="D13" s="58" t="s">
        <v>25</v>
      </c>
      <c r="E13" s="17">
        <v>103</v>
      </c>
      <c r="F13" s="58"/>
      <c r="G13" s="17">
        <v>38</v>
      </c>
      <c r="H13" s="17">
        <v>22</v>
      </c>
      <c r="I13" s="60">
        <f t="shared" si="0"/>
        <v>60</v>
      </c>
      <c r="J13" s="58">
        <v>9859538298</v>
      </c>
      <c r="K13" s="58" t="s">
        <v>342</v>
      </c>
      <c r="L13" s="83" t="s">
        <v>444</v>
      </c>
      <c r="M13" s="48">
        <v>6913028931</v>
      </c>
      <c r="N13" s="81" t="s">
        <v>460</v>
      </c>
      <c r="O13" s="82">
        <v>9678490733</v>
      </c>
      <c r="P13" s="24">
        <v>43620</v>
      </c>
      <c r="Q13" s="18" t="s">
        <v>94</v>
      </c>
      <c r="R13" s="48"/>
      <c r="S13" s="18"/>
      <c r="T13" s="18"/>
    </row>
    <row r="14" spans="1:20">
      <c r="A14" s="4">
        <v>10</v>
      </c>
      <c r="B14" s="17" t="s">
        <v>63</v>
      </c>
      <c r="C14" s="48" t="s">
        <v>267</v>
      </c>
      <c r="D14" s="48" t="s">
        <v>23</v>
      </c>
      <c r="E14" s="19">
        <v>18140228805</v>
      </c>
      <c r="F14" s="48" t="s">
        <v>174</v>
      </c>
      <c r="G14" s="19"/>
      <c r="H14" s="19"/>
      <c r="I14" s="60">
        <f t="shared" si="0"/>
        <v>0</v>
      </c>
      <c r="J14" s="48">
        <v>9678905594</v>
      </c>
      <c r="K14" s="48" t="s">
        <v>331</v>
      </c>
      <c r="L14" s="83" t="s">
        <v>445</v>
      </c>
      <c r="M14" s="48">
        <v>6913028967</v>
      </c>
      <c r="N14" s="81" t="s">
        <v>460</v>
      </c>
      <c r="O14" s="82">
        <v>9678490733</v>
      </c>
      <c r="P14" s="24">
        <v>43620</v>
      </c>
      <c r="Q14" s="18" t="s">
        <v>94</v>
      </c>
      <c r="R14" s="48"/>
      <c r="S14" s="18"/>
      <c r="T14" s="18"/>
    </row>
    <row r="15" spans="1:20">
      <c r="A15" s="4">
        <v>11</v>
      </c>
      <c r="B15" s="17"/>
      <c r="C15" s="48" t="s">
        <v>131</v>
      </c>
      <c r="D15" s="48"/>
      <c r="E15" s="19"/>
      <c r="F15" s="48"/>
      <c r="G15" s="19"/>
      <c r="H15" s="19"/>
      <c r="I15" s="60">
        <f t="shared" si="0"/>
        <v>0</v>
      </c>
      <c r="J15" s="48"/>
      <c r="K15" s="48"/>
      <c r="L15" s="48"/>
      <c r="M15" s="48"/>
      <c r="N15" s="48"/>
      <c r="O15" s="48"/>
      <c r="P15" s="24">
        <v>43621</v>
      </c>
      <c r="Q15" s="18" t="s">
        <v>98</v>
      </c>
      <c r="R15" s="48"/>
      <c r="S15" s="18"/>
      <c r="T15" s="18"/>
    </row>
    <row r="16" spans="1:20" ht="33">
      <c r="A16" s="4">
        <v>12</v>
      </c>
      <c r="B16" s="17" t="s">
        <v>62</v>
      </c>
      <c r="C16" s="48" t="s">
        <v>272</v>
      </c>
      <c r="D16" s="48" t="s">
        <v>25</v>
      </c>
      <c r="E16" s="19">
        <v>8</v>
      </c>
      <c r="F16" s="48"/>
      <c r="G16" s="19">
        <v>30</v>
      </c>
      <c r="H16" s="19">
        <v>35</v>
      </c>
      <c r="I16" s="60">
        <f t="shared" si="0"/>
        <v>65</v>
      </c>
      <c r="J16" s="48">
        <v>8753091873</v>
      </c>
      <c r="K16" s="48" t="s">
        <v>347</v>
      </c>
      <c r="L16" s="86" t="s">
        <v>442</v>
      </c>
      <c r="M16" s="90">
        <v>6900656875</v>
      </c>
      <c r="N16" s="81" t="s">
        <v>459</v>
      </c>
      <c r="O16" s="82">
        <v>8011126807</v>
      </c>
      <c r="P16" s="24">
        <v>43622</v>
      </c>
      <c r="Q16" s="18" t="s">
        <v>101</v>
      </c>
      <c r="R16" s="48"/>
      <c r="S16" s="18"/>
      <c r="T16" s="18"/>
    </row>
    <row r="17" spans="1:20">
      <c r="A17" s="4">
        <v>13</v>
      </c>
      <c r="B17" s="17" t="s">
        <v>63</v>
      </c>
      <c r="C17" s="48" t="s">
        <v>273</v>
      </c>
      <c r="D17" s="48" t="s">
        <v>25</v>
      </c>
      <c r="E17" s="19"/>
      <c r="F17" s="48"/>
      <c r="G17" s="19">
        <v>16</v>
      </c>
      <c r="H17" s="19">
        <v>14</v>
      </c>
      <c r="I17" s="60">
        <f t="shared" si="0"/>
        <v>30</v>
      </c>
      <c r="J17" s="48">
        <v>8011319897</v>
      </c>
      <c r="K17" s="48" t="s">
        <v>331</v>
      </c>
      <c r="L17" s="83" t="s">
        <v>445</v>
      </c>
      <c r="M17" s="48">
        <v>6913028967</v>
      </c>
      <c r="N17" s="48"/>
      <c r="O17" s="48"/>
      <c r="P17" s="24">
        <v>43622</v>
      </c>
      <c r="Q17" s="18" t="s">
        <v>101</v>
      </c>
      <c r="R17" s="48"/>
      <c r="S17" s="18"/>
      <c r="T17" s="18"/>
    </row>
    <row r="18" spans="1:20">
      <c r="A18" s="4">
        <v>14</v>
      </c>
      <c r="B18" s="17" t="s">
        <v>63</v>
      </c>
      <c r="C18" s="48" t="s">
        <v>267</v>
      </c>
      <c r="D18" s="48" t="s">
        <v>23</v>
      </c>
      <c r="E18" s="19">
        <v>18140228805</v>
      </c>
      <c r="F18" s="48" t="s">
        <v>174</v>
      </c>
      <c r="G18" s="19"/>
      <c r="H18" s="19"/>
      <c r="I18" s="60">
        <f t="shared" si="0"/>
        <v>0</v>
      </c>
      <c r="J18" s="48">
        <v>9678905594</v>
      </c>
      <c r="K18" s="48" t="s">
        <v>331</v>
      </c>
      <c r="L18" s="83" t="s">
        <v>445</v>
      </c>
      <c r="M18" s="48">
        <v>6913028967</v>
      </c>
      <c r="N18" s="81" t="s">
        <v>460</v>
      </c>
      <c r="O18" s="82">
        <v>9678490733</v>
      </c>
      <c r="P18" s="24">
        <v>43622</v>
      </c>
      <c r="Q18" s="18" t="s">
        <v>101</v>
      </c>
      <c r="R18" s="48"/>
      <c r="S18" s="18"/>
      <c r="T18" s="18"/>
    </row>
    <row r="19" spans="1:20">
      <c r="A19" s="4">
        <v>15</v>
      </c>
      <c r="B19" s="17" t="s">
        <v>62</v>
      </c>
      <c r="C19" s="48" t="s">
        <v>274</v>
      </c>
      <c r="D19" s="48" t="s">
        <v>25</v>
      </c>
      <c r="E19" s="19"/>
      <c r="F19" s="48"/>
      <c r="G19" s="19">
        <v>21</v>
      </c>
      <c r="H19" s="19">
        <v>20</v>
      </c>
      <c r="I19" s="60">
        <f t="shared" si="0"/>
        <v>41</v>
      </c>
      <c r="J19" s="48">
        <v>9954670517</v>
      </c>
      <c r="K19" s="48" t="s">
        <v>343</v>
      </c>
      <c r="L19" s="48" t="s">
        <v>446</v>
      </c>
      <c r="M19" s="48">
        <v>6913028928</v>
      </c>
      <c r="N19" s="92" t="s">
        <v>461</v>
      </c>
      <c r="O19" s="69">
        <v>6900327824</v>
      </c>
      <c r="P19" s="24">
        <v>43623</v>
      </c>
      <c r="Q19" s="18" t="s">
        <v>112</v>
      </c>
      <c r="R19" s="48"/>
      <c r="S19" s="18"/>
      <c r="T19" s="18"/>
    </row>
    <row r="20" spans="1:20">
      <c r="A20" s="4">
        <v>16</v>
      </c>
      <c r="B20" s="17" t="s">
        <v>62</v>
      </c>
      <c r="C20" s="48" t="s">
        <v>275</v>
      </c>
      <c r="D20" s="48" t="s">
        <v>23</v>
      </c>
      <c r="E20" s="19">
        <v>18140221002</v>
      </c>
      <c r="F20" s="48" t="s">
        <v>126</v>
      </c>
      <c r="G20" s="19">
        <v>80</v>
      </c>
      <c r="H20" s="19">
        <v>80</v>
      </c>
      <c r="I20" s="60">
        <f t="shared" si="0"/>
        <v>160</v>
      </c>
      <c r="J20" s="48">
        <v>8486689153</v>
      </c>
      <c r="K20" s="48" t="s">
        <v>343</v>
      </c>
      <c r="L20" s="48" t="s">
        <v>446</v>
      </c>
      <c r="M20" s="48">
        <v>6913028928</v>
      </c>
      <c r="N20" s="92" t="s">
        <v>461</v>
      </c>
      <c r="O20" s="69">
        <v>6900327824</v>
      </c>
      <c r="P20" s="24">
        <v>43623</v>
      </c>
      <c r="Q20" s="18" t="s">
        <v>112</v>
      </c>
      <c r="R20" s="48"/>
      <c r="S20" s="18"/>
      <c r="T20" s="18"/>
    </row>
    <row r="21" spans="1:20" ht="28.5">
      <c r="A21" s="4">
        <v>17</v>
      </c>
      <c r="B21" s="17" t="s">
        <v>63</v>
      </c>
      <c r="C21" s="48" t="s">
        <v>276</v>
      </c>
      <c r="D21" s="48" t="s">
        <v>25</v>
      </c>
      <c r="E21" s="19"/>
      <c r="F21" s="48">
        <v>252</v>
      </c>
      <c r="G21" s="19">
        <v>24</v>
      </c>
      <c r="H21" s="19">
        <v>22</v>
      </c>
      <c r="I21" s="60">
        <f t="shared" si="0"/>
        <v>46</v>
      </c>
      <c r="J21" s="48">
        <v>9678490811</v>
      </c>
      <c r="K21" s="48" t="s">
        <v>342</v>
      </c>
      <c r="L21" s="83" t="s">
        <v>444</v>
      </c>
      <c r="M21" s="48">
        <v>6913028931</v>
      </c>
      <c r="N21" s="81" t="s">
        <v>462</v>
      </c>
      <c r="O21" s="82">
        <v>9957715289</v>
      </c>
      <c r="P21" s="24">
        <v>43623</v>
      </c>
      <c r="Q21" s="18" t="s">
        <v>112</v>
      </c>
      <c r="R21" s="48"/>
      <c r="S21" s="18"/>
      <c r="T21" s="18"/>
    </row>
    <row r="22" spans="1:20">
      <c r="A22" s="4">
        <v>18</v>
      </c>
      <c r="B22" s="17" t="s">
        <v>63</v>
      </c>
      <c r="C22" s="48" t="s">
        <v>267</v>
      </c>
      <c r="D22" s="48" t="s">
        <v>23</v>
      </c>
      <c r="E22" s="19">
        <v>18140228805</v>
      </c>
      <c r="F22" s="48" t="s">
        <v>174</v>
      </c>
      <c r="G22" s="19"/>
      <c r="H22" s="19"/>
      <c r="I22" s="60">
        <f t="shared" si="0"/>
        <v>0</v>
      </c>
      <c r="J22" s="48">
        <v>9678905594</v>
      </c>
      <c r="K22" s="48" t="s">
        <v>331</v>
      </c>
      <c r="L22" s="83" t="s">
        <v>445</v>
      </c>
      <c r="M22" s="48">
        <v>6913028967</v>
      </c>
      <c r="N22" s="81" t="s">
        <v>460</v>
      </c>
      <c r="O22" s="82">
        <v>9678490733</v>
      </c>
      <c r="P22" s="24">
        <v>43623</v>
      </c>
      <c r="Q22" s="18" t="s">
        <v>112</v>
      </c>
      <c r="R22" s="48"/>
      <c r="S22" s="18"/>
      <c r="T22" s="18"/>
    </row>
    <row r="23" spans="1:20">
      <c r="A23" s="4">
        <v>19</v>
      </c>
      <c r="B23" s="17"/>
      <c r="C23" s="48" t="s">
        <v>198</v>
      </c>
      <c r="D23" s="48"/>
      <c r="E23" s="19"/>
      <c r="F23" s="48"/>
      <c r="G23" s="19"/>
      <c r="H23" s="19"/>
      <c r="I23" s="60">
        <f t="shared" si="0"/>
        <v>0</v>
      </c>
      <c r="J23" s="48"/>
      <c r="K23" s="48"/>
      <c r="L23" s="48"/>
      <c r="M23" s="48"/>
      <c r="N23" s="48"/>
      <c r="O23" s="48"/>
      <c r="P23" s="24">
        <v>43624</v>
      </c>
      <c r="Q23" s="18" t="s">
        <v>114</v>
      </c>
      <c r="R23" s="48"/>
      <c r="S23" s="18"/>
      <c r="T23" s="18"/>
    </row>
    <row r="24" spans="1:20">
      <c r="A24" s="4">
        <v>20</v>
      </c>
      <c r="B24" s="17"/>
      <c r="C24" s="48" t="s">
        <v>141</v>
      </c>
      <c r="D24" s="48"/>
      <c r="E24" s="19"/>
      <c r="F24" s="48"/>
      <c r="G24" s="19"/>
      <c r="H24" s="19"/>
      <c r="I24" s="60">
        <f t="shared" si="0"/>
        <v>0</v>
      </c>
      <c r="J24" s="48"/>
      <c r="K24" s="48"/>
      <c r="L24" s="48"/>
      <c r="M24" s="48"/>
      <c r="N24" s="48"/>
      <c r="O24" s="48"/>
      <c r="P24" s="24">
        <v>43625</v>
      </c>
      <c r="Q24" s="18" t="s">
        <v>116</v>
      </c>
      <c r="R24" s="48"/>
      <c r="S24" s="18"/>
      <c r="T24" s="18"/>
    </row>
    <row r="25" spans="1:20">
      <c r="A25" s="4">
        <v>21</v>
      </c>
      <c r="B25" s="17" t="s">
        <v>62</v>
      </c>
      <c r="C25" s="48" t="s">
        <v>280</v>
      </c>
      <c r="D25" s="48" t="s">
        <v>25</v>
      </c>
      <c r="E25" s="19"/>
      <c r="F25" s="48"/>
      <c r="G25" s="19">
        <v>30</v>
      </c>
      <c r="H25" s="19">
        <v>30</v>
      </c>
      <c r="I25" s="60">
        <f t="shared" si="0"/>
        <v>60</v>
      </c>
      <c r="J25" s="48">
        <v>8011804157</v>
      </c>
      <c r="K25" s="48" t="s">
        <v>343</v>
      </c>
      <c r="L25" s="48" t="s">
        <v>446</v>
      </c>
      <c r="M25" s="48">
        <v>6913028928</v>
      </c>
      <c r="N25" s="92" t="s">
        <v>461</v>
      </c>
      <c r="O25" s="69">
        <v>6900327824</v>
      </c>
      <c r="P25" s="24">
        <v>43626</v>
      </c>
      <c r="Q25" s="18" t="s">
        <v>89</v>
      </c>
      <c r="R25" s="48"/>
      <c r="S25" s="18"/>
      <c r="T25" s="18"/>
    </row>
    <row r="26" spans="1:20" ht="33">
      <c r="A26" s="4">
        <v>22</v>
      </c>
      <c r="B26" s="17" t="s">
        <v>62</v>
      </c>
      <c r="C26" s="48" t="s">
        <v>277</v>
      </c>
      <c r="D26" s="48" t="s">
        <v>23</v>
      </c>
      <c r="E26" s="19">
        <v>18140227201</v>
      </c>
      <c r="F26" s="48" t="s">
        <v>126</v>
      </c>
      <c r="G26" s="19">
        <v>18</v>
      </c>
      <c r="H26" s="19">
        <v>16</v>
      </c>
      <c r="I26" s="60">
        <f t="shared" si="0"/>
        <v>34</v>
      </c>
      <c r="J26" s="48">
        <v>9954595243</v>
      </c>
      <c r="K26" s="48" t="s">
        <v>343</v>
      </c>
      <c r="L26" s="48" t="s">
        <v>446</v>
      </c>
      <c r="M26" s="48">
        <v>6913028928</v>
      </c>
      <c r="N26" s="92" t="s">
        <v>461</v>
      </c>
      <c r="O26" s="69">
        <v>6900327824</v>
      </c>
      <c r="P26" s="24">
        <v>43626</v>
      </c>
      <c r="Q26" s="18" t="s">
        <v>89</v>
      </c>
      <c r="R26" s="48"/>
      <c r="S26" s="18"/>
      <c r="T26" s="18"/>
    </row>
    <row r="27" spans="1:20" ht="33">
      <c r="A27" s="4">
        <v>23</v>
      </c>
      <c r="B27" s="17" t="s">
        <v>62</v>
      </c>
      <c r="C27" s="48" t="s">
        <v>278</v>
      </c>
      <c r="D27" s="48" t="s">
        <v>23</v>
      </c>
      <c r="E27" s="19">
        <v>18140227204</v>
      </c>
      <c r="F27" s="48" t="s">
        <v>126</v>
      </c>
      <c r="G27" s="19">
        <v>12</v>
      </c>
      <c r="H27" s="19">
        <v>18</v>
      </c>
      <c r="I27" s="60">
        <f t="shared" si="0"/>
        <v>30</v>
      </c>
      <c r="J27" s="48">
        <v>7896917864</v>
      </c>
      <c r="K27" s="48" t="s">
        <v>343</v>
      </c>
      <c r="L27" s="48" t="s">
        <v>446</v>
      </c>
      <c r="M27" s="48">
        <v>6913028928</v>
      </c>
      <c r="N27" s="92" t="s">
        <v>461</v>
      </c>
      <c r="O27" s="69">
        <v>6900327824</v>
      </c>
      <c r="P27" s="24">
        <v>43626</v>
      </c>
      <c r="Q27" s="18" t="s">
        <v>89</v>
      </c>
      <c r="R27" s="48"/>
      <c r="S27" s="18"/>
      <c r="T27" s="18"/>
    </row>
    <row r="28" spans="1:20">
      <c r="A28" s="4">
        <v>24</v>
      </c>
      <c r="B28" s="17" t="s">
        <v>63</v>
      </c>
      <c r="C28" s="48" t="s">
        <v>279</v>
      </c>
      <c r="D28" s="18" t="s">
        <v>25</v>
      </c>
      <c r="E28" s="19"/>
      <c r="F28" s="18"/>
      <c r="G28" s="19">
        <v>25</v>
      </c>
      <c r="H28" s="19">
        <v>25</v>
      </c>
      <c r="I28" s="60">
        <f t="shared" si="0"/>
        <v>50</v>
      </c>
      <c r="J28" s="18"/>
      <c r="K28" s="18" t="s">
        <v>331</v>
      </c>
      <c r="L28" s="83" t="s">
        <v>445</v>
      </c>
      <c r="M28" s="48">
        <v>6913028967</v>
      </c>
      <c r="N28" s="81" t="s">
        <v>460</v>
      </c>
      <c r="O28" s="82">
        <v>9678490733</v>
      </c>
      <c r="P28" s="24">
        <v>43626</v>
      </c>
      <c r="Q28" s="18" t="s">
        <v>89</v>
      </c>
      <c r="R28" s="48"/>
      <c r="S28" s="18"/>
      <c r="T28" s="18"/>
    </row>
    <row r="29" spans="1:20">
      <c r="A29" s="4">
        <v>25</v>
      </c>
      <c r="B29" s="17" t="s">
        <v>63</v>
      </c>
      <c r="C29" s="18" t="s">
        <v>267</v>
      </c>
      <c r="D29" s="48" t="s">
        <v>23</v>
      </c>
      <c r="E29" s="19">
        <v>18140228805</v>
      </c>
      <c r="F29" s="48" t="s">
        <v>174</v>
      </c>
      <c r="G29" s="19"/>
      <c r="H29" s="19"/>
      <c r="I29" s="60">
        <f t="shared" si="0"/>
        <v>0</v>
      </c>
      <c r="J29" s="48">
        <v>9678905594</v>
      </c>
      <c r="K29" s="48" t="s">
        <v>331</v>
      </c>
      <c r="L29" s="83" t="s">
        <v>445</v>
      </c>
      <c r="M29" s="48">
        <v>6913028967</v>
      </c>
      <c r="N29" s="81" t="s">
        <v>460</v>
      </c>
      <c r="O29" s="82">
        <v>9678490733</v>
      </c>
      <c r="P29" s="24">
        <v>43626</v>
      </c>
      <c r="Q29" s="18" t="s">
        <v>94</v>
      </c>
      <c r="R29" s="48"/>
      <c r="S29" s="18"/>
      <c r="T29" s="18"/>
    </row>
    <row r="30" spans="1:20">
      <c r="A30" s="4">
        <v>26</v>
      </c>
      <c r="B30" s="17" t="s">
        <v>62</v>
      </c>
      <c r="C30" s="18" t="s">
        <v>281</v>
      </c>
      <c r="D30" s="18" t="s">
        <v>25</v>
      </c>
      <c r="E30" s="19">
        <v>14</v>
      </c>
      <c r="F30" s="18"/>
      <c r="G30" s="19">
        <v>28</v>
      </c>
      <c r="H30" s="19">
        <v>24</v>
      </c>
      <c r="I30" s="60">
        <f t="shared" si="0"/>
        <v>52</v>
      </c>
      <c r="J30" s="18">
        <v>8724978961</v>
      </c>
      <c r="K30" s="18" t="s">
        <v>175</v>
      </c>
      <c r="L30" s="86" t="s">
        <v>439</v>
      </c>
      <c r="M30" s="87">
        <v>9957991862</v>
      </c>
      <c r="N30" s="73" t="s">
        <v>396</v>
      </c>
      <c r="O30" s="69">
        <v>8404037851</v>
      </c>
      <c r="P30" s="24">
        <v>43627</v>
      </c>
      <c r="Q30" s="18" t="s">
        <v>94</v>
      </c>
      <c r="R30" s="48"/>
      <c r="S30" s="18"/>
      <c r="T30" s="18"/>
    </row>
    <row r="31" spans="1:20">
      <c r="A31" s="4">
        <v>27</v>
      </c>
      <c r="B31" s="17" t="s">
        <v>62</v>
      </c>
      <c r="C31" s="18" t="s">
        <v>167</v>
      </c>
      <c r="D31" s="18" t="s">
        <v>23</v>
      </c>
      <c r="E31" s="19">
        <v>18140205402</v>
      </c>
      <c r="F31" s="18" t="s">
        <v>126</v>
      </c>
      <c r="G31" s="19">
        <v>26</v>
      </c>
      <c r="H31" s="19">
        <v>36</v>
      </c>
      <c r="I31" s="60">
        <f t="shared" si="0"/>
        <v>62</v>
      </c>
      <c r="J31" s="18">
        <v>9435653087</v>
      </c>
      <c r="K31" s="18" t="s">
        <v>175</v>
      </c>
      <c r="L31" s="86" t="s">
        <v>439</v>
      </c>
      <c r="M31" s="87">
        <v>9957991862</v>
      </c>
      <c r="N31" s="73" t="s">
        <v>396</v>
      </c>
      <c r="O31" s="69">
        <v>8404037851</v>
      </c>
      <c r="P31" s="24">
        <v>43627</v>
      </c>
      <c r="Q31" s="18" t="s">
        <v>94</v>
      </c>
      <c r="R31" s="48"/>
      <c r="S31" s="18"/>
      <c r="T31" s="18"/>
    </row>
    <row r="32" spans="1:20">
      <c r="A32" s="4">
        <v>28</v>
      </c>
      <c r="B32" s="17" t="s">
        <v>63</v>
      </c>
      <c r="C32" s="18" t="s">
        <v>282</v>
      </c>
      <c r="D32" s="18" t="s">
        <v>25</v>
      </c>
      <c r="E32" s="19">
        <v>63</v>
      </c>
      <c r="F32" s="18"/>
      <c r="G32" s="19">
        <v>56</v>
      </c>
      <c r="H32" s="19">
        <v>50</v>
      </c>
      <c r="I32" s="60">
        <f t="shared" si="0"/>
        <v>106</v>
      </c>
      <c r="J32" s="18">
        <v>9957173096</v>
      </c>
      <c r="K32" s="18" t="s">
        <v>467</v>
      </c>
      <c r="L32" s="86" t="s">
        <v>468</v>
      </c>
      <c r="M32" s="87">
        <v>9957905170</v>
      </c>
      <c r="N32" s="74" t="s">
        <v>466</v>
      </c>
      <c r="O32" s="93">
        <v>9947849261</v>
      </c>
      <c r="P32" s="24">
        <v>43627</v>
      </c>
      <c r="Q32" s="18" t="s">
        <v>94</v>
      </c>
      <c r="R32" s="48"/>
      <c r="S32" s="18"/>
      <c r="T32" s="18"/>
    </row>
    <row r="33" spans="1:20">
      <c r="A33" s="4">
        <v>29</v>
      </c>
      <c r="B33" s="17" t="s">
        <v>63</v>
      </c>
      <c r="C33" s="18" t="s">
        <v>283</v>
      </c>
      <c r="D33" s="18" t="s">
        <v>23</v>
      </c>
      <c r="E33" s="19">
        <v>18140240502</v>
      </c>
      <c r="F33" s="18" t="s">
        <v>164</v>
      </c>
      <c r="G33" s="19">
        <v>69</v>
      </c>
      <c r="H33" s="19">
        <v>81</v>
      </c>
      <c r="I33" s="60">
        <f t="shared" si="0"/>
        <v>150</v>
      </c>
      <c r="J33" s="18">
        <v>9957144438</v>
      </c>
      <c r="K33" s="18" t="s">
        <v>464</v>
      </c>
      <c r="L33" s="85" t="s">
        <v>465</v>
      </c>
      <c r="M33" s="85">
        <v>8011159707</v>
      </c>
      <c r="N33" s="74" t="s">
        <v>463</v>
      </c>
      <c r="O33" s="93">
        <v>9678149697</v>
      </c>
      <c r="P33" s="24">
        <v>43627</v>
      </c>
      <c r="Q33" s="18" t="s">
        <v>94</v>
      </c>
      <c r="R33" s="48"/>
      <c r="S33" s="18"/>
      <c r="T33" s="18"/>
    </row>
    <row r="34" spans="1:20" ht="28.5">
      <c r="A34" s="4">
        <v>30</v>
      </c>
      <c r="B34" s="17" t="s">
        <v>62</v>
      </c>
      <c r="C34" s="18" t="s">
        <v>284</v>
      </c>
      <c r="D34" s="18" t="s">
        <v>25</v>
      </c>
      <c r="E34" s="19">
        <v>16</v>
      </c>
      <c r="F34" s="18"/>
      <c r="G34" s="19">
        <v>49</v>
      </c>
      <c r="H34" s="19">
        <v>40</v>
      </c>
      <c r="I34" s="60">
        <f t="shared" si="0"/>
        <v>89</v>
      </c>
      <c r="J34" s="18">
        <v>8011038756</v>
      </c>
      <c r="K34" s="18" t="s">
        <v>345</v>
      </c>
      <c r="L34" s="83" t="s">
        <v>448</v>
      </c>
      <c r="M34" s="85">
        <v>8399074509</v>
      </c>
      <c r="N34" s="74" t="s">
        <v>470</v>
      </c>
      <c r="O34" s="67">
        <v>9957177859</v>
      </c>
      <c r="P34" s="24">
        <v>43628</v>
      </c>
      <c r="Q34" s="18" t="s">
        <v>98</v>
      </c>
      <c r="R34" s="18"/>
      <c r="S34" s="18"/>
      <c r="T34" s="18"/>
    </row>
    <row r="35" spans="1:20" ht="28.5">
      <c r="A35" s="4">
        <v>31</v>
      </c>
      <c r="B35" s="17" t="s">
        <v>62</v>
      </c>
      <c r="C35" s="18" t="s">
        <v>285</v>
      </c>
      <c r="D35" s="18" t="s">
        <v>25</v>
      </c>
      <c r="E35" s="19">
        <v>18</v>
      </c>
      <c r="F35" s="18"/>
      <c r="G35" s="19">
        <v>56</v>
      </c>
      <c r="H35" s="19">
        <v>50</v>
      </c>
      <c r="I35" s="60">
        <f t="shared" si="0"/>
        <v>106</v>
      </c>
      <c r="J35" s="18">
        <v>9678389377</v>
      </c>
      <c r="K35" s="18" t="s">
        <v>345</v>
      </c>
      <c r="L35" s="83" t="s">
        <v>448</v>
      </c>
      <c r="M35" s="85">
        <v>8399074509</v>
      </c>
      <c r="N35" s="74" t="s">
        <v>469</v>
      </c>
      <c r="O35" s="67">
        <v>9954966244</v>
      </c>
      <c r="P35" s="24">
        <v>43628</v>
      </c>
      <c r="Q35" s="18" t="s">
        <v>98</v>
      </c>
      <c r="R35" s="18"/>
      <c r="S35" s="18"/>
      <c r="T35" s="18"/>
    </row>
    <row r="36" spans="1:20" ht="28.5">
      <c r="A36" s="4">
        <v>32</v>
      </c>
      <c r="B36" s="17" t="s">
        <v>63</v>
      </c>
      <c r="C36" s="58" t="s">
        <v>286</v>
      </c>
      <c r="D36" s="58" t="s">
        <v>25</v>
      </c>
      <c r="E36" s="17"/>
      <c r="F36" s="58"/>
      <c r="G36" s="17">
        <v>26</v>
      </c>
      <c r="H36" s="17">
        <v>32</v>
      </c>
      <c r="I36" s="60">
        <f t="shared" si="0"/>
        <v>58</v>
      </c>
      <c r="J36" s="58">
        <v>9577375324</v>
      </c>
      <c r="K36" s="58" t="s">
        <v>346</v>
      </c>
      <c r="L36" s="83" t="s">
        <v>449</v>
      </c>
      <c r="M36" s="85">
        <v>9957150990</v>
      </c>
      <c r="N36" s="94" t="s">
        <v>471</v>
      </c>
      <c r="O36" s="93">
        <v>9957389083</v>
      </c>
      <c r="P36" s="24">
        <v>43628</v>
      </c>
      <c r="Q36" s="18" t="s">
        <v>98</v>
      </c>
      <c r="R36" s="18"/>
      <c r="S36" s="18"/>
      <c r="T36" s="18"/>
    </row>
    <row r="37" spans="1:20">
      <c r="A37" s="4">
        <v>33</v>
      </c>
      <c r="B37" s="17" t="s">
        <v>63</v>
      </c>
      <c r="C37" s="18" t="s">
        <v>283</v>
      </c>
      <c r="D37" s="18" t="s">
        <v>23</v>
      </c>
      <c r="E37" s="19">
        <v>18140240502</v>
      </c>
      <c r="F37" s="18" t="s">
        <v>164</v>
      </c>
      <c r="G37" s="19"/>
      <c r="H37" s="19"/>
      <c r="I37" s="60">
        <f t="shared" si="0"/>
        <v>0</v>
      </c>
      <c r="J37" s="18">
        <v>9957144438</v>
      </c>
      <c r="K37" s="18" t="s">
        <v>464</v>
      </c>
      <c r="L37" s="85" t="s">
        <v>465</v>
      </c>
      <c r="M37" s="85">
        <v>8011159707</v>
      </c>
      <c r="N37" s="74" t="s">
        <v>463</v>
      </c>
      <c r="O37" s="93">
        <v>9678149697</v>
      </c>
      <c r="P37" s="24">
        <v>43628</v>
      </c>
      <c r="Q37" s="18" t="s">
        <v>98</v>
      </c>
      <c r="R37" s="18"/>
      <c r="S37" s="18"/>
      <c r="T37" s="18"/>
    </row>
    <row r="38" spans="1:20" ht="28.5">
      <c r="A38" s="4">
        <v>34</v>
      </c>
      <c r="B38" s="17" t="s">
        <v>62</v>
      </c>
      <c r="C38" s="18" t="s">
        <v>287</v>
      </c>
      <c r="D38" s="18" t="s">
        <v>23</v>
      </c>
      <c r="E38" s="19">
        <v>18140206102</v>
      </c>
      <c r="F38" s="18" t="s">
        <v>164</v>
      </c>
      <c r="G38" s="19">
        <v>175</v>
      </c>
      <c r="H38" s="19">
        <v>147</v>
      </c>
      <c r="I38" s="60">
        <f t="shared" si="0"/>
        <v>322</v>
      </c>
      <c r="J38" s="18">
        <v>9954815505</v>
      </c>
      <c r="K38" s="18" t="s">
        <v>345</v>
      </c>
      <c r="L38" s="83" t="s">
        <v>448</v>
      </c>
      <c r="M38" s="85">
        <v>8399074509</v>
      </c>
      <c r="N38" s="74" t="s">
        <v>469</v>
      </c>
      <c r="O38" s="67">
        <v>9954966244</v>
      </c>
      <c r="P38" s="24">
        <v>43629</v>
      </c>
      <c r="Q38" s="18" t="s">
        <v>101</v>
      </c>
      <c r="R38" s="18"/>
      <c r="S38" s="18"/>
      <c r="T38" s="18"/>
    </row>
    <row r="39" spans="1:20">
      <c r="A39" s="4">
        <v>35</v>
      </c>
      <c r="B39" s="17" t="s">
        <v>63</v>
      </c>
      <c r="C39" s="18" t="s">
        <v>288</v>
      </c>
      <c r="D39" s="18" t="s">
        <v>25</v>
      </c>
      <c r="E39" s="19">
        <v>204</v>
      </c>
      <c r="F39" s="18"/>
      <c r="G39" s="19">
        <v>56</v>
      </c>
      <c r="H39" s="19">
        <v>64</v>
      </c>
      <c r="I39" s="60">
        <f t="shared" si="0"/>
        <v>120</v>
      </c>
      <c r="J39" s="18">
        <v>9954767212</v>
      </c>
      <c r="K39" s="18" t="s">
        <v>464</v>
      </c>
      <c r="L39" s="85" t="s">
        <v>465</v>
      </c>
      <c r="M39" s="85">
        <v>8011159707</v>
      </c>
      <c r="N39" s="74" t="s">
        <v>463</v>
      </c>
      <c r="O39" s="93">
        <v>9678149697</v>
      </c>
      <c r="P39" s="24">
        <v>43629</v>
      </c>
      <c r="Q39" s="18" t="s">
        <v>101</v>
      </c>
      <c r="R39" s="18"/>
      <c r="S39" s="18"/>
      <c r="T39" s="18"/>
    </row>
    <row r="40" spans="1:20">
      <c r="A40" s="4">
        <v>36</v>
      </c>
      <c r="B40" s="17" t="s">
        <v>63</v>
      </c>
      <c r="C40" s="18" t="s">
        <v>289</v>
      </c>
      <c r="D40" s="18" t="s">
        <v>23</v>
      </c>
      <c r="E40" s="19">
        <v>18140240503</v>
      </c>
      <c r="F40" s="18"/>
      <c r="G40" s="19">
        <v>41</v>
      </c>
      <c r="H40" s="19">
        <v>41</v>
      </c>
      <c r="I40" s="60">
        <f t="shared" si="0"/>
        <v>82</v>
      </c>
      <c r="J40" s="18">
        <v>9957811246</v>
      </c>
      <c r="K40" s="18" t="s">
        <v>464</v>
      </c>
      <c r="L40" s="85" t="s">
        <v>465</v>
      </c>
      <c r="M40" s="85">
        <v>8011159707</v>
      </c>
      <c r="N40" s="74" t="s">
        <v>463</v>
      </c>
      <c r="O40" s="93">
        <v>9678149697</v>
      </c>
      <c r="P40" s="24">
        <v>43629</v>
      </c>
      <c r="Q40" s="18" t="s">
        <v>101</v>
      </c>
      <c r="R40" s="18"/>
      <c r="S40" s="18"/>
      <c r="T40" s="18"/>
    </row>
    <row r="41" spans="1:20">
      <c r="A41" s="4">
        <v>37</v>
      </c>
      <c r="B41" s="17" t="s">
        <v>62</v>
      </c>
      <c r="C41" s="18" t="s">
        <v>291</v>
      </c>
      <c r="D41" s="18" t="s">
        <v>25</v>
      </c>
      <c r="E41" s="19"/>
      <c r="F41" s="18"/>
      <c r="G41" s="19">
        <v>23</v>
      </c>
      <c r="H41" s="19">
        <v>33</v>
      </c>
      <c r="I41" s="60">
        <f t="shared" si="0"/>
        <v>56</v>
      </c>
      <c r="J41" s="18">
        <v>9508224484</v>
      </c>
      <c r="K41" s="48" t="s">
        <v>347</v>
      </c>
      <c r="L41" s="86" t="s">
        <v>442</v>
      </c>
      <c r="M41" s="90">
        <v>6900656875</v>
      </c>
      <c r="N41" s="70" t="s">
        <v>472</v>
      </c>
      <c r="O41" s="71">
        <v>9577238035</v>
      </c>
      <c r="P41" s="24">
        <v>43630</v>
      </c>
      <c r="Q41" s="18" t="s">
        <v>112</v>
      </c>
      <c r="R41" s="18"/>
      <c r="S41" s="18"/>
      <c r="T41" s="18"/>
    </row>
    <row r="42" spans="1:20">
      <c r="A42" s="4">
        <v>38</v>
      </c>
      <c r="B42" s="17" t="s">
        <v>62</v>
      </c>
      <c r="C42" s="18" t="s">
        <v>292</v>
      </c>
      <c r="D42" s="18" t="s">
        <v>25</v>
      </c>
      <c r="E42" s="19">
        <v>258</v>
      </c>
      <c r="F42" s="18"/>
      <c r="G42" s="19">
        <v>41</v>
      </c>
      <c r="H42" s="19">
        <v>34</v>
      </c>
      <c r="I42" s="60">
        <f t="shared" si="0"/>
        <v>75</v>
      </c>
      <c r="J42" s="18">
        <v>9864138985</v>
      </c>
      <c r="K42" s="48" t="s">
        <v>347</v>
      </c>
      <c r="L42" s="86" t="s">
        <v>442</v>
      </c>
      <c r="M42" s="90">
        <v>6900656875</v>
      </c>
      <c r="N42" s="70" t="s">
        <v>472</v>
      </c>
      <c r="O42" s="71">
        <v>9577238035</v>
      </c>
      <c r="P42" s="24">
        <v>43630</v>
      </c>
      <c r="Q42" s="18" t="s">
        <v>112</v>
      </c>
      <c r="R42" s="18"/>
      <c r="S42" s="18"/>
      <c r="T42" s="18"/>
    </row>
    <row r="43" spans="1:20" ht="28.5">
      <c r="A43" s="4">
        <v>39</v>
      </c>
      <c r="B43" s="17" t="s">
        <v>63</v>
      </c>
      <c r="C43" s="58" t="s">
        <v>290</v>
      </c>
      <c r="D43" s="58" t="s">
        <v>25</v>
      </c>
      <c r="E43" s="17">
        <v>96</v>
      </c>
      <c r="F43" s="58"/>
      <c r="G43" s="17">
        <v>48</v>
      </c>
      <c r="H43" s="17">
        <v>63</v>
      </c>
      <c r="I43" s="60">
        <f t="shared" si="0"/>
        <v>111</v>
      </c>
      <c r="J43" s="58">
        <v>8011770056</v>
      </c>
      <c r="K43" s="58" t="s">
        <v>346</v>
      </c>
      <c r="L43" s="83" t="s">
        <v>449</v>
      </c>
      <c r="M43" s="85">
        <v>9957150990</v>
      </c>
      <c r="N43" s="74" t="s">
        <v>473</v>
      </c>
      <c r="O43" s="93">
        <v>7086911676</v>
      </c>
      <c r="P43" s="24">
        <v>43630</v>
      </c>
      <c r="Q43" s="18" t="s">
        <v>112</v>
      </c>
      <c r="R43" s="18"/>
      <c r="S43" s="18"/>
      <c r="T43" s="18"/>
    </row>
    <row r="44" spans="1:20" ht="33">
      <c r="A44" s="4">
        <v>40</v>
      </c>
      <c r="B44" s="17" t="s">
        <v>63</v>
      </c>
      <c r="C44" s="18" t="s">
        <v>293</v>
      </c>
      <c r="D44" s="18" t="s">
        <v>23</v>
      </c>
      <c r="E44" s="19">
        <v>18140223405</v>
      </c>
      <c r="F44" s="18" t="s">
        <v>126</v>
      </c>
      <c r="G44" s="19">
        <v>58</v>
      </c>
      <c r="H44" s="19">
        <v>74</v>
      </c>
      <c r="I44" s="60">
        <f t="shared" si="0"/>
        <v>132</v>
      </c>
      <c r="J44" s="18">
        <v>18140223405</v>
      </c>
      <c r="K44" s="58" t="s">
        <v>346</v>
      </c>
      <c r="L44" s="83" t="s">
        <v>449</v>
      </c>
      <c r="M44" s="85">
        <v>9957150990</v>
      </c>
      <c r="N44" s="74" t="s">
        <v>473</v>
      </c>
      <c r="O44" s="93">
        <v>7086911676</v>
      </c>
      <c r="P44" s="24">
        <v>43630</v>
      </c>
      <c r="Q44" s="18" t="s">
        <v>112</v>
      </c>
      <c r="R44" s="18"/>
      <c r="S44" s="18"/>
      <c r="T44" s="18"/>
    </row>
    <row r="45" spans="1:20">
      <c r="A45" s="4">
        <v>41</v>
      </c>
      <c r="B45" s="17"/>
      <c r="C45" s="18" t="s">
        <v>198</v>
      </c>
      <c r="D45" s="18"/>
      <c r="E45" s="19"/>
      <c r="F45" s="18"/>
      <c r="G45" s="19"/>
      <c r="H45" s="19"/>
      <c r="I45" s="60">
        <f t="shared" si="0"/>
        <v>0</v>
      </c>
      <c r="J45" s="18"/>
      <c r="K45" s="18"/>
      <c r="L45" s="18"/>
      <c r="M45" s="18"/>
      <c r="N45" s="18"/>
      <c r="O45" s="18"/>
      <c r="P45" s="24">
        <v>43631</v>
      </c>
      <c r="Q45" s="18" t="s">
        <v>114</v>
      </c>
      <c r="R45" s="18"/>
      <c r="S45" s="18"/>
      <c r="T45" s="18"/>
    </row>
    <row r="46" spans="1:20">
      <c r="A46" s="4">
        <v>42</v>
      </c>
      <c r="B46" s="17"/>
      <c r="C46" s="18" t="s">
        <v>141</v>
      </c>
      <c r="D46" s="18"/>
      <c r="E46" s="19"/>
      <c r="F46" s="18"/>
      <c r="G46" s="19"/>
      <c r="H46" s="19"/>
      <c r="I46" s="60">
        <f t="shared" si="0"/>
        <v>0</v>
      </c>
      <c r="J46" s="18"/>
      <c r="K46" s="18"/>
      <c r="L46" s="18"/>
      <c r="M46" s="18"/>
      <c r="N46" s="18"/>
      <c r="O46" s="18"/>
      <c r="P46" s="24">
        <v>43632</v>
      </c>
      <c r="Q46" s="18" t="s">
        <v>116</v>
      </c>
      <c r="R46" s="18"/>
      <c r="S46" s="18"/>
      <c r="T46" s="18"/>
    </row>
    <row r="47" spans="1:20">
      <c r="A47" s="4">
        <v>43</v>
      </c>
      <c r="B47" s="17" t="s">
        <v>62</v>
      </c>
      <c r="C47" s="18" t="s">
        <v>294</v>
      </c>
      <c r="D47" s="18" t="s">
        <v>25</v>
      </c>
      <c r="E47" s="19">
        <v>24</v>
      </c>
      <c r="F47" s="18"/>
      <c r="G47" s="19">
        <v>34</v>
      </c>
      <c r="H47" s="19">
        <v>41</v>
      </c>
      <c r="I47" s="60">
        <f t="shared" si="0"/>
        <v>75</v>
      </c>
      <c r="J47" s="18">
        <v>9101959629</v>
      </c>
      <c r="K47" s="18" t="s">
        <v>479</v>
      </c>
      <c r="L47" s="86" t="s">
        <v>383</v>
      </c>
      <c r="M47" s="87">
        <v>9859686778</v>
      </c>
      <c r="N47" s="76" t="s">
        <v>480</v>
      </c>
      <c r="O47" s="71">
        <v>8133856826</v>
      </c>
      <c r="P47" s="24">
        <v>43633</v>
      </c>
      <c r="Q47" s="18" t="s">
        <v>89</v>
      </c>
      <c r="R47" s="18"/>
      <c r="S47" s="18"/>
      <c r="T47" s="18"/>
    </row>
    <row r="48" spans="1:20">
      <c r="A48" s="4">
        <v>44</v>
      </c>
      <c r="B48" s="17" t="s">
        <v>62</v>
      </c>
      <c r="C48" s="18" t="s">
        <v>157</v>
      </c>
      <c r="D48" s="18" t="s">
        <v>25</v>
      </c>
      <c r="E48" s="19">
        <v>23</v>
      </c>
      <c r="F48" s="18"/>
      <c r="G48" s="19">
        <v>43</v>
      </c>
      <c r="H48" s="19">
        <v>42</v>
      </c>
      <c r="I48" s="60">
        <f t="shared" si="0"/>
        <v>85</v>
      </c>
      <c r="J48" s="18">
        <v>9859373751</v>
      </c>
      <c r="K48" s="18" t="s">
        <v>348</v>
      </c>
      <c r="L48" s="86" t="s">
        <v>452</v>
      </c>
      <c r="M48" s="87">
        <v>9435338487</v>
      </c>
      <c r="N48" s="95" t="s">
        <v>474</v>
      </c>
      <c r="O48" s="69">
        <v>8811838079</v>
      </c>
      <c r="P48" s="24">
        <v>43633</v>
      </c>
      <c r="Q48" s="18" t="s">
        <v>89</v>
      </c>
      <c r="R48" s="18"/>
      <c r="S48" s="18"/>
      <c r="T48" s="18"/>
    </row>
    <row r="49" spans="1:20">
      <c r="A49" s="4">
        <v>45</v>
      </c>
      <c r="B49" s="17" t="s">
        <v>63</v>
      </c>
      <c r="C49" s="18" t="s">
        <v>295</v>
      </c>
      <c r="D49" s="18" t="s">
        <v>25</v>
      </c>
      <c r="E49" s="19"/>
      <c r="F49" s="18"/>
      <c r="G49" s="19">
        <v>25</v>
      </c>
      <c r="H49" s="19">
        <v>25</v>
      </c>
      <c r="I49" s="60">
        <f t="shared" si="0"/>
        <v>50</v>
      </c>
      <c r="J49" s="18">
        <v>9864150605</v>
      </c>
      <c r="K49" s="18" t="s">
        <v>350</v>
      </c>
      <c r="L49" s="83" t="s">
        <v>453</v>
      </c>
      <c r="M49" s="85">
        <v>9957809414</v>
      </c>
      <c r="N49" s="74" t="s">
        <v>475</v>
      </c>
      <c r="O49" s="84">
        <v>9678074115</v>
      </c>
      <c r="P49" s="24">
        <v>43633</v>
      </c>
      <c r="Q49" s="18" t="s">
        <v>89</v>
      </c>
      <c r="R49" s="18"/>
      <c r="S49" s="18"/>
      <c r="T49" s="18"/>
    </row>
    <row r="50" spans="1:20">
      <c r="A50" s="4">
        <v>46</v>
      </c>
      <c r="B50" s="17" t="s">
        <v>63</v>
      </c>
      <c r="C50" s="58" t="s">
        <v>296</v>
      </c>
      <c r="D50" s="58" t="s">
        <v>23</v>
      </c>
      <c r="E50" s="17">
        <v>18140223410</v>
      </c>
      <c r="F50" s="58" t="s">
        <v>174</v>
      </c>
      <c r="G50" s="17">
        <v>102</v>
      </c>
      <c r="H50" s="17">
        <v>84</v>
      </c>
      <c r="I50" s="60">
        <f t="shared" si="0"/>
        <v>186</v>
      </c>
      <c r="J50" s="58">
        <v>9954964361</v>
      </c>
      <c r="K50" s="58" t="s">
        <v>350</v>
      </c>
      <c r="L50" s="83" t="s">
        <v>453</v>
      </c>
      <c r="M50" s="85">
        <v>9957809414</v>
      </c>
      <c r="N50" s="74" t="s">
        <v>475</v>
      </c>
      <c r="O50" s="84">
        <v>9678074115</v>
      </c>
      <c r="P50" s="24">
        <v>43633</v>
      </c>
      <c r="Q50" s="18" t="s">
        <v>89</v>
      </c>
      <c r="R50" s="18"/>
      <c r="S50" s="18"/>
      <c r="T50" s="18"/>
    </row>
    <row r="51" spans="1:20">
      <c r="A51" s="4">
        <v>47</v>
      </c>
      <c r="B51" s="17" t="s">
        <v>62</v>
      </c>
      <c r="C51" s="18" t="s">
        <v>297</v>
      </c>
      <c r="D51" s="18" t="s">
        <v>25</v>
      </c>
      <c r="E51" s="19">
        <v>19</v>
      </c>
      <c r="F51" s="18"/>
      <c r="G51" s="19">
        <v>20</v>
      </c>
      <c r="H51" s="19">
        <v>27</v>
      </c>
      <c r="I51" s="60">
        <f t="shared" si="0"/>
        <v>47</v>
      </c>
      <c r="J51" s="18">
        <v>9954829416</v>
      </c>
      <c r="K51" s="18" t="s">
        <v>143</v>
      </c>
      <c r="L51" s="86" t="s">
        <v>454</v>
      </c>
      <c r="M51" s="87">
        <v>8472907063</v>
      </c>
      <c r="N51" s="68" t="s">
        <v>476</v>
      </c>
      <c r="O51" s="69">
        <v>7896538209</v>
      </c>
      <c r="P51" s="24">
        <v>43634</v>
      </c>
      <c r="Q51" s="18" t="s">
        <v>94</v>
      </c>
      <c r="R51" s="18"/>
      <c r="S51" s="18"/>
      <c r="T51" s="18"/>
    </row>
    <row r="52" spans="1:20">
      <c r="A52" s="4">
        <v>48</v>
      </c>
      <c r="B52" s="17" t="s">
        <v>62</v>
      </c>
      <c r="C52" s="18" t="s">
        <v>88</v>
      </c>
      <c r="D52" s="18" t="s">
        <v>25</v>
      </c>
      <c r="E52" s="19">
        <v>20</v>
      </c>
      <c r="F52" s="18"/>
      <c r="G52" s="19">
        <v>32</v>
      </c>
      <c r="H52" s="19">
        <v>26</v>
      </c>
      <c r="I52" s="60">
        <f t="shared" si="0"/>
        <v>58</v>
      </c>
      <c r="J52" s="18">
        <v>8822285340</v>
      </c>
      <c r="K52" s="18" t="s">
        <v>143</v>
      </c>
      <c r="L52" s="86" t="s">
        <v>454</v>
      </c>
      <c r="M52" s="87">
        <v>8472907063</v>
      </c>
      <c r="N52" s="68" t="s">
        <v>365</v>
      </c>
      <c r="O52" s="69">
        <v>7086366906</v>
      </c>
      <c r="P52" s="24">
        <v>43634</v>
      </c>
      <c r="Q52" s="18" t="s">
        <v>94</v>
      </c>
      <c r="R52" s="18"/>
      <c r="S52" s="18"/>
      <c r="T52" s="18"/>
    </row>
    <row r="53" spans="1:20">
      <c r="A53" s="4">
        <v>49</v>
      </c>
      <c r="B53" s="17" t="s">
        <v>63</v>
      </c>
      <c r="C53" s="18" t="s">
        <v>298</v>
      </c>
      <c r="D53" s="18" t="s">
        <v>25</v>
      </c>
      <c r="E53" s="19"/>
      <c r="F53" s="18"/>
      <c r="G53" s="19">
        <v>26</v>
      </c>
      <c r="H53" s="19">
        <v>24</v>
      </c>
      <c r="I53" s="60">
        <f t="shared" si="0"/>
        <v>50</v>
      </c>
      <c r="J53" s="18">
        <v>9678690589</v>
      </c>
      <c r="K53" s="18" t="s">
        <v>350</v>
      </c>
      <c r="L53" s="83" t="s">
        <v>453</v>
      </c>
      <c r="M53" s="85">
        <v>9957809414</v>
      </c>
      <c r="N53" s="74" t="s">
        <v>477</v>
      </c>
      <c r="O53" s="84">
        <v>9954562885</v>
      </c>
      <c r="P53" s="24">
        <v>43634</v>
      </c>
      <c r="Q53" s="18" t="s">
        <v>94</v>
      </c>
      <c r="R53" s="18"/>
      <c r="S53" s="18"/>
      <c r="T53" s="18"/>
    </row>
    <row r="54" spans="1:20">
      <c r="A54" s="4">
        <v>50</v>
      </c>
      <c r="B54" s="17" t="s">
        <v>63</v>
      </c>
      <c r="C54" s="18" t="s">
        <v>296</v>
      </c>
      <c r="D54" s="18" t="s">
        <v>23</v>
      </c>
      <c r="E54" s="17">
        <v>18140223410</v>
      </c>
      <c r="F54" s="18" t="s">
        <v>174</v>
      </c>
      <c r="G54" s="19"/>
      <c r="H54" s="19"/>
      <c r="I54" s="60">
        <f t="shared" si="0"/>
        <v>0</v>
      </c>
      <c r="J54" s="58">
        <v>9954964361</v>
      </c>
      <c r="K54" s="18" t="s">
        <v>350</v>
      </c>
      <c r="L54" s="83" t="s">
        <v>453</v>
      </c>
      <c r="M54" s="85">
        <v>9957809414</v>
      </c>
      <c r="N54" s="74" t="s">
        <v>477</v>
      </c>
      <c r="O54" s="84">
        <v>9954562885</v>
      </c>
      <c r="P54" s="24">
        <v>43634</v>
      </c>
      <c r="Q54" s="18" t="s">
        <v>94</v>
      </c>
      <c r="R54" s="18"/>
      <c r="S54" s="18"/>
      <c r="T54" s="18"/>
    </row>
    <row r="55" spans="1:20">
      <c r="A55" s="4">
        <v>51</v>
      </c>
      <c r="B55" s="17" t="s">
        <v>62</v>
      </c>
      <c r="C55" s="18" t="s">
        <v>299</v>
      </c>
      <c r="D55" s="18" t="s">
        <v>25</v>
      </c>
      <c r="E55" s="19">
        <v>10</v>
      </c>
      <c r="F55" s="18"/>
      <c r="G55" s="19">
        <v>57</v>
      </c>
      <c r="H55" s="19">
        <v>45</v>
      </c>
      <c r="I55" s="60">
        <f t="shared" si="0"/>
        <v>102</v>
      </c>
      <c r="J55" s="18">
        <v>7896477173</v>
      </c>
      <c r="K55" s="18" t="s">
        <v>351</v>
      </c>
      <c r="L55" s="86" t="s">
        <v>455</v>
      </c>
      <c r="M55" s="87">
        <v>7086367572</v>
      </c>
      <c r="N55" s="77" t="s">
        <v>478</v>
      </c>
      <c r="O55" s="71">
        <v>8474027204</v>
      </c>
      <c r="P55" s="24">
        <v>43635</v>
      </c>
      <c r="Q55" s="18" t="s">
        <v>98</v>
      </c>
      <c r="R55" s="18"/>
      <c r="S55" s="18"/>
      <c r="T55" s="18"/>
    </row>
    <row r="56" spans="1:20">
      <c r="A56" s="4">
        <v>52</v>
      </c>
      <c r="B56" s="17" t="s">
        <v>62</v>
      </c>
      <c r="C56" s="18" t="s">
        <v>300</v>
      </c>
      <c r="D56" s="18" t="s">
        <v>25</v>
      </c>
      <c r="E56" s="19">
        <v>11</v>
      </c>
      <c r="F56" s="18"/>
      <c r="G56" s="19">
        <v>34</v>
      </c>
      <c r="H56" s="19">
        <v>41</v>
      </c>
      <c r="I56" s="60">
        <f t="shared" si="0"/>
        <v>75</v>
      </c>
      <c r="J56" s="18">
        <v>8751806800</v>
      </c>
      <c r="K56" s="18" t="s">
        <v>352</v>
      </c>
      <c r="L56" s="86" t="s">
        <v>455</v>
      </c>
      <c r="M56" s="87">
        <v>7086367572</v>
      </c>
      <c r="N56" s="77" t="s">
        <v>478</v>
      </c>
      <c r="O56" s="71">
        <v>8474027204</v>
      </c>
      <c r="P56" s="24">
        <v>43635</v>
      </c>
      <c r="Q56" s="18" t="s">
        <v>98</v>
      </c>
      <c r="R56" s="18"/>
      <c r="S56" s="18"/>
      <c r="T56" s="18"/>
    </row>
    <row r="57" spans="1:20">
      <c r="A57" s="4">
        <v>53</v>
      </c>
      <c r="B57" s="17" t="s">
        <v>63</v>
      </c>
      <c r="C57" s="58" t="s">
        <v>306</v>
      </c>
      <c r="D57" s="58" t="s">
        <v>25</v>
      </c>
      <c r="E57" s="17">
        <v>92</v>
      </c>
      <c r="F57" s="58"/>
      <c r="G57" s="17">
        <v>58</v>
      </c>
      <c r="H57" s="17">
        <v>68</v>
      </c>
      <c r="I57" s="60">
        <f t="shared" si="0"/>
        <v>126</v>
      </c>
      <c r="J57" s="58">
        <v>9957836806</v>
      </c>
      <c r="K57" s="58" t="s">
        <v>341</v>
      </c>
      <c r="L57" s="91" t="s">
        <v>456</v>
      </c>
      <c r="M57" s="85">
        <v>9508187234</v>
      </c>
      <c r="N57" s="74" t="s">
        <v>481</v>
      </c>
      <c r="O57" s="84">
        <v>8135909518</v>
      </c>
      <c r="P57" s="24">
        <v>43635</v>
      </c>
      <c r="Q57" s="18" t="s">
        <v>98</v>
      </c>
      <c r="R57" s="18"/>
      <c r="S57" s="18"/>
      <c r="T57" s="18"/>
    </row>
    <row r="58" spans="1:20">
      <c r="A58" s="4">
        <v>54</v>
      </c>
      <c r="B58" s="17" t="s">
        <v>63</v>
      </c>
      <c r="C58" s="18" t="s">
        <v>296</v>
      </c>
      <c r="D58" s="18" t="s">
        <v>23</v>
      </c>
      <c r="E58" s="17">
        <v>18140223410</v>
      </c>
      <c r="F58" s="18" t="s">
        <v>174</v>
      </c>
      <c r="G58" s="19"/>
      <c r="H58" s="19"/>
      <c r="I58" s="60">
        <f t="shared" si="0"/>
        <v>0</v>
      </c>
      <c r="J58" s="58">
        <v>9954964361</v>
      </c>
      <c r="K58" s="18" t="s">
        <v>350</v>
      </c>
      <c r="L58" s="83" t="s">
        <v>453</v>
      </c>
      <c r="M58" s="85">
        <v>9957809414</v>
      </c>
      <c r="N58" s="74" t="s">
        <v>477</v>
      </c>
      <c r="O58" s="84">
        <v>9954562885</v>
      </c>
      <c r="P58" s="24">
        <v>43635</v>
      </c>
      <c r="Q58" s="18" t="s">
        <v>98</v>
      </c>
      <c r="R58" s="18"/>
      <c r="S58" s="18"/>
      <c r="T58" s="18"/>
    </row>
    <row r="59" spans="1:20">
      <c r="A59" s="4">
        <v>55</v>
      </c>
      <c r="B59" s="17" t="s">
        <v>62</v>
      </c>
      <c r="C59" s="18" t="s">
        <v>302</v>
      </c>
      <c r="D59" s="18" t="s">
        <v>25</v>
      </c>
      <c r="E59" s="19">
        <v>6</v>
      </c>
      <c r="F59" s="18"/>
      <c r="G59" s="19">
        <v>36</v>
      </c>
      <c r="H59" s="19">
        <v>36</v>
      </c>
      <c r="I59" s="60">
        <f t="shared" si="0"/>
        <v>72</v>
      </c>
      <c r="J59" s="18">
        <v>8761929016</v>
      </c>
      <c r="K59" s="18" t="s">
        <v>353</v>
      </c>
      <c r="L59" s="86" t="s">
        <v>457</v>
      </c>
      <c r="M59" s="87">
        <v>9954871658</v>
      </c>
      <c r="N59" s="78" t="s">
        <v>482</v>
      </c>
      <c r="O59" s="69">
        <v>9954010185</v>
      </c>
      <c r="P59" s="24">
        <v>43636</v>
      </c>
      <c r="Q59" s="18" t="s">
        <v>101</v>
      </c>
      <c r="R59" s="18"/>
      <c r="S59" s="18"/>
      <c r="T59" s="18"/>
    </row>
    <row r="60" spans="1:20">
      <c r="A60" s="4">
        <v>56</v>
      </c>
      <c r="B60" s="17" t="s">
        <v>62</v>
      </c>
      <c r="C60" s="18" t="s">
        <v>303</v>
      </c>
      <c r="D60" s="18" t="s">
        <v>25</v>
      </c>
      <c r="E60" s="19"/>
      <c r="F60" s="18"/>
      <c r="G60" s="19">
        <v>18</v>
      </c>
      <c r="H60" s="19">
        <v>16</v>
      </c>
      <c r="I60" s="60">
        <f t="shared" si="0"/>
        <v>34</v>
      </c>
      <c r="J60" s="18"/>
      <c r="K60" s="18" t="s">
        <v>353</v>
      </c>
      <c r="L60" s="86" t="s">
        <v>457</v>
      </c>
      <c r="M60" s="87">
        <v>9954871658</v>
      </c>
      <c r="N60" s="78" t="s">
        <v>398</v>
      </c>
      <c r="O60" s="69">
        <v>9957674641</v>
      </c>
      <c r="P60" s="24">
        <v>43636</v>
      </c>
      <c r="Q60" s="18" t="s">
        <v>101</v>
      </c>
      <c r="R60" s="18"/>
      <c r="S60" s="18"/>
      <c r="T60" s="18"/>
    </row>
    <row r="61" spans="1:20">
      <c r="A61" s="4">
        <v>57</v>
      </c>
      <c r="B61" s="17" t="s">
        <v>63</v>
      </c>
      <c r="C61" s="18" t="s">
        <v>301</v>
      </c>
      <c r="D61" s="18" t="s">
        <v>25</v>
      </c>
      <c r="E61" s="19">
        <v>89</v>
      </c>
      <c r="F61" s="18"/>
      <c r="G61" s="19">
        <v>59</v>
      </c>
      <c r="H61" s="19">
        <v>68</v>
      </c>
      <c r="I61" s="60">
        <f t="shared" si="0"/>
        <v>127</v>
      </c>
      <c r="J61" s="18">
        <v>9678570891</v>
      </c>
      <c r="K61" s="18" t="s">
        <v>350</v>
      </c>
      <c r="L61" s="83" t="s">
        <v>453</v>
      </c>
      <c r="M61" s="85">
        <v>9957809414</v>
      </c>
      <c r="N61" s="74" t="s">
        <v>483</v>
      </c>
      <c r="O61" s="84">
        <v>9957332146</v>
      </c>
      <c r="P61" s="24">
        <v>43636</v>
      </c>
      <c r="Q61" s="18" t="s">
        <v>101</v>
      </c>
      <c r="R61" s="18"/>
      <c r="S61" s="18"/>
      <c r="T61" s="18"/>
    </row>
    <row r="62" spans="1:20">
      <c r="A62" s="4">
        <v>58</v>
      </c>
      <c r="B62" s="17" t="s">
        <v>63</v>
      </c>
      <c r="C62" s="18" t="s">
        <v>354</v>
      </c>
      <c r="D62" s="18" t="s">
        <v>23</v>
      </c>
      <c r="E62" s="19">
        <v>18140223503</v>
      </c>
      <c r="F62" s="18" t="s">
        <v>164</v>
      </c>
      <c r="G62" s="19">
        <v>78</v>
      </c>
      <c r="H62" s="19">
        <v>62</v>
      </c>
      <c r="I62" s="60">
        <f t="shared" si="0"/>
        <v>140</v>
      </c>
      <c r="J62" s="18">
        <v>9401290472</v>
      </c>
      <c r="K62" s="18" t="s">
        <v>341</v>
      </c>
      <c r="L62" s="91" t="s">
        <v>456</v>
      </c>
      <c r="M62" s="85">
        <v>9508187234</v>
      </c>
      <c r="N62" s="74" t="s">
        <v>477</v>
      </c>
      <c r="O62" s="84">
        <v>9954562885</v>
      </c>
      <c r="P62" s="24">
        <v>43636</v>
      </c>
      <c r="Q62" s="18" t="s">
        <v>101</v>
      </c>
      <c r="R62" s="18"/>
      <c r="S62" s="18"/>
      <c r="T62" s="18"/>
    </row>
    <row r="63" spans="1:20" ht="33">
      <c r="A63" s="4">
        <v>59</v>
      </c>
      <c r="B63" s="17" t="s">
        <v>62</v>
      </c>
      <c r="C63" s="18" t="s">
        <v>355</v>
      </c>
      <c r="D63" s="18" t="s">
        <v>25</v>
      </c>
      <c r="E63" s="19">
        <v>7</v>
      </c>
      <c r="F63" s="18"/>
      <c r="G63" s="19">
        <v>33</v>
      </c>
      <c r="H63" s="19">
        <v>35</v>
      </c>
      <c r="I63" s="60">
        <f t="shared" si="0"/>
        <v>68</v>
      </c>
      <c r="J63" s="18">
        <v>9401988767</v>
      </c>
      <c r="K63" s="18" t="s">
        <v>177</v>
      </c>
      <c r="L63" s="86" t="s">
        <v>458</v>
      </c>
      <c r="M63" s="87">
        <v>8133918806</v>
      </c>
      <c r="N63" s="75" t="s">
        <v>381</v>
      </c>
      <c r="O63" s="69">
        <v>9365704797</v>
      </c>
      <c r="P63" s="24">
        <v>43637</v>
      </c>
      <c r="Q63" s="18" t="s">
        <v>112</v>
      </c>
      <c r="R63" s="18"/>
      <c r="S63" s="18"/>
      <c r="T63" s="18"/>
    </row>
    <row r="64" spans="1:20" ht="33">
      <c r="A64" s="4">
        <v>60</v>
      </c>
      <c r="B64" s="17" t="s">
        <v>62</v>
      </c>
      <c r="C64" s="18" t="s">
        <v>307</v>
      </c>
      <c r="D64" s="18" t="s">
        <v>25</v>
      </c>
      <c r="E64" s="19">
        <v>8</v>
      </c>
      <c r="F64" s="18"/>
      <c r="G64" s="19">
        <v>29</v>
      </c>
      <c r="H64" s="19">
        <v>31</v>
      </c>
      <c r="I64" s="60">
        <f t="shared" si="0"/>
        <v>60</v>
      </c>
      <c r="J64" s="18">
        <v>9859600576</v>
      </c>
      <c r="K64" s="18" t="s">
        <v>177</v>
      </c>
      <c r="L64" s="86" t="s">
        <v>458</v>
      </c>
      <c r="M64" s="87">
        <v>8133918806</v>
      </c>
      <c r="N64" s="75" t="s">
        <v>381</v>
      </c>
      <c r="O64" s="69">
        <v>9365704797</v>
      </c>
      <c r="P64" s="24">
        <v>43637</v>
      </c>
      <c r="Q64" s="18" t="s">
        <v>112</v>
      </c>
      <c r="R64" s="18"/>
      <c r="S64" s="18"/>
      <c r="T64" s="18"/>
    </row>
    <row r="65" spans="1:20">
      <c r="A65" s="4">
        <v>61</v>
      </c>
      <c r="B65" s="17" t="s">
        <v>63</v>
      </c>
      <c r="C65" s="18" t="s">
        <v>304</v>
      </c>
      <c r="D65" s="18" t="s">
        <v>25</v>
      </c>
      <c r="E65" s="19">
        <v>67</v>
      </c>
      <c r="F65" s="18"/>
      <c r="G65" s="19">
        <v>60</v>
      </c>
      <c r="H65" s="19">
        <v>49</v>
      </c>
      <c r="I65" s="60">
        <f t="shared" si="0"/>
        <v>109</v>
      </c>
      <c r="J65" s="18">
        <v>9954636344</v>
      </c>
      <c r="K65" s="18" t="s">
        <v>485</v>
      </c>
      <c r="L65" s="83" t="s">
        <v>486</v>
      </c>
      <c r="M65" s="85">
        <v>9864111303</v>
      </c>
      <c r="N65" s="74" t="s">
        <v>484</v>
      </c>
      <c r="O65" s="93">
        <v>8011561838</v>
      </c>
      <c r="P65" s="24">
        <v>43637</v>
      </c>
      <c r="Q65" s="18" t="s">
        <v>112</v>
      </c>
      <c r="R65" s="18"/>
      <c r="S65" s="18"/>
      <c r="T65" s="18"/>
    </row>
    <row r="66" spans="1:20">
      <c r="A66" s="4">
        <v>62</v>
      </c>
      <c r="B66" s="17" t="s">
        <v>63</v>
      </c>
      <c r="C66" s="18" t="s">
        <v>305</v>
      </c>
      <c r="D66" s="18" t="s">
        <v>23</v>
      </c>
      <c r="E66" s="19">
        <v>18140200802</v>
      </c>
      <c r="F66" s="18" t="s">
        <v>126</v>
      </c>
      <c r="G66" s="19">
        <v>37</v>
      </c>
      <c r="H66" s="19">
        <v>53</v>
      </c>
      <c r="I66" s="60">
        <f t="shared" si="0"/>
        <v>90</v>
      </c>
      <c r="J66" s="18">
        <v>9954353512</v>
      </c>
      <c r="K66" s="18" t="s">
        <v>485</v>
      </c>
      <c r="L66" s="83" t="s">
        <v>486</v>
      </c>
      <c r="M66" s="85">
        <v>9864111303</v>
      </c>
      <c r="N66" s="74" t="s">
        <v>484</v>
      </c>
      <c r="O66" s="93">
        <v>8011561838</v>
      </c>
      <c r="P66" s="24">
        <v>43637</v>
      </c>
      <c r="Q66" s="18" t="s">
        <v>112</v>
      </c>
      <c r="R66" s="18"/>
      <c r="S66" s="18"/>
      <c r="T66" s="18"/>
    </row>
    <row r="67" spans="1:20">
      <c r="A67" s="4">
        <v>63</v>
      </c>
      <c r="B67" s="17"/>
      <c r="C67" s="18" t="s">
        <v>198</v>
      </c>
      <c r="D67" s="18"/>
      <c r="E67" s="19"/>
      <c r="F67" s="18"/>
      <c r="G67" s="19"/>
      <c r="H67" s="19"/>
      <c r="I67" s="60">
        <f t="shared" si="0"/>
        <v>0</v>
      </c>
      <c r="J67" s="18"/>
      <c r="K67" s="18"/>
      <c r="L67" s="18"/>
      <c r="M67" s="18"/>
      <c r="N67" s="18"/>
      <c r="O67" s="18"/>
      <c r="P67" s="24">
        <v>43638</v>
      </c>
      <c r="Q67" s="18" t="s">
        <v>114</v>
      </c>
      <c r="R67" s="18"/>
      <c r="S67" s="18"/>
      <c r="T67" s="18"/>
    </row>
    <row r="68" spans="1:20">
      <c r="A68" s="4">
        <v>64</v>
      </c>
      <c r="B68" s="17"/>
      <c r="C68" s="18" t="s">
        <v>141</v>
      </c>
      <c r="D68" s="18"/>
      <c r="E68" s="19"/>
      <c r="F68" s="18"/>
      <c r="G68" s="19"/>
      <c r="H68" s="19"/>
      <c r="I68" s="60">
        <f t="shared" si="0"/>
        <v>0</v>
      </c>
      <c r="J68" s="18"/>
      <c r="K68" s="18"/>
      <c r="L68" s="18"/>
      <c r="M68" s="18"/>
      <c r="N68" s="18"/>
      <c r="O68" s="18"/>
      <c r="P68" s="24">
        <v>43639</v>
      </c>
      <c r="Q68" s="18" t="s">
        <v>116</v>
      </c>
      <c r="R68" s="18"/>
      <c r="S68" s="18"/>
      <c r="T68" s="18"/>
    </row>
    <row r="69" spans="1:20">
      <c r="A69" s="4">
        <v>65</v>
      </c>
      <c r="B69" s="17" t="s">
        <v>62</v>
      </c>
      <c r="C69" s="18" t="s">
        <v>308</v>
      </c>
      <c r="D69" s="18" t="s">
        <v>25</v>
      </c>
      <c r="E69" s="19">
        <v>4</v>
      </c>
      <c r="F69" s="18"/>
      <c r="G69" s="19">
        <v>42</v>
      </c>
      <c r="H69" s="19">
        <v>31</v>
      </c>
      <c r="I69" s="60">
        <f t="shared" si="0"/>
        <v>73</v>
      </c>
      <c r="J69" s="18">
        <v>9508832132</v>
      </c>
      <c r="K69" s="18" t="s">
        <v>353</v>
      </c>
      <c r="L69" s="86" t="s">
        <v>457</v>
      </c>
      <c r="M69" s="87">
        <v>9954871658</v>
      </c>
      <c r="N69" s="78" t="s">
        <v>488</v>
      </c>
      <c r="O69" s="69">
        <v>8486633282</v>
      </c>
      <c r="P69" s="24">
        <v>43640</v>
      </c>
      <c r="Q69" s="18" t="s">
        <v>89</v>
      </c>
      <c r="R69" s="18"/>
      <c r="S69" s="18"/>
      <c r="T69" s="18"/>
    </row>
    <row r="70" spans="1:20" ht="28.5">
      <c r="A70" s="4">
        <v>66</v>
      </c>
      <c r="B70" s="17" t="s">
        <v>63</v>
      </c>
      <c r="C70" s="18" t="s">
        <v>309</v>
      </c>
      <c r="D70" s="18" t="s">
        <v>25</v>
      </c>
      <c r="E70" s="19">
        <v>70</v>
      </c>
      <c r="F70" s="18"/>
      <c r="G70" s="19">
        <v>52</v>
      </c>
      <c r="H70" s="19">
        <v>55</v>
      </c>
      <c r="I70" s="60">
        <f t="shared" ref="I70:I133" si="1">SUM(G70:H70)</f>
        <v>107</v>
      </c>
      <c r="J70" s="18">
        <v>9678912098</v>
      </c>
      <c r="K70" s="18" t="s">
        <v>349</v>
      </c>
      <c r="L70" s="83" t="s">
        <v>450</v>
      </c>
      <c r="M70" s="83" t="s">
        <v>451</v>
      </c>
      <c r="N70" s="74" t="s">
        <v>487</v>
      </c>
      <c r="O70" s="93">
        <v>9957811054</v>
      </c>
      <c r="P70" s="24">
        <v>43640</v>
      </c>
      <c r="Q70" s="18" t="s">
        <v>89</v>
      </c>
      <c r="R70" s="18"/>
      <c r="S70" s="18"/>
      <c r="T70" s="18"/>
    </row>
    <row r="71" spans="1:20" ht="28.5">
      <c r="A71" s="4">
        <v>67</v>
      </c>
      <c r="B71" s="17" t="s">
        <v>63</v>
      </c>
      <c r="C71" s="18" t="s">
        <v>310</v>
      </c>
      <c r="D71" s="18" t="s">
        <v>23</v>
      </c>
      <c r="E71" s="19">
        <v>18140201001</v>
      </c>
      <c r="F71" s="18" t="s">
        <v>126</v>
      </c>
      <c r="G71" s="19">
        <v>24</v>
      </c>
      <c r="H71" s="19">
        <v>38</v>
      </c>
      <c r="I71" s="60">
        <f t="shared" si="1"/>
        <v>62</v>
      </c>
      <c r="J71" s="18">
        <v>9706230740</v>
      </c>
      <c r="K71" s="18" t="s">
        <v>349</v>
      </c>
      <c r="L71" s="83" t="s">
        <v>450</v>
      </c>
      <c r="M71" s="83" t="s">
        <v>451</v>
      </c>
      <c r="N71" s="74" t="s">
        <v>487</v>
      </c>
      <c r="O71" s="93">
        <v>9957811054</v>
      </c>
      <c r="P71" s="24">
        <v>43640</v>
      </c>
      <c r="Q71" s="18" t="s">
        <v>89</v>
      </c>
      <c r="R71" s="18"/>
      <c r="S71" s="18"/>
      <c r="T71" s="18"/>
    </row>
    <row r="72" spans="1:20">
      <c r="A72" s="4">
        <v>68</v>
      </c>
      <c r="B72" s="17" t="s">
        <v>62</v>
      </c>
      <c r="C72" s="18" t="s">
        <v>356</v>
      </c>
      <c r="D72" s="18" t="s">
        <v>25</v>
      </c>
      <c r="E72" s="19">
        <v>24</v>
      </c>
      <c r="F72" s="18"/>
      <c r="G72" s="19">
        <v>27</v>
      </c>
      <c r="H72" s="19">
        <v>20</v>
      </c>
      <c r="I72" s="60">
        <f t="shared" si="1"/>
        <v>47</v>
      </c>
      <c r="J72" s="18">
        <v>9859308615</v>
      </c>
      <c r="K72" s="18" t="s">
        <v>357</v>
      </c>
      <c r="L72" s="86" t="s">
        <v>438</v>
      </c>
      <c r="M72" s="87">
        <v>9854439033</v>
      </c>
      <c r="N72" s="88" t="s">
        <v>440</v>
      </c>
      <c r="O72" s="69">
        <v>8723837260</v>
      </c>
      <c r="P72" s="24">
        <v>43641</v>
      </c>
      <c r="Q72" s="18" t="s">
        <v>94</v>
      </c>
      <c r="R72" s="18"/>
      <c r="S72" s="18"/>
      <c r="T72" s="18"/>
    </row>
    <row r="73" spans="1:20">
      <c r="A73" s="4">
        <v>69</v>
      </c>
      <c r="B73" s="17" t="s">
        <v>62</v>
      </c>
      <c r="C73" s="18" t="s">
        <v>311</v>
      </c>
      <c r="D73" s="18" t="s">
        <v>25</v>
      </c>
      <c r="E73" s="19">
        <v>26</v>
      </c>
      <c r="F73" s="18"/>
      <c r="G73" s="19">
        <v>39</v>
      </c>
      <c r="H73" s="19">
        <v>30</v>
      </c>
      <c r="I73" s="60">
        <f t="shared" si="1"/>
        <v>69</v>
      </c>
      <c r="J73" s="18">
        <v>9613020721</v>
      </c>
      <c r="K73" s="18" t="s">
        <v>357</v>
      </c>
      <c r="L73" s="86" t="s">
        <v>438</v>
      </c>
      <c r="M73" s="87">
        <v>9854439033</v>
      </c>
      <c r="N73" s="88" t="s">
        <v>440</v>
      </c>
      <c r="O73" s="69">
        <v>8723837260</v>
      </c>
      <c r="P73" s="24">
        <v>43641</v>
      </c>
      <c r="Q73" s="18" t="s">
        <v>94</v>
      </c>
      <c r="R73" s="18"/>
      <c r="S73" s="18"/>
      <c r="T73" s="18"/>
    </row>
    <row r="74" spans="1:20" ht="33">
      <c r="A74" s="4">
        <v>70</v>
      </c>
      <c r="B74" s="17" t="s">
        <v>63</v>
      </c>
      <c r="C74" s="18" t="s">
        <v>312</v>
      </c>
      <c r="D74" s="18" t="s">
        <v>25</v>
      </c>
      <c r="E74" s="19">
        <v>200</v>
      </c>
      <c r="F74" s="18"/>
      <c r="G74" s="19">
        <v>55</v>
      </c>
      <c r="H74" s="19">
        <v>40</v>
      </c>
      <c r="I74" s="60">
        <f t="shared" si="1"/>
        <v>95</v>
      </c>
      <c r="J74" s="18">
        <v>9954801477</v>
      </c>
      <c r="K74" s="18" t="s">
        <v>485</v>
      </c>
      <c r="L74" s="83" t="s">
        <v>486</v>
      </c>
      <c r="M74" s="85">
        <v>9864111303</v>
      </c>
      <c r="N74" s="74" t="s">
        <v>484</v>
      </c>
      <c r="O74" s="93">
        <v>8011561838</v>
      </c>
      <c r="P74" s="24">
        <v>43641</v>
      </c>
      <c r="Q74" s="18" t="s">
        <v>94</v>
      </c>
      <c r="R74" s="18"/>
      <c r="S74" s="18"/>
      <c r="T74" s="18"/>
    </row>
    <row r="75" spans="1:20">
      <c r="A75" s="4">
        <v>71</v>
      </c>
      <c r="B75" s="17" t="s">
        <v>63</v>
      </c>
      <c r="C75" s="18" t="s">
        <v>313</v>
      </c>
      <c r="D75" s="18" t="s">
        <v>23</v>
      </c>
      <c r="E75" s="19">
        <v>18140200803</v>
      </c>
      <c r="F75" s="18" t="s">
        <v>164</v>
      </c>
      <c r="G75" s="19">
        <v>59</v>
      </c>
      <c r="H75" s="19">
        <v>67</v>
      </c>
      <c r="I75" s="60">
        <f t="shared" si="1"/>
        <v>126</v>
      </c>
      <c r="J75" s="18">
        <v>9954473026</v>
      </c>
      <c r="K75" s="18" t="s">
        <v>485</v>
      </c>
      <c r="L75" s="83" t="s">
        <v>486</v>
      </c>
      <c r="M75" s="85">
        <v>9864111303</v>
      </c>
      <c r="N75" s="74" t="s">
        <v>484</v>
      </c>
      <c r="O75" s="93">
        <v>8011561838</v>
      </c>
      <c r="P75" s="24">
        <v>43641</v>
      </c>
      <c r="Q75" s="18" t="s">
        <v>94</v>
      </c>
      <c r="R75" s="18"/>
      <c r="S75" s="18"/>
      <c r="T75" s="18"/>
    </row>
    <row r="76" spans="1:20">
      <c r="A76" s="4">
        <v>72</v>
      </c>
      <c r="B76" s="17" t="s">
        <v>62</v>
      </c>
      <c r="C76" s="18" t="s">
        <v>314</v>
      </c>
      <c r="D76" s="18" t="s">
        <v>25</v>
      </c>
      <c r="E76" s="19">
        <v>23</v>
      </c>
      <c r="F76" s="18"/>
      <c r="G76" s="19">
        <v>24</v>
      </c>
      <c r="H76" s="19">
        <v>33</v>
      </c>
      <c r="I76" s="60">
        <f t="shared" si="1"/>
        <v>57</v>
      </c>
      <c r="J76" s="18">
        <v>9859821369</v>
      </c>
      <c r="K76" s="18" t="s">
        <v>357</v>
      </c>
      <c r="L76" s="86" t="s">
        <v>438</v>
      </c>
      <c r="M76" s="87">
        <v>9854439033</v>
      </c>
      <c r="N76" s="88" t="s">
        <v>489</v>
      </c>
      <c r="O76" s="69">
        <v>8404052398</v>
      </c>
      <c r="P76" s="24">
        <v>43642</v>
      </c>
      <c r="Q76" s="18" t="s">
        <v>98</v>
      </c>
      <c r="R76" s="18"/>
      <c r="S76" s="18"/>
      <c r="T76" s="18"/>
    </row>
    <row r="77" spans="1:20">
      <c r="A77" s="4">
        <v>73</v>
      </c>
      <c r="B77" s="17" t="s">
        <v>62</v>
      </c>
      <c r="C77" s="18" t="s">
        <v>315</v>
      </c>
      <c r="D77" s="18" t="s">
        <v>25</v>
      </c>
      <c r="E77" s="19">
        <v>25</v>
      </c>
      <c r="F77" s="18"/>
      <c r="G77" s="19">
        <v>26</v>
      </c>
      <c r="H77" s="19">
        <v>21</v>
      </c>
      <c r="I77" s="60">
        <f t="shared" si="1"/>
        <v>47</v>
      </c>
      <c r="J77" s="18">
        <v>8723032390</v>
      </c>
      <c r="K77" s="18" t="s">
        <v>357</v>
      </c>
      <c r="L77" s="86" t="s">
        <v>438</v>
      </c>
      <c r="M77" s="87">
        <v>9854439033</v>
      </c>
      <c r="N77" s="88" t="s">
        <v>489</v>
      </c>
      <c r="O77" s="69">
        <v>8404052398</v>
      </c>
      <c r="P77" s="24">
        <v>43642</v>
      </c>
      <c r="Q77" s="18" t="s">
        <v>98</v>
      </c>
      <c r="R77" s="18"/>
      <c r="S77" s="18"/>
      <c r="T77" s="18"/>
    </row>
    <row r="78" spans="1:20" ht="33">
      <c r="A78" s="4">
        <v>74</v>
      </c>
      <c r="B78" s="17" t="s">
        <v>63</v>
      </c>
      <c r="C78" s="18" t="s">
        <v>316</v>
      </c>
      <c r="D78" s="18" t="s">
        <v>25</v>
      </c>
      <c r="E78" s="19"/>
      <c r="F78" s="18"/>
      <c r="G78" s="19">
        <v>24</v>
      </c>
      <c r="H78" s="19">
        <v>30</v>
      </c>
      <c r="I78" s="60">
        <f t="shared" si="1"/>
        <v>54</v>
      </c>
      <c r="J78" s="18">
        <v>8822279390</v>
      </c>
      <c r="K78" s="18" t="s">
        <v>491</v>
      </c>
      <c r="L78" s="91" t="s">
        <v>492</v>
      </c>
      <c r="M78" s="85">
        <v>6913028921</v>
      </c>
      <c r="N78" s="66" t="s">
        <v>490</v>
      </c>
      <c r="O78" s="67">
        <v>7896537316</v>
      </c>
      <c r="P78" s="24">
        <v>43642</v>
      </c>
      <c r="Q78" s="18" t="s">
        <v>98</v>
      </c>
      <c r="R78" s="18"/>
      <c r="S78" s="18"/>
      <c r="T78" s="18"/>
    </row>
    <row r="79" spans="1:20" ht="33">
      <c r="A79" s="4">
        <v>75</v>
      </c>
      <c r="B79" s="17" t="s">
        <v>63</v>
      </c>
      <c r="C79" s="18" t="s">
        <v>317</v>
      </c>
      <c r="D79" s="18" t="s">
        <v>23</v>
      </c>
      <c r="E79" s="19">
        <v>18140224402</v>
      </c>
      <c r="F79" s="18"/>
      <c r="G79" s="19">
        <v>35</v>
      </c>
      <c r="H79" s="19">
        <v>27</v>
      </c>
      <c r="I79" s="60">
        <f t="shared" si="1"/>
        <v>62</v>
      </c>
      <c r="J79" s="18">
        <v>9859162521</v>
      </c>
      <c r="K79" s="18" t="s">
        <v>491</v>
      </c>
      <c r="L79" s="91" t="s">
        <v>492</v>
      </c>
      <c r="M79" s="85">
        <v>6913028921</v>
      </c>
      <c r="N79" s="66" t="s">
        <v>490</v>
      </c>
      <c r="O79" s="67">
        <v>7896537316</v>
      </c>
      <c r="P79" s="24">
        <v>43642</v>
      </c>
      <c r="Q79" s="18" t="s">
        <v>98</v>
      </c>
      <c r="R79" s="18"/>
      <c r="S79" s="18"/>
      <c r="T79" s="18"/>
    </row>
    <row r="80" spans="1:20">
      <c r="A80" s="4">
        <v>76</v>
      </c>
      <c r="B80" s="17" t="s">
        <v>62</v>
      </c>
      <c r="C80" s="18" t="s">
        <v>318</v>
      </c>
      <c r="D80" s="18" t="s">
        <v>25</v>
      </c>
      <c r="E80" s="19">
        <v>22</v>
      </c>
      <c r="F80" s="18"/>
      <c r="G80" s="19">
        <v>13</v>
      </c>
      <c r="H80" s="19">
        <v>13</v>
      </c>
      <c r="I80" s="60">
        <f t="shared" si="1"/>
        <v>26</v>
      </c>
      <c r="J80" s="18">
        <v>6001128344</v>
      </c>
      <c r="K80" s="18" t="s">
        <v>357</v>
      </c>
      <c r="L80" s="86" t="s">
        <v>438</v>
      </c>
      <c r="M80" s="87">
        <v>9854439033</v>
      </c>
      <c r="N80" s="88" t="s">
        <v>440</v>
      </c>
      <c r="O80" s="69">
        <v>8723837260</v>
      </c>
      <c r="P80" s="24">
        <v>43643</v>
      </c>
      <c r="Q80" s="18" t="s">
        <v>101</v>
      </c>
      <c r="R80" s="18"/>
      <c r="S80" s="18"/>
      <c r="T80" s="18"/>
    </row>
    <row r="81" spans="1:20" ht="33">
      <c r="A81" s="4">
        <v>77</v>
      </c>
      <c r="B81" s="17" t="s">
        <v>62</v>
      </c>
      <c r="C81" s="18" t="s">
        <v>319</v>
      </c>
      <c r="D81" s="18" t="s">
        <v>25</v>
      </c>
      <c r="E81" s="19">
        <v>21</v>
      </c>
      <c r="F81" s="18"/>
      <c r="G81" s="19">
        <v>16</v>
      </c>
      <c r="H81" s="19">
        <v>18</v>
      </c>
      <c r="I81" s="60">
        <f t="shared" si="1"/>
        <v>34</v>
      </c>
      <c r="J81" s="18">
        <v>9508338898</v>
      </c>
      <c r="K81" s="18" t="s">
        <v>357</v>
      </c>
      <c r="L81" s="86" t="s">
        <v>438</v>
      </c>
      <c r="M81" s="87">
        <v>9854439033</v>
      </c>
      <c r="N81" s="88" t="s">
        <v>440</v>
      </c>
      <c r="O81" s="69">
        <v>8723837260</v>
      </c>
      <c r="P81" s="24">
        <v>43643</v>
      </c>
      <c r="Q81" s="18" t="s">
        <v>101</v>
      </c>
      <c r="R81" s="18"/>
      <c r="S81" s="18"/>
      <c r="T81" s="18"/>
    </row>
    <row r="82" spans="1:20" ht="33">
      <c r="A82" s="4">
        <v>78</v>
      </c>
      <c r="B82" s="17" t="s">
        <v>63</v>
      </c>
      <c r="C82" s="18" t="s">
        <v>320</v>
      </c>
      <c r="D82" s="18" t="s">
        <v>25</v>
      </c>
      <c r="E82" s="19"/>
      <c r="F82" s="18"/>
      <c r="G82" s="19">
        <v>26</v>
      </c>
      <c r="H82" s="19">
        <v>20</v>
      </c>
      <c r="I82" s="60">
        <f t="shared" si="1"/>
        <v>46</v>
      </c>
      <c r="J82" s="18">
        <v>739936093</v>
      </c>
      <c r="K82" s="18" t="s">
        <v>344</v>
      </c>
      <c r="L82" s="83" t="s">
        <v>447</v>
      </c>
      <c r="M82" s="85">
        <v>9101986182</v>
      </c>
      <c r="N82" s="66" t="s">
        <v>493</v>
      </c>
      <c r="O82" s="67">
        <v>8761073136</v>
      </c>
      <c r="P82" s="24">
        <v>43643</v>
      </c>
      <c r="Q82" s="18" t="s">
        <v>101</v>
      </c>
      <c r="R82" s="18"/>
      <c r="S82" s="18"/>
      <c r="T82" s="18"/>
    </row>
    <row r="83" spans="1:20">
      <c r="A83" s="4">
        <v>79</v>
      </c>
      <c r="B83" s="17" t="s">
        <v>63</v>
      </c>
      <c r="C83" s="18" t="s">
        <v>321</v>
      </c>
      <c r="D83" s="18" t="s">
        <v>23</v>
      </c>
      <c r="E83" s="19">
        <v>18140227501</v>
      </c>
      <c r="F83" s="18" t="s">
        <v>126</v>
      </c>
      <c r="G83" s="19">
        <v>46</v>
      </c>
      <c r="H83" s="19">
        <v>40</v>
      </c>
      <c r="I83" s="60">
        <f t="shared" si="1"/>
        <v>86</v>
      </c>
      <c r="J83" s="18">
        <v>9957109266</v>
      </c>
      <c r="K83" s="18" t="s">
        <v>344</v>
      </c>
      <c r="L83" s="83" t="s">
        <v>447</v>
      </c>
      <c r="M83" s="85">
        <v>9101986182</v>
      </c>
      <c r="N83" s="66" t="s">
        <v>493</v>
      </c>
      <c r="O83" s="67">
        <v>8761073136</v>
      </c>
      <c r="P83" s="24">
        <v>43643</v>
      </c>
      <c r="Q83" s="18" t="s">
        <v>101</v>
      </c>
      <c r="R83" s="18"/>
      <c r="S83" s="18"/>
      <c r="T83" s="18"/>
    </row>
    <row r="84" spans="1:20">
      <c r="A84" s="4">
        <v>80</v>
      </c>
      <c r="B84" s="17" t="s">
        <v>62</v>
      </c>
      <c r="C84" s="18" t="s">
        <v>322</v>
      </c>
      <c r="D84" s="18" t="s">
        <v>25</v>
      </c>
      <c r="E84" s="19">
        <v>15</v>
      </c>
      <c r="F84" s="18"/>
      <c r="G84" s="19">
        <v>27</v>
      </c>
      <c r="H84" s="19">
        <v>43</v>
      </c>
      <c r="I84" s="60">
        <f t="shared" si="1"/>
        <v>70</v>
      </c>
      <c r="J84" s="18">
        <v>9613947214</v>
      </c>
      <c r="K84" s="18" t="s">
        <v>343</v>
      </c>
      <c r="L84" s="48" t="s">
        <v>446</v>
      </c>
      <c r="M84" s="48">
        <v>6913028928</v>
      </c>
      <c r="N84" s="92" t="s">
        <v>494</v>
      </c>
      <c r="O84" s="69">
        <v>8876632527</v>
      </c>
      <c r="P84" s="24">
        <v>43644</v>
      </c>
      <c r="Q84" s="18" t="s">
        <v>112</v>
      </c>
      <c r="R84" s="18"/>
      <c r="S84" s="18"/>
      <c r="T84" s="18"/>
    </row>
    <row r="85" spans="1:20">
      <c r="A85" s="4">
        <v>81</v>
      </c>
      <c r="B85" s="17" t="s">
        <v>62</v>
      </c>
      <c r="C85" s="18" t="s">
        <v>323</v>
      </c>
      <c r="D85" s="18" t="s">
        <v>25</v>
      </c>
      <c r="E85" s="19">
        <v>16</v>
      </c>
      <c r="F85" s="18"/>
      <c r="G85" s="19">
        <v>37</v>
      </c>
      <c r="H85" s="19">
        <v>42</v>
      </c>
      <c r="I85" s="60">
        <f t="shared" si="1"/>
        <v>79</v>
      </c>
      <c r="J85" s="18">
        <v>8752835013</v>
      </c>
      <c r="K85" s="18" t="s">
        <v>175</v>
      </c>
      <c r="L85" s="86" t="s">
        <v>439</v>
      </c>
      <c r="M85" s="87">
        <v>9957991862</v>
      </c>
      <c r="N85" s="92" t="s">
        <v>494</v>
      </c>
      <c r="O85" s="69">
        <v>8876632527</v>
      </c>
      <c r="P85" s="24">
        <v>43644</v>
      </c>
      <c r="Q85" s="18" t="s">
        <v>112</v>
      </c>
      <c r="R85" s="18"/>
      <c r="S85" s="18"/>
      <c r="T85" s="18"/>
    </row>
    <row r="86" spans="1:20">
      <c r="A86" s="4">
        <v>82</v>
      </c>
      <c r="B86" s="17" t="s">
        <v>63</v>
      </c>
      <c r="C86" s="18" t="s">
        <v>324</v>
      </c>
      <c r="D86" s="18" t="s">
        <v>25</v>
      </c>
      <c r="E86" s="19">
        <v>90</v>
      </c>
      <c r="F86" s="18"/>
      <c r="G86" s="19">
        <v>30</v>
      </c>
      <c r="H86" s="19">
        <v>22</v>
      </c>
      <c r="I86" s="60">
        <f t="shared" si="1"/>
        <v>52</v>
      </c>
      <c r="J86" s="18">
        <v>9957560586</v>
      </c>
      <c r="K86" s="93" t="s">
        <v>496</v>
      </c>
      <c r="L86" s="83" t="s">
        <v>497</v>
      </c>
      <c r="M86" s="83">
        <v>9954566207</v>
      </c>
      <c r="N86" s="74" t="s">
        <v>495</v>
      </c>
      <c r="O86" s="93">
        <v>9957811014</v>
      </c>
      <c r="P86" s="24">
        <v>43644</v>
      </c>
      <c r="Q86" s="18" t="s">
        <v>112</v>
      </c>
      <c r="R86" s="18"/>
      <c r="S86" s="18"/>
      <c r="T86" s="18"/>
    </row>
    <row r="87" spans="1:20">
      <c r="A87" s="4">
        <v>83</v>
      </c>
      <c r="B87" s="17" t="s">
        <v>63</v>
      </c>
      <c r="C87" s="18" t="s">
        <v>325</v>
      </c>
      <c r="D87" s="18" t="s">
        <v>23</v>
      </c>
      <c r="E87" s="19">
        <v>18140224101</v>
      </c>
      <c r="F87" s="18"/>
      <c r="G87" s="19">
        <v>25</v>
      </c>
      <c r="H87" s="19">
        <v>23</v>
      </c>
      <c r="I87" s="60">
        <f t="shared" si="1"/>
        <v>48</v>
      </c>
      <c r="J87" s="18">
        <v>9957422572</v>
      </c>
      <c r="K87" s="93" t="s">
        <v>496</v>
      </c>
      <c r="L87" s="83" t="s">
        <v>497</v>
      </c>
      <c r="M87" s="83">
        <v>9954566207</v>
      </c>
      <c r="N87" s="74" t="s">
        <v>495</v>
      </c>
      <c r="O87" s="93">
        <v>9957811014</v>
      </c>
      <c r="P87" s="24">
        <v>43644</v>
      </c>
      <c r="Q87" s="18" t="s">
        <v>112</v>
      </c>
      <c r="R87" s="18"/>
      <c r="S87" s="18"/>
      <c r="T87" s="18"/>
    </row>
    <row r="88" spans="1:20">
      <c r="A88" s="4">
        <v>84</v>
      </c>
      <c r="B88" s="17"/>
      <c r="C88" s="18" t="s">
        <v>198</v>
      </c>
      <c r="D88" s="18"/>
      <c r="E88" s="19"/>
      <c r="F88" s="18"/>
      <c r="G88" s="19"/>
      <c r="H88" s="19"/>
      <c r="I88" s="60">
        <f t="shared" si="1"/>
        <v>0</v>
      </c>
      <c r="J88" s="18"/>
      <c r="K88" s="18"/>
      <c r="L88" s="18"/>
      <c r="M88" s="18"/>
      <c r="N88" s="18"/>
      <c r="O88" s="18"/>
      <c r="P88" s="24">
        <v>43645</v>
      </c>
      <c r="Q88" s="18" t="s">
        <v>114</v>
      </c>
      <c r="R88" s="18"/>
      <c r="S88" s="18"/>
      <c r="T88" s="18"/>
    </row>
    <row r="89" spans="1:20">
      <c r="A89" s="4">
        <v>85</v>
      </c>
      <c r="B89" s="17"/>
      <c r="C89" s="18" t="s">
        <v>141</v>
      </c>
      <c r="D89" s="18"/>
      <c r="E89" s="19"/>
      <c r="F89" s="18"/>
      <c r="G89" s="19"/>
      <c r="H89" s="19"/>
      <c r="I89" s="60">
        <f t="shared" si="1"/>
        <v>0</v>
      </c>
      <c r="J89" s="18"/>
      <c r="K89" s="18"/>
      <c r="L89" s="18"/>
      <c r="M89" s="18"/>
      <c r="N89" s="18"/>
      <c r="O89" s="18"/>
      <c r="P89" s="24">
        <v>43646</v>
      </c>
      <c r="Q89" s="18" t="s">
        <v>116</v>
      </c>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85</v>
      </c>
      <c r="D165" s="21"/>
      <c r="E165" s="13"/>
      <c r="F165" s="21"/>
      <c r="G165" s="61">
        <f>SUM(G5:G164)</f>
        <v>2842</v>
      </c>
      <c r="H165" s="61">
        <f>SUM(H5:H164)</f>
        <v>2866</v>
      </c>
      <c r="I165" s="61">
        <f>SUM(I5:I164)</f>
        <v>5708</v>
      </c>
      <c r="J165" s="21"/>
      <c r="K165" s="21"/>
      <c r="L165" s="21"/>
      <c r="M165" s="21"/>
      <c r="N165" s="21"/>
      <c r="O165" s="21"/>
      <c r="P165" s="14"/>
      <c r="Q165" s="21"/>
      <c r="R165" s="21"/>
      <c r="S165" s="21"/>
      <c r="T165" s="12"/>
    </row>
    <row r="166" spans="1:20">
      <c r="A166" s="44" t="s">
        <v>62</v>
      </c>
      <c r="B166" s="10">
        <f>COUNTIF(B$5:B$164,"Team 1")</f>
        <v>36</v>
      </c>
      <c r="C166" s="44" t="s">
        <v>25</v>
      </c>
      <c r="D166" s="10">
        <f>COUNTIF(D5:D164,"Anganwadi")</f>
        <v>47</v>
      </c>
    </row>
    <row r="167" spans="1:20">
      <c r="A167" s="44" t="s">
        <v>63</v>
      </c>
      <c r="B167" s="10">
        <f>COUNTIF(B$6:B$164,"Team 2")</f>
        <v>38</v>
      </c>
      <c r="C167" s="44" t="s">
        <v>23</v>
      </c>
      <c r="D167" s="10">
        <f>COUNTIF(D5:D164,"School")</f>
        <v>27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disablePrompts="1"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44:D49 D37:D42 D14:D35 D7:D12 D58:D164 D51:D56">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R5" sqref="R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75" t="s">
        <v>70</v>
      </c>
      <c r="B1" s="175"/>
      <c r="C1" s="175"/>
      <c r="D1" s="56"/>
      <c r="E1" s="56"/>
      <c r="F1" s="56"/>
      <c r="G1" s="56"/>
      <c r="H1" s="56"/>
      <c r="I1" s="56"/>
      <c r="J1" s="56"/>
      <c r="K1" s="56"/>
      <c r="L1" s="56"/>
      <c r="M1" s="177"/>
      <c r="N1" s="177"/>
      <c r="O1" s="177"/>
      <c r="P1" s="177"/>
      <c r="Q1" s="177"/>
      <c r="R1" s="177"/>
      <c r="S1" s="177"/>
      <c r="T1" s="177"/>
    </row>
    <row r="2" spans="1:20">
      <c r="A2" s="171" t="s">
        <v>59</v>
      </c>
      <c r="B2" s="172"/>
      <c r="C2" s="172"/>
      <c r="D2" s="25">
        <v>43647</v>
      </c>
      <c r="E2" s="22"/>
      <c r="F2" s="22"/>
      <c r="G2" s="22"/>
      <c r="H2" s="22"/>
      <c r="I2" s="22"/>
      <c r="J2" s="22"/>
      <c r="K2" s="22"/>
      <c r="L2" s="22"/>
      <c r="M2" s="22"/>
      <c r="N2" s="22"/>
      <c r="O2" s="22"/>
      <c r="P2" s="22"/>
      <c r="Q2" s="22"/>
      <c r="R2" s="22"/>
      <c r="S2" s="22"/>
    </row>
    <row r="3" spans="1:20" ht="24" customHeight="1">
      <c r="A3" s="167" t="s">
        <v>14</v>
      </c>
      <c r="B3" s="169" t="s">
        <v>61</v>
      </c>
      <c r="C3" s="166" t="s">
        <v>7</v>
      </c>
      <c r="D3" s="166" t="s">
        <v>55</v>
      </c>
      <c r="E3" s="166" t="s">
        <v>16</v>
      </c>
      <c r="F3" s="173" t="s">
        <v>17</v>
      </c>
      <c r="G3" s="166" t="s">
        <v>8</v>
      </c>
      <c r="H3" s="166"/>
      <c r="I3" s="166"/>
      <c r="J3" s="166" t="s">
        <v>31</v>
      </c>
      <c r="K3" s="169" t="s">
        <v>33</v>
      </c>
      <c r="L3" s="169" t="s">
        <v>50</v>
      </c>
      <c r="M3" s="169" t="s">
        <v>51</v>
      </c>
      <c r="N3" s="169" t="s">
        <v>34</v>
      </c>
      <c r="O3" s="169" t="s">
        <v>35</v>
      </c>
      <c r="P3" s="167" t="s">
        <v>54</v>
      </c>
      <c r="Q3" s="166" t="s">
        <v>52</v>
      </c>
      <c r="R3" s="166" t="s">
        <v>32</v>
      </c>
      <c r="S3" s="166" t="s">
        <v>53</v>
      </c>
      <c r="T3" s="166" t="s">
        <v>13</v>
      </c>
    </row>
    <row r="4" spans="1:20" ht="25.5" customHeight="1">
      <c r="A4" s="167"/>
      <c r="B4" s="174"/>
      <c r="C4" s="166"/>
      <c r="D4" s="166"/>
      <c r="E4" s="166"/>
      <c r="F4" s="173"/>
      <c r="G4" s="23" t="s">
        <v>9</v>
      </c>
      <c r="H4" s="23" t="s">
        <v>10</v>
      </c>
      <c r="I4" s="23" t="s">
        <v>11</v>
      </c>
      <c r="J4" s="166"/>
      <c r="K4" s="170"/>
      <c r="L4" s="170"/>
      <c r="M4" s="170"/>
      <c r="N4" s="170"/>
      <c r="O4" s="170"/>
      <c r="P4" s="167"/>
      <c r="Q4" s="167"/>
      <c r="R4" s="166"/>
      <c r="S4" s="166"/>
      <c r="T4" s="166"/>
    </row>
    <row r="5" spans="1:20">
      <c r="A5" s="4">
        <v>1</v>
      </c>
      <c r="B5" s="48" t="s">
        <v>62</v>
      </c>
      <c r="C5" s="96" t="s">
        <v>498</v>
      </c>
      <c r="D5" s="96" t="s">
        <v>25</v>
      </c>
      <c r="E5" s="97">
        <v>21</v>
      </c>
      <c r="F5" s="97"/>
      <c r="G5" s="97">
        <v>64</v>
      </c>
      <c r="H5" s="97">
        <v>54</v>
      </c>
      <c r="I5" s="60">
        <f>SUM(G5:H5)</f>
        <v>118</v>
      </c>
      <c r="J5" s="96">
        <v>9707974860</v>
      </c>
      <c r="K5" s="98" t="s">
        <v>557</v>
      </c>
      <c r="L5" s="98" t="s">
        <v>558</v>
      </c>
      <c r="M5" s="96">
        <v>9864700399</v>
      </c>
      <c r="N5" s="98" t="s">
        <v>559</v>
      </c>
      <c r="O5" s="96">
        <v>9508414814</v>
      </c>
      <c r="P5" s="49">
        <v>43647</v>
      </c>
      <c r="Q5" s="48" t="s">
        <v>89</v>
      </c>
      <c r="R5" s="48"/>
      <c r="S5" s="48"/>
      <c r="T5" s="18"/>
    </row>
    <row r="6" spans="1:20">
      <c r="A6" s="4">
        <v>2</v>
      </c>
      <c r="B6" s="48" t="s">
        <v>63</v>
      </c>
      <c r="C6" s="96" t="s">
        <v>499</v>
      </c>
      <c r="D6" s="96" t="s">
        <v>25</v>
      </c>
      <c r="E6" s="97">
        <v>12</v>
      </c>
      <c r="F6" s="97"/>
      <c r="G6" s="97">
        <v>29</v>
      </c>
      <c r="H6" s="97">
        <v>33</v>
      </c>
      <c r="I6" s="60">
        <f t="shared" ref="I6:I69" si="0">SUM(G6:H6)</f>
        <v>62</v>
      </c>
      <c r="J6" s="96">
        <v>8408262399</v>
      </c>
      <c r="K6" s="98" t="s">
        <v>560</v>
      </c>
      <c r="L6" s="98" t="s">
        <v>561</v>
      </c>
      <c r="M6" s="96">
        <v>7399871249</v>
      </c>
      <c r="N6" s="98" t="s">
        <v>562</v>
      </c>
      <c r="O6" s="96">
        <v>8472919023</v>
      </c>
      <c r="P6" s="49">
        <v>43647</v>
      </c>
      <c r="Q6" s="48" t="s">
        <v>89</v>
      </c>
      <c r="R6" s="48"/>
      <c r="S6" s="48"/>
      <c r="T6" s="18"/>
    </row>
    <row r="7" spans="1:20">
      <c r="A7" s="4">
        <v>3</v>
      </c>
      <c r="B7" s="48" t="s">
        <v>63</v>
      </c>
      <c r="C7" s="96" t="s">
        <v>500</v>
      </c>
      <c r="D7" s="96" t="s">
        <v>25</v>
      </c>
      <c r="E7" s="97">
        <v>15</v>
      </c>
      <c r="F7" s="97"/>
      <c r="G7" s="97">
        <v>20</v>
      </c>
      <c r="H7" s="97">
        <v>29</v>
      </c>
      <c r="I7" s="60">
        <f t="shared" si="0"/>
        <v>49</v>
      </c>
      <c r="J7" s="96">
        <v>8876560566</v>
      </c>
      <c r="K7" s="98" t="s">
        <v>560</v>
      </c>
      <c r="L7" s="98" t="s">
        <v>561</v>
      </c>
      <c r="M7" s="96">
        <v>7399871249</v>
      </c>
      <c r="N7" s="98" t="s">
        <v>563</v>
      </c>
      <c r="O7" s="96">
        <v>8402857984</v>
      </c>
      <c r="P7" s="49">
        <v>43647</v>
      </c>
      <c r="Q7" s="48" t="s">
        <v>89</v>
      </c>
      <c r="R7" s="48"/>
      <c r="S7" s="48"/>
      <c r="T7" s="18"/>
    </row>
    <row r="8" spans="1:20">
      <c r="A8" s="4">
        <v>4</v>
      </c>
      <c r="B8" s="48" t="s">
        <v>62</v>
      </c>
      <c r="C8" s="96" t="s">
        <v>501</v>
      </c>
      <c r="D8" s="96" t="s">
        <v>25</v>
      </c>
      <c r="E8" s="97">
        <v>10</v>
      </c>
      <c r="F8" s="97"/>
      <c r="G8" s="97">
        <v>59</v>
      </c>
      <c r="H8" s="97">
        <v>62</v>
      </c>
      <c r="I8" s="60">
        <f t="shared" si="0"/>
        <v>121</v>
      </c>
      <c r="J8" s="96">
        <v>9508045984</v>
      </c>
      <c r="K8" s="98" t="s">
        <v>557</v>
      </c>
      <c r="L8" s="98" t="s">
        <v>558</v>
      </c>
      <c r="M8" s="96">
        <v>9864700399</v>
      </c>
      <c r="N8" s="98" t="s">
        <v>564</v>
      </c>
      <c r="O8" s="96">
        <v>8749889158</v>
      </c>
      <c r="P8" s="49">
        <v>43648</v>
      </c>
      <c r="Q8" s="48" t="s">
        <v>94</v>
      </c>
      <c r="R8" s="48"/>
      <c r="S8" s="48"/>
      <c r="T8" s="18"/>
    </row>
    <row r="9" spans="1:20">
      <c r="A9" s="4">
        <v>5</v>
      </c>
      <c r="B9" s="48" t="s">
        <v>63</v>
      </c>
      <c r="C9" s="96" t="s">
        <v>502</v>
      </c>
      <c r="D9" s="96" t="s">
        <v>25</v>
      </c>
      <c r="E9" s="97">
        <v>11</v>
      </c>
      <c r="F9" s="97"/>
      <c r="G9" s="97">
        <v>55</v>
      </c>
      <c r="H9" s="97">
        <v>57</v>
      </c>
      <c r="I9" s="60">
        <f t="shared" si="0"/>
        <v>112</v>
      </c>
      <c r="J9" s="96">
        <v>976411438</v>
      </c>
      <c r="K9" s="98" t="s">
        <v>565</v>
      </c>
      <c r="L9" s="98" t="s">
        <v>566</v>
      </c>
      <c r="M9" s="96">
        <v>9678241651</v>
      </c>
      <c r="N9" s="98" t="s">
        <v>567</v>
      </c>
      <c r="O9" s="96">
        <v>9859532122</v>
      </c>
      <c r="P9" s="49">
        <v>43648</v>
      </c>
      <c r="Q9" s="48" t="s">
        <v>94</v>
      </c>
      <c r="R9" s="48"/>
      <c r="S9" s="48"/>
      <c r="T9" s="18"/>
    </row>
    <row r="10" spans="1:20">
      <c r="A10" s="4">
        <v>6</v>
      </c>
      <c r="B10" s="48" t="s">
        <v>63</v>
      </c>
      <c r="C10" s="96" t="s">
        <v>503</v>
      </c>
      <c r="D10" s="96" t="s">
        <v>25</v>
      </c>
      <c r="E10" s="97">
        <v>7</v>
      </c>
      <c r="F10" s="97"/>
      <c r="G10" s="97">
        <v>23</v>
      </c>
      <c r="H10" s="97">
        <v>27</v>
      </c>
      <c r="I10" s="60">
        <f t="shared" si="0"/>
        <v>50</v>
      </c>
      <c r="J10" s="96">
        <v>9859687756</v>
      </c>
      <c r="K10" s="98" t="s">
        <v>568</v>
      </c>
      <c r="L10" s="98" t="s">
        <v>92</v>
      </c>
      <c r="M10" s="96">
        <v>9707517256</v>
      </c>
      <c r="N10" s="98" t="s">
        <v>569</v>
      </c>
      <c r="O10" s="96">
        <v>9854673123</v>
      </c>
      <c r="P10" s="49">
        <v>43648</v>
      </c>
      <c r="Q10" s="48" t="s">
        <v>94</v>
      </c>
      <c r="R10" s="48"/>
      <c r="S10" s="48"/>
      <c r="T10" s="18"/>
    </row>
    <row r="11" spans="1:20">
      <c r="A11" s="4">
        <v>7</v>
      </c>
      <c r="B11" s="48" t="s">
        <v>62</v>
      </c>
      <c r="C11" s="96" t="s">
        <v>504</v>
      </c>
      <c r="D11" s="96" t="s">
        <v>25</v>
      </c>
      <c r="E11" s="97">
        <v>7</v>
      </c>
      <c r="F11" s="97"/>
      <c r="G11" s="97">
        <v>48</v>
      </c>
      <c r="H11" s="97">
        <v>62</v>
      </c>
      <c r="I11" s="60">
        <f t="shared" si="0"/>
        <v>110</v>
      </c>
      <c r="J11" s="96">
        <v>8822055266</v>
      </c>
      <c r="K11" s="98" t="s">
        <v>557</v>
      </c>
      <c r="L11" s="98" t="s">
        <v>558</v>
      </c>
      <c r="M11" s="96">
        <v>9864700399</v>
      </c>
      <c r="N11" s="98" t="s">
        <v>564</v>
      </c>
      <c r="O11" s="96">
        <v>8749889158</v>
      </c>
      <c r="P11" s="49">
        <v>43649</v>
      </c>
      <c r="Q11" s="48" t="s">
        <v>98</v>
      </c>
      <c r="R11" s="48"/>
      <c r="S11" s="48"/>
      <c r="T11" s="18"/>
    </row>
    <row r="12" spans="1:20">
      <c r="A12" s="4">
        <v>8</v>
      </c>
      <c r="B12" s="48" t="s">
        <v>63</v>
      </c>
      <c r="C12" s="96" t="s">
        <v>505</v>
      </c>
      <c r="D12" s="96" t="s">
        <v>25</v>
      </c>
      <c r="E12" s="97">
        <v>8</v>
      </c>
      <c r="F12" s="97"/>
      <c r="G12" s="97">
        <v>42</v>
      </c>
      <c r="H12" s="97">
        <v>38</v>
      </c>
      <c r="I12" s="60">
        <f t="shared" si="0"/>
        <v>80</v>
      </c>
      <c r="J12" s="96">
        <v>967855275</v>
      </c>
      <c r="K12" s="98" t="s">
        <v>560</v>
      </c>
      <c r="L12" s="98" t="s">
        <v>561</v>
      </c>
      <c r="M12" s="96">
        <v>7399871249</v>
      </c>
      <c r="N12" s="98" t="s">
        <v>570</v>
      </c>
      <c r="O12" s="96">
        <v>9977513508</v>
      </c>
      <c r="P12" s="49">
        <v>43649</v>
      </c>
      <c r="Q12" s="48" t="s">
        <v>98</v>
      </c>
      <c r="R12" s="48"/>
      <c r="S12" s="48"/>
      <c r="T12" s="18"/>
    </row>
    <row r="13" spans="1:20">
      <c r="A13" s="4">
        <v>9</v>
      </c>
      <c r="B13" s="48" t="s">
        <v>63</v>
      </c>
      <c r="C13" s="96" t="s">
        <v>506</v>
      </c>
      <c r="D13" s="96" t="s">
        <v>25</v>
      </c>
      <c r="E13" s="97">
        <v>16</v>
      </c>
      <c r="F13" s="97"/>
      <c r="G13" s="97">
        <v>25</v>
      </c>
      <c r="H13" s="97">
        <v>34</v>
      </c>
      <c r="I13" s="60">
        <f t="shared" si="0"/>
        <v>59</v>
      </c>
      <c r="J13" s="96">
        <v>7399387091</v>
      </c>
      <c r="K13" s="98" t="s">
        <v>565</v>
      </c>
      <c r="L13" s="98" t="s">
        <v>566</v>
      </c>
      <c r="M13" s="96">
        <v>9678241651</v>
      </c>
      <c r="N13" s="98" t="s">
        <v>571</v>
      </c>
      <c r="O13" s="96">
        <v>7399191844</v>
      </c>
      <c r="P13" s="49">
        <v>43649</v>
      </c>
      <c r="Q13" s="48" t="s">
        <v>98</v>
      </c>
      <c r="R13" s="48"/>
      <c r="S13" s="48"/>
      <c r="T13" s="18"/>
    </row>
    <row r="14" spans="1:20">
      <c r="A14" s="4">
        <v>10</v>
      </c>
      <c r="B14" s="48" t="s">
        <v>62</v>
      </c>
      <c r="C14" s="96" t="s">
        <v>507</v>
      </c>
      <c r="D14" s="96" t="s">
        <v>25</v>
      </c>
      <c r="E14" s="97">
        <v>8</v>
      </c>
      <c r="F14" s="97"/>
      <c r="G14" s="97">
        <v>74</v>
      </c>
      <c r="H14" s="97">
        <v>73</v>
      </c>
      <c r="I14" s="60">
        <f t="shared" si="0"/>
        <v>147</v>
      </c>
      <c r="J14" s="96">
        <v>9508504356</v>
      </c>
      <c r="K14" s="98" t="s">
        <v>557</v>
      </c>
      <c r="L14" s="98" t="s">
        <v>558</v>
      </c>
      <c r="M14" s="96">
        <v>9864700399</v>
      </c>
      <c r="N14" s="98" t="s">
        <v>572</v>
      </c>
      <c r="O14" s="96">
        <v>8822213238</v>
      </c>
      <c r="P14" s="49">
        <v>43650</v>
      </c>
      <c r="Q14" s="48" t="s">
        <v>101</v>
      </c>
      <c r="R14" s="48"/>
      <c r="S14" s="48"/>
      <c r="T14" s="18"/>
    </row>
    <row r="15" spans="1:20">
      <c r="A15" s="4">
        <v>11</v>
      </c>
      <c r="B15" s="48" t="s">
        <v>63</v>
      </c>
      <c r="C15" s="96" t="s">
        <v>120</v>
      </c>
      <c r="D15" s="96" t="s">
        <v>25</v>
      </c>
      <c r="E15" s="97">
        <v>2</v>
      </c>
      <c r="F15" s="97"/>
      <c r="G15" s="97">
        <v>39</v>
      </c>
      <c r="H15" s="97">
        <v>36</v>
      </c>
      <c r="I15" s="60">
        <f t="shared" si="0"/>
        <v>75</v>
      </c>
      <c r="J15" s="96">
        <v>9577246171</v>
      </c>
      <c r="K15" s="98" t="s">
        <v>573</v>
      </c>
      <c r="L15" s="98" t="s">
        <v>574</v>
      </c>
      <c r="M15" s="96">
        <v>7896274814</v>
      </c>
      <c r="N15" s="98" t="s">
        <v>575</v>
      </c>
      <c r="O15" s="96">
        <v>9613458727</v>
      </c>
      <c r="P15" s="49">
        <v>43650</v>
      </c>
      <c r="Q15" s="48" t="s">
        <v>101</v>
      </c>
      <c r="R15" s="48"/>
      <c r="S15" s="48"/>
      <c r="T15" s="18"/>
    </row>
    <row r="16" spans="1:20">
      <c r="A16" s="4">
        <v>12</v>
      </c>
      <c r="B16" s="48" t="s">
        <v>63</v>
      </c>
      <c r="C16" s="96" t="s">
        <v>508</v>
      </c>
      <c r="D16" s="96" t="s">
        <v>25</v>
      </c>
      <c r="E16" s="97">
        <v>26</v>
      </c>
      <c r="F16" s="97"/>
      <c r="G16" s="97">
        <v>32</v>
      </c>
      <c r="H16" s="97">
        <v>39</v>
      </c>
      <c r="I16" s="60">
        <f t="shared" si="0"/>
        <v>71</v>
      </c>
      <c r="J16" s="96">
        <v>8486832197</v>
      </c>
      <c r="K16" s="98" t="s">
        <v>560</v>
      </c>
      <c r="L16" s="98" t="s">
        <v>561</v>
      </c>
      <c r="M16" s="96">
        <v>7399871249</v>
      </c>
      <c r="N16" s="98" t="s">
        <v>576</v>
      </c>
      <c r="O16" s="96">
        <v>8876883058</v>
      </c>
      <c r="P16" s="49">
        <v>43650</v>
      </c>
      <c r="Q16" s="48" t="s">
        <v>101</v>
      </c>
      <c r="R16" s="48"/>
      <c r="S16" s="48"/>
      <c r="T16" s="18"/>
    </row>
    <row r="17" spans="1:20">
      <c r="A17" s="4">
        <v>13</v>
      </c>
      <c r="B17" s="48" t="s">
        <v>62</v>
      </c>
      <c r="C17" s="96" t="s">
        <v>509</v>
      </c>
      <c r="D17" s="96" t="s">
        <v>25</v>
      </c>
      <c r="E17" s="97">
        <v>9</v>
      </c>
      <c r="F17" s="97"/>
      <c r="G17" s="97">
        <v>70</v>
      </c>
      <c r="H17" s="97">
        <v>85</v>
      </c>
      <c r="I17" s="60">
        <f t="shared" si="0"/>
        <v>155</v>
      </c>
      <c r="J17" s="96">
        <v>9707093013</v>
      </c>
      <c r="K17" s="98" t="s">
        <v>557</v>
      </c>
      <c r="L17" s="98" t="s">
        <v>558</v>
      </c>
      <c r="M17" s="96">
        <v>9864700399</v>
      </c>
      <c r="N17" s="98" t="s">
        <v>577</v>
      </c>
      <c r="O17" s="96">
        <v>9864738832</v>
      </c>
      <c r="P17" s="49">
        <v>43651</v>
      </c>
      <c r="Q17" s="48" t="s">
        <v>112</v>
      </c>
      <c r="R17" s="48"/>
      <c r="S17" s="48"/>
      <c r="T17" s="18"/>
    </row>
    <row r="18" spans="1:20">
      <c r="A18" s="4">
        <v>14</v>
      </c>
      <c r="B18" s="48" t="s">
        <v>63</v>
      </c>
      <c r="C18" s="96" t="s">
        <v>96</v>
      </c>
      <c r="D18" s="96" t="s">
        <v>25</v>
      </c>
      <c r="E18" s="97">
        <v>20</v>
      </c>
      <c r="F18" s="97"/>
      <c r="G18" s="97">
        <v>20</v>
      </c>
      <c r="H18" s="97">
        <v>22</v>
      </c>
      <c r="I18" s="60">
        <f t="shared" si="0"/>
        <v>42</v>
      </c>
      <c r="J18" s="96">
        <v>9859687173</v>
      </c>
      <c r="K18" s="98" t="s">
        <v>573</v>
      </c>
      <c r="L18" s="98" t="s">
        <v>574</v>
      </c>
      <c r="M18" s="96">
        <v>7896274814</v>
      </c>
      <c r="N18" s="98" t="s">
        <v>575</v>
      </c>
      <c r="O18" s="96">
        <v>9613458727</v>
      </c>
      <c r="P18" s="49">
        <v>43651</v>
      </c>
      <c r="Q18" s="48" t="s">
        <v>112</v>
      </c>
      <c r="R18" s="48"/>
      <c r="S18" s="48"/>
      <c r="T18" s="18"/>
    </row>
    <row r="19" spans="1:20">
      <c r="A19" s="4">
        <v>15</v>
      </c>
      <c r="B19" s="48" t="s">
        <v>63</v>
      </c>
      <c r="C19" s="96" t="s">
        <v>510</v>
      </c>
      <c r="D19" s="96" t="s">
        <v>25</v>
      </c>
      <c r="E19" s="97">
        <v>3</v>
      </c>
      <c r="F19" s="97"/>
      <c r="G19" s="97">
        <v>28</v>
      </c>
      <c r="H19" s="97">
        <v>33</v>
      </c>
      <c r="I19" s="60">
        <f t="shared" si="0"/>
        <v>61</v>
      </c>
      <c r="J19" s="96">
        <v>9854671726</v>
      </c>
      <c r="K19" s="98" t="s">
        <v>573</v>
      </c>
      <c r="L19" s="98" t="s">
        <v>574</v>
      </c>
      <c r="M19" s="96">
        <v>7896274814</v>
      </c>
      <c r="N19" s="98" t="s">
        <v>578</v>
      </c>
      <c r="O19" s="96">
        <v>9854297103</v>
      </c>
      <c r="P19" s="49">
        <v>43651</v>
      </c>
      <c r="Q19" s="48" t="s">
        <v>112</v>
      </c>
      <c r="R19" s="48"/>
      <c r="S19" s="48"/>
      <c r="T19" s="18"/>
    </row>
    <row r="20" spans="1:20">
      <c r="A20" s="4">
        <v>16</v>
      </c>
      <c r="B20" s="48"/>
      <c r="C20" s="96" t="s">
        <v>198</v>
      </c>
      <c r="D20" s="96"/>
      <c r="E20" s="97"/>
      <c r="F20" s="97"/>
      <c r="G20" s="97"/>
      <c r="H20" s="97"/>
      <c r="I20" s="60">
        <f t="shared" si="0"/>
        <v>0</v>
      </c>
      <c r="J20" s="96"/>
      <c r="K20" s="98"/>
      <c r="L20" s="98"/>
      <c r="M20" s="96"/>
      <c r="N20" s="98"/>
      <c r="O20" s="96"/>
      <c r="P20" s="49">
        <v>43652</v>
      </c>
      <c r="Q20" s="48" t="s">
        <v>114</v>
      </c>
      <c r="R20" s="48"/>
      <c r="S20" s="48"/>
      <c r="T20" s="18"/>
    </row>
    <row r="21" spans="1:20">
      <c r="A21" s="4">
        <v>17</v>
      </c>
      <c r="B21" s="48"/>
      <c r="C21" s="96" t="s">
        <v>141</v>
      </c>
      <c r="D21" s="96"/>
      <c r="E21" s="97"/>
      <c r="F21" s="97"/>
      <c r="G21" s="97"/>
      <c r="H21" s="97"/>
      <c r="I21" s="60">
        <f t="shared" si="0"/>
        <v>0</v>
      </c>
      <c r="J21" s="96"/>
      <c r="K21" s="98"/>
      <c r="L21" s="98"/>
      <c r="M21" s="96"/>
      <c r="N21" s="98"/>
      <c r="O21" s="96"/>
      <c r="P21" s="49">
        <v>43653</v>
      </c>
      <c r="Q21" s="48" t="s">
        <v>116</v>
      </c>
      <c r="R21" s="48"/>
      <c r="S21" s="48"/>
      <c r="T21" s="18"/>
    </row>
    <row r="22" spans="1:20">
      <c r="A22" s="4">
        <v>18</v>
      </c>
      <c r="B22" s="48" t="s">
        <v>62</v>
      </c>
      <c r="C22" s="96" t="s">
        <v>511</v>
      </c>
      <c r="D22" s="96" t="s">
        <v>25</v>
      </c>
      <c r="E22" s="97">
        <v>22</v>
      </c>
      <c r="F22" s="97"/>
      <c r="G22" s="97">
        <v>46</v>
      </c>
      <c r="H22" s="97">
        <v>41</v>
      </c>
      <c r="I22" s="60">
        <f t="shared" si="0"/>
        <v>87</v>
      </c>
      <c r="J22" s="96">
        <v>9508309935</v>
      </c>
      <c r="K22" s="98" t="s">
        <v>557</v>
      </c>
      <c r="L22" s="98" t="s">
        <v>558</v>
      </c>
      <c r="M22" s="96">
        <v>9864700399</v>
      </c>
      <c r="N22" s="98" t="s">
        <v>572</v>
      </c>
      <c r="O22" s="96">
        <v>8822213238</v>
      </c>
      <c r="P22" s="49">
        <v>43654</v>
      </c>
      <c r="Q22" s="48" t="s">
        <v>89</v>
      </c>
      <c r="R22" s="48"/>
      <c r="S22" s="48"/>
      <c r="T22" s="18"/>
    </row>
    <row r="23" spans="1:20">
      <c r="A23" s="4">
        <v>19</v>
      </c>
      <c r="B23" s="48" t="s">
        <v>62</v>
      </c>
      <c r="C23" s="96" t="s">
        <v>512</v>
      </c>
      <c r="D23" s="96" t="s">
        <v>25</v>
      </c>
      <c r="E23" s="97">
        <v>11</v>
      </c>
      <c r="F23" s="97"/>
      <c r="G23" s="97">
        <v>34</v>
      </c>
      <c r="H23" s="97">
        <v>39</v>
      </c>
      <c r="I23" s="60">
        <f t="shared" si="0"/>
        <v>73</v>
      </c>
      <c r="J23" s="96">
        <v>9707544583</v>
      </c>
      <c r="K23" s="98" t="s">
        <v>579</v>
      </c>
      <c r="L23" s="98" t="s">
        <v>580</v>
      </c>
      <c r="M23" s="96">
        <v>9401071362</v>
      </c>
      <c r="N23" s="98" t="s">
        <v>581</v>
      </c>
      <c r="O23" s="96">
        <v>94018841176</v>
      </c>
      <c r="P23" s="49">
        <v>43654</v>
      </c>
      <c r="Q23" s="48" t="s">
        <v>89</v>
      </c>
      <c r="R23" s="48"/>
      <c r="S23" s="48"/>
      <c r="T23" s="18"/>
    </row>
    <row r="24" spans="1:20">
      <c r="A24" s="4">
        <v>20</v>
      </c>
      <c r="B24" s="48" t="s">
        <v>63</v>
      </c>
      <c r="C24" s="96" t="s">
        <v>513</v>
      </c>
      <c r="D24" s="96" t="s">
        <v>25</v>
      </c>
      <c r="E24" s="97">
        <v>10</v>
      </c>
      <c r="F24" s="97"/>
      <c r="G24" s="97">
        <v>27</v>
      </c>
      <c r="H24" s="97">
        <v>23</v>
      </c>
      <c r="I24" s="60">
        <f t="shared" si="0"/>
        <v>50</v>
      </c>
      <c r="J24" s="96">
        <v>9859735772</v>
      </c>
      <c r="K24" s="98" t="s">
        <v>573</v>
      </c>
      <c r="L24" s="98" t="s">
        <v>574</v>
      </c>
      <c r="M24" s="96">
        <v>7896274814</v>
      </c>
      <c r="N24" s="98" t="s">
        <v>578</v>
      </c>
      <c r="O24" s="96">
        <v>9854297103</v>
      </c>
      <c r="P24" s="49">
        <v>43654</v>
      </c>
      <c r="Q24" s="48" t="s">
        <v>89</v>
      </c>
      <c r="R24" s="48"/>
      <c r="S24" s="48"/>
      <c r="T24" s="18"/>
    </row>
    <row r="25" spans="1:20">
      <c r="A25" s="4">
        <v>21</v>
      </c>
      <c r="B25" s="48" t="s">
        <v>63</v>
      </c>
      <c r="C25" s="96" t="s">
        <v>514</v>
      </c>
      <c r="D25" s="96" t="s">
        <v>25</v>
      </c>
      <c r="E25" s="97">
        <v>22</v>
      </c>
      <c r="F25" s="97"/>
      <c r="G25" s="97">
        <v>37</v>
      </c>
      <c r="H25" s="97">
        <v>22</v>
      </c>
      <c r="I25" s="60">
        <f t="shared" si="0"/>
        <v>59</v>
      </c>
      <c r="J25" s="96">
        <v>9854184669</v>
      </c>
      <c r="K25" s="98" t="s">
        <v>568</v>
      </c>
      <c r="L25" s="98" t="s">
        <v>92</v>
      </c>
      <c r="M25" s="96">
        <v>9707517256</v>
      </c>
      <c r="N25" s="98" t="s">
        <v>582</v>
      </c>
      <c r="O25" s="96">
        <v>7399126937</v>
      </c>
      <c r="P25" s="49">
        <v>43654</v>
      </c>
      <c r="Q25" s="48" t="s">
        <v>89</v>
      </c>
      <c r="R25" s="48"/>
      <c r="S25" s="48"/>
      <c r="T25" s="18"/>
    </row>
    <row r="26" spans="1:20">
      <c r="A26" s="4">
        <v>22</v>
      </c>
      <c r="B26" s="48" t="s">
        <v>62</v>
      </c>
      <c r="C26" s="96" t="s">
        <v>515</v>
      </c>
      <c r="D26" s="96" t="s">
        <v>25</v>
      </c>
      <c r="E26" s="97">
        <v>5</v>
      </c>
      <c r="F26" s="97"/>
      <c r="G26" s="97">
        <v>63</v>
      </c>
      <c r="H26" s="97">
        <v>53</v>
      </c>
      <c r="I26" s="60">
        <f t="shared" si="0"/>
        <v>116</v>
      </c>
      <c r="J26" s="96">
        <v>8011767868</v>
      </c>
      <c r="K26" s="98" t="s">
        <v>583</v>
      </c>
      <c r="L26" s="98" t="s">
        <v>584</v>
      </c>
      <c r="M26" s="96">
        <v>9954054745</v>
      </c>
      <c r="N26" s="98" t="s">
        <v>585</v>
      </c>
      <c r="O26" s="96">
        <v>9678529063</v>
      </c>
      <c r="P26" s="49">
        <v>43655</v>
      </c>
      <c r="Q26" s="48" t="s">
        <v>94</v>
      </c>
      <c r="R26" s="48"/>
      <c r="S26" s="48"/>
      <c r="T26" s="18"/>
    </row>
    <row r="27" spans="1:20">
      <c r="A27" s="4">
        <v>23</v>
      </c>
      <c r="B27" s="48" t="s">
        <v>63</v>
      </c>
      <c r="C27" s="96" t="s">
        <v>516</v>
      </c>
      <c r="D27" s="96" t="s">
        <v>25</v>
      </c>
      <c r="E27" s="97">
        <v>21</v>
      </c>
      <c r="F27" s="97"/>
      <c r="G27" s="97">
        <v>27</v>
      </c>
      <c r="H27" s="97">
        <v>22</v>
      </c>
      <c r="I27" s="60">
        <f t="shared" si="0"/>
        <v>49</v>
      </c>
      <c r="J27" s="96">
        <v>9859788247</v>
      </c>
      <c r="K27" s="98" t="s">
        <v>568</v>
      </c>
      <c r="L27" s="98" t="s">
        <v>92</v>
      </c>
      <c r="M27" s="96">
        <v>9707517256</v>
      </c>
      <c r="N27" s="98" t="s">
        <v>586</v>
      </c>
      <c r="O27" s="96">
        <v>7399912877</v>
      </c>
      <c r="P27" s="49">
        <v>43655</v>
      </c>
      <c r="Q27" s="48" t="s">
        <v>94</v>
      </c>
      <c r="R27" s="48"/>
      <c r="S27" s="48"/>
      <c r="T27" s="18"/>
    </row>
    <row r="28" spans="1:20">
      <c r="A28" s="4">
        <v>24</v>
      </c>
      <c r="B28" s="48" t="s">
        <v>63</v>
      </c>
      <c r="C28" s="96" t="s">
        <v>517</v>
      </c>
      <c r="D28" s="96" t="s">
        <v>25</v>
      </c>
      <c r="E28" s="97">
        <v>29</v>
      </c>
      <c r="F28" s="97"/>
      <c r="G28" s="97">
        <v>22</v>
      </c>
      <c r="H28" s="97">
        <v>20</v>
      </c>
      <c r="I28" s="60">
        <f t="shared" si="0"/>
        <v>42</v>
      </c>
      <c r="J28" s="96">
        <v>8749890379</v>
      </c>
      <c r="K28" s="98" t="s">
        <v>587</v>
      </c>
      <c r="L28" s="98" t="s">
        <v>588</v>
      </c>
      <c r="M28" s="96">
        <v>9678150214</v>
      </c>
      <c r="N28" s="98" t="s">
        <v>589</v>
      </c>
      <c r="O28" s="96">
        <v>9854321527</v>
      </c>
      <c r="P28" s="49">
        <v>43655</v>
      </c>
      <c r="Q28" s="48" t="s">
        <v>94</v>
      </c>
      <c r="R28" s="48"/>
      <c r="S28" s="48"/>
      <c r="T28" s="18"/>
    </row>
    <row r="29" spans="1:20">
      <c r="A29" s="4">
        <v>25</v>
      </c>
      <c r="B29" s="48" t="s">
        <v>62</v>
      </c>
      <c r="C29" s="96" t="s">
        <v>518</v>
      </c>
      <c r="D29" s="96" t="s">
        <v>25</v>
      </c>
      <c r="E29" s="97">
        <v>4</v>
      </c>
      <c r="F29" s="97"/>
      <c r="G29" s="97">
        <v>66</v>
      </c>
      <c r="H29" s="97">
        <v>54</v>
      </c>
      <c r="I29" s="60">
        <f t="shared" si="0"/>
        <v>120</v>
      </c>
      <c r="J29" s="96">
        <v>9957368699</v>
      </c>
      <c r="K29" s="98" t="s">
        <v>583</v>
      </c>
      <c r="L29" s="98" t="s">
        <v>584</v>
      </c>
      <c r="M29" s="96">
        <v>9954054745</v>
      </c>
      <c r="N29" s="98" t="s">
        <v>590</v>
      </c>
      <c r="O29" s="96">
        <v>9854841052</v>
      </c>
      <c r="P29" s="49">
        <v>43656</v>
      </c>
      <c r="Q29" s="48" t="s">
        <v>98</v>
      </c>
      <c r="R29" s="48"/>
      <c r="S29" s="48"/>
      <c r="T29" s="18"/>
    </row>
    <row r="30" spans="1:20">
      <c r="A30" s="4">
        <v>26</v>
      </c>
      <c r="B30" s="48" t="s">
        <v>63</v>
      </c>
      <c r="C30" s="96" t="s">
        <v>519</v>
      </c>
      <c r="D30" s="96" t="s">
        <v>25</v>
      </c>
      <c r="E30" s="97">
        <v>13</v>
      </c>
      <c r="F30" s="97"/>
      <c r="G30" s="97">
        <v>38</v>
      </c>
      <c r="H30" s="97">
        <v>39</v>
      </c>
      <c r="I30" s="60">
        <f t="shared" si="0"/>
        <v>77</v>
      </c>
      <c r="J30" s="96">
        <v>7896220100</v>
      </c>
      <c r="K30" s="98" t="s">
        <v>560</v>
      </c>
      <c r="L30" s="98" t="s">
        <v>561</v>
      </c>
      <c r="M30" s="96">
        <v>7399871249</v>
      </c>
      <c r="N30" s="98" t="s">
        <v>576</v>
      </c>
      <c r="O30" s="96">
        <v>8876883058</v>
      </c>
      <c r="P30" s="49">
        <v>43656</v>
      </c>
      <c r="Q30" s="48" t="s">
        <v>98</v>
      </c>
      <c r="R30" s="48"/>
      <c r="S30" s="48"/>
      <c r="T30" s="18"/>
    </row>
    <row r="31" spans="1:20">
      <c r="A31" s="4">
        <v>27</v>
      </c>
      <c r="B31" s="48" t="s">
        <v>63</v>
      </c>
      <c r="C31" s="96" t="s">
        <v>520</v>
      </c>
      <c r="D31" s="96" t="s">
        <v>25</v>
      </c>
      <c r="E31" s="97">
        <v>24</v>
      </c>
      <c r="F31" s="97"/>
      <c r="G31" s="97">
        <v>19</v>
      </c>
      <c r="H31" s="97">
        <v>15</v>
      </c>
      <c r="I31" s="60">
        <f t="shared" si="0"/>
        <v>34</v>
      </c>
      <c r="J31" s="96">
        <v>9613573201</v>
      </c>
      <c r="K31" s="98" t="s">
        <v>565</v>
      </c>
      <c r="L31" s="98" t="s">
        <v>566</v>
      </c>
      <c r="M31" s="96">
        <v>9678241651</v>
      </c>
      <c r="N31" s="98" t="s">
        <v>591</v>
      </c>
      <c r="O31" s="96">
        <v>9577808026</v>
      </c>
      <c r="P31" s="49">
        <v>43656</v>
      </c>
      <c r="Q31" s="48" t="s">
        <v>98</v>
      </c>
      <c r="R31" s="48"/>
      <c r="S31" s="48"/>
      <c r="T31" s="18"/>
    </row>
    <row r="32" spans="1:20">
      <c r="A32" s="4">
        <v>28</v>
      </c>
      <c r="B32" s="48" t="s">
        <v>62</v>
      </c>
      <c r="C32" s="96" t="s">
        <v>521</v>
      </c>
      <c r="D32" s="96" t="s">
        <v>25</v>
      </c>
      <c r="E32" s="97">
        <v>1</v>
      </c>
      <c r="F32" s="97"/>
      <c r="G32" s="97">
        <v>51</v>
      </c>
      <c r="H32" s="97">
        <v>47</v>
      </c>
      <c r="I32" s="60">
        <f t="shared" si="0"/>
        <v>98</v>
      </c>
      <c r="J32" s="96">
        <v>9085881267</v>
      </c>
      <c r="K32" s="98" t="s">
        <v>592</v>
      </c>
      <c r="L32" s="98" t="s">
        <v>418</v>
      </c>
      <c r="M32" s="96">
        <v>8474896551</v>
      </c>
      <c r="N32" s="98" t="s">
        <v>593</v>
      </c>
      <c r="O32" s="96">
        <v>887674099</v>
      </c>
      <c r="P32" s="49">
        <v>43657</v>
      </c>
      <c r="Q32" s="48" t="s">
        <v>101</v>
      </c>
      <c r="R32" s="48"/>
      <c r="S32" s="48"/>
      <c r="T32" s="18"/>
    </row>
    <row r="33" spans="1:20">
      <c r="A33" s="4">
        <v>29</v>
      </c>
      <c r="B33" s="48" t="s">
        <v>63</v>
      </c>
      <c r="C33" s="96" t="s">
        <v>522</v>
      </c>
      <c r="D33" s="96" t="s">
        <v>25</v>
      </c>
      <c r="E33" s="97">
        <v>30</v>
      </c>
      <c r="F33" s="97"/>
      <c r="G33" s="97">
        <v>20</v>
      </c>
      <c r="H33" s="97">
        <v>25</v>
      </c>
      <c r="I33" s="60">
        <f t="shared" si="0"/>
        <v>45</v>
      </c>
      <c r="J33" s="96">
        <v>9577516893</v>
      </c>
      <c r="K33" s="98" t="s">
        <v>568</v>
      </c>
      <c r="L33" s="98" t="s">
        <v>92</v>
      </c>
      <c r="M33" s="96">
        <v>9707517256</v>
      </c>
      <c r="N33" s="98" t="s">
        <v>594</v>
      </c>
      <c r="O33" s="96">
        <v>9854673123</v>
      </c>
      <c r="P33" s="49">
        <v>43657</v>
      </c>
      <c r="Q33" s="48" t="s">
        <v>101</v>
      </c>
      <c r="R33" s="48"/>
      <c r="S33" s="48"/>
      <c r="T33" s="18"/>
    </row>
    <row r="34" spans="1:20">
      <c r="A34" s="4">
        <v>30</v>
      </c>
      <c r="B34" s="48" t="s">
        <v>63</v>
      </c>
      <c r="C34" s="96" t="s">
        <v>523</v>
      </c>
      <c r="D34" s="96" t="s">
        <v>25</v>
      </c>
      <c r="E34" s="97">
        <v>19</v>
      </c>
      <c r="F34" s="97"/>
      <c r="G34" s="97">
        <v>36</v>
      </c>
      <c r="H34" s="97">
        <v>39</v>
      </c>
      <c r="I34" s="60">
        <f t="shared" si="0"/>
        <v>75</v>
      </c>
      <c r="J34" s="96">
        <v>9435992841</v>
      </c>
      <c r="K34" s="98" t="s">
        <v>560</v>
      </c>
      <c r="L34" s="98" t="s">
        <v>561</v>
      </c>
      <c r="M34" s="96">
        <v>7399871249</v>
      </c>
      <c r="N34" s="98" t="s">
        <v>562</v>
      </c>
      <c r="O34" s="96">
        <v>8472919023</v>
      </c>
      <c r="P34" s="49">
        <v>43657</v>
      </c>
      <c r="Q34" s="48" t="s">
        <v>101</v>
      </c>
      <c r="R34" s="48"/>
      <c r="S34" s="48"/>
      <c r="T34" s="18"/>
    </row>
    <row r="35" spans="1:20">
      <c r="A35" s="4">
        <v>31</v>
      </c>
      <c r="B35" s="48" t="s">
        <v>62</v>
      </c>
      <c r="C35" s="96" t="s">
        <v>229</v>
      </c>
      <c r="D35" s="96" t="s">
        <v>25</v>
      </c>
      <c r="E35" s="97">
        <v>26</v>
      </c>
      <c r="F35" s="97"/>
      <c r="G35" s="97">
        <v>49</v>
      </c>
      <c r="H35" s="97">
        <v>37</v>
      </c>
      <c r="I35" s="60">
        <f t="shared" si="0"/>
        <v>86</v>
      </c>
      <c r="J35" s="96">
        <v>9954695076</v>
      </c>
      <c r="K35" s="98" t="s">
        <v>583</v>
      </c>
      <c r="L35" s="98" t="s">
        <v>584</v>
      </c>
      <c r="M35" s="96">
        <v>9954054745</v>
      </c>
      <c r="N35" s="98" t="s">
        <v>595</v>
      </c>
      <c r="O35" s="96">
        <v>9508832095</v>
      </c>
      <c r="P35" s="49">
        <v>43658</v>
      </c>
      <c r="Q35" s="48" t="s">
        <v>112</v>
      </c>
      <c r="R35" s="48"/>
      <c r="S35" s="48"/>
      <c r="T35" s="18"/>
    </row>
    <row r="36" spans="1:20">
      <c r="A36" s="4">
        <v>32</v>
      </c>
      <c r="B36" s="48" t="s">
        <v>63</v>
      </c>
      <c r="C36" s="96" t="s">
        <v>524</v>
      </c>
      <c r="D36" s="96" t="s">
        <v>25</v>
      </c>
      <c r="E36" s="97">
        <v>25</v>
      </c>
      <c r="F36" s="97"/>
      <c r="G36" s="97">
        <v>16</v>
      </c>
      <c r="H36" s="97">
        <v>20</v>
      </c>
      <c r="I36" s="60">
        <f t="shared" si="0"/>
        <v>36</v>
      </c>
      <c r="J36" s="96">
        <v>8749850680</v>
      </c>
      <c r="K36" s="98" t="s">
        <v>573</v>
      </c>
      <c r="L36" s="98" t="s">
        <v>574</v>
      </c>
      <c r="M36" s="96">
        <v>7896274814</v>
      </c>
      <c r="N36" s="98" t="s">
        <v>578</v>
      </c>
      <c r="O36" s="96">
        <v>9854297103</v>
      </c>
      <c r="P36" s="49">
        <v>43658</v>
      </c>
      <c r="Q36" s="48" t="s">
        <v>112</v>
      </c>
      <c r="R36" s="48"/>
      <c r="S36" s="48"/>
      <c r="T36" s="18"/>
    </row>
    <row r="37" spans="1:20">
      <c r="A37" s="4">
        <v>33</v>
      </c>
      <c r="B37" s="48" t="s">
        <v>63</v>
      </c>
      <c r="C37" s="96" t="s">
        <v>525</v>
      </c>
      <c r="D37" s="96" t="s">
        <v>25</v>
      </c>
      <c r="E37" s="97">
        <v>1</v>
      </c>
      <c r="F37" s="97"/>
      <c r="G37" s="97">
        <v>42</v>
      </c>
      <c r="H37" s="97">
        <v>42</v>
      </c>
      <c r="I37" s="60">
        <f t="shared" si="0"/>
        <v>84</v>
      </c>
      <c r="J37" s="96">
        <v>9854328697</v>
      </c>
      <c r="K37" s="98" t="s">
        <v>568</v>
      </c>
      <c r="L37" s="98" t="s">
        <v>92</v>
      </c>
      <c r="M37" s="96">
        <v>9707517256</v>
      </c>
      <c r="N37" s="98" t="s">
        <v>596</v>
      </c>
      <c r="O37" s="96"/>
      <c r="P37" s="49">
        <v>43658</v>
      </c>
      <c r="Q37" s="48" t="s">
        <v>112</v>
      </c>
      <c r="R37" s="48"/>
      <c r="S37" s="48"/>
      <c r="T37" s="18"/>
    </row>
    <row r="38" spans="1:20">
      <c r="A38" s="4">
        <v>34</v>
      </c>
      <c r="B38" s="48"/>
      <c r="C38" s="96" t="s">
        <v>198</v>
      </c>
      <c r="D38" s="96"/>
      <c r="E38" s="97"/>
      <c r="F38" s="97"/>
      <c r="G38" s="97"/>
      <c r="H38" s="97"/>
      <c r="I38" s="60">
        <f t="shared" si="0"/>
        <v>0</v>
      </c>
      <c r="J38" s="96"/>
      <c r="K38" s="98"/>
      <c r="L38" s="98"/>
      <c r="M38" s="96"/>
      <c r="N38" s="98"/>
      <c r="O38" s="96"/>
      <c r="P38" s="49">
        <v>43659</v>
      </c>
      <c r="Q38" s="48" t="s">
        <v>114</v>
      </c>
      <c r="R38" s="48"/>
      <c r="S38" s="48"/>
      <c r="T38" s="18"/>
    </row>
    <row r="39" spans="1:20">
      <c r="A39" s="4">
        <v>35</v>
      </c>
      <c r="B39" s="48"/>
      <c r="C39" s="96" t="s">
        <v>141</v>
      </c>
      <c r="D39" s="96"/>
      <c r="E39" s="97"/>
      <c r="F39" s="97"/>
      <c r="G39" s="97"/>
      <c r="H39" s="97"/>
      <c r="I39" s="60">
        <f t="shared" si="0"/>
        <v>0</v>
      </c>
      <c r="J39" s="96"/>
      <c r="K39" s="98"/>
      <c r="L39" s="98"/>
      <c r="M39" s="96"/>
      <c r="N39" s="98"/>
      <c r="O39" s="96"/>
      <c r="P39" s="49">
        <v>43660</v>
      </c>
      <c r="Q39" s="48" t="s">
        <v>116</v>
      </c>
      <c r="R39" s="48"/>
      <c r="S39" s="48"/>
      <c r="T39" s="18"/>
    </row>
    <row r="40" spans="1:20">
      <c r="A40" s="4">
        <v>36</v>
      </c>
      <c r="B40" s="48" t="s">
        <v>62</v>
      </c>
      <c r="C40" s="96" t="s">
        <v>526</v>
      </c>
      <c r="D40" s="96" t="s">
        <v>25</v>
      </c>
      <c r="E40" s="97">
        <v>21</v>
      </c>
      <c r="F40" s="97"/>
      <c r="G40" s="97">
        <v>52</v>
      </c>
      <c r="H40" s="97">
        <v>52</v>
      </c>
      <c r="I40" s="60">
        <f t="shared" si="0"/>
        <v>104</v>
      </c>
      <c r="J40" s="96">
        <v>9957006319</v>
      </c>
      <c r="K40" s="98" t="s">
        <v>583</v>
      </c>
      <c r="L40" s="98" t="s">
        <v>584</v>
      </c>
      <c r="M40" s="96">
        <v>9954054745</v>
      </c>
      <c r="N40" s="98" t="s">
        <v>597</v>
      </c>
      <c r="O40" s="96">
        <v>9954748092</v>
      </c>
      <c r="P40" s="49">
        <v>43661</v>
      </c>
      <c r="Q40" s="48" t="s">
        <v>89</v>
      </c>
      <c r="R40" s="48"/>
      <c r="S40" s="48"/>
      <c r="T40" s="18"/>
    </row>
    <row r="41" spans="1:20">
      <c r="A41" s="4">
        <v>37</v>
      </c>
      <c r="B41" s="48" t="s">
        <v>63</v>
      </c>
      <c r="C41" s="96" t="s">
        <v>527</v>
      </c>
      <c r="D41" s="96" t="s">
        <v>25</v>
      </c>
      <c r="E41" s="97">
        <v>28</v>
      </c>
      <c r="F41" s="97"/>
      <c r="G41" s="97">
        <v>34</v>
      </c>
      <c r="H41" s="97">
        <v>29</v>
      </c>
      <c r="I41" s="60">
        <f t="shared" si="0"/>
        <v>63</v>
      </c>
      <c r="J41" s="96">
        <v>8011634157</v>
      </c>
      <c r="K41" s="98" t="s">
        <v>573</v>
      </c>
      <c r="L41" s="98" t="s">
        <v>574</v>
      </c>
      <c r="M41" s="96">
        <v>7896274814</v>
      </c>
      <c r="N41" s="98" t="s">
        <v>598</v>
      </c>
      <c r="O41" s="96">
        <v>9508515037</v>
      </c>
      <c r="P41" s="49">
        <v>43661</v>
      </c>
      <c r="Q41" s="48" t="s">
        <v>89</v>
      </c>
      <c r="R41" s="48"/>
      <c r="S41" s="48"/>
      <c r="T41" s="18"/>
    </row>
    <row r="42" spans="1:20">
      <c r="A42" s="4">
        <v>38</v>
      </c>
      <c r="B42" s="48" t="s">
        <v>63</v>
      </c>
      <c r="C42" s="96" t="s">
        <v>528</v>
      </c>
      <c r="D42" s="96" t="s">
        <v>25</v>
      </c>
      <c r="E42" s="97">
        <v>5</v>
      </c>
      <c r="F42" s="97"/>
      <c r="G42" s="97">
        <v>28</v>
      </c>
      <c r="H42" s="97">
        <v>33</v>
      </c>
      <c r="I42" s="60">
        <f t="shared" si="0"/>
        <v>61</v>
      </c>
      <c r="J42" s="96">
        <v>9854923271</v>
      </c>
      <c r="K42" s="98" t="s">
        <v>565</v>
      </c>
      <c r="L42" s="98" t="s">
        <v>566</v>
      </c>
      <c r="M42" s="96">
        <v>9678241651</v>
      </c>
      <c r="N42" s="98" t="s">
        <v>599</v>
      </c>
      <c r="O42" s="96">
        <v>8822419771</v>
      </c>
      <c r="P42" s="49">
        <v>43661</v>
      </c>
      <c r="Q42" s="48" t="s">
        <v>89</v>
      </c>
      <c r="R42" s="48"/>
      <c r="S42" s="48"/>
      <c r="T42" s="18"/>
    </row>
    <row r="43" spans="1:20">
      <c r="A43" s="4">
        <v>39</v>
      </c>
      <c r="B43" s="48" t="s">
        <v>62</v>
      </c>
      <c r="C43" s="96" t="s">
        <v>529</v>
      </c>
      <c r="D43" s="96" t="s">
        <v>25</v>
      </c>
      <c r="E43" s="97">
        <v>8</v>
      </c>
      <c r="F43" s="97"/>
      <c r="G43" s="97">
        <v>34</v>
      </c>
      <c r="H43" s="97">
        <v>29</v>
      </c>
      <c r="I43" s="60">
        <f t="shared" si="0"/>
        <v>63</v>
      </c>
      <c r="J43" s="96">
        <v>9957149315</v>
      </c>
      <c r="K43" s="98" t="s">
        <v>600</v>
      </c>
      <c r="L43" s="98" t="s">
        <v>601</v>
      </c>
      <c r="M43" s="96">
        <v>9401111361</v>
      </c>
      <c r="N43" s="98" t="s">
        <v>602</v>
      </c>
      <c r="O43" s="96">
        <v>8011165737</v>
      </c>
      <c r="P43" s="49">
        <v>43662</v>
      </c>
      <c r="Q43" s="48" t="s">
        <v>94</v>
      </c>
      <c r="R43" s="48"/>
      <c r="S43" s="48"/>
      <c r="T43" s="18"/>
    </row>
    <row r="44" spans="1:20">
      <c r="A44" s="4">
        <v>40</v>
      </c>
      <c r="B44" s="48" t="s">
        <v>62</v>
      </c>
      <c r="C44" s="96" t="s">
        <v>530</v>
      </c>
      <c r="D44" s="96" t="s">
        <v>25</v>
      </c>
      <c r="E44" s="97">
        <v>6</v>
      </c>
      <c r="F44" s="97"/>
      <c r="G44" s="97">
        <v>33</v>
      </c>
      <c r="H44" s="97">
        <v>30</v>
      </c>
      <c r="I44" s="60">
        <f t="shared" si="0"/>
        <v>63</v>
      </c>
      <c r="J44" s="96">
        <v>8486768200</v>
      </c>
      <c r="K44" s="98" t="s">
        <v>592</v>
      </c>
      <c r="L44" s="98" t="s">
        <v>418</v>
      </c>
      <c r="M44" s="96">
        <v>8474896551</v>
      </c>
      <c r="N44" s="98" t="s">
        <v>603</v>
      </c>
      <c r="O44" s="96">
        <v>9954530615</v>
      </c>
      <c r="P44" s="49">
        <v>43662</v>
      </c>
      <c r="Q44" s="48" t="s">
        <v>94</v>
      </c>
      <c r="R44" s="48"/>
      <c r="S44" s="48"/>
      <c r="T44" s="18"/>
    </row>
    <row r="45" spans="1:20">
      <c r="A45" s="4">
        <v>41</v>
      </c>
      <c r="B45" s="48" t="s">
        <v>63</v>
      </c>
      <c r="C45" s="96" t="s">
        <v>531</v>
      </c>
      <c r="D45" s="96" t="s">
        <v>25</v>
      </c>
      <c r="E45" s="97">
        <v>6</v>
      </c>
      <c r="F45" s="97"/>
      <c r="G45" s="97">
        <v>38</v>
      </c>
      <c r="H45" s="97">
        <v>43</v>
      </c>
      <c r="I45" s="60">
        <f t="shared" si="0"/>
        <v>81</v>
      </c>
      <c r="J45" s="96">
        <v>9854672049</v>
      </c>
      <c r="K45" s="98" t="s">
        <v>560</v>
      </c>
      <c r="L45" s="98" t="s">
        <v>561</v>
      </c>
      <c r="M45" s="96">
        <v>7399871249</v>
      </c>
      <c r="N45" s="98" t="s">
        <v>604</v>
      </c>
      <c r="O45" s="96">
        <v>9957728228</v>
      </c>
      <c r="P45" s="49">
        <v>43662</v>
      </c>
      <c r="Q45" s="48" t="s">
        <v>94</v>
      </c>
      <c r="R45" s="48"/>
      <c r="S45" s="48"/>
      <c r="T45" s="18"/>
    </row>
    <row r="46" spans="1:20">
      <c r="A46" s="4">
        <v>42</v>
      </c>
      <c r="B46" s="48" t="s">
        <v>62</v>
      </c>
      <c r="C46" s="96" t="s">
        <v>532</v>
      </c>
      <c r="D46" s="96" t="s">
        <v>25</v>
      </c>
      <c r="E46" s="97">
        <v>25</v>
      </c>
      <c r="F46" s="97"/>
      <c r="G46" s="97">
        <v>49</v>
      </c>
      <c r="H46" s="97">
        <v>47</v>
      </c>
      <c r="I46" s="60">
        <f t="shared" si="0"/>
        <v>96</v>
      </c>
      <c r="J46" s="96">
        <v>9954946541</v>
      </c>
      <c r="K46" s="98" t="s">
        <v>600</v>
      </c>
      <c r="L46" s="98" t="s">
        <v>601</v>
      </c>
      <c r="M46" s="96">
        <v>9401111361</v>
      </c>
      <c r="N46" s="98" t="s">
        <v>602</v>
      </c>
      <c r="O46" s="96">
        <v>8011165737</v>
      </c>
      <c r="P46" s="49">
        <v>43663</v>
      </c>
      <c r="Q46" s="48" t="s">
        <v>98</v>
      </c>
      <c r="R46" s="48"/>
      <c r="S46" s="48"/>
      <c r="T46" s="18"/>
    </row>
    <row r="47" spans="1:20">
      <c r="A47" s="4">
        <v>43</v>
      </c>
      <c r="B47" s="48" t="s">
        <v>62</v>
      </c>
      <c r="C47" s="96" t="s">
        <v>533</v>
      </c>
      <c r="D47" s="96" t="s">
        <v>25</v>
      </c>
      <c r="E47" s="97">
        <v>7</v>
      </c>
      <c r="F47" s="97"/>
      <c r="G47" s="97">
        <v>24</v>
      </c>
      <c r="H47" s="97">
        <v>23</v>
      </c>
      <c r="I47" s="60">
        <f t="shared" si="0"/>
        <v>47</v>
      </c>
      <c r="J47" s="96">
        <v>7896069124</v>
      </c>
      <c r="K47" s="98" t="s">
        <v>600</v>
      </c>
      <c r="L47" s="98" t="s">
        <v>601</v>
      </c>
      <c r="M47" s="96">
        <v>9401111361</v>
      </c>
      <c r="N47" s="98" t="s">
        <v>602</v>
      </c>
      <c r="O47" s="96">
        <v>8011165737</v>
      </c>
      <c r="P47" s="49">
        <v>43663</v>
      </c>
      <c r="Q47" s="48" t="s">
        <v>98</v>
      </c>
      <c r="R47" s="48"/>
      <c r="S47" s="48"/>
      <c r="T47" s="18"/>
    </row>
    <row r="48" spans="1:20">
      <c r="A48" s="4">
        <v>44</v>
      </c>
      <c r="B48" s="48" t="s">
        <v>63</v>
      </c>
      <c r="C48" s="96" t="s">
        <v>534</v>
      </c>
      <c r="D48" s="96" t="s">
        <v>25</v>
      </c>
      <c r="E48" s="97">
        <v>14</v>
      </c>
      <c r="F48" s="97"/>
      <c r="G48" s="97">
        <v>39</v>
      </c>
      <c r="H48" s="97">
        <v>32</v>
      </c>
      <c r="I48" s="60">
        <f t="shared" si="0"/>
        <v>71</v>
      </c>
      <c r="J48" s="96">
        <v>9678689651</v>
      </c>
      <c r="K48" s="98" t="s">
        <v>587</v>
      </c>
      <c r="L48" s="98" t="s">
        <v>588</v>
      </c>
      <c r="M48" s="96">
        <v>9678150214</v>
      </c>
      <c r="N48" s="98" t="s">
        <v>589</v>
      </c>
      <c r="O48" s="96">
        <v>9854321527</v>
      </c>
      <c r="P48" s="49">
        <v>43663</v>
      </c>
      <c r="Q48" s="48" t="s">
        <v>98</v>
      </c>
      <c r="R48" s="48"/>
      <c r="S48" s="48"/>
      <c r="T48" s="18"/>
    </row>
    <row r="49" spans="1:20">
      <c r="A49" s="4">
        <v>45</v>
      </c>
      <c r="B49" s="48" t="s">
        <v>62</v>
      </c>
      <c r="C49" s="96" t="s">
        <v>535</v>
      </c>
      <c r="D49" s="96" t="s">
        <v>25</v>
      </c>
      <c r="E49" s="97">
        <v>22</v>
      </c>
      <c r="F49" s="97"/>
      <c r="G49" s="97">
        <v>57</v>
      </c>
      <c r="H49" s="97">
        <v>51</v>
      </c>
      <c r="I49" s="60">
        <f t="shared" si="0"/>
        <v>108</v>
      </c>
      <c r="J49" s="96">
        <v>8822436709</v>
      </c>
      <c r="K49" s="98" t="s">
        <v>600</v>
      </c>
      <c r="L49" s="98" t="s">
        <v>601</v>
      </c>
      <c r="M49" s="96">
        <v>9401111361</v>
      </c>
      <c r="N49" s="98" t="s">
        <v>605</v>
      </c>
      <c r="O49" s="96"/>
      <c r="P49" s="49">
        <v>43664</v>
      </c>
      <c r="Q49" s="48" t="s">
        <v>101</v>
      </c>
      <c r="R49" s="48"/>
      <c r="S49" s="48"/>
      <c r="T49" s="18"/>
    </row>
    <row r="50" spans="1:20">
      <c r="A50" s="4">
        <v>46</v>
      </c>
      <c r="B50" s="48" t="s">
        <v>63</v>
      </c>
      <c r="C50" s="96" t="s">
        <v>536</v>
      </c>
      <c r="D50" s="96" t="s">
        <v>25</v>
      </c>
      <c r="E50" s="97">
        <v>9</v>
      </c>
      <c r="F50" s="97"/>
      <c r="G50" s="97">
        <v>42</v>
      </c>
      <c r="H50" s="97">
        <v>35</v>
      </c>
      <c r="I50" s="60">
        <f t="shared" si="0"/>
        <v>77</v>
      </c>
      <c r="J50" s="96">
        <v>7399815401</v>
      </c>
      <c r="K50" s="98" t="s">
        <v>568</v>
      </c>
      <c r="L50" s="98" t="s">
        <v>92</v>
      </c>
      <c r="M50" s="96">
        <v>9707517256</v>
      </c>
      <c r="N50" s="98" t="s">
        <v>606</v>
      </c>
      <c r="O50" s="96">
        <v>9577329422</v>
      </c>
      <c r="P50" s="49">
        <v>43664</v>
      </c>
      <c r="Q50" s="48" t="s">
        <v>101</v>
      </c>
      <c r="R50" s="48"/>
      <c r="S50" s="48"/>
      <c r="T50" s="18"/>
    </row>
    <row r="51" spans="1:20">
      <c r="A51" s="4">
        <v>47</v>
      </c>
      <c r="B51" s="48" t="s">
        <v>62</v>
      </c>
      <c r="C51" s="96" t="s">
        <v>537</v>
      </c>
      <c r="D51" s="96" t="s">
        <v>25</v>
      </c>
      <c r="E51" s="97">
        <v>2</v>
      </c>
      <c r="F51" s="97"/>
      <c r="G51" s="97">
        <v>40</v>
      </c>
      <c r="H51" s="97">
        <v>38</v>
      </c>
      <c r="I51" s="60">
        <f t="shared" si="0"/>
        <v>78</v>
      </c>
      <c r="J51" s="96">
        <v>8402006201</v>
      </c>
      <c r="K51" s="98" t="s">
        <v>592</v>
      </c>
      <c r="L51" s="98" t="s">
        <v>607</v>
      </c>
      <c r="M51" s="96">
        <v>9577780539</v>
      </c>
      <c r="N51" s="98" t="s">
        <v>608</v>
      </c>
      <c r="O51" s="96">
        <v>9957849843</v>
      </c>
      <c r="P51" s="49">
        <v>43665</v>
      </c>
      <c r="Q51" s="48" t="s">
        <v>112</v>
      </c>
      <c r="R51" s="48"/>
      <c r="S51" s="48"/>
      <c r="T51" s="18"/>
    </row>
    <row r="52" spans="1:20">
      <c r="A52" s="4">
        <v>48</v>
      </c>
      <c r="B52" s="48" t="s">
        <v>63</v>
      </c>
      <c r="C52" s="96" t="s">
        <v>538</v>
      </c>
      <c r="D52" s="96" t="s">
        <v>25</v>
      </c>
      <c r="E52" s="97">
        <v>1</v>
      </c>
      <c r="F52" s="97"/>
      <c r="G52" s="97">
        <v>30</v>
      </c>
      <c r="H52" s="97">
        <v>36</v>
      </c>
      <c r="I52" s="60">
        <f t="shared" si="0"/>
        <v>66</v>
      </c>
      <c r="J52" s="96">
        <v>9508817051</v>
      </c>
      <c r="K52" s="98" t="s">
        <v>609</v>
      </c>
      <c r="L52" s="98" t="s">
        <v>610</v>
      </c>
      <c r="M52" s="96">
        <v>9401452764</v>
      </c>
      <c r="N52" s="98" t="s">
        <v>611</v>
      </c>
      <c r="O52" s="96">
        <v>9613552693</v>
      </c>
      <c r="P52" s="49">
        <v>43665</v>
      </c>
      <c r="Q52" s="48" t="s">
        <v>112</v>
      </c>
      <c r="R52" s="48"/>
      <c r="S52" s="48"/>
      <c r="T52" s="18"/>
    </row>
    <row r="53" spans="1:20">
      <c r="A53" s="4">
        <v>49</v>
      </c>
      <c r="B53" s="48" t="s">
        <v>63</v>
      </c>
      <c r="C53" s="96" t="s">
        <v>539</v>
      </c>
      <c r="D53" s="96" t="s">
        <v>25</v>
      </c>
      <c r="E53" s="97">
        <v>15</v>
      </c>
      <c r="F53" s="97"/>
      <c r="G53" s="97">
        <v>27</v>
      </c>
      <c r="H53" s="97">
        <v>26</v>
      </c>
      <c r="I53" s="60">
        <f t="shared" si="0"/>
        <v>53</v>
      </c>
      <c r="J53" s="96">
        <v>7399298648</v>
      </c>
      <c r="K53" s="98" t="s">
        <v>609</v>
      </c>
      <c r="L53" s="98" t="s">
        <v>610</v>
      </c>
      <c r="M53" s="96">
        <v>9401452764</v>
      </c>
      <c r="N53" s="98" t="s">
        <v>612</v>
      </c>
      <c r="O53" s="96">
        <v>7399293340</v>
      </c>
      <c r="P53" s="49">
        <v>43665</v>
      </c>
      <c r="Q53" s="48" t="s">
        <v>112</v>
      </c>
      <c r="R53" s="48"/>
      <c r="S53" s="48"/>
      <c r="T53" s="18"/>
    </row>
    <row r="54" spans="1:20">
      <c r="A54" s="4">
        <v>50</v>
      </c>
      <c r="B54" s="48"/>
      <c r="C54" s="96" t="s">
        <v>198</v>
      </c>
      <c r="D54" s="96"/>
      <c r="E54" s="97"/>
      <c r="F54" s="97"/>
      <c r="G54" s="97"/>
      <c r="H54" s="97"/>
      <c r="I54" s="60">
        <f t="shared" si="0"/>
        <v>0</v>
      </c>
      <c r="J54" s="96"/>
      <c r="K54" s="98"/>
      <c r="L54" s="98"/>
      <c r="M54" s="96"/>
      <c r="N54" s="98"/>
      <c r="O54" s="96"/>
      <c r="P54" s="49">
        <v>43666</v>
      </c>
      <c r="Q54" s="48" t="s">
        <v>114</v>
      </c>
      <c r="R54" s="48"/>
      <c r="S54" s="48"/>
      <c r="T54" s="18"/>
    </row>
    <row r="55" spans="1:20">
      <c r="A55" s="4">
        <v>51</v>
      </c>
      <c r="B55" s="48"/>
      <c r="C55" s="96" t="s">
        <v>141</v>
      </c>
      <c r="D55" s="96"/>
      <c r="E55" s="97"/>
      <c r="F55" s="97"/>
      <c r="G55" s="97"/>
      <c r="H55" s="97"/>
      <c r="I55" s="60">
        <f t="shared" si="0"/>
        <v>0</v>
      </c>
      <c r="J55" s="96"/>
      <c r="K55" s="98"/>
      <c r="L55" s="98"/>
      <c r="M55" s="96"/>
      <c r="N55" s="98"/>
      <c r="O55" s="96"/>
      <c r="P55" s="49">
        <v>43667</v>
      </c>
      <c r="Q55" s="48" t="s">
        <v>116</v>
      </c>
      <c r="R55" s="48"/>
      <c r="S55" s="48"/>
      <c r="T55" s="18"/>
    </row>
    <row r="56" spans="1:20">
      <c r="A56" s="4">
        <v>52</v>
      </c>
      <c r="B56" s="48" t="s">
        <v>62</v>
      </c>
      <c r="C56" s="96" t="s">
        <v>540</v>
      </c>
      <c r="D56" s="96" t="s">
        <v>25</v>
      </c>
      <c r="E56" s="97">
        <v>6</v>
      </c>
      <c r="F56" s="97"/>
      <c r="G56" s="97">
        <v>31</v>
      </c>
      <c r="H56" s="97">
        <v>36</v>
      </c>
      <c r="I56" s="60">
        <f t="shared" si="0"/>
        <v>67</v>
      </c>
      <c r="J56" s="96">
        <v>8876360117</v>
      </c>
      <c r="K56" s="98" t="s">
        <v>613</v>
      </c>
      <c r="L56" s="98" t="s">
        <v>109</v>
      </c>
      <c r="M56" s="96">
        <v>9859361038</v>
      </c>
      <c r="N56" s="98" t="s">
        <v>614</v>
      </c>
      <c r="O56" s="96"/>
      <c r="P56" s="49">
        <v>43668</v>
      </c>
      <c r="Q56" s="48" t="s">
        <v>89</v>
      </c>
      <c r="R56" s="48"/>
      <c r="S56" s="48"/>
      <c r="T56" s="18"/>
    </row>
    <row r="57" spans="1:20">
      <c r="A57" s="4">
        <v>53</v>
      </c>
      <c r="B57" s="48" t="s">
        <v>62</v>
      </c>
      <c r="C57" s="96" t="s">
        <v>503</v>
      </c>
      <c r="D57" s="96" t="s">
        <v>25</v>
      </c>
      <c r="E57" s="97">
        <v>2</v>
      </c>
      <c r="F57" s="97"/>
      <c r="G57" s="97">
        <v>36</v>
      </c>
      <c r="H57" s="97">
        <v>23</v>
      </c>
      <c r="I57" s="60">
        <f t="shared" si="0"/>
        <v>59</v>
      </c>
      <c r="J57" s="96">
        <v>9613603226</v>
      </c>
      <c r="K57" s="98" t="s">
        <v>609</v>
      </c>
      <c r="L57" s="98" t="s">
        <v>615</v>
      </c>
      <c r="M57" s="96">
        <v>9957008716</v>
      </c>
      <c r="N57" s="98" t="s">
        <v>616</v>
      </c>
      <c r="O57" s="96">
        <v>8822751033</v>
      </c>
      <c r="P57" s="49">
        <v>43668</v>
      </c>
      <c r="Q57" s="48" t="s">
        <v>89</v>
      </c>
      <c r="R57" s="48"/>
      <c r="S57" s="48"/>
      <c r="T57" s="18"/>
    </row>
    <row r="58" spans="1:20">
      <c r="A58" s="4">
        <v>54</v>
      </c>
      <c r="B58" s="48" t="s">
        <v>63</v>
      </c>
      <c r="C58" s="96" t="s">
        <v>541</v>
      </c>
      <c r="D58" s="96" t="s">
        <v>25</v>
      </c>
      <c r="E58" s="97">
        <v>18</v>
      </c>
      <c r="F58" s="97"/>
      <c r="G58" s="97">
        <v>45</v>
      </c>
      <c r="H58" s="97">
        <v>54</v>
      </c>
      <c r="I58" s="60">
        <f t="shared" si="0"/>
        <v>99</v>
      </c>
      <c r="J58" s="96">
        <v>9508187395</v>
      </c>
      <c r="K58" s="98" t="s">
        <v>347</v>
      </c>
      <c r="L58" s="98" t="s">
        <v>617</v>
      </c>
      <c r="M58" s="96">
        <v>9707037857</v>
      </c>
      <c r="N58" s="98" t="s">
        <v>618</v>
      </c>
      <c r="O58" s="96">
        <v>9508916646</v>
      </c>
      <c r="P58" s="49">
        <v>43668</v>
      </c>
      <c r="Q58" s="48" t="s">
        <v>89</v>
      </c>
      <c r="R58" s="48"/>
      <c r="S58" s="48"/>
      <c r="T58" s="18"/>
    </row>
    <row r="59" spans="1:20">
      <c r="A59" s="4">
        <v>55</v>
      </c>
      <c r="B59" s="48" t="s">
        <v>62</v>
      </c>
      <c r="C59" s="96" t="s">
        <v>542</v>
      </c>
      <c r="D59" s="96" t="s">
        <v>25</v>
      </c>
      <c r="E59" s="97">
        <v>9</v>
      </c>
      <c r="F59" s="97"/>
      <c r="G59" s="97">
        <v>94</v>
      </c>
      <c r="H59" s="97">
        <v>68</v>
      </c>
      <c r="I59" s="60">
        <f t="shared" si="0"/>
        <v>162</v>
      </c>
      <c r="J59" s="96">
        <v>7896228455</v>
      </c>
      <c r="K59" s="98" t="s">
        <v>613</v>
      </c>
      <c r="L59" s="98" t="s">
        <v>109</v>
      </c>
      <c r="M59" s="96">
        <v>9859361038</v>
      </c>
      <c r="N59" s="98" t="s">
        <v>619</v>
      </c>
      <c r="O59" s="96">
        <v>9508743622</v>
      </c>
      <c r="P59" s="49">
        <v>43669</v>
      </c>
      <c r="Q59" s="48" t="s">
        <v>94</v>
      </c>
      <c r="R59" s="48"/>
      <c r="S59" s="48"/>
      <c r="T59" s="18"/>
    </row>
    <row r="60" spans="1:20">
      <c r="A60" s="4">
        <v>56</v>
      </c>
      <c r="B60" s="48" t="s">
        <v>63</v>
      </c>
      <c r="C60" s="96" t="s">
        <v>543</v>
      </c>
      <c r="D60" s="96" t="s">
        <v>25</v>
      </c>
      <c r="E60" s="97">
        <v>11</v>
      </c>
      <c r="F60" s="97"/>
      <c r="G60" s="97">
        <v>58</v>
      </c>
      <c r="H60" s="97">
        <v>65</v>
      </c>
      <c r="I60" s="60">
        <f t="shared" si="0"/>
        <v>123</v>
      </c>
      <c r="J60" s="96">
        <v>8011803059</v>
      </c>
      <c r="K60" s="98" t="s">
        <v>620</v>
      </c>
      <c r="L60" s="98" t="s">
        <v>621</v>
      </c>
      <c r="M60" s="96">
        <v>9854387562</v>
      </c>
      <c r="N60" s="98" t="s">
        <v>622</v>
      </c>
      <c r="O60" s="96">
        <v>8011036730</v>
      </c>
      <c r="P60" s="49">
        <v>43669</v>
      </c>
      <c r="Q60" s="48" t="s">
        <v>94</v>
      </c>
      <c r="R60" s="48"/>
      <c r="S60" s="48"/>
      <c r="T60" s="18"/>
    </row>
    <row r="61" spans="1:20">
      <c r="A61" s="4">
        <v>57</v>
      </c>
      <c r="B61" s="48" t="s">
        <v>62</v>
      </c>
      <c r="C61" s="96" t="s">
        <v>544</v>
      </c>
      <c r="D61" s="96" t="s">
        <v>25</v>
      </c>
      <c r="E61" s="97">
        <v>4</v>
      </c>
      <c r="F61" s="97"/>
      <c r="G61" s="97">
        <v>67</v>
      </c>
      <c r="H61" s="97">
        <v>61</v>
      </c>
      <c r="I61" s="60">
        <f t="shared" si="0"/>
        <v>128</v>
      </c>
      <c r="J61" s="96">
        <v>8864519840</v>
      </c>
      <c r="K61" s="98" t="s">
        <v>609</v>
      </c>
      <c r="L61" s="98" t="s">
        <v>610</v>
      </c>
      <c r="M61" s="96">
        <v>9401452764</v>
      </c>
      <c r="N61" s="98" t="s">
        <v>623</v>
      </c>
      <c r="O61" s="96">
        <v>9707802781</v>
      </c>
      <c r="P61" s="49">
        <v>43670</v>
      </c>
      <c r="Q61" s="48" t="s">
        <v>98</v>
      </c>
      <c r="R61" s="48"/>
      <c r="S61" s="48"/>
      <c r="T61" s="18"/>
    </row>
    <row r="62" spans="1:20">
      <c r="A62" s="4">
        <v>58</v>
      </c>
      <c r="B62" s="48" t="s">
        <v>63</v>
      </c>
      <c r="C62" s="96" t="s">
        <v>284</v>
      </c>
      <c r="D62" s="96" t="s">
        <v>25</v>
      </c>
      <c r="E62" s="97">
        <v>10</v>
      </c>
      <c r="F62" s="97"/>
      <c r="G62" s="97">
        <v>53</v>
      </c>
      <c r="H62" s="97">
        <v>53</v>
      </c>
      <c r="I62" s="60">
        <f t="shared" si="0"/>
        <v>106</v>
      </c>
      <c r="J62" s="96">
        <v>8011038756</v>
      </c>
      <c r="K62" s="98" t="s">
        <v>620</v>
      </c>
      <c r="L62" s="98" t="s">
        <v>621</v>
      </c>
      <c r="M62" s="96">
        <v>9854387562</v>
      </c>
      <c r="N62" s="98" t="s">
        <v>624</v>
      </c>
      <c r="O62" s="96">
        <v>9954966244</v>
      </c>
      <c r="P62" s="49">
        <v>43670</v>
      </c>
      <c r="Q62" s="48" t="s">
        <v>98</v>
      </c>
      <c r="R62" s="48"/>
      <c r="S62" s="48"/>
      <c r="T62" s="18"/>
    </row>
    <row r="63" spans="1:20">
      <c r="A63" s="4">
        <v>59</v>
      </c>
      <c r="B63" s="48" t="s">
        <v>62</v>
      </c>
      <c r="C63" s="96" t="s">
        <v>545</v>
      </c>
      <c r="D63" s="96" t="s">
        <v>25</v>
      </c>
      <c r="E63" s="97">
        <v>3</v>
      </c>
      <c r="F63" s="97"/>
      <c r="G63" s="97">
        <v>35</v>
      </c>
      <c r="H63" s="97">
        <v>36</v>
      </c>
      <c r="I63" s="60">
        <f t="shared" si="0"/>
        <v>71</v>
      </c>
      <c r="J63" s="96">
        <v>9957621290</v>
      </c>
      <c r="K63" s="98" t="s">
        <v>609</v>
      </c>
      <c r="L63" s="98" t="s">
        <v>610</v>
      </c>
      <c r="M63" s="96">
        <v>9401452764</v>
      </c>
      <c r="N63" s="98" t="s">
        <v>612</v>
      </c>
      <c r="O63" s="96">
        <v>7399293340</v>
      </c>
      <c r="P63" s="49">
        <v>43671</v>
      </c>
      <c r="Q63" s="48" t="s">
        <v>101</v>
      </c>
      <c r="R63" s="48"/>
      <c r="S63" s="48"/>
      <c r="T63" s="18"/>
    </row>
    <row r="64" spans="1:20">
      <c r="A64" s="4">
        <v>60</v>
      </c>
      <c r="B64" s="48" t="s">
        <v>62</v>
      </c>
      <c r="C64" s="96" t="s">
        <v>546</v>
      </c>
      <c r="D64" s="96" t="s">
        <v>25</v>
      </c>
      <c r="E64" s="97">
        <v>17</v>
      </c>
      <c r="F64" s="97"/>
      <c r="G64" s="97">
        <v>15</v>
      </c>
      <c r="H64" s="97">
        <v>20</v>
      </c>
      <c r="I64" s="60">
        <f t="shared" si="0"/>
        <v>35</v>
      </c>
      <c r="J64" s="96">
        <v>8811859889</v>
      </c>
      <c r="K64" s="98" t="s">
        <v>613</v>
      </c>
      <c r="L64" s="98" t="s">
        <v>109</v>
      </c>
      <c r="M64" s="96">
        <v>9859361038</v>
      </c>
      <c r="N64" s="98" t="s">
        <v>614</v>
      </c>
      <c r="O64" s="96"/>
      <c r="P64" s="49">
        <v>43671</v>
      </c>
      <c r="Q64" s="48" t="s">
        <v>101</v>
      </c>
      <c r="R64" s="48"/>
      <c r="S64" s="48"/>
      <c r="T64" s="18"/>
    </row>
    <row r="65" spans="1:20">
      <c r="A65" s="4">
        <v>61</v>
      </c>
      <c r="B65" s="48" t="s">
        <v>63</v>
      </c>
      <c r="C65" s="96" t="s">
        <v>547</v>
      </c>
      <c r="D65" s="96" t="s">
        <v>25</v>
      </c>
      <c r="E65" s="97">
        <v>9</v>
      </c>
      <c r="F65" s="97"/>
      <c r="G65" s="97">
        <v>68</v>
      </c>
      <c r="H65" s="97">
        <v>60</v>
      </c>
      <c r="I65" s="60">
        <f t="shared" si="0"/>
        <v>128</v>
      </c>
      <c r="J65" s="96">
        <v>9678249174</v>
      </c>
      <c r="K65" s="98" t="s">
        <v>625</v>
      </c>
      <c r="L65" s="98" t="s">
        <v>626</v>
      </c>
      <c r="M65" s="96">
        <v>9954389314</v>
      </c>
      <c r="N65" s="98" t="s">
        <v>627</v>
      </c>
      <c r="O65" s="96">
        <v>8822655891</v>
      </c>
      <c r="P65" s="49">
        <v>43671</v>
      </c>
      <c r="Q65" s="48" t="s">
        <v>101</v>
      </c>
      <c r="R65" s="48"/>
      <c r="S65" s="48"/>
      <c r="T65" s="18"/>
    </row>
    <row r="66" spans="1:20">
      <c r="A66" s="4">
        <v>62</v>
      </c>
      <c r="B66" s="48" t="s">
        <v>62</v>
      </c>
      <c r="C66" s="96" t="s">
        <v>548</v>
      </c>
      <c r="D66" s="96" t="s">
        <v>25</v>
      </c>
      <c r="E66" s="97">
        <v>5</v>
      </c>
      <c r="F66" s="97"/>
      <c r="G66" s="97">
        <v>44</v>
      </c>
      <c r="H66" s="97">
        <v>62</v>
      </c>
      <c r="I66" s="60">
        <f t="shared" si="0"/>
        <v>106</v>
      </c>
      <c r="J66" s="96">
        <v>8822166207</v>
      </c>
      <c r="K66" s="98" t="s">
        <v>613</v>
      </c>
      <c r="L66" s="98" t="s">
        <v>109</v>
      </c>
      <c r="M66" s="96">
        <v>9859361038</v>
      </c>
      <c r="N66" s="98" t="s">
        <v>628</v>
      </c>
      <c r="O66" s="96"/>
      <c r="P66" s="49">
        <v>43672</v>
      </c>
      <c r="Q66" s="48" t="s">
        <v>112</v>
      </c>
      <c r="R66" s="48"/>
      <c r="S66" s="48"/>
      <c r="T66" s="18"/>
    </row>
    <row r="67" spans="1:20">
      <c r="A67" s="4">
        <v>63</v>
      </c>
      <c r="B67" s="48" t="s">
        <v>63</v>
      </c>
      <c r="C67" s="96" t="s">
        <v>549</v>
      </c>
      <c r="D67" s="96" t="s">
        <v>25</v>
      </c>
      <c r="E67" s="97">
        <v>20</v>
      </c>
      <c r="F67" s="97"/>
      <c r="G67" s="97">
        <v>42</v>
      </c>
      <c r="H67" s="97">
        <v>45</v>
      </c>
      <c r="I67" s="60">
        <f t="shared" si="0"/>
        <v>87</v>
      </c>
      <c r="J67" s="96">
        <v>9508224484</v>
      </c>
      <c r="K67" s="98" t="s">
        <v>347</v>
      </c>
      <c r="L67" s="98" t="s">
        <v>617</v>
      </c>
      <c r="M67" s="96">
        <v>9707037857</v>
      </c>
      <c r="N67" s="98" t="s">
        <v>629</v>
      </c>
      <c r="O67" s="96">
        <v>9864312223</v>
      </c>
      <c r="P67" s="49">
        <v>43672</v>
      </c>
      <c r="Q67" s="48" t="s">
        <v>112</v>
      </c>
      <c r="R67" s="48"/>
      <c r="S67" s="48"/>
      <c r="T67" s="18"/>
    </row>
    <row r="68" spans="1:20">
      <c r="A68" s="4">
        <v>64</v>
      </c>
      <c r="B68" s="48" t="s">
        <v>63</v>
      </c>
      <c r="C68" s="96" t="s">
        <v>550</v>
      </c>
      <c r="D68" s="96" t="s">
        <v>25</v>
      </c>
      <c r="E68" s="97">
        <v>19</v>
      </c>
      <c r="F68" s="97"/>
      <c r="G68" s="97">
        <v>50</v>
      </c>
      <c r="H68" s="97">
        <v>41</v>
      </c>
      <c r="I68" s="60">
        <f t="shared" si="0"/>
        <v>91</v>
      </c>
      <c r="J68" s="96">
        <v>9954552426</v>
      </c>
      <c r="K68" s="98" t="s">
        <v>347</v>
      </c>
      <c r="L68" s="98" t="s">
        <v>617</v>
      </c>
      <c r="M68" s="96">
        <v>9707037857</v>
      </c>
      <c r="N68" s="98" t="s">
        <v>630</v>
      </c>
      <c r="O68" s="96">
        <v>9859275622</v>
      </c>
      <c r="P68" s="49">
        <v>43672</v>
      </c>
      <c r="Q68" s="48" t="s">
        <v>112</v>
      </c>
      <c r="R68" s="48"/>
      <c r="S68" s="48"/>
      <c r="T68" s="18"/>
    </row>
    <row r="69" spans="1:20">
      <c r="A69" s="4">
        <v>65</v>
      </c>
      <c r="B69" s="48"/>
      <c r="C69" s="96"/>
      <c r="D69" s="96"/>
      <c r="E69" s="97"/>
      <c r="F69" s="97"/>
      <c r="G69" s="97"/>
      <c r="H69" s="97"/>
      <c r="I69" s="60">
        <f t="shared" si="0"/>
        <v>0</v>
      </c>
      <c r="J69" s="96"/>
      <c r="K69" s="98"/>
      <c r="L69" s="98"/>
      <c r="M69" s="96"/>
      <c r="N69" s="98"/>
      <c r="O69" s="96"/>
      <c r="P69" s="49">
        <v>43673</v>
      </c>
      <c r="Q69" s="48" t="s">
        <v>114</v>
      </c>
      <c r="R69" s="48"/>
      <c r="S69" s="48"/>
      <c r="T69" s="18"/>
    </row>
    <row r="70" spans="1:20">
      <c r="A70" s="4">
        <v>66</v>
      </c>
      <c r="B70" s="48"/>
      <c r="C70" s="96"/>
      <c r="D70" s="96"/>
      <c r="E70" s="97"/>
      <c r="F70" s="97"/>
      <c r="G70" s="97"/>
      <c r="H70" s="97"/>
      <c r="I70" s="60">
        <f t="shared" ref="I70:I133" si="1">SUM(G70:H70)</f>
        <v>0</v>
      </c>
      <c r="J70" s="96"/>
      <c r="K70" s="98"/>
      <c r="L70" s="98"/>
      <c r="M70" s="96"/>
      <c r="N70" s="98"/>
      <c r="O70" s="96"/>
      <c r="P70" s="49">
        <v>43674</v>
      </c>
      <c r="Q70" s="48" t="s">
        <v>116</v>
      </c>
      <c r="R70" s="48"/>
      <c r="S70" s="48"/>
      <c r="T70" s="18"/>
    </row>
    <row r="71" spans="1:20">
      <c r="A71" s="4">
        <v>67</v>
      </c>
      <c r="B71" s="48" t="s">
        <v>62</v>
      </c>
      <c r="C71" s="96" t="s">
        <v>551</v>
      </c>
      <c r="D71" s="96" t="s">
        <v>25</v>
      </c>
      <c r="E71" s="97">
        <v>13</v>
      </c>
      <c r="F71" s="97"/>
      <c r="G71" s="97">
        <v>57</v>
      </c>
      <c r="H71" s="97">
        <v>49</v>
      </c>
      <c r="I71" s="60">
        <f t="shared" si="1"/>
        <v>106</v>
      </c>
      <c r="J71" s="96">
        <v>9707426764</v>
      </c>
      <c r="K71" s="98" t="s">
        <v>613</v>
      </c>
      <c r="L71" s="98" t="s">
        <v>109</v>
      </c>
      <c r="M71" s="96">
        <v>9859361038</v>
      </c>
      <c r="N71" s="98" t="s">
        <v>631</v>
      </c>
      <c r="O71" s="96">
        <v>8761914263</v>
      </c>
      <c r="P71" s="49">
        <v>43675</v>
      </c>
      <c r="Q71" s="48" t="s">
        <v>89</v>
      </c>
      <c r="R71" s="48"/>
      <c r="S71" s="48"/>
      <c r="T71" s="18"/>
    </row>
    <row r="72" spans="1:20">
      <c r="A72" s="4">
        <v>68</v>
      </c>
      <c r="B72" s="48" t="s">
        <v>63</v>
      </c>
      <c r="C72" s="96" t="s">
        <v>292</v>
      </c>
      <c r="D72" s="96" t="s">
        <v>25</v>
      </c>
      <c r="E72" s="97">
        <v>28</v>
      </c>
      <c r="F72" s="97"/>
      <c r="G72" s="97">
        <v>56</v>
      </c>
      <c r="H72" s="97">
        <v>40</v>
      </c>
      <c r="I72" s="60">
        <f t="shared" si="1"/>
        <v>96</v>
      </c>
      <c r="J72" s="96">
        <v>9864138985</v>
      </c>
      <c r="K72" s="98" t="s">
        <v>632</v>
      </c>
      <c r="L72" s="98" t="s">
        <v>633</v>
      </c>
      <c r="M72" s="99"/>
      <c r="N72" s="98" t="s">
        <v>634</v>
      </c>
      <c r="O72" s="96">
        <v>8256007094</v>
      </c>
      <c r="P72" s="49">
        <v>43675</v>
      </c>
      <c r="Q72" s="48" t="s">
        <v>89</v>
      </c>
      <c r="R72" s="48"/>
      <c r="S72" s="48"/>
      <c r="T72" s="18"/>
    </row>
    <row r="73" spans="1:20">
      <c r="A73" s="4">
        <v>69</v>
      </c>
      <c r="B73" s="48" t="s">
        <v>62</v>
      </c>
      <c r="C73" s="96" t="s">
        <v>552</v>
      </c>
      <c r="D73" s="96" t="s">
        <v>25</v>
      </c>
      <c r="E73" s="97">
        <v>14</v>
      </c>
      <c r="F73" s="97"/>
      <c r="G73" s="97">
        <v>39</v>
      </c>
      <c r="H73" s="97">
        <v>38</v>
      </c>
      <c r="I73" s="60">
        <f t="shared" si="1"/>
        <v>77</v>
      </c>
      <c r="J73" s="96">
        <v>9707741474</v>
      </c>
      <c r="K73" s="98" t="s">
        <v>613</v>
      </c>
      <c r="L73" s="98" t="s">
        <v>109</v>
      </c>
      <c r="M73" s="96">
        <v>9859361038</v>
      </c>
      <c r="N73" s="98" t="s">
        <v>635</v>
      </c>
      <c r="O73" s="96"/>
      <c r="P73" s="49">
        <v>43676</v>
      </c>
      <c r="Q73" s="48" t="s">
        <v>94</v>
      </c>
      <c r="R73" s="48"/>
      <c r="S73" s="48"/>
      <c r="T73" s="18"/>
    </row>
    <row r="74" spans="1:20">
      <c r="A74" s="4">
        <v>70</v>
      </c>
      <c r="B74" s="48" t="s">
        <v>62</v>
      </c>
      <c r="C74" s="96" t="s">
        <v>553</v>
      </c>
      <c r="D74" s="96" t="s">
        <v>25</v>
      </c>
      <c r="E74" s="97">
        <v>16</v>
      </c>
      <c r="F74" s="97"/>
      <c r="G74" s="97">
        <v>29</v>
      </c>
      <c r="H74" s="97">
        <v>32</v>
      </c>
      <c r="I74" s="60">
        <f t="shared" si="1"/>
        <v>61</v>
      </c>
      <c r="J74" s="96">
        <v>7896247815</v>
      </c>
      <c r="K74" s="98" t="s">
        <v>613</v>
      </c>
      <c r="L74" s="98" t="s">
        <v>109</v>
      </c>
      <c r="M74" s="96">
        <v>9859361038</v>
      </c>
      <c r="N74" s="98" t="s">
        <v>636</v>
      </c>
      <c r="O74" s="96"/>
      <c r="P74" s="49">
        <v>43676</v>
      </c>
      <c r="Q74" s="48" t="s">
        <v>94</v>
      </c>
      <c r="R74" s="48"/>
      <c r="S74" s="48"/>
      <c r="T74" s="18"/>
    </row>
    <row r="75" spans="1:20">
      <c r="A75" s="4">
        <v>71</v>
      </c>
      <c r="B75" s="48" t="s">
        <v>63</v>
      </c>
      <c r="C75" s="96" t="s">
        <v>554</v>
      </c>
      <c r="D75" s="96" t="s">
        <v>25</v>
      </c>
      <c r="E75" s="97">
        <v>17</v>
      </c>
      <c r="F75" s="97"/>
      <c r="G75" s="97">
        <v>57</v>
      </c>
      <c r="H75" s="97">
        <v>42</v>
      </c>
      <c r="I75" s="60">
        <f t="shared" si="1"/>
        <v>99</v>
      </c>
      <c r="J75" s="96">
        <v>9707038757</v>
      </c>
      <c r="K75" s="98" t="s">
        <v>637</v>
      </c>
      <c r="L75" s="98" t="s">
        <v>638</v>
      </c>
      <c r="M75" s="96">
        <v>9401452706</v>
      </c>
      <c r="N75" s="98" t="s">
        <v>639</v>
      </c>
      <c r="O75" s="96">
        <v>9613774532</v>
      </c>
      <c r="P75" s="49">
        <v>43676</v>
      </c>
      <c r="Q75" s="48" t="s">
        <v>94</v>
      </c>
      <c r="R75" s="48"/>
      <c r="S75" s="48"/>
      <c r="T75" s="18"/>
    </row>
    <row r="76" spans="1:20">
      <c r="A76" s="4">
        <v>72</v>
      </c>
      <c r="B76" s="48" t="s">
        <v>62</v>
      </c>
      <c r="C76" s="96" t="s">
        <v>555</v>
      </c>
      <c r="D76" s="96" t="s">
        <v>25</v>
      </c>
      <c r="E76" s="97">
        <v>7</v>
      </c>
      <c r="F76" s="97"/>
      <c r="G76" s="97">
        <v>42</v>
      </c>
      <c r="H76" s="97">
        <v>45</v>
      </c>
      <c r="I76" s="60">
        <f t="shared" si="1"/>
        <v>87</v>
      </c>
      <c r="J76" s="96"/>
      <c r="K76" s="98" t="s">
        <v>613</v>
      </c>
      <c r="L76" s="98" t="s">
        <v>109</v>
      </c>
      <c r="M76" s="96">
        <v>9859361038</v>
      </c>
      <c r="N76" s="98" t="s">
        <v>640</v>
      </c>
      <c r="O76" s="96">
        <v>859589475</v>
      </c>
      <c r="P76" s="49">
        <v>43677</v>
      </c>
      <c r="Q76" s="48" t="s">
        <v>98</v>
      </c>
      <c r="R76" s="48"/>
      <c r="S76" s="48"/>
      <c r="T76" s="18"/>
    </row>
    <row r="77" spans="1:20">
      <c r="A77" s="4">
        <v>73</v>
      </c>
      <c r="B77" s="48" t="s">
        <v>63</v>
      </c>
      <c r="C77" s="96" t="s">
        <v>556</v>
      </c>
      <c r="D77" s="96" t="s">
        <v>25</v>
      </c>
      <c r="E77" s="97">
        <v>13</v>
      </c>
      <c r="F77" s="97"/>
      <c r="G77" s="97">
        <v>63</v>
      </c>
      <c r="H77" s="97">
        <v>56</v>
      </c>
      <c r="I77" s="60">
        <f t="shared" si="1"/>
        <v>119</v>
      </c>
      <c r="J77" s="96">
        <v>8011038217</v>
      </c>
      <c r="K77" s="98" t="s">
        <v>641</v>
      </c>
      <c r="L77" s="98" t="s">
        <v>642</v>
      </c>
      <c r="M77" s="96">
        <v>9401399676</v>
      </c>
      <c r="N77" s="98" t="s">
        <v>643</v>
      </c>
      <c r="O77" s="96">
        <v>9954426824</v>
      </c>
      <c r="P77" s="49">
        <v>43677</v>
      </c>
      <c r="Q77" s="48" t="s">
        <v>98</v>
      </c>
      <c r="R77" s="48"/>
      <c r="S77" s="4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71</v>
      </c>
      <c r="D165" s="21"/>
      <c r="E165" s="13"/>
      <c r="F165" s="21"/>
      <c r="G165" s="61">
        <f>SUM(G5:G164)</f>
        <v>2729</v>
      </c>
      <c r="H165" s="61">
        <f>SUM(H5:H164)</f>
        <v>2652</v>
      </c>
      <c r="I165" s="61">
        <f>SUM(I5:I164)</f>
        <v>5381</v>
      </c>
      <c r="J165" s="21"/>
      <c r="K165" s="21"/>
      <c r="L165" s="21"/>
      <c r="M165" s="21"/>
      <c r="N165" s="21"/>
      <c r="O165" s="21"/>
      <c r="P165" s="14"/>
      <c r="Q165" s="21"/>
      <c r="R165" s="21"/>
      <c r="S165" s="21"/>
      <c r="T165" s="12"/>
    </row>
    <row r="166" spans="1:20">
      <c r="A166" s="44" t="s">
        <v>62</v>
      </c>
      <c r="B166" s="10">
        <f>COUNTIF(B$5:B$164,"Team 1")</f>
        <v>29</v>
      </c>
      <c r="C166" s="44" t="s">
        <v>25</v>
      </c>
      <c r="D166" s="10">
        <f>COUNTIF(D5:D164,"Anganwadi")</f>
        <v>65</v>
      </c>
    </row>
    <row r="167" spans="1:20">
      <c r="A167" s="44" t="s">
        <v>63</v>
      </c>
      <c r="B167" s="10">
        <f>COUNTIF(B$6:B$164,"Team 2")</f>
        <v>36</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S7" sqref="S7"/>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75" t="s">
        <v>70</v>
      </c>
      <c r="B1" s="175"/>
      <c r="C1" s="175"/>
      <c r="D1" s="56"/>
      <c r="E1" s="56"/>
      <c r="F1" s="56"/>
      <c r="G1" s="56"/>
      <c r="H1" s="56"/>
      <c r="I1" s="56"/>
      <c r="J1" s="56"/>
      <c r="K1" s="56"/>
      <c r="L1" s="56"/>
      <c r="M1" s="56"/>
      <c r="N1" s="56"/>
      <c r="O1" s="56"/>
      <c r="P1" s="56"/>
      <c r="Q1" s="56"/>
      <c r="R1" s="56"/>
      <c r="S1" s="56"/>
    </row>
    <row r="2" spans="1:20">
      <c r="A2" s="171" t="s">
        <v>59</v>
      </c>
      <c r="B2" s="172"/>
      <c r="C2" s="172"/>
      <c r="D2" s="25">
        <v>43678</v>
      </c>
      <c r="E2" s="22"/>
      <c r="F2" s="22"/>
      <c r="G2" s="22"/>
      <c r="H2" s="22"/>
      <c r="I2" s="22"/>
      <c r="J2" s="22"/>
      <c r="K2" s="22"/>
      <c r="L2" s="22"/>
      <c r="M2" s="22"/>
      <c r="N2" s="22"/>
      <c r="O2" s="22"/>
      <c r="P2" s="22"/>
      <c r="Q2" s="22"/>
      <c r="R2" s="22"/>
      <c r="S2" s="22"/>
    </row>
    <row r="3" spans="1:20" ht="24" customHeight="1">
      <c r="A3" s="167" t="s">
        <v>14</v>
      </c>
      <c r="B3" s="169" t="s">
        <v>61</v>
      </c>
      <c r="C3" s="166" t="s">
        <v>7</v>
      </c>
      <c r="D3" s="166" t="s">
        <v>55</v>
      </c>
      <c r="E3" s="166" t="s">
        <v>16</v>
      </c>
      <c r="F3" s="173" t="s">
        <v>17</v>
      </c>
      <c r="G3" s="166" t="s">
        <v>8</v>
      </c>
      <c r="H3" s="166"/>
      <c r="I3" s="166"/>
      <c r="J3" s="166" t="s">
        <v>31</v>
      </c>
      <c r="K3" s="169" t="s">
        <v>33</v>
      </c>
      <c r="L3" s="169" t="s">
        <v>50</v>
      </c>
      <c r="M3" s="169" t="s">
        <v>51</v>
      </c>
      <c r="N3" s="169" t="s">
        <v>34</v>
      </c>
      <c r="O3" s="169" t="s">
        <v>35</v>
      </c>
      <c r="P3" s="167" t="s">
        <v>54</v>
      </c>
      <c r="Q3" s="166" t="s">
        <v>52</v>
      </c>
      <c r="R3" s="166" t="s">
        <v>32</v>
      </c>
      <c r="S3" s="166" t="s">
        <v>53</v>
      </c>
      <c r="T3" s="166" t="s">
        <v>13</v>
      </c>
    </row>
    <row r="4" spans="1:20" ht="25.5" customHeight="1">
      <c r="A4" s="167"/>
      <c r="B4" s="174"/>
      <c r="C4" s="166"/>
      <c r="D4" s="166"/>
      <c r="E4" s="166"/>
      <c r="F4" s="173"/>
      <c r="G4" s="23" t="s">
        <v>9</v>
      </c>
      <c r="H4" s="23" t="s">
        <v>10</v>
      </c>
      <c r="I4" s="23" t="s">
        <v>11</v>
      </c>
      <c r="J4" s="166"/>
      <c r="K4" s="170"/>
      <c r="L4" s="170"/>
      <c r="M4" s="170"/>
      <c r="N4" s="170"/>
      <c r="O4" s="170"/>
      <c r="P4" s="167"/>
      <c r="Q4" s="167"/>
      <c r="R4" s="166"/>
      <c r="S4" s="166"/>
      <c r="T4" s="166"/>
    </row>
    <row r="5" spans="1:20">
      <c r="A5" s="4">
        <v>1</v>
      </c>
      <c r="B5" s="48" t="s">
        <v>62</v>
      </c>
      <c r="C5" s="96" t="s">
        <v>644</v>
      </c>
      <c r="D5" s="96" t="s">
        <v>25</v>
      </c>
      <c r="E5" s="97">
        <v>12</v>
      </c>
      <c r="F5" s="97"/>
      <c r="G5" s="97">
        <v>60</v>
      </c>
      <c r="H5" s="97">
        <v>41</v>
      </c>
      <c r="I5" s="60">
        <f>SUM(G5:H5)</f>
        <v>101</v>
      </c>
      <c r="J5" s="101">
        <v>9678396153</v>
      </c>
      <c r="K5" s="98" t="s">
        <v>613</v>
      </c>
      <c r="L5" s="98" t="s">
        <v>109</v>
      </c>
      <c r="M5" s="96">
        <v>9859361038</v>
      </c>
      <c r="N5" s="98" t="s">
        <v>737</v>
      </c>
      <c r="O5" s="96"/>
      <c r="P5" s="49">
        <v>43678</v>
      </c>
      <c r="Q5" s="48" t="s">
        <v>101</v>
      </c>
      <c r="R5" s="48"/>
      <c r="S5" s="48"/>
      <c r="T5" s="18"/>
    </row>
    <row r="6" spans="1:20">
      <c r="A6" s="4">
        <v>2</v>
      </c>
      <c r="B6" s="48" t="s">
        <v>63</v>
      </c>
      <c r="C6" s="96" t="s">
        <v>645</v>
      </c>
      <c r="D6" s="96" t="s">
        <v>25</v>
      </c>
      <c r="E6" s="97">
        <v>14</v>
      </c>
      <c r="F6" s="97"/>
      <c r="G6" s="97">
        <v>43</v>
      </c>
      <c r="H6" s="97">
        <v>46</v>
      </c>
      <c r="I6" s="60">
        <f t="shared" ref="I6:I69" si="0">SUM(G6:H6)</f>
        <v>89</v>
      </c>
      <c r="J6" s="101">
        <v>8753006413</v>
      </c>
      <c r="K6" s="98" t="s">
        <v>637</v>
      </c>
      <c r="L6" s="98" t="s">
        <v>638</v>
      </c>
      <c r="M6" s="96">
        <v>9401452706</v>
      </c>
      <c r="N6" s="98" t="s">
        <v>738</v>
      </c>
      <c r="O6" s="96">
        <v>9954631250</v>
      </c>
      <c r="P6" s="49">
        <v>43678</v>
      </c>
      <c r="Q6" s="48" t="s">
        <v>101</v>
      </c>
      <c r="R6" s="48"/>
      <c r="S6" s="48"/>
      <c r="T6" s="18"/>
    </row>
    <row r="7" spans="1:20">
      <c r="A7" s="4">
        <v>3</v>
      </c>
      <c r="B7" s="48" t="s">
        <v>62</v>
      </c>
      <c r="C7" s="96" t="s">
        <v>646</v>
      </c>
      <c r="D7" s="96" t="s">
        <v>25</v>
      </c>
      <c r="E7" s="97">
        <v>10</v>
      </c>
      <c r="F7" s="97"/>
      <c r="G7" s="97">
        <v>44</v>
      </c>
      <c r="H7" s="97">
        <v>45</v>
      </c>
      <c r="I7" s="60">
        <f t="shared" si="0"/>
        <v>89</v>
      </c>
      <c r="J7" s="101">
        <v>9613776456</v>
      </c>
      <c r="K7" s="98" t="s">
        <v>613</v>
      </c>
      <c r="L7" s="98" t="s">
        <v>109</v>
      </c>
      <c r="M7" s="96">
        <v>9859361038</v>
      </c>
      <c r="N7" s="98" t="s">
        <v>636</v>
      </c>
      <c r="O7" s="96"/>
      <c r="P7" s="49">
        <v>43679</v>
      </c>
      <c r="Q7" s="48" t="s">
        <v>112</v>
      </c>
      <c r="R7" s="48"/>
      <c r="S7" s="48"/>
      <c r="T7" s="18"/>
    </row>
    <row r="8" spans="1:20">
      <c r="A8" s="4">
        <v>4</v>
      </c>
      <c r="B8" s="48" t="s">
        <v>63</v>
      </c>
      <c r="C8" s="96" t="s">
        <v>647</v>
      </c>
      <c r="D8" s="96" t="s">
        <v>25</v>
      </c>
      <c r="E8" s="97">
        <v>16</v>
      </c>
      <c r="F8" s="97"/>
      <c r="G8" s="97">
        <v>56</v>
      </c>
      <c r="H8" s="97">
        <v>61</v>
      </c>
      <c r="I8" s="60">
        <f t="shared" si="0"/>
        <v>117</v>
      </c>
      <c r="J8" s="101">
        <v>9957630315</v>
      </c>
      <c r="K8" s="98" t="s">
        <v>739</v>
      </c>
      <c r="L8" s="98" t="s">
        <v>740</v>
      </c>
      <c r="M8" s="96">
        <v>9954156058</v>
      </c>
      <c r="N8" s="98" t="s">
        <v>741</v>
      </c>
      <c r="O8" s="96">
        <v>9678116766</v>
      </c>
      <c r="P8" s="49">
        <v>43679</v>
      </c>
      <c r="Q8" s="48" t="s">
        <v>112</v>
      </c>
      <c r="R8" s="48"/>
      <c r="S8" s="48"/>
      <c r="T8" s="18"/>
    </row>
    <row r="9" spans="1:20">
      <c r="A9" s="4">
        <v>5</v>
      </c>
      <c r="B9" s="48"/>
      <c r="C9" s="96" t="s">
        <v>198</v>
      </c>
      <c r="D9" s="96"/>
      <c r="E9" s="97"/>
      <c r="F9" s="97"/>
      <c r="G9" s="97"/>
      <c r="H9" s="97"/>
      <c r="I9" s="60">
        <f t="shared" si="0"/>
        <v>0</v>
      </c>
      <c r="J9" s="101"/>
      <c r="K9" s="98"/>
      <c r="L9" s="98"/>
      <c r="M9" s="96"/>
      <c r="N9" s="98"/>
      <c r="O9" s="96"/>
      <c r="P9" s="49">
        <v>43680</v>
      </c>
      <c r="Q9" s="48" t="s">
        <v>114</v>
      </c>
      <c r="R9" s="48"/>
      <c r="S9" s="48"/>
      <c r="T9" s="18"/>
    </row>
    <row r="10" spans="1:20">
      <c r="A10" s="4">
        <v>6</v>
      </c>
      <c r="B10" s="48"/>
      <c r="C10" s="96" t="s">
        <v>141</v>
      </c>
      <c r="D10" s="96"/>
      <c r="E10" s="97"/>
      <c r="F10" s="97"/>
      <c r="G10" s="97"/>
      <c r="H10" s="97"/>
      <c r="I10" s="60">
        <f t="shared" si="0"/>
        <v>0</v>
      </c>
      <c r="J10" s="101"/>
      <c r="K10" s="98"/>
      <c r="L10" s="98"/>
      <c r="M10" s="96"/>
      <c r="N10" s="98"/>
      <c r="O10" s="96"/>
      <c r="P10" s="49">
        <v>43681</v>
      </c>
      <c r="Q10" s="48" t="s">
        <v>116</v>
      </c>
      <c r="R10" s="48"/>
      <c r="S10" s="48"/>
      <c r="T10" s="18"/>
    </row>
    <row r="11" spans="1:20">
      <c r="A11" s="4">
        <v>7</v>
      </c>
      <c r="B11" s="48" t="s">
        <v>62</v>
      </c>
      <c r="C11" s="96" t="s">
        <v>648</v>
      </c>
      <c r="D11" s="96" t="s">
        <v>25</v>
      </c>
      <c r="E11" s="97">
        <v>4</v>
      </c>
      <c r="F11" s="97"/>
      <c r="G11" s="97">
        <v>36</v>
      </c>
      <c r="H11" s="97">
        <v>25</v>
      </c>
      <c r="I11" s="60">
        <f t="shared" si="0"/>
        <v>61</v>
      </c>
      <c r="J11" s="101">
        <v>9613169539</v>
      </c>
      <c r="K11" s="98" t="s">
        <v>742</v>
      </c>
      <c r="L11" s="98" t="s">
        <v>743</v>
      </c>
      <c r="M11" s="96">
        <v>9957823938</v>
      </c>
      <c r="N11" s="98" t="s">
        <v>744</v>
      </c>
      <c r="O11" s="96">
        <v>9854364643</v>
      </c>
      <c r="P11" s="49">
        <v>43682</v>
      </c>
      <c r="Q11" s="48" t="s">
        <v>89</v>
      </c>
      <c r="R11" s="48"/>
      <c r="S11" s="48"/>
      <c r="T11" s="18"/>
    </row>
    <row r="12" spans="1:20">
      <c r="A12" s="4">
        <v>8</v>
      </c>
      <c r="B12" s="48" t="s">
        <v>62</v>
      </c>
      <c r="C12" s="100" t="s">
        <v>649</v>
      </c>
      <c r="D12" s="100" t="s">
        <v>23</v>
      </c>
      <c r="E12" s="100" t="s">
        <v>650</v>
      </c>
      <c r="F12" s="100" t="s">
        <v>126</v>
      </c>
      <c r="G12" s="20">
        <v>41</v>
      </c>
      <c r="H12" s="20">
        <v>34</v>
      </c>
      <c r="I12" s="60">
        <f t="shared" si="0"/>
        <v>75</v>
      </c>
      <c r="J12" s="100">
        <v>9577113794</v>
      </c>
      <c r="K12" s="98" t="s">
        <v>742</v>
      </c>
      <c r="L12" s="98" t="s">
        <v>743</v>
      </c>
      <c r="M12" s="96">
        <v>9957823938</v>
      </c>
      <c r="N12" s="98" t="s">
        <v>744</v>
      </c>
      <c r="O12" s="96">
        <v>9854364643</v>
      </c>
      <c r="P12" s="49">
        <v>43682</v>
      </c>
      <c r="Q12" s="48" t="s">
        <v>89</v>
      </c>
      <c r="R12" s="48"/>
      <c r="S12" s="48"/>
      <c r="T12" s="18"/>
    </row>
    <row r="13" spans="1:20">
      <c r="A13" s="4">
        <v>9</v>
      </c>
      <c r="B13" s="48" t="s">
        <v>63</v>
      </c>
      <c r="C13" s="96" t="s">
        <v>651</v>
      </c>
      <c r="D13" s="96" t="s">
        <v>25</v>
      </c>
      <c r="E13" s="97">
        <v>23</v>
      </c>
      <c r="F13" s="97"/>
      <c r="G13" s="97">
        <v>53</v>
      </c>
      <c r="H13" s="97">
        <v>61</v>
      </c>
      <c r="I13" s="60">
        <f t="shared" si="0"/>
        <v>114</v>
      </c>
      <c r="J13" s="101">
        <v>8473873085</v>
      </c>
      <c r="K13" s="98" t="s">
        <v>739</v>
      </c>
      <c r="L13" s="98" t="s">
        <v>740</v>
      </c>
      <c r="M13" s="96">
        <v>9954156058</v>
      </c>
      <c r="N13" s="98" t="s">
        <v>745</v>
      </c>
      <c r="O13" s="96">
        <v>8011858846</v>
      </c>
      <c r="P13" s="49">
        <v>43682</v>
      </c>
      <c r="Q13" s="48" t="s">
        <v>89</v>
      </c>
      <c r="R13" s="48"/>
      <c r="S13" s="48"/>
      <c r="T13" s="18"/>
    </row>
    <row r="14" spans="1:20">
      <c r="A14" s="4">
        <v>10</v>
      </c>
      <c r="B14" s="48" t="s">
        <v>62</v>
      </c>
      <c r="C14" s="96" t="s">
        <v>652</v>
      </c>
      <c r="D14" s="96" t="s">
        <v>25</v>
      </c>
      <c r="E14" s="97">
        <v>16</v>
      </c>
      <c r="F14" s="97"/>
      <c r="G14" s="97">
        <v>36</v>
      </c>
      <c r="H14" s="97">
        <v>37</v>
      </c>
      <c r="I14" s="60">
        <f t="shared" si="0"/>
        <v>73</v>
      </c>
      <c r="J14" s="101">
        <v>7399909350</v>
      </c>
      <c r="K14" s="98" t="s">
        <v>742</v>
      </c>
      <c r="L14" s="98" t="s">
        <v>743</v>
      </c>
      <c r="M14" s="96">
        <v>9957823938</v>
      </c>
      <c r="N14" s="98" t="s">
        <v>746</v>
      </c>
      <c r="O14" s="96">
        <v>9854438935</v>
      </c>
      <c r="P14" s="49">
        <v>43683</v>
      </c>
      <c r="Q14" s="48" t="s">
        <v>94</v>
      </c>
      <c r="R14" s="48"/>
      <c r="S14" s="48"/>
      <c r="T14" s="18"/>
    </row>
    <row r="15" spans="1:20">
      <c r="A15" s="4">
        <v>11</v>
      </c>
      <c r="B15" s="48" t="s">
        <v>62</v>
      </c>
      <c r="C15" s="100" t="s">
        <v>653</v>
      </c>
      <c r="D15" s="100" t="s">
        <v>23</v>
      </c>
      <c r="E15" s="100" t="s">
        <v>654</v>
      </c>
      <c r="F15" s="100" t="s">
        <v>126</v>
      </c>
      <c r="G15" s="20">
        <v>41</v>
      </c>
      <c r="H15" s="20">
        <v>35</v>
      </c>
      <c r="I15" s="60">
        <f t="shared" si="0"/>
        <v>76</v>
      </c>
      <c r="J15" s="100" t="s">
        <v>747</v>
      </c>
      <c r="K15" s="98" t="s">
        <v>742</v>
      </c>
      <c r="L15" s="98" t="s">
        <v>743</v>
      </c>
      <c r="M15" s="96">
        <v>9957823938</v>
      </c>
      <c r="N15" s="98" t="s">
        <v>746</v>
      </c>
      <c r="O15" s="96">
        <v>9854438935</v>
      </c>
      <c r="P15" s="49">
        <v>43683</v>
      </c>
      <c r="Q15" s="48" t="s">
        <v>94</v>
      </c>
      <c r="R15" s="48"/>
      <c r="S15" s="48"/>
      <c r="T15" s="18"/>
    </row>
    <row r="16" spans="1:20">
      <c r="A16" s="4">
        <v>12</v>
      </c>
      <c r="B16" s="48" t="s">
        <v>63</v>
      </c>
      <c r="C16" s="96" t="s">
        <v>655</v>
      </c>
      <c r="D16" s="96" t="s">
        <v>25</v>
      </c>
      <c r="E16" s="97">
        <v>15</v>
      </c>
      <c r="F16" s="97"/>
      <c r="G16" s="97">
        <v>59</v>
      </c>
      <c r="H16" s="97">
        <v>68</v>
      </c>
      <c r="I16" s="60">
        <f t="shared" si="0"/>
        <v>127</v>
      </c>
      <c r="J16" s="101">
        <v>9957249153</v>
      </c>
      <c r="K16" s="98" t="s">
        <v>637</v>
      </c>
      <c r="L16" s="98" t="s">
        <v>638</v>
      </c>
      <c r="M16" s="96">
        <v>9401452706</v>
      </c>
      <c r="N16" s="98" t="s">
        <v>748</v>
      </c>
      <c r="O16" s="96">
        <v>9954638151</v>
      </c>
      <c r="P16" s="49">
        <v>43683</v>
      </c>
      <c r="Q16" s="48" t="s">
        <v>94</v>
      </c>
      <c r="R16" s="48"/>
      <c r="S16" s="48"/>
      <c r="T16" s="18"/>
    </row>
    <row r="17" spans="1:20">
      <c r="A17" s="4">
        <v>13</v>
      </c>
      <c r="B17" s="48" t="s">
        <v>62</v>
      </c>
      <c r="C17" s="96" t="s">
        <v>656</v>
      </c>
      <c r="D17" s="96" t="s">
        <v>25</v>
      </c>
      <c r="E17" s="97">
        <v>27</v>
      </c>
      <c r="F17" s="97"/>
      <c r="G17" s="97">
        <v>27</v>
      </c>
      <c r="H17" s="97">
        <v>18</v>
      </c>
      <c r="I17" s="60">
        <f t="shared" si="0"/>
        <v>45</v>
      </c>
      <c r="J17" s="101">
        <v>9957215191</v>
      </c>
      <c r="K17" s="98" t="s">
        <v>587</v>
      </c>
      <c r="L17" s="98" t="s">
        <v>588</v>
      </c>
      <c r="M17" s="96">
        <v>9678150214</v>
      </c>
      <c r="N17" s="98" t="s">
        <v>749</v>
      </c>
      <c r="O17" s="96">
        <v>8471887460</v>
      </c>
      <c r="P17" s="49">
        <v>43684</v>
      </c>
      <c r="Q17" s="48" t="s">
        <v>98</v>
      </c>
      <c r="R17" s="48"/>
      <c r="S17" s="48"/>
      <c r="T17" s="18"/>
    </row>
    <row r="18" spans="1:20">
      <c r="A18" s="4">
        <v>14</v>
      </c>
      <c r="B18" s="48" t="s">
        <v>62</v>
      </c>
      <c r="C18" s="96" t="s">
        <v>657</v>
      </c>
      <c r="D18" s="96" t="s">
        <v>25</v>
      </c>
      <c r="E18" s="97">
        <v>25</v>
      </c>
      <c r="F18" s="97"/>
      <c r="G18" s="97">
        <v>21</v>
      </c>
      <c r="H18" s="97">
        <v>23</v>
      </c>
      <c r="I18" s="60">
        <f t="shared" si="0"/>
        <v>44</v>
      </c>
      <c r="J18" s="101">
        <v>7399423001</v>
      </c>
      <c r="K18" s="98" t="s">
        <v>742</v>
      </c>
      <c r="L18" s="98" t="s">
        <v>743</v>
      </c>
      <c r="M18" s="96">
        <v>9957823938</v>
      </c>
      <c r="N18" s="98" t="s">
        <v>750</v>
      </c>
      <c r="O18" s="96">
        <v>9613638868</v>
      </c>
      <c r="P18" s="49">
        <v>43684</v>
      </c>
      <c r="Q18" s="48" t="s">
        <v>98</v>
      </c>
      <c r="R18" s="48"/>
      <c r="S18" s="48"/>
      <c r="T18" s="18"/>
    </row>
    <row r="19" spans="1:20">
      <c r="A19" s="4">
        <v>15</v>
      </c>
      <c r="B19" s="48" t="s">
        <v>63</v>
      </c>
      <c r="C19" s="96" t="s">
        <v>658</v>
      </c>
      <c r="D19" s="96" t="s">
        <v>25</v>
      </c>
      <c r="E19" s="97">
        <v>11</v>
      </c>
      <c r="F19" s="97"/>
      <c r="G19" s="97">
        <v>30</v>
      </c>
      <c r="H19" s="97">
        <v>40</v>
      </c>
      <c r="I19" s="60">
        <f t="shared" si="0"/>
        <v>70</v>
      </c>
      <c r="J19" s="101">
        <v>7896330160</v>
      </c>
      <c r="K19" s="98" t="s">
        <v>751</v>
      </c>
      <c r="L19" s="98" t="s">
        <v>752</v>
      </c>
      <c r="M19" s="96">
        <v>7896508156</v>
      </c>
      <c r="N19" s="98" t="s">
        <v>753</v>
      </c>
      <c r="O19" s="96">
        <v>9954744120</v>
      </c>
      <c r="P19" s="49">
        <v>43684</v>
      </c>
      <c r="Q19" s="48" t="s">
        <v>98</v>
      </c>
      <c r="R19" s="48"/>
      <c r="S19" s="48"/>
      <c r="T19" s="18"/>
    </row>
    <row r="20" spans="1:20">
      <c r="A20" s="4">
        <v>16</v>
      </c>
      <c r="B20" s="48" t="s">
        <v>63</v>
      </c>
      <c r="C20" s="100" t="s">
        <v>659</v>
      </c>
      <c r="D20" s="100" t="s">
        <v>23</v>
      </c>
      <c r="E20" s="100" t="s">
        <v>660</v>
      </c>
      <c r="F20" s="100" t="s">
        <v>126</v>
      </c>
      <c r="G20" s="20">
        <v>44</v>
      </c>
      <c r="H20" s="20">
        <v>43</v>
      </c>
      <c r="I20" s="60">
        <f t="shared" si="0"/>
        <v>87</v>
      </c>
      <c r="J20" s="100" t="s">
        <v>754</v>
      </c>
      <c r="K20" s="98" t="s">
        <v>751</v>
      </c>
      <c r="L20" s="98" t="s">
        <v>752</v>
      </c>
      <c r="M20" s="96">
        <v>7896508156</v>
      </c>
      <c r="N20" s="98" t="s">
        <v>753</v>
      </c>
      <c r="O20" s="96">
        <v>9954744120</v>
      </c>
      <c r="P20" s="49">
        <v>43684</v>
      </c>
      <c r="Q20" s="48" t="s">
        <v>98</v>
      </c>
      <c r="R20" s="48"/>
      <c r="S20" s="48"/>
      <c r="T20" s="18"/>
    </row>
    <row r="21" spans="1:20">
      <c r="A21" s="4">
        <v>17</v>
      </c>
      <c r="B21" s="48" t="s">
        <v>62</v>
      </c>
      <c r="C21" s="100" t="s">
        <v>661</v>
      </c>
      <c r="D21" s="100" t="s">
        <v>23</v>
      </c>
      <c r="E21" s="100" t="s">
        <v>662</v>
      </c>
      <c r="F21" s="100" t="s">
        <v>164</v>
      </c>
      <c r="G21" s="20">
        <v>59</v>
      </c>
      <c r="H21" s="20">
        <v>93</v>
      </c>
      <c r="I21" s="60">
        <f t="shared" si="0"/>
        <v>152</v>
      </c>
      <c r="J21" s="100" t="s">
        <v>755</v>
      </c>
      <c r="K21" s="98" t="s">
        <v>742</v>
      </c>
      <c r="L21" s="98" t="s">
        <v>743</v>
      </c>
      <c r="M21" s="96">
        <v>9957823938</v>
      </c>
      <c r="N21" s="98" t="s">
        <v>750</v>
      </c>
      <c r="O21" s="96">
        <v>9613638868</v>
      </c>
      <c r="P21" s="49">
        <v>43685</v>
      </c>
      <c r="Q21" s="48" t="s">
        <v>101</v>
      </c>
      <c r="R21" s="48"/>
      <c r="S21" s="48"/>
      <c r="T21" s="18"/>
    </row>
    <row r="22" spans="1:20">
      <c r="A22" s="4">
        <v>18</v>
      </c>
      <c r="B22" s="48" t="s">
        <v>63</v>
      </c>
      <c r="C22" s="100" t="s">
        <v>663</v>
      </c>
      <c r="D22" s="100" t="s">
        <v>23</v>
      </c>
      <c r="E22" s="100" t="s">
        <v>664</v>
      </c>
      <c r="F22" s="100" t="s">
        <v>126</v>
      </c>
      <c r="G22" s="20">
        <v>64</v>
      </c>
      <c r="H22" s="20">
        <v>66</v>
      </c>
      <c r="I22" s="60">
        <f t="shared" si="0"/>
        <v>130</v>
      </c>
      <c r="J22" s="100" t="s">
        <v>756</v>
      </c>
      <c r="K22" s="98" t="s">
        <v>751</v>
      </c>
      <c r="L22" s="98" t="s">
        <v>752</v>
      </c>
      <c r="M22" s="96">
        <v>7896508156</v>
      </c>
      <c r="N22" s="98" t="s">
        <v>753</v>
      </c>
      <c r="O22" s="96">
        <v>9954744120</v>
      </c>
      <c r="P22" s="49">
        <v>43685</v>
      </c>
      <c r="Q22" s="48" t="s">
        <v>101</v>
      </c>
      <c r="R22" s="48"/>
      <c r="S22" s="48"/>
      <c r="T22" s="18"/>
    </row>
    <row r="23" spans="1:20">
      <c r="A23" s="4">
        <v>19</v>
      </c>
      <c r="B23" s="48" t="s">
        <v>62</v>
      </c>
      <c r="C23" s="96" t="s">
        <v>665</v>
      </c>
      <c r="D23" s="96" t="s">
        <v>25</v>
      </c>
      <c r="E23" s="97">
        <v>26</v>
      </c>
      <c r="F23" s="97"/>
      <c r="G23" s="97">
        <v>23</v>
      </c>
      <c r="H23" s="97">
        <v>27</v>
      </c>
      <c r="I23" s="60">
        <f t="shared" si="0"/>
        <v>50</v>
      </c>
      <c r="J23" s="101">
        <v>9613363500</v>
      </c>
      <c r="K23" s="98" t="s">
        <v>742</v>
      </c>
      <c r="L23" s="98" t="s">
        <v>743</v>
      </c>
      <c r="M23" s="96">
        <v>9957823938</v>
      </c>
      <c r="N23" s="98" t="s">
        <v>757</v>
      </c>
      <c r="O23" s="96">
        <v>9613639037</v>
      </c>
      <c r="P23" s="49">
        <v>43686</v>
      </c>
      <c r="Q23" s="48" t="s">
        <v>112</v>
      </c>
      <c r="R23" s="48"/>
      <c r="S23" s="48"/>
      <c r="T23" s="18"/>
    </row>
    <row r="24" spans="1:20">
      <c r="A24" s="4">
        <v>20</v>
      </c>
      <c r="B24" s="48" t="s">
        <v>62</v>
      </c>
      <c r="C24" s="96" t="s">
        <v>666</v>
      </c>
      <c r="D24" s="96" t="s">
        <v>25</v>
      </c>
      <c r="E24" s="97">
        <v>14</v>
      </c>
      <c r="F24" s="97"/>
      <c r="G24" s="97">
        <v>40</v>
      </c>
      <c r="H24" s="97">
        <v>22</v>
      </c>
      <c r="I24" s="60">
        <f t="shared" si="0"/>
        <v>62</v>
      </c>
      <c r="J24" s="101">
        <v>9577511695</v>
      </c>
      <c r="K24" s="98" t="s">
        <v>742</v>
      </c>
      <c r="L24" s="98" t="s">
        <v>743</v>
      </c>
      <c r="M24" s="96">
        <v>9957823938</v>
      </c>
      <c r="N24" s="98" t="s">
        <v>758</v>
      </c>
      <c r="O24" s="96">
        <v>9706992538</v>
      </c>
      <c r="P24" s="49">
        <v>43686</v>
      </c>
      <c r="Q24" s="48" t="s">
        <v>112</v>
      </c>
      <c r="R24" s="48"/>
      <c r="S24" s="48"/>
      <c r="T24" s="18"/>
    </row>
    <row r="25" spans="1:20">
      <c r="A25" s="4">
        <v>21</v>
      </c>
      <c r="B25" s="48" t="s">
        <v>63</v>
      </c>
      <c r="C25" s="96" t="s">
        <v>667</v>
      </c>
      <c r="D25" s="96" t="s">
        <v>25</v>
      </c>
      <c r="E25" s="97">
        <v>7</v>
      </c>
      <c r="F25" s="97"/>
      <c r="G25" s="97">
        <v>57</v>
      </c>
      <c r="H25" s="97">
        <v>29</v>
      </c>
      <c r="I25" s="60">
        <f t="shared" si="0"/>
        <v>86</v>
      </c>
      <c r="J25" s="101">
        <v>8761913975</v>
      </c>
      <c r="K25" s="98" t="s">
        <v>467</v>
      </c>
      <c r="L25" s="98" t="s">
        <v>759</v>
      </c>
      <c r="M25" s="96">
        <v>8011578752</v>
      </c>
      <c r="N25" s="98" t="s">
        <v>760</v>
      </c>
      <c r="O25" s="96">
        <v>9954310180</v>
      </c>
      <c r="P25" s="49">
        <v>43686</v>
      </c>
      <c r="Q25" s="48" t="s">
        <v>112</v>
      </c>
      <c r="R25" s="48"/>
      <c r="S25" s="48"/>
      <c r="T25" s="18"/>
    </row>
    <row r="26" spans="1:20">
      <c r="A26" s="4">
        <v>22</v>
      </c>
      <c r="B26" s="48" t="s">
        <v>63</v>
      </c>
      <c r="C26" s="96" t="s">
        <v>668</v>
      </c>
      <c r="D26" s="96" t="s">
        <v>25</v>
      </c>
      <c r="E26" s="97">
        <v>8</v>
      </c>
      <c r="F26" s="97"/>
      <c r="G26" s="97">
        <v>54</v>
      </c>
      <c r="H26" s="97">
        <v>36</v>
      </c>
      <c r="I26" s="60">
        <f t="shared" si="0"/>
        <v>90</v>
      </c>
      <c r="J26" s="101">
        <v>9859947630</v>
      </c>
      <c r="K26" s="98" t="s">
        <v>467</v>
      </c>
      <c r="L26" s="98" t="s">
        <v>759</v>
      </c>
      <c r="M26" s="96">
        <v>8011578752</v>
      </c>
      <c r="N26" s="98" t="s">
        <v>761</v>
      </c>
      <c r="O26" s="96">
        <v>8472996319</v>
      </c>
      <c r="P26" s="49">
        <v>43686</v>
      </c>
      <c r="Q26" s="48" t="s">
        <v>112</v>
      </c>
      <c r="R26" s="48"/>
      <c r="S26" s="48"/>
      <c r="T26" s="18"/>
    </row>
    <row r="27" spans="1:20">
      <c r="A27" s="4">
        <v>23</v>
      </c>
      <c r="B27" s="48"/>
      <c r="C27" s="96" t="s">
        <v>198</v>
      </c>
      <c r="D27" s="96"/>
      <c r="E27" s="97"/>
      <c r="F27" s="97"/>
      <c r="G27" s="97"/>
      <c r="H27" s="97"/>
      <c r="I27" s="60">
        <f t="shared" si="0"/>
        <v>0</v>
      </c>
      <c r="J27" s="101"/>
      <c r="K27" s="98"/>
      <c r="L27" s="98"/>
      <c r="M27" s="96"/>
      <c r="N27" s="98"/>
      <c r="O27" s="96"/>
      <c r="P27" s="49">
        <v>43687</v>
      </c>
      <c r="Q27" s="48" t="s">
        <v>114</v>
      </c>
      <c r="R27" s="48"/>
      <c r="S27" s="48"/>
      <c r="T27" s="18"/>
    </row>
    <row r="28" spans="1:20">
      <c r="A28" s="4">
        <v>24</v>
      </c>
      <c r="B28" s="48"/>
      <c r="C28" s="96" t="s">
        <v>141</v>
      </c>
      <c r="D28" s="96"/>
      <c r="E28" s="97"/>
      <c r="F28" s="97"/>
      <c r="G28" s="97"/>
      <c r="H28" s="97"/>
      <c r="I28" s="60">
        <f t="shared" si="0"/>
        <v>0</v>
      </c>
      <c r="J28" s="101"/>
      <c r="K28" s="98"/>
      <c r="L28" s="98"/>
      <c r="M28" s="96"/>
      <c r="N28" s="98"/>
      <c r="O28" s="96"/>
      <c r="P28" s="49">
        <v>43688</v>
      </c>
      <c r="Q28" s="48" t="s">
        <v>116</v>
      </c>
      <c r="R28" s="48"/>
      <c r="S28" s="48"/>
      <c r="T28" s="18"/>
    </row>
    <row r="29" spans="1:20">
      <c r="A29" s="4">
        <v>25</v>
      </c>
      <c r="B29" s="48"/>
      <c r="C29" s="96" t="s">
        <v>131</v>
      </c>
      <c r="D29" s="96"/>
      <c r="E29" s="97"/>
      <c r="F29" s="97"/>
      <c r="G29" s="97"/>
      <c r="H29" s="97"/>
      <c r="I29" s="60">
        <f t="shared" si="0"/>
        <v>0</v>
      </c>
      <c r="J29" s="101"/>
      <c r="K29" s="98"/>
      <c r="L29" s="98"/>
      <c r="M29" s="96"/>
      <c r="N29" s="98"/>
      <c r="O29" s="96"/>
      <c r="P29" s="49">
        <v>43689</v>
      </c>
      <c r="Q29" s="48" t="s">
        <v>89</v>
      </c>
      <c r="R29" s="48"/>
      <c r="S29" s="48"/>
      <c r="T29" s="18"/>
    </row>
    <row r="30" spans="1:20">
      <c r="A30" s="4">
        <v>26</v>
      </c>
      <c r="B30" s="48" t="s">
        <v>62</v>
      </c>
      <c r="C30" s="96" t="s">
        <v>669</v>
      </c>
      <c r="D30" s="96" t="s">
        <v>25</v>
      </c>
      <c r="E30" s="97">
        <v>3</v>
      </c>
      <c r="F30" s="97"/>
      <c r="G30" s="97">
        <v>61</v>
      </c>
      <c r="H30" s="97">
        <v>63</v>
      </c>
      <c r="I30" s="60">
        <f t="shared" si="0"/>
        <v>124</v>
      </c>
      <c r="J30" s="101">
        <v>9954621234</v>
      </c>
      <c r="K30" s="98" t="s">
        <v>568</v>
      </c>
      <c r="L30" s="98" t="s">
        <v>92</v>
      </c>
      <c r="M30" s="96">
        <v>9707517256</v>
      </c>
      <c r="N30" s="98" t="s">
        <v>762</v>
      </c>
      <c r="O30" s="96">
        <v>9613590023</v>
      </c>
      <c r="P30" s="49">
        <v>43690</v>
      </c>
      <c r="Q30" s="48" t="s">
        <v>94</v>
      </c>
      <c r="R30" s="48"/>
      <c r="S30" s="48"/>
      <c r="T30" s="18"/>
    </row>
    <row r="31" spans="1:20">
      <c r="A31" s="4">
        <v>27</v>
      </c>
      <c r="B31" s="48" t="s">
        <v>63</v>
      </c>
      <c r="C31" s="96" t="s">
        <v>670</v>
      </c>
      <c r="D31" s="96" t="s">
        <v>25</v>
      </c>
      <c r="E31" s="97">
        <v>5</v>
      </c>
      <c r="F31" s="97"/>
      <c r="G31" s="97">
        <v>52</v>
      </c>
      <c r="H31" s="97">
        <v>50</v>
      </c>
      <c r="I31" s="60">
        <f t="shared" si="0"/>
        <v>102</v>
      </c>
      <c r="J31" s="101">
        <v>9954605680</v>
      </c>
      <c r="K31" s="98" t="s">
        <v>763</v>
      </c>
      <c r="L31" s="98" t="s">
        <v>764</v>
      </c>
      <c r="M31" s="96">
        <v>9401859134</v>
      </c>
      <c r="N31" s="98" t="s">
        <v>765</v>
      </c>
      <c r="O31" s="96">
        <v>9957611713</v>
      </c>
      <c r="P31" s="49">
        <v>43690</v>
      </c>
      <c r="Q31" s="48" t="s">
        <v>94</v>
      </c>
      <c r="R31" s="48"/>
      <c r="S31" s="48"/>
      <c r="T31" s="18"/>
    </row>
    <row r="32" spans="1:20">
      <c r="A32" s="4">
        <v>28</v>
      </c>
      <c r="B32" s="48" t="s">
        <v>62</v>
      </c>
      <c r="C32" s="100" t="s">
        <v>671</v>
      </c>
      <c r="D32" s="100" t="s">
        <v>25</v>
      </c>
      <c r="E32" s="100" t="s">
        <v>672</v>
      </c>
      <c r="F32" s="100" t="s">
        <v>126</v>
      </c>
      <c r="G32" s="20">
        <v>53</v>
      </c>
      <c r="H32" s="20">
        <v>67</v>
      </c>
      <c r="I32" s="60">
        <f t="shared" si="0"/>
        <v>120</v>
      </c>
      <c r="J32" s="100" t="s">
        <v>766</v>
      </c>
      <c r="K32" s="98" t="s">
        <v>568</v>
      </c>
      <c r="L32" s="98" t="s">
        <v>92</v>
      </c>
      <c r="M32" s="96">
        <v>9707517256</v>
      </c>
      <c r="N32" s="98" t="s">
        <v>762</v>
      </c>
      <c r="O32" s="96">
        <v>9613590023</v>
      </c>
      <c r="P32" s="49">
        <v>43691</v>
      </c>
      <c r="Q32" s="48" t="s">
        <v>98</v>
      </c>
      <c r="R32" s="48"/>
      <c r="S32" s="48"/>
      <c r="T32" s="18"/>
    </row>
    <row r="33" spans="1:20">
      <c r="A33" s="4">
        <v>29</v>
      </c>
      <c r="B33" s="48" t="s">
        <v>63</v>
      </c>
      <c r="C33" s="100" t="s">
        <v>673</v>
      </c>
      <c r="D33" s="100" t="s">
        <v>23</v>
      </c>
      <c r="E33" s="100" t="s">
        <v>674</v>
      </c>
      <c r="F33" s="100" t="s">
        <v>126</v>
      </c>
      <c r="G33" s="20">
        <v>56</v>
      </c>
      <c r="H33" s="20">
        <v>69</v>
      </c>
      <c r="I33" s="60">
        <f t="shared" si="0"/>
        <v>125</v>
      </c>
      <c r="J33" s="100" t="s">
        <v>767</v>
      </c>
      <c r="K33" s="98" t="s">
        <v>751</v>
      </c>
      <c r="L33" s="98" t="s">
        <v>752</v>
      </c>
      <c r="M33" s="96">
        <v>7896508156</v>
      </c>
      <c r="N33" s="98" t="s">
        <v>753</v>
      </c>
      <c r="O33" s="96">
        <v>9954744120</v>
      </c>
      <c r="P33" s="49">
        <v>43691</v>
      </c>
      <c r="Q33" s="48" t="s">
        <v>98</v>
      </c>
      <c r="R33" s="48"/>
      <c r="S33" s="48"/>
      <c r="T33" s="18"/>
    </row>
    <row r="34" spans="1:20">
      <c r="A34" s="4">
        <v>30</v>
      </c>
      <c r="B34" s="48"/>
      <c r="C34" s="100" t="s">
        <v>131</v>
      </c>
      <c r="D34" s="100"/>
      <c r="E34" s="100"/>
      <c r="F34" s="100"/>
      <c r="G34" s="20"/>
      <c r="H34" s="20"/>
      <c r="I34" s="60">
        <f t="shared" si="0"/>
        <v>0</v>
      </c>
      <c r="J34" s="100"/>
      <c r="K34" s="98"/>
      <c r="L34" s="98"/>
      <c r="M34" s="96"/>
      <c r="N34" s="98"/>
      <c r="O34" s="96"/>
      <c r="P34" s="49">
        <v>43692</v>
      </c>
      <c r="Q34" s="48" t="s">
        <v>101</v>
      </c>
      <c r="R34" s="48"/>
      <c r="S34" s="48"/>
      <c r="T34" s="18"/>
    </row>
    <row r="35" spans="1:20">
      <c r="A35" s="4">
        <v>31</v>
      </c>
      <c r="B35" s="48" t="s">
        <v>62</v>
      </c>
      <c r="C35" s="96" t="s">
        <v>675</v>
      </c>
      <c r="D35" s="96" t="s">
        <v>25</v>
      </c>
      <c r="E35" s="97">
        <v>24</v>
      </c>
      <c r="F35" s="97"/>
      <c r="G35" s="97">
        <v>23</v>
      </c>
      <c r="H35" s="97">
        <v>27</v>
      </c>
      <c r="I35" s="60">
        <f t="shared" si="0"/>
        <v>50</v>
      </c>
      <c r="J35" s="101">
        <v>9859206063</v>
      </c>
      <c r="K35" s="98" t="s">
        <v>587</v>
      </c>
      <c r="L35" s="98" t="s">
        <v>588</v>
      </c>
      <c r="M35" s="96">
        <v>9678150214</v>
      </c>
      <c r="N35" s="98" t="s">
        <v>768</v>
      </c>
      <c r="O35" s="96">
        <v>9957784264</v>
      </c>
      <c r="P35" s="49">
        <v>43693</v>
      </c>
      <c r="Q35" s="48" t="s">
        <v>112</v>
      </c>
      <c r="R35" s="48"/>
      <c r="S35" s="48"/>
      <c r="T35" s="18"/>
    </row>
    <row r="36" spans="1:20">
      <c r="A36" s="4">
        <v>32</v>
      </c>
      <c r="B36" s="48" t="s">
        <v>62</v>
      </c>
      <c r="C36" s="96" t="s">
        <v>676</v>
      </c>
      <c r="D36" s="96" t="s">
        <v>25</v>
      </c>
      <c r="E36" s="97">
        <v>19</v>
      </c>
      <c r="F36" s="97"/>
      <c r="G36" s="97">
        <v>51</v>
      </c>
      <c r="H36" s="97">
        <v>47</v>
      </c>
      <c r="I36" s="60">
        <f t="shared" si="0"/>
        <v>98</v>
      </c>
      <c r="J36" s="101">
        <v>9577968548</v>
      </c>
      <c r="K36" s="98" t="s">
        <v>742</v>
      </c>
      <c r="L36" s="98" t="s">
        <v>743</v>
      </c>
      <c r="M36" s="96">
        <v>9957823938</v>
      </c>
      <c r="N36" s="98" t="s">
        <v>769</v>
      </c>
      <c r="O36" s="96">
        <v>9854429835</v>
      </c>
      <c r="P36" s="49">
        <v>43693</v>
      </c>
      <c r="Q36" s="48" t="s">
        <v>112</v>
      </c>
      <c r="R36" s="48"/>
      <c r="S36" s="48"/>
      <c r="T36" s="18"/>
    </row>
    <row r="37" spans="1:20">
      <c r="A37" s="4">
        <v>33</v>
      </c>
      <c r="B37" s="48" t="s">
        <v>63</v>
      </c>
      <c r="C37" s="96" t="s">
        <v>677</v>
      </c>
      <c r="D37" s="96" t="s">
        <v>25</v>
      </c>
      <c r="E37" s="97">
        <v>9</v>
      </c>
      <c r="F37" s="97"/>
      <c r="G37" s="97">
        <v>49</v>
      </c>
      <c r="H37" s="97">
        <v>72</v>
      </c>
      <c r="I37" s="60">
        <f t="shared" si="0"/>
        <v>121</v>
      </c>
      <c r="J37" s="101">
        <v>7399316093</v>
      </c>
      <c r="K37" s="98" t="s">
        <v>485</v>
      </c>
      <c r="L37" s="98" t="s">
        <v>770</v>
      </c>
      <c r="M37" s="96">
        <v>9401452693</v>
      </c>
      <c r="N37" s="98" t="s">
        <v>144</v>
      </c>
      <c r="O37" s="96">
        <v>9678555312</v>
      </c>
      <c r="P37" s="49">
        <v>43693</v>
      </c>
      <c r="Q37" s="48" t="s">
        <v>112</v>
      </c>
      <c r="R37" s="48"/>
      <c r="S37" s="48"/>
      <c r="T37" s="18"/>
    </row>
    <row r="38" spans="1:20">
      <c r="A38" s="4">
        <v>34</v>
      </c>
      <c r="B38" s="48"/>
      <c r="C38" s="96" t="s">
        <v>198</v>
      </c>
      <c r="D38" s="96"/>
      <c r="E38" s="97"/>
      <c r="F38" s="97"/>
      <c r="G38" s="97"/>
      <c r="H38" s="97"/>
      <c r="I38" s="60">
        <f t="shared" si="0"/>
        <v>0</v>
      </c>
      <c r="J38" s="101"/>
      <c r="K38" s="98"/>
      <c r="L38" s="98"/>
      <c r="M38" s="96"/>
      <c r="N38" s="98"/>
      <c r="O38" s="96"/>
      <c r="P38" s="49">
        <v>43694</v>
      </c>
      <c r="Q38" s="48" t="s">
        <v>114</v>
      </c>
      <c r="R38" s="48"/>
      <c r="S38" s="48"/>
      <c r="T38" s="18"/>
    </row>
    <row r="39" spans="1:20">
      <c r="A39" s="4">
        <v>35</v>
      </c>
      <c r="B39" s="48"/>
      <c r="C39" s="96" t="s">
        <v>141</v>
      </c>
      <c r="D39" s="96"/>
      <c r="E39" s="97"/>
      <c r="F39" s="97"/>
      <c r="G39" s="97"/>
      <c r="H39" s="97"/>
      <c r="I39" s="60">
        <f t="shared" si="0"/>
        <v>0</v>
      </c>
      <c r="J39" s="101"/>
      <c r="K39" s="98"/>
      <c r="L39" s="98"/>
      <c r="M39" s="96"/>
      <c r="N39" s="98"/>
      <c r="O39" s="96"/>
      <c r="P39" s="49">
        <v>43695</v>
      </c>
      <c r="Q39" s="48" t="s">
        <v>116</v>
      </c>
      <c r="R39" s="48"/>
      <c r="S39" s="48"/>
      <c r="T39" s="18"/>
    </row>
    <row r="40" spans="1:20">
      <c r="A40" s="4">
        <v>36</v>
      </c>
      <c r="B40" s="48" t="s">
        <v>62</v>
      </c>
      <c r="C40" s="100" t="s">
        <v>678</v>
      </c>
      <c r="D40" s="100" t="s">
        <v>23</v>
      </c>
      <c r="E40" s="100" t="s">
        <v>679</v>
      </c>
      <c r="F40" s="100" t="s">
        <v>126</v>
      </c>
      <c r="G40" s="20">
        <v>89</v>
      </c>
      <c r="H40" s="20">
        <v>67</v>
      </c>
      <c r="I40" s="60">
        <f t="shared" si="0"/>
        <v>156</v>
      </c>
      <c r="J40" s="100" t="s">
        <v>771</v>
      </c>
      <c r="K40" s="98" t="s">
        <v>568</v>
      </c>
      <c r="L40" s="98" t="s">
        <v>92</v>
      </c>
      <c r="M40" s="96">
        <v>9707517256</v>
      </c>
      <c r="N40" s="98" t="s">
        <v>762</v>
      </c>
      <c r="O40" s="96">
        <v>9613590023</v>
      </c>
      <c r="P40" s="49">
        <v>43696</v>
      </c>
      <c r="Q40" s="48" t="s">
        <v>89</v>
      </c>
      <c r="R40" s="48"/>
      <c r="S40" s="48"/>
      <c r="T40" s="18"/>
    </row>
    <row r="41" spans="1:20">
      <c r="A41" s="4">
        <v>37</v>
      </c>
      <c r="B41" s="48" t="s">
        <v>63</v>
      </c>
      <c r="C41" s="100" t="s">
        <v>680</v>
      </c>
      <c r="D41" s="100" t="s">
        <v>23</v>
      </c>
      <c r="E41" s="100" t="s">
        <v>681</v>
      </c>
      <c r="F41" s="100" t="s">
        <v>126</v>
      </c>
      <c r="G41" s="20">
        <v>101</v>
      </c>
      <c r="H41" s="20">
        <v>89</v>
      </c>
      <c r="I41" s="60">
        <f t="shared" si="0"/>
        <v>190</v>
      </c>
      <c r="J41" s="100" t="s">
        <v>772</v>
      </c>
      <c r="K41" s="98" t="s">
        <v>485</v>
      </c>
      <c r="L41" s="98" t="s">
        <v>770</v>
      </c>
      <c r="M41" s="96">
        <v>9401452693</v>
      </c>
      <c r="N41" s="98" t="s">
        <v>144</v>
      </c>
      <c r="O41" s="96">
        <v>9678555312</v>
      </c>
      <c r="P41" s="49">
        <v>43696</v>
      </c>
      <c r="Q41" s="48" t="s">
        <v>89</v>
      </c>
      <c r="R41" s="48"/>
      <c r="S41" s="48"/>
      <c r="T41" s="18"/>
    </row>
    <row r="42" spans="1:20">
      <c r="A42" s="4">
        <v>38</v>
      </c>
      <c r="B42" s="48"/>
      <c r="C42" s="100" t="s">
        <v>131</v>
      </c>
      <c r="D42" s="100"/>
      <c r="E42" s="100"/>
      <c r="F42" s="100"/>
      <c r="G42" s="20"/>
      <c r="H42" s="20"/>
      <c r="I42" s="60">
        <f t="shared" si="0"/>
        <v>0</v>
      </c>
      <c r="J42" s="100"/>
      <c r="K42" s="98"/>
      <c r="L42" s="98"/>
      <c r="M42" s="96"/>
      <c r="N42" s="98"/>
      <c r="O42" s="96"/>
      <c r="P42" s="49">
        <v>43697</v>
      </c>
      <c r="Q42" s="48" t="s">
        <v>94</v>
      </c>
      <c r="R42" s="48"/>
      <c r="S42" s="48"/>
      <c r="T42" s="18"/>
    </row>
    <row r="43" spans="1:20">
      <c r="A43" s="4">
        <v>39</v>
      </c>
      <c r="B43" s="48" t="s">
        <v>62</v>
      </c>
      <c r="C43" s="100" t="s">
        <v>682</v>
      </c>
      <c r="D43" s="100" t="s">
        <v>23</v>
      </c>
      <c r="E43" s="100" t="s">
        <v>683</v>
      </c>
      <c r="F43" s="100" t="s">
        <v>126</v>
      </c>
      <c r="G43" s="20">
        <v>89</v>
      </c>
      <c r="H43" s="20">
        <v>67</v>
      </c>
      <c r="I43" s="60">
        <f t="shared" si="0"/>
        <v>156</v>
      </c>
      <c r="J43" s="100" t="s">
        <v>773</v>
      </c>
      <c r="K43" s="98" t="s">
        <v>568</v>
      </c>
      <c r="L43" s="98" t="s">
        <v>92</v>
      </c>
      <c r="M43" s="96">
        <v>9707517256</v>
      </c>
      <c r="N43" s="98" t="s">
        <v>762</v>
      </c>
      <c r="O43" s="96">
        <v>9613590023</v>
      </c>
      <c r="P43" s="49">
        <v>43698</v>
      </c>
      <c r="Q43" s="48" t="s">
        <v>98</v>
      </c>
      <c r="R43" s="48"/>
      <c r="S43" s="48"/>
      <c r="T43" s="18"/>
    </row>
    <row r="44" spans="1:20">
      <c r="A44" s="4">
        <v>40</v>
      </c>
      <c r="B44" s="48" t="s">
        <v>63</v>
      </c>
      <c r="C44" s="100" t="s">
        <v>684</v>
      </c>
      <c r="D44" s="100" t="s">
        <v>23</v>
      </c>
      <c r="E44" s="100" t="s">
        <v>685</v>
      </c>
      <c r="F44" s="100" t="s">
        <v>126</v>
      </c>
      <c r="G44" s="20">
        <v>78</v>
      </c>
      <c r="H44" s="20">
        <v>76</v>
      </c>
      <c r="I44" s="60">
        <f t="shared" si="0"/>
        <v>154</v>
      </c>
      <c r="J44" s="100" t="s">
        <v>774</v>
      </c>
      <c r="K44" s="98" t="s">
        <v>751</v>
      </c>
      <c r="L44" s="98" t="s">
        <v>752</v>
      </c>
      <c r="M44" s="96">
        <v>7896508156</v>
      </c>
      <c r="N44" s="98" t="s">
        <v>753</v>
      </c>
      <c r="O44" s="96">
        <v>9954744120</v>
      </c>
      <c r="P44" s="49">
        <v>43698</v>
      </c>
      <c r="Q44" s="48" t="s">
        <v>98</v>
      </c>
      <c r="R44" s="48"/>
      <c r="S44" s="48"/>
      <c r="T44" s="18"/>
    </row>
    <row r="45" spans="1:20">
      <c r="A45" s="4">
        <v>41</v>
      </c>
      <c r="B45" s="48" t="s">
        <v>62</v>
      </c>
      <c r="C45" s="96" t="s">
        <v>686</v>
      </c>
      <c r="D45" s="96" t="s">
        <v>25</v>
      </c>
      <c r="E45" s="97">
        <v>15</v>
      </c>
      <c r="F45" s="97"/>
      <c r="G45" s="97">
        <v>25</v>
      </c>
      <c r="H45" s="97">
        <v>18</v>
      </c>
      <c r="I45" s="60">
        <f t="shared" si="0"/>
        <v>43</v>
      </c>
      <c r="J45" s="101">
        <v>7896709632</v>
      </c>
      <c r="K45" s="98" t="s">
        <v>742</v>
      </c>
      <c r="L45" s="98" t="s">
        <v>743</v>
      </c>
      <c r="M45" s="96">
        <v>9957823938</v>
      </c>
      <c r="N45" s="98" t="s">
        <v>775</v>
      </c>
      <c r="O45" s="96">
        <v>9854151637</v>
      </c>
      <c r="P45" s="49">
        <v>43699</v>
      </c>
      <c r="Q45" s="48" t="s">
        <v>101</v>
      </c>
      <c r="R45" s="48"/>
      <c r="S45" s="48"/>
      <c r="T45" s="18"/>
    </row>
    <row r="46" spans="1:20">
      <c r="A46" s="4">
        <v>42</v>
      </c>
      <c r="B46" s="48" t="s">
        <v>62</v>
      </c>
      <c r="C46" s="96" t="s">
        <v>687</v>
      </c>
      <c r="D46" s="96" t="s">
        <v>25</v>
      </c>
      <c r="E46" s="97">
        <v>20</v>
      </c>
      <c r="F46" s="97"/>
      <c r="G46" s="97">
        <v>29</v>
      </c>
      <c r="H46" s="97">
        <v>28</v>
      </c>
      <c r="I46" s="60">
        <f t="shared" si="0"/>
        <v>57</v>
      </c>
      <c r="J46" s="101">
        <v>7896706936</v>
      </c>
      <c r="K46" s="98" t="s">
        <v>587</v>
      </c>
      <c r="L46" s="98" t="s">
        <v>588</v>
      </c>
      <c r="M46" s="96">
        <v>9678150214</v>
      </c>
      <c r="N46" s="98" t="s">
        <v>776</v>
      </c>
      <c r="O46" s="96">
        <v>8011662263</v>
      </c>
      <c r="P46" s="49">
        <v>43699</v>
      </c>
      <c r="Q46" s="48" t="s">
        <v>101</v>
      </c>
      <c r="R46" s="48"/>
      <c r="S46" s="48"/>
      <c r="T46" s="18"/>
    </row>
    <row r="47" spans="1:20">
      <c r="A47" s="4">
        <v>43</v>
      </c>
      <c r="B47" s="48" t="s">
        <v>63</v>
      </c>
      <c r="C47" s="96" t="s">
        <v>688</v>
      </c>
      <c r="D47" s="96" t="s">
        <v>25</v>
      </c>
      <c r="E47" s="97">
        <v>3</v>
      </c>
      <c r="F47" s="97"/>
      <c r="G47" s="97">
        <v>42</v>
      </c>
      <c r="H47" s="97">
        <v>47</v>
      </c>
      <c r="I47" s="60">
        <f t="shared" si="0"/>
        <v>89</v>
      </c>
      <c r="J47" s="101">
        <v>9401457298</v>
      </c>
      <c r="K47" s="98" t="s">
        <v>763</v>
      </c>
      <c r="L47" s="98" t="s">
        <v>764</v>
      </c>
      <c r="M47" s="96">
        <v>9401859134</v>
      </c>
      <c r="N47" s="98" t="s">
        <v>777</v>
      </c>
      <c r="O47" s="96">
        <v>9011767758</v>
      </c>
      <c r="P47" s="49">
        <v>43699</v>
      </c>
      <c r="Q47" s="48" t="s">
        <v>101</v>
      </c>
      <c r="R47" s="48"/>
      <c r="S47" s="48"/>
      <c r="T47" s="18"/>
    </row>
    <row r="48" spans="1:20">
      <c r="A48" s="4">
        <v>44</v>
      </c>
      <c r="B48" s="48" t="s">
        <v>62</v>
      </c>
      <c r="C48" s="100" t="s">
        <v>689</v>
      </c>
      <c r="D48" s="100" t="s">
        <v>23</v>
      </c>
      <c r="E48" s="100" t="s">
        <v>690</v>
      </c>
      <c r="F48" s="100" t="s">
        <v>126</v>
      </c>
      <c r="G48" s="20">
        <v>24</v>
      </c>
      <c r="H48" s="20">
        <v>28</v>
      </c>
      <c r="I48" s="60">
        <f t="shared" si="0"/>
        <v>52</v>
      </c>
      <c r="J48" s="100" t="s">
        <v>778</v>
      </c>
      <c r="K48" s="98" t="s">
        <v>742</v>
      </c>
      <c r="L48" s="98" t="s">
        <v>743</v>
      </c>
      <c r="M48" s="96">
        <v>9957823938</v>
      </c>
      <c r="N48" s="18"/>
      <c r="O48" s="18"/>
      <c r="P48" s="49">
        <v>43700</v>
      </c>
      <c r="Q48" s="48" t="s">
        <v>112</v>
      </c>
      <c r="R48" s="48"/>
      <c r="S48" s="48"/>
      <c r="T48" s="18"/>
    </row>
    <row r="49" spans="1:20">
      <c r="A49" s="4">
        <v>45</v>
      </c>
      <c r="B49" s="48" t="s">
        <v>62</v>
      </c>
      <c r="C49" s="100" t="s">
        <v>691</v>
      </c>
      <c r="D49" s="100" t="s">
        <v>23</v>
      </c>
      <c r="E49" s="100" t="s">
        <v>692</v>
      </c>
      <c r="F49" s="100" t="s">
        <v>126</v>
      </c>
      <c r="G49" s="20">
        <v>20</v>
      </c>
      <c r="H49" s="20">
        <v>32</v>
      </c>
      <c r="I49" s="60">
        <f t="shared" si="0"/>
        <v>52</v>
      </c>
      <c r="J49" s="100" t="s">
        <v>779</v>
      </c>
      <c r="K49" s="98" t="s">
        <v>742</v>
      </c>
      <c r="L49" s="98" t="s">
        <v>743</v>
      </c>
      <c r="M49" s="96">
        <v>9957823938</v>
      </c>
      <c r="N49" s="18"/>
      <c r="O49" s="18"/>
      <c r="P49" s="49">
        <v>43700</v>
      </c>
      <c r="Q49" s="48" t="s">
        <v>112</v>
      </c>
      <c r="R49" s="48"/>
      <c r="S49" s="48"/>
      <c r="T49" s="18"/>
    </row>
    <row r="50" spans="1:20">
      <c r="A50" s="4">
        <v>46</v>
      </c>
      <c r="B50" s="48" t="s">
        <v>63</v>
      </c>
      <c r="C50" s="100" t="s">
        <v>693</v>
      </c>
      <c r="D50" s="100" t="s">
        <v>23</v>
      </c>
      <c r="E50" s="100" t="s">
        <v>694</v>
      </c>
      <c r="F50" s="100" t="s">
        <v>126</v>
      </c>
      <c r="G50" s="20">
        <v>36</v>
      </c>
      <c r="H50" s="20">
        <v>53</v>
      </c>
      <c r="I50" s="60">
        <f t="shared" si="0"/>
        <v>89</v>
      </c>
      <c r="J50" s="100" t="s">
        <v>780</v>
      </c>
      <c r="K50" s="98" t="s">
        <v>751</v>
      </c>
      <c r="L50" s="98" t="s">
        <v>752</v>
      </c>
      <c r="M50" s="96">
        <v>7896508156</v>
      </c>
      <c r="N50" s="98" t="s">
        <v>753</v>
      </c>
      <c r="O50" s="96">
        <v>9954744120</v>
      </c>
      <c r="P50" s="49">
        <v>43700</v>
      </c>
      <c r="Q50" s="48" t="s">
        <v>112</v>
      </c>
      <c r="R50" s="48"/>
      <c r="S50" s="48"/>
      <c r="T50" s="18"/>
    </row>
    <row r="51" spans="1:20">
      <c r="A51" s="4">
        <v>47</v>
      </c>
      <c r="B51" s="48" t="s">
        <v>63</v>
      </c>
      <c r="C51" s="100" t="s">
        <v>695</v>
      </c>
      <c r="D51" s="100" t="s">
        <v>23</v>
      </c>
      <c r="E51" s="100" t="s">
        <v>696</v>
      </c>
      <c r="F51" s="100" t="s">
        <v>126</v>
      </c>
      <c r="G51" s="20">
        <v>41</v>
      </c>
      <c r="H51" s="20">
        <v>35</v>
      </c>
      <c r="I51" s="60">
        <f t="shared" si="0"/>
        <v>76</v>
      </c>
      <c r="J51" s="100" t="s">
        <v>781</v>
      </c>
      <c r="K51" s="98" t="s">
        <v>751</v>
      </c>
      <c r="L51" s="98" t="s">
        <v>752</v>
      </c>
      <c r="M51" s="96">
        <v>7896508156</v>
      </c>
      <c r="N51" s="98" t="s">
        <v>753</v>
      </c>
      <c r="O51" s="96">
        <v>9954744120</v>
      </c>
      <c r="P51" s="49">
        <v>43700</v>
      </c>
      <c r="Q51" s="48" t="s">
        <v>112</v>
      </c>
      <c r="R51" s="48"/>
      <c r="S51" s="48"/>
      <c r="T51" s="18"/>
    </row>
    <row r="52" spans="1:20">
      <c r="A52" s="4">
        <v>48</v>
      </c>
      <c r="B52" s="48"/>
      <c r="C52" s="100" t="s">
        <v>131</v>
      </c>
      <c r="D52" s="100"/>
      <c r="E52" s="100"/>
      <c r="F52" s="100"/>
      <c r="G52" s="20"/>
      <c r="H52" s="20"/>
      <c r="I52" s="60">
        <f t="shared" si="0"/>
        <v>0</v>
      </c>
      <c r="J52" s="100"/>
      <c r="K52" s="98"/>
      <c r="L52" s="98"/>
      <c r="M52" s="96"/>
      <c r="N52" s="98"/>
      <c r="O52" s="96"/>
      <c r="P52" s="49">
        <v>43701</v>
      </c>
      <c r="Q52" s="48" t="s">
        <v>114</v>
      </c>
      <c r="R52" s="48"/>
      <c r="S52" s="48"/>
      <c r="T52" s="18"/>
    </row>
    <row r="53" spans="1:20">
      <c r="A53" s="4">
        <v>49</v>
      </c>
      <c r="B53" s="48"/>
      <c r="C53" s="100" t="s">
        <v>141</v>
      </c>
      <c r="D53" s="100"/>
      <c r="E53" s="100"/>
      <c r="F53" s="100"/>
      <c r="G53" s="20"/>
      <c r="H53" s="20"/>
      <c r="I53" s="60">
        <f t="shared" si="0"/>
        <v>0</v>
      </c>
      <c r="J53" s="100"/>
      <c r="K53" s="98"/>
      <c r="L53" s="98"/>
      <c r="M53" s="96"/>
      <c r="N53" s="98"/>
      <c r="O53" s="96"/>
      <c r="P53" s="49">
        <v>43702</v>
      </c>
      <c r="Q53" s="48" t="s">
        <v>116</v>
      </c>
      <c r="R53" s="48"/>
      <c r="S53" s="48"/>
      <c r="T53" s="18"/>
    </row>
    <row r="54" spans="1:20">
      <c r="A54" s="4">
        <v>50</v>
      </c>
      <c r="B54" s="48" t="s">
        <v>62</v>
      </c>
      <c r="C54" s="96" t="s">
        <v>697</v>
      </c>
      <c r="D54" s="96" t="s">
        <v>25</v>
      </c>
      <c r="E54" s="97">
        <v>18</v>
      </c>
      <c r="F54" s="97"/>
      <c r="G54" s="97">
        <v>30</v>
      </c>
      <c r="H54" s="97">
        <v>29</v>
      </c>
      <c r="I54" s="60">
        <f t="shared" si="0"/>
        <v>59</v>
      </c>
      <c r="J54" s="101">
        <v>7399663885</v>
      </c>
      <c r="K54" s="98" t="s">
        <v>742</v>
      </c>
      <c r="L54" s="98" t="s">
        <v>743</v>
      </c>
      <c r="M54" s="96">
        <v>9957823938</v>
      </c>
      <c r="N54" s="98"/>
      <c r="O54" s="96"/>
      <c r="P54" s="49">
        <v>43703</v>
      </c>
      <c r="Q54" s="48" t="s">
        <v>89</v>
      </c>
      <c r="R54" s="48"/>
      <c r="S54" s="48"/>
      <c r="T54" s="18"/>
    </row>
    <row r="55" spans="1:20">
      <c r="A55" s="4">
        <v>51</v>
      </c>
      <c r="B55" s="48" t="s">
        <v>62</v>
      </c>
      <c r="C55" s="96" t="s">
        <v>698</v>
      </c>
      <c r="D55" s="96" t="s">
        <v>25</v>
      </c>
      <c r="E55" s="97">
        <v>9</v>
      </c>
      <c r="F55" s="97"/>
      <c r="G55" s="97">
        <v>59</v>
      </c>
      <c r="H55" s="97">
        <v>40</v>
      </c>
      <c r="I55" s="60">
        <f t="shared" si="0"/>
        <v>99</v>
      </c>
      <c r="J55" s="101"/>
      <c r="K55" s="98" t="s">
        <v>742</v>
      </c>
      <c r="L55" s="98" t="s">
        <v>743</v>
      </c>
      <c r="M55" s="96">
        <v>9957823938</v>
      </c>
      <c r="N55" s="98" t="s">
        <v>744</v>
      </c>
      <c r="O55" s="96">
        <v>9854364643</v>
      </c>
      <c r="P55" s="49">
        <v>43703</v>
      </c>
      <c r="Q55" s="48" t="s">
        <v>89</v>
      </c>
      <c r="R55" s="48"/>
      <c r="S55" s="48"/>
      <c r="T55" s="18"/>
    </row>
    <row r="56" spans="1:20">
      <c r="A56" s="4">
        <v>52</v>
      </c>
      <c r="B56" s="48" t="s">
        <v>63</v>
      </c>
      <c r="C56" s="96" t="s">
        <v>699</v>
      </c>
      <c r="D56" s="96" t="s">
        <v>25</v>
      </c>
      <c r="E56" s="97">
        <v>4</v>
      </c>
      <c r="F56" s="97"/>
      <c r="G56" s="97">
        <v>91</v>
      </c>
      <c r="H56" s="97">
        <v>96</v>
      </c>
      <c r="I56" s="60">
        <f t="shared" si="0"/>
        <v>187</v>
      </c>
      <c r="J56" s="101">
        <v>9435967221</v>
      </c>
      <c r="K56" s="98" t="s">
        <v>751</v>
      </c>
      <c r="L56" s="98" t="s">
        <v>752</v>
      </c>
      <c r="M56" s="96">
        <v>7896508156</v>
      </c>
      <c r="N56" s="98"/>
      <c r="O56" s="96"/>
      <c r="P56" s="49">
        <v>43703</v>
      </c>
      <c r="Q56" s="48" t="s">
        <v>89</v>
      </c>
      <c r="R56" s="48"/>
      <c r="S56" s="48"/>
      <c r="T56" s="18"/>
    </row>
    <row r="57" spans="1:20">
      <c r="A57" s="4">
        <v>53</v>
      </c>
      <c r="B57" s="48" t="s">
        <v>62</v>
      </c>
      <c r="C57" s="96" t="s">
        <v>700</v>
      </c>
      <c r="D57" s="96" t="s">
        <v>25</v>
      </c>
      <c r="E57" s="97">
        <v>7</v>
      </c>
      <c r="F57" s="97"/>
      <c r="G57" s="97">
        <v>61</v>
      </c>
      <c r="H57" s="97">
        <v>62</v>
      </c>
      <c r="I57" s="60">
        <f t="shared" si="0"/>
        <v>123</v>
      </c>
      <c r="J57" s="101">
        <v>9613273203</v>
      </c>
      <c r="K57" s="98" t="s">
        <v>782</v>
      </c>
      <c r="L57" s="98" t="s">
        <v>783</v>
      </c>
      <c r="M57" s="96">
        <v>9957997620</v>
      </c>
      <c r="N57" s="98" t="s">
        <v>784</v>
      </c>
      <c r="O57" s="96">
        <v>9577007569</v>
      </c>
      <c r="P57" s="49">
        <v>43704</v>
      </c>
      <c r="Q57" s="48" t="s">
        <v>94</v>
      </c>
      <c r="R57" s="48"/>
      <c r="S57" s="48"/>
      <c r="T57" s="18"/>
    </row>
    <row r="58" spans="1:20">
      <c r="A58" s="4">
        <v>54</v>
      </c>
      <c r="B58" s="48" t="s">
        <v>63</v>
      </c>
      <c r="C58" s="96" t="s">
        <v>701</v>
      </c>
      <c r="D58" s="96" t="s">
        <v>25</v>
      </c>
      <c r="E58" s="97">
        <v>2</v>
      </c>
      <c r="F58" s="97"/>
      <c r="G58" s="97">
        <v>24</v>
      </c>
      <c r="H58" s="97">
        <v>27</v>
      </c>
      <c r="I58" s="60">
        <f t="shared" si="0"/>
        <v>51</v>
      </c>
      <c r="J58" s="101">
        <v>9957356698</v>
      </c>
      <c r="K58" s="98" t="s">
        <v>751</v>
      </c>
      <c r="L58" s="98" t="s">
        <v>752</v>
      </c>
      <c r="M58" s="96">
        <v>7896508156</v>
      </c>
      <c r="N58" s="98"/>
      <c r="O58" s="96"/>
      <c r="P58" s="49">
        <v>43704</v>
      </c>
      <c r="Q58" s="48" t="s">
        <v>94</v>
      </c>
      <c r="R58" s="48"/>
      <c r="S58" s="48"/>
      <c r="T58" s="18"/>
    </row>
    <row r="59" spans="1:20">
      <c r="A59" s="4">
        <v>55</v>
      </c>
      <c r="B59" s="48" t="s">
        <v>63</v>
      </c>
      <c r="C59" s="96" t="s">
        <v>702</v>
      </c>
      <c r="D59" s="96" t="s">
        <v>25</v>
      </c>
      <c r="E59" s="97">
        <v>10</v>
      </c>
      <c r="F59" s="97"/>
      <c r="G59" s="97">
        <v>54</v>
      </c>
      <c r="H59" s="97">
        <v>35</v>
      </c>
      <c r="I59" s="60">
        <f t="shared" si="0"/>
        <v>89</v>
      </c>
      <c r="J59" s="101">
        <v>8761829919</v>
      </c>
      <c r="K59" s="98" t="s">
        <v>763</v>
      </c>
      <c r="L59" s="98" t="s">
        <v>764</v>
      </c>
      <c r="M59" s="96">
        <v>9401859134</v>
      </c>
      <c r="N59" s="98" t="s">
        <v>785</v>
      </c>
      <c r="O59" s="96">
        <v>9678810453</v>
      </c>
      <c r="P59" s="49">
        <v>43704</v>
      </c>
      <c r="Q59" s="48" t="s">
        <v>94</v>
      </c>
      <c r="R59" s="48"/>
      <c r="S59" s="48"/>
      <c r="T59" s="18"/>
    </row>
    <row r="60" spans="1:20">
      <c r="A60" s="4">
        <v>56</v>
      </c>
      <c r="B60" s="48" t="s">
        <v>62</v>
      </c>
      <c r="C60" s="100" t="s">
        <v>703</v>
      </c>
      <c r="D60" s="100" t="s">
        <v>23</v>
      </c>
      <c r="E60" s="100" t="s">
        <v>704</v>
      </c>
      <c r="F60" s="100" t="s">
        <v>164</v>
      </c>
      <c r="G60" s="20">
        <v>98</v>
      </c>
      <c r="H60" s="20">
        <v>101</v>
      </c>
      <c r="I60" s="60">
        <f t="shared" si="0"/>
        <v>199</v>
      </c>
      <c r="J60" s="100" t="s">
        <v>786</v>
      </c>
      <c r="K60" s="98" t="s">
        <v>742</v>
      </c>
      <c r="L60" s="98" t="s">
        <v>743</v>
      </c>
      <c r="M60" s="96">
        <v>9957823938</v>
      </c>
      <c r="N60" s="98"/>
      <c r="O60" s="96"/>
      <c r="P60" s="49">
        <v>43705</v>
      </c>
      <c r="Q60" s="48" t="s">
        <v>98</v>
      </c>
      <c r="R60" s="48"/>
      <c r="S60" s="48"/>
      <c r="T60" s="18"/>
    </row>
    <row r="61" spans="1:20">
      <c r="A61" s="4">
        <v>57</v>
      </c>
      <c r="B61" s="48" t="s">
        <v>63</v>
      </c>
      <c r="C61" s="100" t="s">
        <v>705</v>
      </c>
      <c r="D61" s="100" t="s">
        <v>23</v>
      </c>
      <c r="E61" s="100" t="s">
        <v>706</v>
      </c>
      <c r="F61" s="100" t="s">
        <v>126</v>
      </c>
      <c r="G61" s="20">
        <v>47</v>
      </c>
      <c r="H61" s="20">
        <v>62</v>
      </c>
      <c r="I61" s="60">
        <f t="shared" si="0"/>
        <v>109</v>
      </c>
      <c r="J61" s="100" t="s">
        <v>787</v>
      </c>
      <c r="K61" s="98" t="s">
        <v>763</v>
      </c>
      <c r="L61" s="98" t="s">
        <v>764</v>
      </c>
      <c r="M61" s="96">
        <v>9401859134</v>
      </c>
      <c r="N61" s="98"/>
      <c r="O61" s="96"/>
      <c r="P61" s="49">
        <v>43705</v>
      </c>
      <c r="Q61" s="48" t="s">
        <v>98</v>
      </c>
      <c r="R61" s="48"/>
      <c r="S61" s="48"/>
      <c r="T61" s="18"/>
    </row>
    <row r="62" spans="1:20">
      <c r="A62" s="4">
        <v>58</v>
      </c>
      <c r="B62" s="48" t="s">
        <v>62</v>
      </c>
      <c r="C62" s="96" t="s">
        <v>707</v>
      </c>
      <c r="D62" s="96" t="s">
        <v>25</v>
      </c>
      <c r="E62" s="97">
        <v>1</v>
      </c>
      <c r="F62" s="97"/>
      <c r="G62" s="97">
        <v>38</v>
      </c>
      <c r="H62" s="97">
        <v>43</v>
      </c>
      <c r="I62" s="60">
        <f t="shared" si="0"/>
        <v>81</v>
      </c>
      <c r="J62" s="101">
        <v>9957405349</v>
      </c>
      <c r="K62" s="98" t="s">
        <v>587</v>
      </c>
      <c r="L62" s="98" t="s">
        <v>588</v>
      </c>
      <c r="M62" s="96">
        <v>9678150214</v>
      </c>
      <c r="N62" s="98" t="s">
        <v>768</v>
      </c>
      <c r="O62" s="96">
        <v>9957784269</v>
      </c>
      <c r="P62" s="49">
        <v>43706</v>
      </c>
      <c r="Q62" s="48" t="s">
        <v>101</v>
      </c>
      <c r="R62" s="48"/>
      <c r="S62" s="48"/>
      <c r="T62" s="18"/>
    </row>
    <row r="63" spans="1:20">
      <c r="A63" s="4">
        <v>59</v>
      </c>
      <c r="B63" s="48" t="s">
        <v>62</v>
      </c>
      <c r="C63" s="96" t="s">
        <v>708</v>
      </c>
      <c r="D63" s="96" t="s">
        <v>25</v>
      </c>
      <c r="E63" s="97">
        <v>2</v>
      </c>
      <c r="F63" s="97"/>
      <c r="G63" s="97">
        <v>38</v>
      </c>
      <c r="H63" s="97">
        <v>44</v>
      </c>
      <c r="I63" s="60">
        <f t="shared" si="0"/>
        <v>82</v>
      </c>
      <c r="J63" s="101">
        <v>9954957337</v>
      </c>
      <c r="K63" s="98" t="s">
        <v>587</v>
      </c>
      <c r="L63" s="98" t="s">
        <v>588</v>
      </c>
      <c r="M63" s="96">
        <v>9678150214</v>
      </c>
      <c r="N63" s="98" t="s">
        <v>768</v>
      </c>
      <c r="O63" s="96">
        <v>9957784269</v>
      </c>
      <c r="P63" s="49">
        <v>43706</v>
      </c>
      <c r="Q63" s="48" t="s">
        <v>101</v>
      </c>
      <c r="R63" s="48"/>
      <c r="S63" s="48"/>
      <c r="T63" s="18"/>
    </row>
    <row r="64" spans="1:20">
      <c r="A64" s="4">
        <v>60</v>
      </c>
      <c r="B64" s="48" t="s">
        <v>63</v>
      </c>
      <c r="C64" s="96" t="s">
        <v>709</v>
      </c>
      <c r="D64" s="96" t="s">
        <v>25</v>
      </c>
      <c r="E64" s="97">
        <v>1</v>
      </c>
      <c r="F64" s="97"/>
      <c r="G64" s="97">
        <v>48</v>
      </c>
      <c r="H64" s="97">
        <v>61</v>
      </c>
      <c r="I64" s="60">
        <f t="shared" si="0"/>
        <v>109</v>
      </c>
      <c r="J64" s="101">
        <v>9678426476</v>
      </c>
      <c r="K64" s="98" t="s">
        <v>763</v>
      </c>
      <c r="L64" s="98" t="s">
        <v>764</v>
      </c>
      <c r="M64" s="96">
        <v>9401859134</v>
      </c>
      <c r="N64" s="98" t="s">
        <v>785</v>
      </c>
      <c r="O64" s="96">
        <v>9678810453</v>
      </c>
      <c r="P64" s="49">
        <v>43706</v>
      </c>
      <c r="Q64" s="48" t="s">
        <v>101</v>
      </c>
      <c r="R64" s="48"/>
      <c r="S64" s="48"/>
      <c r="T64" s="18"/>
    </row>
    <row r="65" spans="1:20">
      <c r="A65" s="4">
        <v>61</v>
      </c>
      <c r="B65" s="48" t="s">
        <v>62</v>
      </c>
      <c r="C65" s="100" t="s">
        <v>710</v>
      </c>
      <c r="D65" s="100" t="s">
        <v>23</v>
      </c>
      <c r="E65" s="100" t="s">
        <v>711</v>
      </c>
      <c r="F65" s="100" t="s">
        <v>126</v>
      </c>
      <c r="G65" s="20">
        <v>38</v>
      </c>
      <c r="H65" s="20">
        <v>37</v>
      </c>
      <c r="I65" s="60">
        <f t="shared" si="0"/>
        <v>75</v>
      </c>
      <c r="J65" s="100" t="s">
        <v>788</v>
      </c>
      <c r="K65" s="98" t="s">
        <v>587</v>
      </c>
      <c r="L65" s="98" t="s">
        <v>588</v>
      </c>
      <c r="M65" s="96">
        <v>9678150214</v>
      </c>
      <c r="N65" s="18"/>
      <c r="O65" s="18"/>
      <c r="P65" s="49">
        <v>43707</v>
      </c>
      <c r="Q65" s="48" t="s">
        <v>112</v>
      </c>
      <c r="R65" s="48"/>
      <c r="S65" s="48"/>
      <c r="T65" s="18"/>
    </row>
    <row r="66" spans="1:20">
      <c r="A66" s="4">
        <v>62</v>
      </c>
      <c r="B66" s="48" t="s">
        <v>62</v>
      </c>
      <c r="C66" s="100" t="s">
        <v>712</v>
      </c>
      <c r="D66" s="100" t="s">
        <v>23</v>
      </c>
      <c r="E66" s="100" t="s">
        <v>713</v>
      </c>
      <c r="F66" s="100" t="s">
        <v>126</v>
      </c>
      <c r="G66" s="20">
        <v>37</v>
      </c>
      <c r="H66" s="20">
        <v>42</v>
      </c>
      <c r="I66" s="60">
        <f t="shared" si="0"/>
        <v>79</v>
      </c>
      <c r="J66" s="100" t="s">
        <v>789</v>
      </c>
      <c r="K66" s="98" t="s">
        <v>742</v>
      </c>
      <c r="L66" s="98" t="s">
        <v>743</v>
      </c>
      <c r="M66" s="96">
        <v>9957823938</v>
      </c>
      <c r="N66" s="18"/>
      <c r="O66" s="18"/>
      <c r="P66" s="49">
        <v>43707</v>
      </c>
      <c r="Q66" s="48" t="s">
        <v>112</v>
      </c>
      <c r="R66" s="48"/>
      <c r="S66" s="48"/>
      <c r="T66" s="18"/>
    </row>
    <row r="67" spans="1:20">
      <c r="A67" s="4">
        <v>63</v>
      </c>
      <c r="B67" s="48" t="s">
        <v>63</v>
      </c>
      <c r="C67" s="100" t="s">
        <v>714</v>
      </c>
      <c r="D67" s="100" t="s">
        <v>23</v>
      </c>
      <c r="E67" s="100" t="s">
        <v>715</v>
      </c>
      <c r="F67" s="100"/>
      <c r="G67" s="20">
        <v>30</v>
      </c>
      <c r="H67" s="20">
        <v>41</v>
      </c>
      <c r="I67" s="60">
        <f t="shared" si="0"/>
        <v>71</v>
      </c>
      <c r="J67" s="100" t="s">
        <v>790</v>
      </c>
      <c r="K67" s="98" t="s">
        <v>467</v>
      </c>
      <c r="L67" s="98" t="s">
        <v>759</v>
      </c>
      <c r="M67" s="96">
        <v>8011578752</v>
      </c>
      <c r="N67" s="18"/>
      <c r="O67" s="18"/>
      <c r="P67" s="49">
        <v>43707</v>
      </c>
      <c r="Q67" s="48" t="s">
        <v>112</v>
      </c>
      <c r="R67" s="48"/>
      <c r="S67" s="48"/>
      <c r="T67" s="18"/>
    </row>
    <row r="68" spans="1:20">
      <c r="A68" s="4">
        <v>64</v>
      </c>
      <c r="B68" s="48" t="s">
        <v>63</v>
      </c>
      <c r="C68" s="100" t="s">
        <v>716</v>
      </c>
      <c r="D68" s="100" t="s">
        <v>23</v>
      </c>
      <c r="E68" s="100" t="s">
        <v>717</v>
      </c>
      <c r="F68" s="100" t="s">
        <v>126</v>
      </c>
      <c r="G68" s="20">
        <v>50</v>
      </c>
      <c r="H68" s="20">
        <v>34</v>
      </c>
      <c r="I68" s="60">
        <f t="shared" si="0"/>
        <v>84</v>
      </c>
      <c r="J68" s="100" t="s">
        <v>791</v>
      </c>
      <c r="K68" s="98" t="s">
        <v>467</v>
      </c>
      <c r="L68" s="98" t="s">
        <v>759</v>
      </c>
      <c r="M68" s="96">
        <v>8011578752</v>
      </c>
      <c r="N68" s="18"/>
      <c r="O68" s="18"/>
      <c r="P68" s="49">
        <v>43707</v>
      </c>
      <c r="Q68" s="48" t="s">
        <v>112</v>
      </c>
      <c r="R68" s="48"/>
      <c r="S68" s="48"/>
      <c r="T68" s="18"/>
    </row>
    <row r="69" spans="1:20">
      <c r="A69" s="4">
        <v>65</v>
      </c>
      <c r="B69" s="48"/>
      <c r="C69" s="100" t="s">
        <v>198</v>
      </c>
      <c r="D69" s="100"/>
      <c r="E69" s="100"/>
      <c r="F69" s="100"/>
      <c r="G69" s="20"/>
      <c r="H69" s="20"/>
      <c r="I69" s="60">
        <f t="shared" si="0"/>
        <v>0</v>
      </c>
      <c r="J69" s="100"/>
      <c r="K69" s="98"/>
      <c r="L69" s="98"/>
      <c r="M69" s="96"/>
      <c r="N69" s="18"/>
      <c r="O69" s="18"/>
      <c r="P69" s="49">
        <v>43708</v>
      </c>
      <c r="Q69" s="48" t="s">
        <v>114</v>
      </c>
      <c r="R69" s="48"/>
      <c r="S69" s="48"/>
      <c r="T69" s="18"/>
    </row>
    <row r="70" spans="1:20">
      <c r="A70" s="4">
        <v>66</v>
      </c>
      <c r="B70" s="48" t="s">
        <v>62</v>
      </c>
      <c r="C70" s="100" t="s">
        <v>718</v>
      </c>
      <c r="D70" s="100" t="s">
        <v>23</v>
      </c>
      <c r="E70" s="100" t="s">
        <v>719</v>
      </c>
      <c r="F70" s="100" t="s">
        <v>126</v>
      </c>
      <c r="G70" s="20">
        <v>35</v>
      </c>
      <c r="H70" s="20">
        <v>47</v>
      </c>
      <c r="I70" s="60">
        <f t="shared" ref="I70:I133" si="1">SUM(G70:H70)</f>
        <v>82</v>
      </c>
      <c r="J70" s="100" t="s">
        <v>792</v>
      </c>
      <c r="K70" s="98" t="s">
        <v>587</v>
      </c>
      <c r="L70" s="98" t="s">
        <v>588</v>
      </c>
      <c r="M70" s="96">
        <v>9678150214</v>
      </c>
      <c r="N70" s="18"/>
      <c r="O70" s="18"/>
      <c r="P70" s="49">
        <v>42972</v>
      </c>
      <c r="Q70" s="48" t="s">
        <v>112</v>
      </c>
      <c r="R70" s="48"/>
      <c r="S70" s="48"/>
      <c r="T70" s="18"/>
    </row>
    <row r="71" spans="1:20">
      <c r="A71" s="4">
        <v>67</v>
      </c>
      <c r="B71" s="48" t="s">
        <v>62</v>
      </c>
      <c r="C71" s="100" t="s">
        <v>720</v>
      </c>
      <c r="D71" s="100" t="s">
        <v>23</v>
      </c>
      <c r="E71" s="100" t="s">
        <v>721</v>
      </c>
      <c r="F71" s="100" t="s">
        <v>126</v>
      </c>
      <c r="G71" s="20">
        <v>15</v>
      </c>
      <c r="H71" s="20">
        <v>20</v>
      </c>
      <c r="I71" s="60">
        <f t="shared" si="1"/>
        <v>35</v>
      </c>
      <c r="J71" s="100" t="s">
        <v>793</v>
      </c>
      <c r="K71" s="98" t="s">
        <v>587</v>
      </c>
      <c r="L71" s="98" t="s">
        <v>588</v>
      </c>
      <c r="M71" s="96">
        <v>9678150214</v>
      </c>
      <c r="N71" s="18"/>
      <c r="O71" s="18"/>
      <c r="P71" s="49">
        <v>42972</v>
      </c>
      <c r="Q71" s="48" t="s">
        <v>112</v>
      </c>
      <c r="R71" s="48"/>
      <c r="S71" s="48"/>
      <c r="T71" s="18"/>
    </row>
    <row r="72" spans="1:20">
      <c r="A72" s="4">
        <v>68</v>
      </c>
      <c r="B72" s="48" t="s">
        <v>63</v>
      </c>
      <c r="C72" s="100" t="s">
        <v>722</v>
      </c>
      <c r="D72" s="100" t="s">
        <v>23</v>
      </c>
      <c r="E72" s="100" t="s">
        <v>723</v>
      </c>
      <c r="F72" s="100" t="s">
        <v>126</v>
      </c>
      <c r="G72" s="20">
        <v>95</v>
      </c>
      <c r="H72" s="20">
        <v>110</v>
      </c>
      <c r="I72" s="60">
        <f t="shared" si="1"/>
        <v>205</v>
      </c>
      <c r="J72" s="100" t="s">
        <v>794</v>
      </c>
      <c r="K72" s="98" t="s">
        <v>795</v>
      </c>
      <c r="L72" s="98" t="s">
        <v>796</v>
      </c>
      <c r="M72" s="96">
        <v>9954136822</v>
      </c>
      <c r="N72" s="98" t="s">
        <v>797</v>
      </c>
      <c r="O72" s="96">
        <v>94353933187</v>
      </c>
      <c r="P72" s="49">
        <v>42972</v>
      </c>
      <c r="Q72" s="48" t="s">
        <v>112</v>
      </c>
      <c r="R72" s="48"/>
      <c r="S72" s="48"/>
      <c r="T72" s="18"/>
    </row>
    <row r="73" spans="1:20">
      <c r="A73" s="4">
        <v>69</v>
      </c>
      <c r="B73" s="48" t="s">
        <v>62</v>
      </c>
      <c r="C73" s="96" t="s">
        <v>724</v>
      </c>
      <c r="D73" s="96" t="s">
        <v>25</v>
      </c>
      <c r="E73" s="97">
        <v>10</v>
      </c>
      <c r="F73" s="97"/>
      <c r="G73" s="97">
        <v>47</v>
      </c>
      <c r="H73" s="97">
        <v>46</v>
      </c>
      <c r="I73" s="60">
        <f t="shared" si="1"/>
        <v>93</v>
      </c>
      <c r="J73" s="101">
        <v>9577511360</v>
      </c>
      <c r="K73" s="98" t="s">
        <v>587</v>
      </c>
      <c r="L73" s="98" t="s">
        <v>588</v>
      </c>
      <c r="M73" s="96">
        <v>9678150214</v>
      </c>
      <c r="N73" s="98" t="s">
        <v>798</v>
      </c>
      <c r="O73" s="96">
        <v>8473977573</v>
      </c>
      <c r="P73" s="49">
        <v>42973</v>
      </c>
      <c r="Q73" s="48" t="s">
        <v>114</v>
      </c>
      <c r="R73" s="48"/>
      <c r="S73" s="48"/>
      <c r="T73" s="18"/>
    </row>
    <row r="74" spans="1:20">
      <c r="A74" s="4">
        <v>70</v>
      </c>
      <c r="B74" s="48" t="s">
        <v>63</v>
      </c>
      <c r="C74" s="96" t="s">
        <v>725</v>
      </c>
      <c r="D74" s="96" t="s">
        <v>25</v>
      </c>
      <c r="E74" s="97">
        <v>8</v>
      </c>
      <c r="F74" s="97"/>
      <c r="G74" s="97">
        <v>74</v>
      </c>
      <c r="H74" s="97">
        <v>67</v>
      </c>
      <c r="I74" s="60">
        <f t="shared" si="1"/>
        <v>141</v>
      </c>
      <c r="J74" s="101">
        <v>8811996116</v>
      </c>
      <c r="K74" s="98" t="s">
        <v>799</v>
      </c>
      <c r="L74" s="98" t="s">
        <v>800</v>
      </c>
      <c r="M74" s="96">
        <v>8822014375</v>
      </c>
      <c r="N74" s="98" t="s">
        <v>801</v>
      </c>
      <c r="O74" s="96"/>
      <c r="P74" s="49">
        <v>42973</v>
      </c>
      <c r="Q74" s="48" t="s">
        <v>114</v>
      </c>
      <c r="R74" s="48"/>
      <c r="S74" s="48"/>
      <c r="T74" s="18"/>
    </row>
    <row r="75" spans="1:20">
      <c r="A75" s="4">
        <v>71</v>
      </c>
      <c r="B75" s="48" t="s">
        <v>62</v>
      </c>
      <c r="C75" s="96" t="s">
        <v>726</v>
      </c>
      <c r="D75" s="96" t="s">
        <v>25</v>
      </c>
      <c r="E75" s="97">
        <v>8</v>
      </c>
      <c r="F75" s="97"/>
      <c r="G75" s="97">
        <v>47</v>
      </c>
      <c r="H75" s="97">
        <v>49</v>
      </c>
      <c r="I75" s="60">
        <f t="shared" si="1"/>
        <v>96</v>
      </c>
      <c r="J75" s="101">
        <v>9577118530</v>
      </c>
      <c r="K75" s="98" t="s">
        <v>742</v>
      </c>
      <c r="L75" s="98" t="s">
        <v>743</v>
      </c>
      <c r="M75" s="96">
        <v>9957823938</v>
      </c>
      <c r="N75" s="98" t="s">
        <v>744</v>
      </c>
      <c r="O75" s="96">
        <v>9854364643</v>
      </c>
      <c r="P75" s="49">
        <v>42975</v>
      </c>
      <c r="Q75" s="48" t="s">
        <v>89</v>
      </c>
      <c r="R75" s="48"/>
      <c r="S75" s="48"/>
      <c r="T75" s="18"/>
    </row>
    <row r="76" spans="1:20">
      <c r="A76" s="4">
        <v>72</v>
      </c>
      <c r="B76" s="48" t="s">
        <v>63</v>
      </c>
      <c r="C76" s="96" t="s">
        <v>727</v>
      </c>
      <c r="D76" s="96" t="s">
        <v>25</v>
      </c>
      <c r="E76" s="97">
        <v>9</v>
      </c>
      <c r="F76" s="97"/>
      <c r="G76" s="97">
        <v>40</v>
      </c>
      <c r="H76" s="97">
        <v>33</v>
      </c>
      <c r="I76" s="60">
        <f t="shared" si="1"/>
        <v>73</v>
      </c>
      <c r="J76" s="101">
        <v>9508860252</v>
      </c>
      <c r="K76" s="98" t="s">
        <v>795</v>
      </c>
      <c r="L76" s="98" t="s">
        <v>796</v>
      </c>
      <c r="M76" s="96">
        <v>9954136822</v>
      </c>
      <c r="N76" s="98" t="s">
        <v>802</v>
      </c>
      <c r="O76" s="96">
        <v>8486929169</v>
      </c>
      <c r="P76" s="49">
        <v>42975</v>
      </c>
      <c r="Q76" s="48" t="s">
        <v>89</v>
      </c>
      <c r="R76" s="48"/>
      <c r="S76" s="48"/>
      <c r="T76" s="18"/>
    </row>
    <row r="77" spans="1:20">
      <c r="A77" s="4">
        <v>73</v>
      </c>
      <c r="B77" s="48" t="s">
        <v>62</v>
      </c>
      <c r="C77" s="96" t="s">
        <v>728</v>
      </c>
      <c r="D77" s="96" t="s">
        <v>25</v>
      </c>
      <c r="E77" s="97">
        <v>21</v>
      </c>
      <c r="F77" s="97"/>
      <c r="G77" s="97">
        <v>36</v>
      </c>
      <c r="H77" s="97">
        <v>21</v>
      </c>
      <c r="I77" s="60">
        <f t="shared" si="1"/>
        <v>57</v>
      </c>
      <c r="J77" s="101">
        <v>9954019128</v>
      </c>
      <c r="K77" s="98" t="s">
        <v>587</v>
      </c>
      <c r="L77" s="98" t="s">
        <v>588</v>
      </c>
      <c r="M77" s="96">
        <v>9678150214</v>
      </c>
      <c r="N77" s="98" t="s">
        <v>768</v>
      </c>
      <c r="O77" s="96">
        <v>9957984264</v>
      </c>
      <c r="P77" s="49">
        <v>42976</v>
      </c>
      <c r="Q77" s="48" t="s">
        <v>94</v>
      </c>
      <c r="R77" s="48"/>
      <c r="S77" s="48"/>
      <c r="T77" s="18"/>
    </row>
    <row r="78" spans="1:20">
      <c r="A78" s="4">
        <v>74</v>
      </c>
      <c r="B78" s="48" t="s">
        <v>62</v>
      </c>
      <c r="C78" s="96" t="s">
        <v>729</v>
      </c>
      <c r="D78" s="96" t="s">
        <v>25</v>
      </c>
      <c r="E78" s="97">
        <v>12</v>
      </c>
      <c r="F78" s="97"/>
      <c r="G78" s="97">
        <v>52</v>
      </c>
      <c r="H78" s="97">
        <v>46</v>
      </c>
      <c r="I78" s="60">
        <f t="shared" si="1"/>
        <v>98</v>
      </c>
      <c r="J78" s="101">
        <v>9706783628</v>
      </c>
      <c r="K78" s="98" t="s">
        <v>742</v>
      </c>
      <c r="L78" s="98" t="s">
        <v>743</v>
      </c>
      <c r="M78" s="96">
        <v>9957823938</v>
      </c>
      <c r="N78" s="98" t="s">
        <v>803</v>
      </c>
      <c r="O78" s="96">
        <v>9613639037</v>
      </c>
      <c r="P78" s="49">
        <v>42976</v>
      </c>
      <c r="Q78" s="48" t="s">
        <v>94</v>
      </c>
      <c r="R78" s="48"/>
      <c r="S78" s="48"/>
      <c r="T78" s="18"/>
    </row>
    <row r="79" spans="1:20">
      <c r="A79" s="4">
        <v>75</v>
      </c>
      <c r="B79" s="48" t="s">
        <v>63</v>
      </c>
      <c r="C79" s="96" t="s">
        <v>730</v>
      </c>
      <c r="D79" s="96" t="s">
        <v>25</v>
      </c>
      <c r="E79" s="97">
        <v>11</v>
      </c>
      <c r="F79" s="97"/>
      <c r="G79" s="97">
        <v>70</v>
      </c>
      <c r="H79" s="97">
        <v>75</v>
      </c>
      <c r="I79" s="60">
        <f t="shared" si="1"/>
        <v>145</v>
      </c>
      <c r="J79" s="101">
        <v>9707641935</v>
      </c>
      <c r="K79" s="98" t="s">
        <v>799</v>
      </c>
      <c r="L79" s="98" t="s">
        <v>800</v>
      </c>
      <c r="M79" s="96">
        <v>8822014375</v>
      </c>
      <c r="N79" s="98" t="s">
        <v>804</v>
      </c>
      <c r="O79" s="96">
        <v>9707656115</v>
      </c>
      <c r="P79" s="49">
        <v>42976</v>
      </c>
      <c r="Q79" s="48" t="s">
        <v>94</v>
      </c>
      <c r="R79" s="48"/>
      <c r="S79" s="48"/>
      <c r="T79" s="18"/>
    </row>
    <row r="80" spans="1:20">
      <c r="A80" s="4">
        <v>76</v>
      </c>
      <c r="B80" s="48" t="s">
        <v>62</v>
      </c>
      <c r="C80" s="100" t="s">
        <v>731</v>
      </c>
      <c r="D80" s="100" t="s">
        <v>23</v>
      </c>
      <c r="E80" s="100" t="s">
        <v>732</v>
      </c>
      <c r="F80" s="100" t="s">
        <v>126</v>
      </c>
      <c r="G80" s="20">
        <v>34</v>
      </c>
      <c r="H80" s="20">
        <v>29</v>
      </c>
      <c r="I80" s="60">
        <f t="shared" si="1"/>
        <v>63</v>
      </c>
      <c r="J80" s="100" t="s">
        <v>805</v>
      </c>
      <c r="K80" s="98" t="s">
        <v>587</v>
      </c>
      <c r="L80" s="98" t="s">
        <v>588</v>
      </c>
      <c r="M80" s="96">
        <v>9678150214</v>
      </c>
      <c r="N80" s="98" t="s">
        <v>768</v>
      </c>
      <c r="O80" s="96">
        <v>9957984264</v>
      </c>
      <c r="P80" s="49">
        <v>42977</v>
      </c>
      <c r="Q80" s="48" t="s">
        <v>98</v>
      </c>
      <c r="R80" s="48"/>
      <c r="S80" s="48"/>
      <c r="T80" s="18"/>
    </row>
    <row r="81" spans="1:20">
      <c r="A81" s="4">
        <v>77</v>
      </c>
      <c r="B81" s="48" t="s">
        <v>62</v>
      </c>
      <c r="C81" s="100" t="s">
        <v>733</v>
      </c>
      <c r="D81" s="100" t="s">
        <v>23</v>
      </c>
      <c r="E81" s="100" t="s">
        <v>734</v>
      </c>
      <c r="F81" s="100" t="s">
        <v>126</v>
      </c>
      <c r="G81" s="20">
        <v>38</v>
      </c>
      <c r="H81" s="20">
        <v>32</v>
      </c>
      <c r="I81" s="60">
        <f t="shared" si="1"/>
        <v>70</v>
      </c>
      <c r="J81" s="100" t="s">
        <v>806</v>
      </c>
      <c r="K81" s="98" t="s">
        <v>587</v>
      </c>
      <c r="L81" s="98" t="s">
        <v>588</v>
      </c>
      <c r="M81" s="96">
        <v>9678150214</v>
      </c>
      <c r="N81" s="98" t="s">
        <v>768</v>
      </c>
      <c r="O81" s="96">
        <v>9957984264</v>
      </c>
      <c r="P81" s="49">
        <v>42977</v>
      </c>
      <c r="Q81" s="48" t="s">
        <v>98</v>
      </c>
      <c r="R81" s="48"/>
      <c r="S81" s="48"/>
      <c r="T81" s="18"/>
    </row>
    <row r="82" spans="1:20">
      <c r="A82" s="4">
        <v>78</v>
      </c>
      <c r="B82" s="48" t="s">
        <v>63</v>
      </c>
      <c r="C82" s="100" t="s">
        <v>735</v>
      </c>
      <c r="D82" s="100"/>
      <c r="E82" s="100" t="s">
        <v>736</v>
      </c>
      <c r="F82" s="100" t="s">
        <v>126</v>
      </c>
      <c r="G82" s="20">
        <v>73</v>
      </c>
      <c r="H82" s="20">
        <v>53</v>
      </c>
      <c r="I82" s="60">
        <f t="shared" si="1"/>
        <v>126</v>
      </c>
      <c r="J82" s="100" t="s">
        <v>807</v>
      </c>
      <c r="K82" s="98" t="s">
        <v>795</v>
      </c>
      <c r="L82" s="98" t="s">
        <v>796</v>
      </c>
      <c r="M82" s="96">
        <v>9954136822</v>
      </c>
      <c r="N82" s="98" t="s">
        <v>802</v>
      </c>
      <c r="O82" s="96">
        <v>8486929169</v>
      </c>
      <c r="P82" s="49">
        <v>42977</v>
      </c>
      <c r="Q82" s="48" t="s">
        <v>98</v>
      </c>
      <c r="R82" s="48"/>
      <c r="S82" s="4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78</v>
      </c>
      <c r="D165" s="21"/>
      <c r="E165" s="13"/>
      <c r="F165" s="21"/>
      <c r="G165" s="61">
        <f>SUM(G5:G164)</f>
        <v>3206</v>
      </c>
      <c r="H165" s="61">
        <f>SUM(H5:H164)</f>
        <v>3167</v>
      </c>
      <c r="I165" s="61">
        <f>SUM(I5:I164)</f>
        <v>6373</v>
      </c>
      <c r="J165" s="21"/>
      <c r="K165" s="21"/>
      <c r="L165" s="21"/>
      <c r="M165" s="21"/>
      <c r="N165" s="21"/>
      <c r="O165" s="21"/>
      <c r="P165" s="14"/>
      <c r="Q165" s="21"/>
      <c r="R165" s="21"/>
      <c r="S165" s="21"/>
      <c r="T165" s="12"/>
    </row>
    <row r="166" spans="1:20">
      <c r="A166" s="44" t="s">
        <v>62</v>
      </c>
      <c r="B166" s="10">
        <f>COUNTIF(B$5:B$164,"Team 1")</f>
        <v>37</v>
      </c>
      <c r="C166" s="44" t="s">
        <v>25</v>
      </c>
      <c r="D166" s="10">
        <f>COUNTIF(D5:D164,"Anganwadi")</f>
        <v>40</v>
      </c>
    </row>
    <row r="167" spans="1:20">
      <c r="A167" s="44" t="s">
        <v>63</v>
      </c>
      <c r="B167" s="10">
        <f>COUNTIF(B$6:B$164,"Team 2")</f>
        <v>29</v>
      </c>
      <c r="C167" s="44" t="s">
        <v>23</v>
      </c>
      <c r="D167" s="10">
        <f>COUNTIF(D5:D164,"School")</f>
        <v>25</v>
      </c>
    </row>
  </sheetData>
  <sheetProtection password="8527" sheet="1" objects="1" scenarios="1"/>
  <mergeCells count="20">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activeCell="R5" sqref="R5:S109"/>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75" t="s">
        <v>70</v>
      </c>
      <c r="B1" s="175"/>
      <c r="C1" s="175"/>
      <c r="D1" s="56"/>
      <c r="E1" s="56"/>
      <c r="F1" s="56"/>
      <c r="G1" s="56"/>
      <c r="H1" s="56"/>
      <c r="I1" s="56"/>
      <c r="J1" s="56"/>
      <c r="K1" s="56"/>
      <c r="L1" s="56"/>
      <c r="M1" s="177"/>
      <c r="N1" s="177"/>
      <c r="O1" s="177"/>
      <c r="P1" s="177"/>
      <c r="Q1" s="177"/>
      <c r="R1" s="177"/>
      <c r="S1" s="177"/>
      <c r="T1" s="177"/>
    </row>
    <row r="2" spans="1:20">
      <c r="A2" s="171" t="s">
        <v>59</v>
      </c>
      <c r="B2" s="172"/>
      <c r="C2" s="172"/>
      <c r="D2" s="25">
        <v>43709</v>
      </c>
      <c r="E2" s="22"/>
      <c r="F2" s="22"/>
      <c r="G2" s="22"/>
      <c r="H2" s="22"/>
      <c r="I2" s="22"/>
      <c r="J2" s="22"/>
      <c r="K2" s="22"/>
      <c r="L2" s="22"/>
      <c r="M2" s="22"/>
      <c r="N2" s="22"/>
      <c r="O2" s="22"/>
      <c r="P2" s="22"/>
      <c r="Q2" s="22"/>
      <c r="R2" s="22"/>
      <c r="S2" s="22"/>
    </row>
    <row r="3" spans="1:20" ht="24" customHeight="1">
      <c r="A3" s="167" t="s">
        <v>14</v>
      </c>
      <c r="B3" s="169" t="s">
        <v>61</v>
      </c>
      <c r="C3" s="166" t="s">
        <v>7</v>
      </c>
      <c r="D3" s="166" t="s">
        <v>55</v>
      </c>
      <c r="E3" s="166" t="s">
        <v>16</v>
      </c>
      <c r="F3" s="173" t="s">
        <v>17</v>
      </c>
      <c r="G3" s="166" t="s">
        <v>8</v>
      </c>
      <c r="H3" s="166"/>
      <c r="I3" s="166"/>
      <c r="J3" s="166" t="s">
        <v>31</v>
      </c>
      <c r="K3" s="169" t="s">
        <v>33</v>
      </c>
      <c r="L3" s="169" t="s">
        <v>50</v>
      </c>
      <c r="M3" s="169" t="s">
        <v>51</v>
      </c>
      <c r="N3" s="169" t="s">
        <v>34</v>
      </c>
      <c r="O3" s="169" t="s">
        <v>35</v>
      </c>
      <c r="P3" s="167" t="s">
        <v>54</v>
      </c>
      <c r="Q3" s="166" t="s">
        <v>52</v>
      </c>
      <c r="R3" s="166" t="s">
        <v>32</v>
      </c>
      <c r="S3" s="166" t="s">
        <v>53</v>
      </c>
      <c r="T3" s="166" t="s">
        <v>13</v>
      </c>
    </row>
    <row r="4" spans="1:20" ht="25.5" customHeight="1">
      <c r="A4" s="167"/>
      <c r="B4" s="174"/>
      <c r="C4" s="166"/>
      <c r="D4" s="166"/>
      <c r="E4" s="166"/>
      <c r="F4" s="173"/>
      <c r="G4" s="23" t="s">
        <v>9</v>
      </c>
      <c r="H4" s="23" t="s">
        <v>10</v>
      </c>
      <c r="I4" s="23" t="s">
        <v>11</v>
      </c>
      <c r="J4" s="166"/>
      <c r="K4" s="170"/>
      <c r="L4" s="170"/>
      <c r="M4" s="170"/>
      <c r="N4" s="170"/>
      <c r="O4" s="170"/>
      <c r="P4" s="167"/>
      <c r="Q4" s="167"/>
      <c r="R4" s="166"/>
      <c r="S4" s="166"/>
      <c r="T4" s="166"/>
    </row>
    <row r="5" spans="1:20">
      <c r="A5" s="4">
        <v>1</v>
      </c>
      <c r="B5" s="102"/>
      <c r="C5" s="103" t="s">
        <v>141</v>
      </c>
      <c r="D5" s="103"/>
      <c r="E5" s="103"/>
      <c r="F5" s="104"/>
      <c r="G5" s="105"/>
      <c r="H5" s="105"/>
      <c r="I5" s="62">
        <f>SUM(G5:H5)</f>
        <v>0</v>
      </c>
      <c r="J5" s="103"/>
      <c r="K5" s="107"/>
      <c r="L5" s="107"/>
      <c r="M5" s="107"/>
      <c r="N5" s="107"/>
      <c r="O5" s="107"/>
      <c r="P5" s="49">
        <v>43709</v>
      </c>
      <c r="Q5" s="105" t="s">
        <v>116</v>
      </c>
      <c r="R5" s="103"/>
      <c r="S5" s="103"/>
      <c r="T5" s="18"/>
    </row>
    <row r="6" spans="1:20">
      <c r="A6" s="4">
        <v>2</v>
      </c>
      <c r="B6" s="102"/>
      <c r="C6" s="103" t="s">
        <v>131</v>
      </c>
      <c r="D6" s="103"/>
      <c r="E6" s="103"/>
      <c r="F6" s="104"/>
      <c r="G6" s="105"/>
      <c r="H6" s="105"/>
      <c r="I6" s="62">
        <f t="shared" ref="I6:I69" si="0">SUM(G6:H6)</f>
        <v>0</v>
      </c>
      <c r="J6" s="103"/>
      <c r="K6" s="107"/>
      <c r="L6" s="107"/>
      <c r="M6" s="107"/>
      <c r="N6" s="107"/>
      <c r="O6" s="107"/>
      <c r="P6" s="49">
        <v>43710</v>
      </c>
      <c r="Q6" s="108" t="s">
        <v>89</v>
      </c>
      <c r="R6" s="103"/>
      <c r="S6" s="103"/>
      <c r="T6" s="18"/>
    </row>
    <row r="7" spans="1:20">
      <c r="A7" s="4">
        <v>3</v>
      </c>
      <c r="B7" s="48" t="s">
        <v>62</v>
      </c>
      <c r="C7" s="96" t="s">
        <v>808</v>
      </c>
      <c r="D7" s="96" t="s">
        <v>25</v>
      </c>
      <c r="E7" s="97">
        <v>6</v>
      </c>
      <c r="F7" s="97"/>
      <c r="G7" s="97">
        <v>44</v>
      </c>
      <c r="H7" s="97">
        <v>48</v>
      </c>
      <c r="I7" s="62">
        <f t="shared" si="0"/>
        <v>92</v>
      </c>
      <c r="J7" s="96">
        <v>9577511664</v>
      </c>
      <c r="K7" s="98" t="s">
        <v>782</v>
      </c>
      <c r="L7" s="98" t="s">
        <v>783</v>
      </c>
      <c r="M7" s="109">
        <v>9957997620</v>
      </c>
      <c r="N7" s="98" t="s">
        <v>884</v>
      </c>
      <c r="O7" s="109">
        <v>9678389500</v>
      </c>
      <c r="P7" s="49">
        <v>43711</v>
      </c>
      <c r="Q7" s="108" t="s">
        <v>94</v>
      </c>
      <c r="R7" s="48"/>
      <c r="S7" s="48"/>
      <c r="T7" s="18"/>
    </row>
    <row r="8" spans="1:20">
      <c r="A8" s="4">
        <v>4</v>
      </c>
      <c r="B8" s="48" t="s">
        <v>63</v>
      </c>
      <c r="C8" s="96" t="s">
        <v>809</v>
      </c>
      <c r="D8" s="96" t="s">
        <v>25</v>
      </c>
      <c r="E8" s="97">
        <v>13</v>
      </c>
      <c r="F8" s="97"/>
      <c r="G8" s="97">
        <v>82</v>
      </c>
      <c r="H8" s="97">
        <v>85</v>
      </c>
      <c r="I8" s="62">
        <f t="shared" si="0"/>
        <v>167</v>
      </c>
      <c r="J8" s="96">
        <v>9508310552</v>
      </c>
      <c r="K8" s="98" t="s">
        <v>795</v>
      </c>
      <c r="L8" s="98" t="s">
        <v>796</v>
      </c>
      <c r="M8" s="109">
        <v>9954136822</v>
      </c>
      <c r="N8" s="98" t="s">
        <v>797</v>
      </c>
      <c r="O8" s="109">
        <v>94353933187</v>
      </c>
      <c r="P8" s="49">
        <v>43711</v>
      </c>
      <c r="Q8" s="108" t="s">
        <v>94</v>
      </c>
      <c r="R8" s="48"/>
      <c r="S8" s="48"/>
      <c r="T8" s="18"/>
    </row>
    <row r="9" spans="1:20">
      <c r="A9" s="4">
        <v>5</v>
      </c>
      <c r="B9" s="48" t="s">
        <v>62</v>
      </c>
      <c r="C9" s="96" t="s">
        <v>810</v>
      </c>
      <c r="D9" s="96" t="s">
        <v>25</v>
      </c>
      <c r="E9" s="97">
        <v>23</v>
      </c>
      <c r="F9" s="97"/>
      <c r="G9" s="97">
        <v>57</v>
      </c>
      <c r="H9" s="97">
        <v>65</v>
      </c>
      <c r="I9" s="62">
        <f t="shared" si="0"/>
        <v>122</v>
      </c>
      <c r="J9" s="96">
        <v>7399648957</v>
      </c>
      <c r="K9" s="98" t="s">
        <v>782</v>
      </c>
      <c r="L9" s="98" t="s">
        <v>783</v>
      </c>
      <c r="M9" s="109">
        <v>9957997620</v>
      </c>
      <c r="N9" s="98" t="s">
        <v>884</v>
      </c>
      <c r="O9" s="109">
        <v>9678389500</v>
      </c>
      <c r="P9" s="49">
        <v>43712</v>
      </c>
      <c r="Q9" s="108" t="s">
        <v>98</v>
      </c>
      <c r="R9" s="48"/>
      <c r="S9" s="48"/>
      <c r="T9" s="18"/>
    </row>
    <row r="10" spans="1:20">
      <c r="A10" s="4">
        <v>6</v>
      </c>
      <c r="B10" s="48" t="s">
        <v>63</v>
      </c>
      <c r="C10" s="96" t="s">
        <v>811</v>
      </c>
      <c r="D10" s="96" t="s">
        <v>25</v>
      </c>
      <c r="E10" s="97">
        <v>1</v>
      </c>
      <c r="F10" s="97"/>
      <c r="G10" s="97">
        <v>55</v>
      </c>
      <c r="H10" s="97">
        <v>55</v>
      </c>
      <c r="I10" s="62">
        <f t="shared" si="0"/>
        <v>110</v>
      </c>
      <c r="J10" s="96">
        <v>7869227868</v>
      </c>
      <c r="K10" s="98" t="s">
        <v>795</v>
      </c>
      <c r="L10" s="98" t="s">
        <v>796</v>
      </c>
      <c r="M10" s="109">
        <v>9954136822</v>
      </c>
      <c r="N10" s="98" t="s">
        <v>797</v>
      </c>
      <c r="O10" s="109">
        <v>94353933187</v>
      </c>
      <c r="P10" s="49">
        <v>43712</v>
      </c>
      <c r="Q10" s="108" t="s">
        <v>98</v>
      </c>
      <c r="R10" s="48"/>
      <c r="S10" s="48"/>
      <c r="T10" s="18"/>
    </row>
    <row r="11" spans="1:20">
      <c r="A11" s="4">
        <v>7</v>
      </c>
      <c r="B11" s="48" t="s">
        <v>62</v>
      </c>
      <c r="C11" s="100" t="s">
        <v>812</v>
      </c>
      <c r="D11" s="100" t="s">
        <v>23</v>
      </c>
      <c r="E11" s="106" t="s">
        <v>813</v>
      </c>
      <c r="F11" s="100" t="s">
        <v>126</v>
      </c>
      <c r="G11" s="20">
        <v>68</v>
      </c>
      <c r="H11" s="20">
        <v>82</v>
      </c>
      <c r="I11" s="62">
        <f t="shared" si="0"/>
        <v>150</v>
      </c>
      <c r="J11" s="100" t="s">
        <v>885</v>
      </c>
      <c r="K11" s="98" t="s">
        <v>587</v>
      </c>
      <c r="L11" s="98" t="s">
        <v>588</v>
      </c>
      <c r="M11" s="109">
        <v>9678150214</v>
      </c>
      <c r="N11" s="18"/>
      <c r="O11" s="110"/>
      <c r="P11" s="49">
        <v>43713</v>
      </c>
      <c r="Q11" s="108" t="s">
        <v>101</v>
      </c>
      <c r="R11" s="48"/>
      <c r="S11" s="48"/>
      <c r="T11" s="18"/>
    </row>
    <row r="12" spans="1:20">
      <c r="A12" s="4">
        <v>8</v>
      </c>
      <c r="B12" s="48" t="s">
        <v>63</v>
      </c>
      <c r="C12" s="100" t="s">
        <v>814</v>
      </c>
      <c r="D12" s="100" t="s">
        <v>23</v>
      </c>
      <c r="E12" s="106" t="s">
        <v>815</v>
      </c>
      <c r="F12" s="100" t="s">
        <v>126</v>
      </c>
      <c r="G12" s="20">
        <v>35</v>
      </c>
      <c r="H12" s="20">
        <v>50</v>
      </c>
      <c r="I12" s="62">
        <f t="shared" si="0"/>
        <v>85</v>
      </c>
      <c r="J12" s="100" t="s">
        <v>886</v>
      </c>
      <c r="K12" s="96" t="s">
        <v>341</v>
      </c>
      <c r="L12" s="96" t="s">
        <v>887</v>
      </c>
      <c r="M12" s="109">
        <v>9401452705</v>
      </c>
      <c r="N12" s="18"/>
      <c r="O12" s="110"/>
      <c r="P12" s="49">
        <v>43713</v>
      </c>
      <c r="Q12" s="108" t="s">
        <v>101</v>
      </c>
      <c r="R12" s="48"/>
      <c r="S12" s="48"/>
      <c r="T12" s="18"/>
    </row>
    <row r="13" spans="1:20">
      <c r="A13" s="4">
        <v>9</v>
      </c>
      <c r="B13" s="48" t="s">
        <v>63</v>
      </c>
      <c r="C13" s="100" t="s">
        <v>816</v>
      </c>
      <c r="D13" s="100" t="s">
        <v>23</v>
      </c>
      <c r="E13" s="106" t="s">
        <v>817</v>
      </c>
      <c r="F13" s="100" t="s">
        <v>126</v>
      </c>
      <c r="G13" s="20">
        <v>34</v>
      </c>
      <c r="H13" s="20">
        <v>52</v>
      </c>
      <c r="I13" s="62">
        <f t="shared" si="0"/>
        <v>86</v>
      </c>
      <c r="J13" s="100" t="s">
        <v>888</v>
      </c>
      <c r="K13" s="96" t="s">
        <v>341</v>
      </c>
      <c r="L13" s="96" t="s">
        <v>887</v>
      </c>
      <c r="M13" s="109">
        <v>9401452705</v>
      </c>
      <c r="N13" s="18"/>
      <c r="O13" s="110"/>
      <c r="P13" s="49">
        <v>43713</v>
      </c>
      <c r="Q13" s="108" t="s">
        <v>101</v>
      </c>
      <c r="R13" s="48"/>
      <c r="S13" s="48"/>
      <c r="T13" s="18"/>
    </row>
    <row r="14" spans="1:20">
      <c r="A14" s="4">
        <v>10</v>
      </c>
      <c r="B14" s="48" t="s">
        <v>62</v>
      </c>
      <c r="C14" s="96" t="s">
        <v>818</v>
      </c>
      <c r="D14" s="96" t="s">
        <v>25</v>
      </c>
      <c r="E14" s="97">
        <v>22</v>
      </c>
      <c r="F14" s="97"/>
      <c r="G14" s="97">
        <v>25</v>
      </c>
      <c r="H14" s="97">
        <v>26</v>
      </c>
      <c r="I14" s="62">
        <f t="shared" si="0"/>
        <v>51</v>
      </c>
      <c r="J14" s="96">
        <v>7399253484</v>
      </c>
      <c r="K14" s="98" t="s">
        <v>782</v>
      </c>
      <c r="L14" s="98" t="s">
        <v>783</v>
      </c>
      <c r="M14" s="109">
        <v>9957997620</v>
      </c>
      <c r="N14" s="98" t="s">
        <v>889</v>
      </c>
      <c r="O14" s="109">
        <v>9613603439</v>
      </c>
      <c r="P14" s="49">
        <v>43714</v>
      </c>
      <c r="Q14" s="108" t="s">
        <v>112</v>
      </c>
      <c r="R14" s="48"/>
      <c r="S14" s="48"/>
      <c r="T14" s="18"/>
    </row>
    <row r="15" spans="1:20">
      <c r="A15" s="4">
        <v>11</v>
      </c>
      <c r="B15" s="48" t="s">
        <v>62</v>
      </c>
      <c r="C15" s="96" t="s">
        <v>819</v>
      </c>
      <c r="D15" s="96" t="s">
        <v>25</v>
      </c>
      <c r="E15" s="97">
        <v>17</v>
      </c>
      <c r="F15" s="97"/>
      <c r="G15" s="97">
        <v>22</v>
      </c>
      <c r="H15" s="97">
        <v>28</v>
      </c>
      <c r="I15" s="62">
        <f t="shared" si="0"/>
        <v>50</v>
      </c>
      <c r="J15" s="96">
        <v>8486647713</v>
      </c>
      <c r="K15" s="98" t="s">
        <v>742</v>
      </c>
      <c r="L15" s="98" t="s">
        <v>743</v>
      </c>
      <c r="M15" s="109">
        <v>9957823938</v>
      </c>
      <c r="N15" s="98" t="s">
        <v>890</v>
      </c>
      <c r="O15" s="109">
        <v>9613429564</v>
      </c>
      <c r="P15" s="49">
        <v>43714</v>
      </c>
      <c r="Q15" s="108" t="s">
        <v>112</v>
      </c>
      <c r="R15" s="48"/>
      <c r="S15" s="48"/>
      <c r="T15" s="18"/>
    </row>
    <row r="16" spans="1:20">
      <c r="A16" s="4">
        <v>12</v>
      </c>
      <c r="B16" s="48" t="s">
        <v>63</v>
      </c>
      <c r="C16" s="96" t="s">
        <v>820</v>
      </c>
      <c r="D16" s="96" t="s">
        <v>25</v>
      </c>
      <c r="E16" s="97">
        <v>2</v>
      </c>
      <c r="F16" s="97"/>
      <c r="G16" s="97">
        <v>86</v>
      </c>
      <c r="H16" s="97">
        <v>79</v>
      </c>
      <c r="I16" s="62">
        <f t="shared" si="0"/>
        <v>165</v>
      </c>
      <c r="J16" s="96">
        <v>8876338364</v>
      </c>
      <c r="K16" s="98" t="s">
        <v>795</v>
      </c>
      <c r="L16" s="98" t="s">
        <v>796</v>
      </c>
      <c r="M16" s="109">
        <v>9954136822</v>
      </c>
      <c r="N16" s="98" t="s">
        <v>891</v>
      </c>
      <c r="O16" s="109"/>
      <c r="P16" s="49">
        <v>43714</v>
      </c>
      <c r="Q16" s="108" t="s">
        <v>112</v>
      </c>
      <c r="R16" s="48"/>
      <c r="S16" s="48"/>
      <c r="T16" s="18"/>
    </row>
    <row r="17" spans="1:20">
      <c r="A17" s="4">
        <v>13</v>
      </c>
      <c r="B17" s="48"/>
      <c r="C17" s="96" t="s">
        <v>198</v>
      </c>
      <c r="D17" s="96"/>
      <c r="E17" s="97"/>
      <c r="F17" s="97"/>
      <c r="G17" s="97"/>
      <c r="H17" s="97"/>
      <c r="I17" s="62">
        <f t="shared" si="0"/>
        <v>0</v>
      </c>
      <c r="J17" s="96"/>
      <c r="K17" s="98"/>
      <c r="L17" s="98"/>
      <c r="M17" s="109"/>
      <c r="N17" s="98"/>
      <c r="O17" s="109"/>
      <c r="P17" s="49">
        <v>43715</v>
      </c>
      <c r="Q17" s="108" t="s">
        <v>114</v>
      </c>
      <c r="R17" s="48"/>
      <c r="S17" s="48"/>
      <c r="T17" s="18"/>
    </row>
    <row r="18" spans="1:20">
      <c r="A18" s="4">
        <v>14</v>
      </c>
      <c r="B18" s="48"/>
      <c r="C18" s="96" t="s">
        <v>141</v>
      </c>
      <c r="D18" s="96"/>
      <c r="E18" s="97"/>
      <c r="F18" s="97"/>
      <c r="G18" s="97"/>
      <c r="H18" s="97"/>
      <c r="I18" s="62">
        <f t="shared" si="0"/>
        <v>0</v>
      </c>
      <c r="J18" s="96"/>
      <c r="K18" s="98"/>
      <c r="L18" s="98"/>
      <c r="M18" s="109"/>
      <c r="N18" s="98"/>
      <c r="O18" s="109"/>
      <c r="P18" s="49">
        <v>43716</v>
      </c>
      <c r="Q18" s="108" t="s">
        <v>116</v>
      </c>
      <c r="R18" s="48"/>
      <c r="S18" s="48"/>
      <c r="T18" s="18"/>
    </row>
    <row r="19" spans="1:20">
      <c r="A19" s="4">
        <v>15</v>
      </c>
      <c r="B19" s="48" t="s">
        <v>62</v>
      </c>
      <c r="C19" s="100" t="s">
        <v>821</v>
      </c>
      <c r="D19" s="100" t="s">
        <v>23</v>
      </c>
      <c r="E19" s="106" t="s">
        <v>822</v>
      </c>
      <c r="F19" s="100" t="s">
        <v>126</v>
      </c>
      <c r="G19" s="20">
        <v>15</v>
      </c>
      <c r="H19" s="20">
        <v>20</v>
      </c>
      <c r="I19" s="62">
        <f t="shared" si="0"/>
        <v>35</v>
      </c>
      <c r="J19" s="100" t="s">
        <v>892</v>
      </c>
      <c r="K19" s="98" t="s">
        <v>587</v>
      </c>
      <c r="L19" s="98" t="s">
        <v>588</v>
      </c>
      <c r="M19" s="109">
        <v>9678150214</v>
      </c>
      <c r="N19" s="18"/>
      <c r="O19" s="110"/>
      <c r="P19" s="49">
        <v>43717</v>
      </c>
      <c r="Q19" s="108" t="s">
        <v>89</v>
      </c>
      <c r="R19" s="48"/>
      <c r="S19" s="48"/>
      <c r="T19" s="18"/>
    </row>
    <row r="20" spans="1:20">
      <c r="A20" s="4">
        <v>16</v>
      </c>
      <c r="B20" s="48" t="s">
        <v>62</v>
      </c>
      <c r="C20" s="18" t="s">
        <v>823</v>
      </c>
      <c r="D20" s="100" t="s">
        <v>23</v>
      </c>
      <c r="E20" s="19">
        <v>18140240303</v>
      </c>
      <c r="F20" s="18" t="s">
        <v>164</v>
      </c>
      <c r="G20" s="20">
        <v>35</v>
      </c>
      <c r="H20" s="20">
        <v>57</v>
      </c>
      <c r="I20" s="62">
        <f t="shared" si="0"/>
        <v>92</v>
      </c>
      <c r="J20" s="18"/>
      <c r="K20" s="98" t="s">
        <v>763</v>
      </c>
      <c r="L20" s="98" t="s">
        <v>764</v>
      </c>
      <c r="M20" s="109">
        <v>9401859134</v>
      </c>
      <c r="N20" s="18"/>
      <c r="O20" s="110"/>
      <c r="P20" s="49">
        <v>43717</v>
      </c>
      <c r="Q20" s="108" t="s">
        <v>89</v>
      </c>
      <c r="R20" s="48"/>
      <c r="S20" s="48"/>
      <c r="T20" s="18"/>
    </row>
    <row r="21" spans="1:20">
      <c r="A21" s="4">
        <v>17</v>
      </c>
      <c r="B21" s="48" t="s">
        <v>63</v>
      </c>
      <c r="C21" s="100" t="s">
        <v>824</v>
      </c>
      <c r="D21" s="100" t="s">
        <v>23</v>
      </c>
      <c r="E21" s="106" t="s">
        <v>825</v>
      </c>
      <c r="F21" s="100" t="s">
        <v>126</v>
      </c>
      <c r="G21" s="20">
        <v>51</v>
      </c>
      <c r="H21" s="20">
        <v>38</v>
      </c>
      <c r="I21" s="62">
        <f t="shared" si="0"/>
        <v>89</v>
      </c>
      <c r="J21" s="100" t="s">
        <v>893</v>
      </c>
      <c r="K21" s="96" t="s">
        <v>341</v>
      </c>
      <c r="L21" s="96" t="s">
        <v>887</v>
      </c>
      <c r="M21" s="109">
        <v>9401452705</v>
      </c>
      <c r="N21" s="18"/>
      <c r="O21" s="110"/>
      <c r="P21" s="49">
        <v>43717</v>
      </c>
      <c r="Q21" s="108" t="s">
        <v>89</v>
      </c>
      <c r="R21" s="48"/>
      <c r="S21" s="48"/>
      <c r="T21" s="18"/>
    </row>
    <row r="22" spans="1:20">
      <c r="A22" s="4">
        <v>18</v>
      </c>
      <c r="B22" s="48" t="s">
        <v>63</v>
      </c>
      <c r="C22" s="100" t="s">
        <v>826</v>
      </c>
      <c r="D22" s="100" t="s">
        <v>23</v>
      </c>
      <c r="E22" s="106" t="s">
        <v>827</v>
      </c>
      <c r="F22" s="100" t="s">
        <v>126</v>
      </c>
      <c r="G22" s="20">
        <v>44</v>
      </c>
      <c r="H22" s="20">
        <v>27</v>
      </c>
      <c r="I22" s="62">
        <f t="shared" si="0"/>
        <v>71</v>
      </c>
      <c r="J22" s="100" t="s">
        <v>894</v>
      </c>
      <c r="K22" s="96" t="s">
        <v>341</v>
      </c>
      <c r="L22" s="96" t="s">
        <v>887</v>
      </c>
      <c r="M22" s="109">
        <v>9401452705</v>
      </c>
      <c r="N22" s="18"/>
      <c r="O22" s="110"/>
      <c r="P22" s="49">
        <v>43717</v>
      </c>
      <c r="Q22" s="108" t="s">
        <v>89</v>
      </c>
      <c r="R22" s="48"/>
      <c r="S22" s="48"/>
      <c r="T22" s="18"/>
    </row>
    <row r="23" spans="1:20">
      <c r="A23" s="4">
        <v>19</v>
      </c>
      <c r="B23" s="48" t="s">
        <v>62</v>
      </c>
      <c r="C23" s="96" t="s">
        <v>828</v>
      </c>
      <c r="D23" s="96" t="s">
        <v>25</v>
      </c>
      <c r="E23" s="97">
        <v>11</v>
      </c>
      <c r="F23" s="97"/>
      <c r="G23" s="97">
        <v>35</v>
      </c>
      <c r="H23" s="97">
        <v>40</v>
      </c>
      <c r="I23" s="62">
        <f t="shared" si="0"/>
        <v>75</v>
      </c>
      <c r="J23" s="96">
        <v>8402088139</v>
      </c>
      <c r="K23" s="98" t="s">
        <v>782</v>
      </c>
      <c r="L23" s="98" t="s">
        <v>783</v>
      </c>
      <c r="M23" s="109">
        <v>9957997620</v>
      </c>
      <c r="N23" s="98" t="s">
        <v>889</v>
      </c>
      <c r="O23" s="109">
        <v>9613603439</v>
      </c>
      <c r="P23" s="49">
        <v>43718</v>
      </c>
      <c r="Q23" s="108" t="s">
        <v>94</v>
      </c>
      <c r="R23" s="48"/>
      <c r="S23" s="48"/>
      <c r="T23" s="18"/>
    </row>
    <row r="24" spans="1:20">
      <c r="A24" s="4">
        <v>20</v>
      </c>
      <c r="B24" s="48" t="s">
        <v>63</v>
      </c>
      <c r="C24" s="96" t="s">
        <v>829</v>
      </c>
      <c r="D24" s="96" t="s">
        <v>25</v>
      </c>
      <c r="E24" s="97">
        <v>5</v>
      </c>
      <c r="F24" s="97"/>
      <c r="G24" s="97">
        <v>41</v>
      </c>
      <c r="H24" s="97">
        <v>44</v>
      </c>
      <c r="I24" s="62">
        <f t="shared" si="0"/>
        <v>85</v>
      </c>
      <c r="J24" s="96">
        <v>9707378591</v>
      </c>
      <c r="K24" s="98" t="s">
        <v>795</v>
      </c>
      <c r="L24" s="98" t="s">
        <v>796</v>
      </c>
      <c r="M24" s="109">
        <v>9954136822</v>
      </c>
      <c r="N24" s="98" t="s">
        <v>895</v>
      </c>
      <c r="O24" s="109">
        <v>9678690272</v>
      </c>
      <c r="P24" s="49">
        <v>43718</v>
      </c>
      <c r="Q24" s="108" t="s">
        <v>94</v>
      </c>
      <c r="R24" s="48"/>
      <c r="S24" s="48"/>
      <c r="T24" s="18"/>
    </row>
    <row r="25" spans="1:20">
      <c r="A25" s="4">
        <v>21</v>
      </c>
      <c r="B25" s="48" t="s">
        <v>62</v>
      </c>
      <c r="C25" s="96" t="s">
        <v>830</v>
      </c>
      <c r="D25" s="96" t="s">
        <v>25</v>
      </c>
      <c r="E25" s="97">
        <v>5</v>
      </c>
      <c r="F25" s="97"/>
      <c r="G25" s="97">
        <v>50</v>
      </c>
      <c r="H25" s="97">
        <v>58</v>
      </c>
      <c r="I25" s="62">
        <f t="shared" si="0"/>
        <v>108</v>
      </c>
      <c r="J25" s="96">
        <v>970720156</v>
      </c>
      <c r="K25" s="98" t="s">
        <v>896</v>
      </c>
      <c r="L25" s="98" t="s">
        <v>492</v>
      </c>
      <c r="M25" s="109">
        <v>9957007136</v>
      </c>
      <c r="N25" s="98" t="s">
        <v>897</v>
      </c>
      <c r="O25" s="109">
        <v>9954855614</v>
      </c>
      <c r="P25" s="49">
        <v>43719</v>
      </c>
      <c r="Q25" s="108" t="s">
        <v>98</v>
      </c>
      <c r="R25" s="48"/>
      <c r="S25" s="48"/>
      <c r="T25" s="18"/>
    </row>
    <row r="26" spans="1:20">
      <c r="A26" s="4">
        <v>22</v>
      </c>
      <c r="B26" s="48" t="s">
        <v>63</v>
      </c>
      <c r="C26" s="96" t="s">
        <v>831</v>
      </c>
      <c r="D26" s="96" t="s">
        <v>25</v>
      </c>
      <c r="E26" s="97">
        <v>3</v>
      </c>
      <c r="F26" s="97"/>
      <c r="G26" s="97">
        <v>42</v>
      </c>
      <c r="H26" s="97">
        <v>39</v>
      </c>
      <c r="I26" s="62">
        <f t="shared" si="0"/>
        <v>81</v>
      </c>
      <c r="J26" s="96">
        <v>9435968944</v>
      </c>
      <c r="K26" s="98" t="s">
        <v>795</v>
      </c>
      <c r="L26" s="98" t="s">
        <v>796</v>
      </c>
      <c r="M26" s="109">
        <v>9954136822</v>
      </c>
      <c r="N26" s="98" t="s">
        <v>895</v>
      </c>
      <c r="O26" s="109">
        <v>9678690272</v>
      </c>
      <c r="P26" s="49">
        <v>43719</v>
      </c>
      <c r="Q26" s="108" t="s">
        <v>98</v>
      </c>
      <c r="R26" s="48"/>
      <c r="S26" s="48"/>
      <c r="T26" s="18"/>
    </row>
    <row r="27" spans="1:20">
      <c r="A27" s="4">
        <v>23</v>
      </c>
      <c r="B27" s="48" t="s">
        <v>62</v>
      </c>
      <c r="C27" s="100" t="s">
        <v>832</v>
      </c>
      <c r="D27" s="100" t="s">
        <v>23</v>
      </c>
      <c r="E27" s="106" t="s">
        <v>833</v>
      </c>
      <c r="F27" s="100" t="s">
        <v>126</v>
      </c>
      <c r="G27" s="20">
        <v>118</v>
      </c>
      <c r="H27" s="20">
        <v>44</v>
      </c>
      <c r="I27" s="62">
        <f t="shared" si="0"/>
        <v>162</v>
      </c>
      <c r="J27" s="100" t="s">
        <v>898</v>
      </c>
      <c r="K27" s="98" t="s">
        <v>896</v>
      </c>
      <c r="L27" s="98" t="s">
        <v>492</v>
      </c>
      <c r="M27" s="109">
        <v>9957007136</v>
      </c>
      <c r="N27" s="98" t="s">
        <v>897</v>
      </c>
      <c r="O27" s="109">
        <v>9954855614</v>
      </c>
      <c r="P27" s="49">
        <v>43720</v>
      </c>
      <c r="Q27" s="108" t="s">
        <v>101</v>
      </c>
      <c r="R27" s="48"/>
      <c r="S27" s="48"/>
      <c r="T27" s="18"/>
    </row>
    <row r="28" spans="1:20">
      <c r="A28" s="4">
        <v>24</v>
      </c>
      <c r="B28" s="48" t="s">
        <v>63</v>
      </c>
      <c r="C28" s="100" t="s">
        <v>834</v>
      </c>
      <c r="D28" s="100" t="s">
        <v>23</v>
      </c>
      <c r="E28" s="106" t="s">
        <v>835</v>
      </c>
      <c r="F28" s="100" t="s">
        <v>164</v>
      </c>
      <c r="G28" s="20">
        <v>94</v>
      </c>
      <c r="H28" s="20">
        <v>78</v>
      </c>
      <c r="I28" s="62">
        <f t="shared" si="0"/>
        <v>172</v>
      </c>
      <c r="J28" s="100" t="s">
        <v>899</v>
      </c>
      <c r="K28" s="96" t="s">
        <v>341</v>
      </c>
      <c r="L28" s="96" t="s">
        <v>887</v>
      </c>
      <c r="M28" s="109">
        <v>9401452705</v>
      </c>
      <c r="N28" s="18"/>
      <c r="O28" s="110"/>
      <c r="P28" s="49">
        <v>43720</v>
      </c>
      <c r="Q28" s="108" t="s">
        <v>101</v>
      </c>
      <c r="R28" s="48"/>
      <c r="S28" s="48"/>
      <c r="T28" s="18"/>
    </row>
    <row r="29" spans="1:20">
      <c r="A29" s="4">
        <v>25</v>
      </c>
      <c r="B29" s="48" t="s">
        <v>62</v>
      </c>
      <c r="C29" s="96" t="s">
        <v>836</v>
      </c>
      <c r="D29" s="96" t="s">
        <v>25</v>
      </c>
      <c r="E29" s="97">
        <v>3</v>
      </c>
      <c r="F29" s="97"/>
      <c r="G29" s="97">
        <v>30</v>
      </c>
      <c r="H29" s="97">
        <v>49</v>
      </c>
      <c r="I29" s="62">
        <f t="shared" si="0"/>
        <v>79</v>
      </c>
      <c r="J29" s="96">
        <v>9954653763</v>
      </c>
      <c r="K29" s="98" t="s">
        <v>900</v>
      </c>
      <c r="L29" s="98" t="s">
        <v>185</v>
      </c>
      <c r="M29" s="109">
        <v>9954940187</v>
      </c>
      <c r="N29" s="98" t="s">
        <v>901</v>
      </c>
      <c r="O29" s="109">
        <v>9957682095</v>
      </c>
      <c r="P29" s="49">
        <v>43721</v>
      </c>
      <c r="Q29" s="108" t="s">
        <v>112</v>
      </c>
      <c r="R29" s="48"/>
      <c r="S29" s="48"/>
      <c r="T29" s="18"/>
    </row>
    <row r="30" spans="1:20">
      <c r="A30" s="4">
        <v>26</v>
      </c>
      <c r="B30" s="48" t="s">
        <v>62</v>
      </c>
      <c r="C30" s="96" t="s">
        <v>837</v>
      </c>
      <c r="D30" s="96" t="s">
        <v>25</v>
      </c>
      <c r="E30" s="97">
        <v>20</v>
      </c>
      <c r="F30" s="97"/>
      <c r="G30" s="97">
        <v>19</v>
      </c>
      <c r="H30" s="97">
        <v>19</v>
      </c>
      <c r="I30" s="62">
        <f t="shared" si="0"/>
        <v>38</v>
      </c>
      <c r="J30" s="96">
        <v>9954486754</v>
      </c>
      <c r="K30" s="98" t="s">
        <v>902</v>
      </c>
      <c r="L30" s="98" t="s">
        <v>903</v>
      </c>
      <c r="M30" s="109">
        <v>9678158385</v>
      </c>
      <c r="N30" s="98" t="s">
        <v>904</v>
      </c>
      <c r="O30" s="109">
        <v>7896274885</v>
      </c>
      <c r="P30" s="49">
        <v>43721</v>
      </c>
      <c r="Q30" s="108" t="s">
        <v>112</v>
      </c>
      <c r="R30" s="48"/>
      <c r="S30" s="48"/>
      <c r="T30" s="18"/>
    </row>
    <row r="31" spans="1:20">
      <c r="A31" s="4">
        <v>27</v>
      </c>
      <c r="B31" s="48" t="s">
        <v>63</v>
      </c>
      <c r="C31" s="96" t="s">
        <v>838</v>
      </c>
      <c r="D31" s="96" t="s">
        <v>25</v>
      </c>
      <c r="E31" s="97">
        <v>10</v>
      </c>
      <c r="F31" s="97"/>
      <c r="G31" s="97">
        <v>72</v>
      </c>
      <c r="H31" s="97">
        <v>61</v>
      </c>
      <c r="I31" s="62">
        <f t="shared" si="0"/>
        <v>133</v>
      </c>
      <c r="J31" s="96">
        <v>9678528948</v>
      </c>
      <c r="K31" s="98" t="s">
        <v>795</v>
      </c>
      <c r="L31" s="98" t="s">
        <v>796</v>
      </c>
      <c r="M31" s="109">
        <v>9954136822</v>
      </c>
      <c r="N31" s="98" t="s">
        <v>905</v>
      </c>
      <c r="O31" s="109">
        <v>8011383161</v>
      </c>
      <c r="P31" s="49">
        <v>43721</v>
      </c>
      <c r="Q31" s="108" t="s">
        <v>112</v>
      </c>
      <c r="R31" s="48"/>
      <c r="S31" s="48"/>
      <c r="T31" s="18"/>
    </row>
    <row r="32" spans="1:20">
      <c r="A32" s="4">
        <v>28</v>
      </c>
      <c r="B32" s="48"/>
      <c r="C32" s="96" t="s">
        <v>198</v>
      </c>
      <c r="D32" s="96"/>
      <c r="E32" s="97"/>
      <c r="F32" s="97"/>
      <c r="G32" s="97"/>
      <c r="H32" s="97"/>
      <c r="I32" s="62">
        <f t="shared" si="0"/>
        <v>0</v>
      </c>
      <c r="J32" s="96"/>
      <c r="K32" s="98"/>
      <c r="L32" s="98"/>
      <c r="M32" s="109"/>
      <c r="N32" s="98"/>
      <c r="O32" s="109"/>
      <c r="P32" s="49">
        <v>43722</v>
      </c>
      <c r="Q32" s="108" t="s">
        <v>114</v>
      </c>
      <c r="R32" s="48"/>
      <c r="S32" s="48"/>
      <c r="T32" s="18"/>
    </row>
    <row r="33" spans="1:20">
      <c r="A33" s="4">
        <v>29</v>
      </c>
      <c r="B33" s="48"/>
      <c r="C33" s="96" t="s">
        <v>141</v>
      </c>
      <c r="D33" s="96"/>
      <c r="E33" s="97"/>
      <c r="F33" s="97"/>
      <c r="G33" s="97"/>
      <c r="H33" s="97"/>
      <c r="I33" s="62">
        <f t="shared" si="0"/>
        <v>0</v>
      </c>
      <c r="J33" s="96"/>
      <c r="K33" s="98"/>
      <c r="L33" s="98"/>
      <c r="M33" s="109"/>
      <c r="N33" s="98"/>
      <c r="O33" s="109"/>
      <c r="P33" s="49">
        <v>43723</v>
      </c>
      <c r="Q33" s="108" t="s">
        <v>116</v>
      </c>
      <c r="R33" s="48"/>
      <c r="S33" s="48"/>
      <c r="T33" s="18"/>
    </row>
    <row r="34" spans="1:20">
      <c r="A34" s="4">
        <v>30</v>
      </c>
      <c r="B34" s="48" t="s">
        <v>62</v>
      </c>
      <c r="C34" s="100" t="s">
        <v>839</v>
      </c>
      <c r="D34" s="100" t="s">
        <v>23</v>
      </c>
      <c r="E34" s="106" t="s">
        <v>840</v>
      </c>
      <c r="F34" s="100" t="s">
        <v>126</v>
      </c>
      <c r="G34" s="20">
        <v>110</v>
      </c>
      <c r="H34" s="20">
        <v>93</v>
      </c>
      <c r="I34" s="62">
        <f t="shared" si="0"/>
        <v>203</v>
      </c>
      <c r="J34" s="100" t="s">
        <v>906</v>
      </c>
      <c r="K34" s="98" t="s">
        <v>902</v>
      </c>
      <c r="L34" s="98" t="s">
        <v>903</v>
      </c>
      <c r="M34" s="109">
        <v>9678158385</v>
      </c>
      <c r="N34" s="98" t="s">
        <v>904</v>
      </c>
      <c r="O34" s="109">
        <v>7896274885</v>
      </c>
      <c r="P34" s="49">
        <v>43724</v>
      </c>
      <c r="Q34" s="108" t="s">
        <v>89</v>
      </c>
      <c r="R34" s="48"/>
      <c r="S34" s="48"/>
      <c r="T34" s="18"/>
    </row>
    <row r="35" spans="1:20">
      <c r="A35" s="4">
        <v>31</v>
      </c>
      <c r="B35" s="48" t="s">
        <v>63</v>
      </c>
      <c r="C35" s="100" t="s">
        <v>841</v>
      </c>
      <c r="D35" s="100" t="s">
        <v>23</v>
      </c>
      <c r="E35" s="106" t="s">
        <v>842</v>
      </c>
      <c r="F35" s="100" t="s">
        <v>126</v>
      </c>
      <c r="G35" s="20">
        <v>136</v>
      </c>
      <c r="H35" s="20">
        <v>111</v>
      </c>
      <c r="I35" s="62">
        <f t="shared" si="0"/>
        <v>247</v>
      </c>
      <c r="J35" s="100" t="s">
        <v>907</v>
      </c>
      <c r="K35" s="98" t="s">
        <v>902</v>
      </c>
      <c r="L35" s="98" t="s">
        <v>903</v>
      </c>
      <c r="M35" s="109">
        <v>9678158385</v>
      </c>
      <c r="N35" s="98" t="s">
        <v>904</v>
      </c>
      <c r="O35" s="109">
        <v>7896274885</v>
      </c>
      <c r="P35" s="49">
        <v>43724</v>
      </c>
      <c r="Q35" s="108" t="s">
        <v>89</v>
      </c>
      <c r="R35" s="48"/>
      <c r="S35" s="48"/>
      <c r="T35" s="18"/>
    </row>
    <row r="36" spans="1:20">
      <c r="A36" s="4">
        <v>32</v>
      </c>
      <c r="B36" s="48" t="s">
        <v>62</v>
      </c>
      <c r="C36" s="100" t="s">
        <v>843</v>
      </c>
      <c r="D36" s="100" t="s">
        <v>23</v>
      </c>
      <c r="E36" s="106" t="s">
        <v>844</v>
      </c>
      <c r="F36" s="100" t="s">
        <v>126</v>
      </c>
      <c r="G36" s="20">
        <v>140</v>
      </c>
      <c r="H36" s="20">
        <v>119</v>
      </c>
      <c r="I36" s="62">
        <f t="shared" si="0"/>
        <v>259</v>
      </c>
      <c r="J36" s="100" t="s">
        <v>908</v>
      </c>
      <c r="K36" s="18" t="s">
        <v>909</v>
      </c>
      <c r="L36" s="18" t="s">
        <v>626</v>
      </c>
      <c r="M36" s="110">
        <v>9954389314</v>
      </c>
      <c r="N36" s="18"/>
      <c r="O36" s="110"/>
      <c r="P36" s="49">
        <v>43725</v>
      </c>
      <c r="Q36" s="108" t="s">
        <v>94</v>
      </c>
      <c r="R36" s="48"/>
      <c r="S36" s="48"/>
      <c r="T36" s="18"/>
    </row>
    <row r="37" spans="1:20">
      <c r="A37" s="4">
        <v>33</v>
      </c>
      <c r="B37" s="48" t="s">
        <v>63</v>
      </c>
      <c r="C37" s="100" t="s">
        <v>845</v>
      </c>
      <c r="D37" s="100" t="s">
        <v>23</v>
      </c>
      <c r="E37" s="106" t="s">
        <v>846</v>
      </c>
      <c r="F37" s="100" t="s">
        <v>126</v>
      </c>
      <c r="G37" s="20">
        <v>72</v>
      </c>
      <c r="H37" s="20">
        <v>58</v>
      </c>
      <c r="I37" s="62">
        <f t="shared" si="0"/>
        <v>130</v>
      </c>
      <c r="J37" s="100" t="s">
        <v>910</v>
      </c>
      <c r="K37" s="98" t="s">
        <v>902</v>
      </c>
      <c r="L37" s="98" t="s">
        <v>903</v>
      </c>
      <c r="M37" s="109">
        <v>9678158385</v>
      </c>
      <c r="N37" s="98" t="s">
        <v>904</v>
      </c>
      <c r="O37" s="109">
        <v>7896274885</v>
      </c>
      <c r="P37" s="49">
        <v>43725</v>
      </c>
      <c r="Q37" s="108" t="s">
        <v>94</v>
      </c>
      <c r="R37" s="48"/>
      <c r="S37" s="48"/>
      <c r="T37" s="18"/>
    </row>
    <row r="38" spans="1:20">
      <c r="A38" s="4">
        <v>34</v>
      </c>
      <c r="B38" s="48" t="s">
        <v>62</v>
      </c>
      <c r="C38" s="96" t="s">
        <v>847</v>
      </c>
      <c r="D38" s="96" t="s">
        <v>25</v>
      </c>
      <c r="E38" s="97">
        <v>6</v>
      </c>
      <c r="F38" s="97"/>
      <c r="G38" s="97">
        <v>77</v>
      </c>
      <c r="H38" s="97">
        <v>72</v>
      </c>
      <c r="I38" s="62">
        <f t="shared" si="0"/>
        <v>149</v>
      </c>
      <c r="J38" s="96">
        <v>8011578434</v>
      </c>
      <c r="K38" s="98" t="s">
        <v>739</v>
      </c>
      <c r="L38" s="98" t="s">
        <v>911</v>
      </c>
      <c r="M38" s="109">
        <v>8011383212</v>
      </c>
      <c r="N38" s="98" t="s">
        <v>912</v>
      </c>
      <c r="O38" s="109">
        <v>78966905921</v>
      </c>
      <c r="P38" s="49">
        <v>43726</v>
      </c>
      <c r="Q38" s="108" t="s">
        <v>98</v>
      </c>
      <c r="R38" s="48"/>
      <c r="S38" s="48"/>
      <c r="T38" s="18"/>
    </row>
    <row r="39" spans="1:20">
      <c r="A39" s="4">
        <v>35</v>
      </c>
      <c r="B39" s="48" t="s">
        <v>63</v>
      </c>
      <c r="C39" s="96" t="s">
        <v>848</v>
      </c>
      <c r="D39" s="96" t="s">
        <v>25</v>
      </c>
      <c r="E39" s="97">
        <v>6</v>
      </c>
      <c r="F39" s="97"/>
      <c r="G39" s="97">
        <v>54</v>
      </c>
      <c r="H39" s="97">
        <v>47</v>
      </c>
      <c r="I39" s="62">
        <f t="shared" si="0"/>
        <v>101</v>
      </c>
      <c r="J39" s="96">
        <v>9678423739</v>
      </c>
      <c r="K39" s="98" t="s">
        <v>795</v>
      </c>
      <c r="L39" s="98" t="s">
        <v>796</v>
      </c>
      <c r="M39" s="109">
        <v>9954136822</v>
      </c>
      <c r="N39" s="98" t="s">
        <v>913</v>
      </c>
      <c r="O39" s="109">
        <v>8011383009</v>
      </c>
      <c r="P39" s="49">
        <v>43726</v>
      </c>
      <c r="Q39" s="108" t="s">
        <v>98</v>
      </c>
      <c r="R39" s="48"/>
      <c r="S39" s="48"/>
      <c r="T39" s="18"/>
    </row>
    <row r="40" spans="1:20">
      <c r="A40" s="4">
        <v>36</v>
      </c>
      <c r="B40" s="48" t="s">
        <v>62</v>
      </c>
      <c r="C40" s="100" t="s">
        <v>849</v>
      </c>
      <c r="D40" s="100" t="s">
        <v>23</v>
      </c>
      <c r="E40" s="106" t="s">
        <v>850</v>
      </c>
      <c r="F40" s="100" t="s">
        <v>126</v>
      </c>
      <c r="G40" s="20">
        <v>29</v>
      </c>
      <c r="H40" s="20">
        <v>35</v>
      </c>
      <c r="I40" s="62">
        <f t="shared" si="0"/>
        <v>64</v>
      </c>
      <c r="J40" s="100" t="s">
        <v>914</v>
      </c>
      <c r="K40" s="18" t="s">
        <v>909</v>
      </c>
      <c r="L40" s="18" t="s">
        <v>626</v>
      </c>
      <c r="M40" s="110">
        <v>9954389314</v>
      </c>
      <c r="N40" s="98"/>
      <c r="O40" s="109"/>
      <c r="P40" s="49">
        <v>43727</v>
      </c>
      <c r="Q40" s="108" t="s">
        <v>101</v>
      </c>
      <c r="R40" s="48"/>
      <c r="S40" s="48"/>
      <c r="T40" s="18"/>
    </row>
    <row r="41" spans="1:20">
      <c r="A41" s="4">
        <v>37</v>
      </c>
      <c r="B41" s="48" t="s">
        <v>62</v>
      </c>
      <c r="C41" s="100" t="s">
        <v>851</v>
      </c>
      <c r="D41" s="100" t="s">
        <v>23</v>
      </c>
      <c r="E41" s="106" t="s">
        <v>852</v>
      </c>
      <c r="F41" s="100" t="s">
        <v>126</v>
      </c>
      <c r="G41" s="20">
        <v>11</v>
      </c>
      <c r="H41" s="20">
        <v>12</v>
      </c>
      <c r="I41" s="62">
        <f t="shared" si="0"/>
        <v>23</v>
      </c>
      <c r="J41" s="100" t="s">
        <v>915</v>
      </c>
      <c r="K41" s="18" t="s">
        <v>909</v>
      </c>
      <c r="L41" s="18" t="s">
        <v>626</v>
      </c>
      <c r="M41" s="110">
        <v>9954389314</v>
      </c>
      <c r="N41" s="18"/>
      <c r="O41" s="110"/>
      <c r="P41" s="49">
        <v>43727</v>
      </c>
      <c r="Q41" s="108" t="s">
        <v>101</v>
      </c>
      <c r="R41" s="48"/>
      <c r="S41" s="48"/>
      <c r="T41" s="18"/>
    </row>
    <row r="42" spans="1:20">
      <c r="A42" s="4">
        <v>38</v>
      </c>
      <c r="B42" s="48" t="s">
        <v>62</v>
      </c>
      <c r="C42" s="100" t="s">
        <v>853</v>
      </c>
      <c r="D42" s="100" t="s">
        <v>23</v>
      </c>
      <c r="E42" s="106" t="s">
        <v>854</v>
      </c>
      <c r="F42" s="100" t="s">
        <v>126</v>
      </c>
      <c r="G42" s="20">
        <v>34</v>
      </c>
      <c r="H42" s="20">
        <v>32</v>
      </c>
      <c r="I42" s="62">
        <f t="shared" si="0"/>
        <v>66</v>
      </c>
      <c r="J42" s="100" t="s">
        <v>916</v>
      </c>
      <c r="K42" s="18" t="s">
        <v>909</v>
      </c>
      <c r="L42" s="18" t="s">
        <v>626</v>
      </c>
      <c r="M42" s="110">
        <v>9954389314</v>
      </c>
      <c r="N42" s="18"/>
      <c r="O42" s="110"/>
      <c r="P42" s="49">
        <v>43727</v>
      </c>
      <c r="Q42" s="108" t="s">
        <v>101</v>
      </c>
      <c r="R42" s="48"/>
      <c r="S42" s="48"/>
      <c r="T42" s="18"/>
    </row>
    <row r="43" spans="1:20">
      <c r="A43" s="4">
        <v>39</v>
      </c>
      <c r="B43" s="48" t="s">
        <v>63</v>
      </c>
      <c r="C43" s="100" t="s">
        <v>855</v>
      </c>
      <c r="D43" s="100" t="s">
        <v>23</v>
      </c>
      <c r="E43" s="106" t="s">
        <v>856</v>
      </c>
      <c r="F43" s="100" t="s">
        <v>126</v>
      </c>
      <c r="G43" s="20">
        <v>62</v>
      </c>
      <c r="H43" s="20">
        <v>82</v>
      </c>
      <c r="I43" s="62">
        <f t="shared" si="0"/>
        <v>144</v>
      </c>
      <c r="J43" s="100" t="s">
        <v>917</v>
      </c>
      <c r="K43" s="98" t="s">
        <v>902</v>
      </c>
      <c r="L43" s="98" t="s">
        <v>903</v>
      </c>
      <c r="M43" s="109">
        <v>9678158385</v>
      </c>
      <c r="N43" s="98" t="s">
        <v>904</v>
      </c>
      <c r="O43" s="109">
        <v>7896274885</v>
      </c>
      <c r="P43" s="49">
        <v>43727</v>
      </c>
      <c r="Q43" s="108" t="s">
        <v>101</v>
      </c>
      <c r="R43" s="48"/>
      <c r="S43" s="48"/>
      <c r="T43" s="18"/>
    </row>
    <row r="44" spans="1:20">
      <c r="A44" s="4">
        <v>40</v>
      </c>
      <c r="B44" s="48" t="s">
        <v>62</v>
      </c>
      <c r="C44" s="96" t="s">
        <v>857</v>
      </c>
      <c r="D44" s="18" t="s">
        <v>25</v>
      </c>
      <c r="E44" s="19"/>
      <c r="F44" s="18"/>
      <c r="G44" s="19">
        <v>40</v>
      </c>
      <c r="H44" s="19">
        <v>43</v>
      </c>
      <c r="I44" s="62">
        <f t="shared" si="0"/>
        <v>83</v>
      </c>
      <c r="J44" s="96">
        <v>8011861975</v>
      </c>
      <c r="K44" s="18" t="s">
        <v>918</v>
      </c>
      <c r="L44" s="111" t="s">
        <v>919</v>
      </c>
      <c r="M44" s="112">
        <v>9435421914</v>
      </c>
      <c r="N44" s="18" t="s">
        <v>920</v>
      </c>
      <c r="O44" s="110">
        <v>7896595115</v>
      </c>
      <c r="P44" s="49">
        <v>43728</v>
      </c>
      <c r="Q44" s="108" t="s">
        <v>112</v>
      </c>
      <c r="R44" s="48"/>
      <c r="S44" s="48"/>
      <c r="T44" s="18"/>
    </row>
    <row r="45" spans="1:20">
      <c r="A45" s="4">
        <v>41</v>
      </c>
      <c r="B45" s="48" t="s">
        <v>62</v>
      </c>
      <c r="C45" s="18" t="s">
        <v>858</v>
      </c>
      <c r="D45" s="18" t="s">
        <v>23</v>
      </c>
      <c r="E45" s="19">
        <v>18140237001</v>
      </c>
      <c r="F45" s="18" t="s">
        <v>126</v>
      </c>
      <c r="G45" s="19">
        <v>22</v>
      </c>
      <c r="H45" s="19">
        <v>24</v>
      </c>
      <c r="I45" s="62">
        <f t="shared" si="0"/>
        <v>46</v>
      </c>
      <c r="J45" s="18">
        <v>9954058264</v>
      </c>
      <c r="K45" s="18" t="s">
        <v>918</v>
      </c>
      <c r="L45" s="111" t="s">
        <v>919</v>
      </c>
      <c r="M45" s="112">
        <v>9435421914</v>
      </c>
      <c r="N45" s="18" t="s">
        <v>920</v>
      </c>
      <c r="O45" s="110">
        <v>7896595115</v>
      </c>
      <c r="P45" s="49">
        <v>43728</v>
      </c>
      <c r="Q45" s="108" t="s">
        <v>112</v>
      </c>
      <c r="R45" s="48"/>
      <c r="S45" s="48"/>
      <c r="T45" s="18"/>
    </row>
    <row r="46" spans="1:20">
      <c r="A46" s="4">
        <v>42</v>
      </c>
      <c r="B46" s="48" t="s">
        <v>63</v>
      </c>
      <c r="C46" s="18" t="s">
        <v>859</v>
      </c>
      <c r="D46" s="18" t="s">
        <v>25</v>
      </c>
      <c r="E46" s="19"/>
      <c r="F46" s="18"/>
      <c r="G46" s="19">
        <v>31</v>
      </c>
      <c r="H46" s="19">
        <v>43</v>
      </c>
      <c r="I46" s="62">
        <f t="shared" si="0"/>
        <v>74</v>
      </c>
      <c r="J46" s="18"/>
      <c r="K46" s="18" t="s">
        <v>921</v>
      </c>
      <c r="L46" s="18" t="s">
        <v>922</v>
      </c>
      <c r="M46" s="110">
        <v>9957011374</v>
      </c>
      <c r="N46" s="113" t="s">
        <v>923</v>
      </c>
      <c r="O46" s="110">
        <v>9854833661</v>
      </c>
      <c r="P46" s="49">
        <v>43728</v>
      </c>
      <c r="Q46" s="108" t="s">
        <v>112</v>
      </c>
      <c r="R46" s="48"/>
      <c r="S46" s="48"/>
      <c r="T46" s="18"/>
    </row>
    <row r="47" spans="1:20">
      <c r="A47" s="4">
        <v>43</v>
      </c>
      <c r="B47" s="48" t="s">
        <v>63</v>
      </c>
      <c r="C47" s="18" t="s">
        <v>860</v>
      </c>
      <c r="D47" s="18" t="s">
        <v>23</v>
      </c>
      <c r="E47" s="19">
        <v>18140217602</v>
      </c>
      <c r="F47" s="18" t="s">
        <v>126</v>
      </c>
      <c r="G47" s="19">
        <v>60</v>
      </c>
      <c r="H47" s="19">
        <v>69</v>
      </c>
      <c r="I47" s="62">
        <f t="shared" si="0"/>
        <v>129</v>
      </c>
      <c r="J47" s="18">
        <v>9859011027</v>
      </c>
      <c r="K47" s="18" t="s">
        <v>921</v>
      </c>
      <c r="L47" s="18" t="s">
        <v>922</v>
      </c>
      <c r="M47" s="110">
        <v>9957011374</v>
      </c>
      <c r="N47" s="113" t="s">
        <v>923</v>
      </c>
      <c r="O47" s="110">
        <v>9854833661</v>
      </c>
      <c r="P47" s="49">
        <v>43728</v>
      </c>
      <c r="Q47" s="108" t="s">
        <v>112</v>
      </c>
      <c r="R47" s="48"/>
      <c r="S47" s="48"/>
      <c r="T47" s="18"/>
    </row>
    <row r="48" spans="1:20">
      <c r="A48" s="4">
        <v>44</v>
      </c>
      <c r="B48" s="48"/>
      <c r="C48" s="18" t="s">
        <v>198</v>
      </c>
      <c r="D48" s="18"/>
      <c r="E48" s="19"/>
      <c r="F48" s="18"/>
      <c r="G48" s="19"/>
      <c r="H48" s="19"/>
      <c r="I48" s="62">
        <f t="shared" si="0"/>
        <v>0</v>
      </c>
      <c r="J48" s="18"/>
      <c r="K48" s="18"/>
      <c r="L48" s="18"/>
      <c r="M48" s="114"/>
      <c r="N48" s="113"/>
      <c r="O48" s="110"/>
      <c r="P48" s="49">
        <v>43729</v>
      </c>
      <c r="Q48" s="108" t="s">
        <v>114</v>
      </c>
      <c r="R48" s="48"/>
      <c r="S48" s="48"/>
      <c r="T48" s="18"/>
    </row>
    <row r="49" spans="1:20">
      <c r="A49" s="4">
        <v>45</v>
      </c>
      <c r="B49" s="48"/>
      <c r="C49" s="18" t="s">
        <v>141</v>
      </c>
      <c r="D49" s="18"/>
      <c r="E49" s="19"/>
      <c r="F49" s="18"/>
      <c r="G49" s="19"/>
      <c r="H49" s="19"/>
      <c r="I49" s="62">
        <f t="shared" si="0"/>
        <v>0</v>
      </c>
      <c r="J49" s="18"/>
      <c r="K49" s="18"/>
      <c r="L49" s="18"/>
      <c r="M49" s="114"/>
      <c r="N49" s="113"/>
      <c r="O49" s="110"/>
      <c r="P49" s="49">
        <v>43730</v>
      </c>
      <c r="Q49" s="108" t="s">
        <v>116</v>
      </c>
      <c r="R49" s="48"/>
      <c r="S49" s="48"/>
      <c r="T49" s="18"/>
    </row>
    <row r="50" spans="1:20">
      <c r="A50" s="4">
        <v>46</v>
      </c>
      <c r="B50" s="48" t="s">
        <v>62</v>
      </c>
      <c r="C50" s="18" t="s">
        <v>861</v>
      </c>
      <c r="D50" s="18" t="s">
        <v>25</v>
      </c>
      <c r="E50" s="19"/>
      <c r="F50" s="18"/>
      <c r="G50" s="19">
        <v>14</v>
      </c>
      <c r="H50" s="19">
        <v>18</v>
      </c>
      <c r="I50" s="62">
        <f t="shared" si="0"/>
        <v>32</v>
      </c>
      <c r="J50" s="96">
        <v>9707630779</v>
      </c>
      <c r="K50" s="18" t="s">
        <v>918</v>
      </c>
      <c r="L50" s="111" t="s">
        <v>919</v>
      </c>
      <c r="M50" s="112">
        <v>9435421914</v>
      </c>
      <c r="N50" s="18"/>
      <c r="O50" s="110"/>
      <c r="P50" s="49">
        <v>43731</v>
      </c>
      <c r="Q50" s="108" t="s">
        <v>89</v>
      </c>
      <c r="R50" s="48"/>
      <c r="S50" s="48"/>
      <c r="T50" s="18"/>
    </row>
    <row r="51" spans="1:20">
      <c r="A51" s="4">
        <v>47</v>
      </c>
      <c r="B51" s="48" t="s">
        <v>62</v>
      </c>
      <c r="C51" s="18" t="s">
        <v>862</v>
      </c>
      <c r="D51" s="18" t="s">
        <v>23</v>
      </c>
      <c r="E51" s="19">
        <v>18140234001</v>
      </c>
      <c r="F51" s="18" t="s">
        <v>126</v>
      </c>
      <c r="G51" s="19">
        <v>36</v>
      </c>
      <c r="H51" s="19">
        <v>33</v>
      </c>
      <c r="I51" s="62">
        <f t="shared" si="0"/>
        <v>69</v>
      </c>
      <c r="J51" s="18">
        <v>8822365379</v>
      </c>
      <c r="K51" s="18" t="s">
        <v>924</v>
      </c>
      <c r="L51" s="111" t="s">
        <v>925</v>
      </c>
      <c r="M51" s="112">
        <v>9401452762</v>
      </c>
      <c r="N51" s="18" t="s">
        <v>926</v>
      </c>
      <c r="O51" s="110">
        <v>7399685325</v>
      </c>
      <c r="P51" s="49">
        <v>43731</v>
      </c>
      <c r="Q51" s="108" t="s">
        <v>89</v>
      </c>
      <c r="R51" s="48"/>
      <c r="S51" s="48"/>
      <c r="T51" s="18"/>
    </row>
    <row r="52" spans="1:20">
      <c r="A52" s="4">
        <v>48</v>
      </c>
      <c r="B52" s="48" t="s">
        <v>63</v>
      </c>
      <c r="C52" s="18" t="s">
        <v>863</v>
      </c>
      <c r="D52" s="18" t="s">
        <v>25</v>
      </c>
      <c r="E52" s="19"/>
      <c r="F52" s="18"/>
      <c r="G52" s="19">
        <v>30</v>
      </c>
      <c r="H52" s="19">
        <v>35</v>
      </c>
      <c r="I52" s="62">
        <f t="shared" si="0"/>
        <v>65</v>
      </c>
      <c r="J52" s="18"/>
      <c r="K52" s="18" t="s">
        <v>921</v>
      </c>
      <c r="L52" s="18" t="s">
        <v>922</v>
      </c>
      <c r="M52" s="110">
        <v>9957011374</v>
      </c>
      <c r="N52" s="113" t="s">
        <v>923</v>
      </c>
      <c r="O52" s="110">
        <v>9854833661</v>
      </c>
      <c r="P52" s="49">
        <v>43731</v>
      </c>
      <c r="Q52" s="108" t="s">
        <v>89</v>
      </c>
      <c r="R52" s="48"/>
      <c r="S52" s="48"/>
      <c r="T52" s="18"/>
    </row>
    <row r="53" spans="1:20">
      <c r="A53" s="4">
        <v>49</v>
      </c>
      <c r="B53" s="48" t="s">
        <v>63</v>
      </c>
      <c r="C53" s="18" t="s">
        <v>864</v>
      </c>
      <c r="D53" s="18" t="s">
        <v>23</v>
      </c>
      <c r="E53" s="19">
        <v>18140217603</v>
      </c>
      <c r="F53" s="18" t="s">
        <v>126</v>
      </c>
      <c r="G53" s="19">
        <v>57</v>
      </c>
      <c r="H53" s="19">
        <v>50</v>
      </c>
      <c r="I53" s="62">
        <f t="shared" si="0"/>
        <v>107</v>
      </c>
      <c r="J53" s="18">
        <v>9613368088</v>
      </c>
      <c r="K53" s="18" t="s">
        <v>921</v>
      </c>
      <c r="L53" s="18" t="s">
        <v>922</v>
      </c>
      <c r="M53" s="110">
        <v>9957011374</v>
      </c>
      <c r="N53" s="113" t="s">
        <v>923</v>
      </c>
      <c r="O53" s="110">
        <v>9854833661</v>
      </c>
      <c r="P53" s="49">
        <v>43731</v>
      </c>
      <c r="Q53" s="108" t="s">
        <v>89</v>
      </c>
      <c r="R53" s="48"/>
      <c r="S53" s="48"/>
      <c r="T53" s="18"/>
    </row>
    <row r="54" spans="1:20">
      <c r="A54" s="4">
        <v>50</v>
      </c>
      <c r="B54" s="48" t="s">
        <v>62</v>
      </c>
      <c r="C54" s="18" t="s">
        <v>865</v>
      </c>
      <c r="D54" s="18" t="s">
        <v>25</v>
      </c>
      <c r="E54" s="19"/>
      <c r="F54" s="18"/>
      <c r="G54" s="19">
        <v>26</v>
      </c>
      <c r="H54" s="19">
        <v>26</v>
      </c>
      <c r="I54" s="62">
        <f t="shared" si="0"/>
        <v>52</v>
      </c>
      <c r="J54" s="96">
        <v>9854834852</v>
      </c>
      <c r="K54" s="18" t="s">
        <v>927</v>
      </c>
      <c r="L54" s="111" t="s">
        <v>928</v>
      </c>
      <c r="M54" s="112">
        <v>9401452765</v>
      </c>
      <c r="N54" s="18" t="s">
        <v>929</v>
      </c>
      <c r="O54" s="110" t="s">
        <v>930</v>
      </c>
      <c r="P54" s="49">
        <v>43732</v>
      </c>
      <c r="Q54" s="108" t="s">
        <v>94</v>
      </c>
      <c r="R54" s="48"/>
      <c r="S54" s="48"/>
      <c r="T54" s="18"/>
    </row>
    <row r="55" spans="1:20" ht="33">
      <c r="A55" s="4">
        <v>51</v>
      </c>
      <c r="B55" s="48" t="s">
        <v>62</v>
      </c>
      <c r="C55" s="18" t="s">
        <v>866</v>
      </c>
      <c r="D55" s="18" t="s">
        <v>23</v>
      </c>
      <c r="E55" s="19">
        <v>18140210002</v>
      </c>
      <c r="F55" s="18" t="s">
        <v>126</v>
      </c>
      <c r="G55" s="19">
        <v>10</v>
      </c>
      <c r="H55" s="19">
        <v>12</v>
      </c>
      <c r="I55" s="62">
        <f t="shared" si="0"/>
        <v>22</v>
      </c>
      <c r="J55" s="18">
        <v>9707394581</v>
      </c>
      <c r="K55" s="18" t="s">
        <v>918</v>
      </c>
      <c r="L55" s="111" t="s">
        <v>919</v>
      </c>
      <c r="M55" s="112">
        <v>9435421914</v>
      </c>
      <c r="N55" s="18" t="s">
        <v>920</v>
      </c>
      <c r="O55" s="110">
        <v>7896595115</v>
      </c>
      <c r="P55" s="49">
        <v>43732</v>
      </c>
      <c r="Q55" s="108" t="s">
        <v>94</v>
      </c>
      <c r="R55" s="48"/>
      <c r="S55" s="48"/>
      <c r="T55" s="18"/>
    </row>
    <row r="56" spans="1:20">
      <c r="A56" s="4">
        <v>52</v>
      </c>
      <c r="B56" s="48" t="s">
        <v>63</v>
      </c>
      <c r="C56" s="18" t="s">
        <v>867</v>
      </c>
      <c r="D56" s="18" t="s">
        <v>25</v>
      </c>
      <c r="E56" s="19"/>
      <c r="F56" s="18"/>
      <c r="G56" s="19">
        <v>31</v>
      </c>
      <c r="H56" s="19">
        <v>22</v>
      </c>
      <c r="I56" s="62">
        <f t="shared" si="0"/>
        <v>53</v>
      </c>
      <c r="J56" s="18"/>
      <c r="K56" s="18" t="s">
        <v>921</v>
      </c>
      <c r="L56" s="18" t="s">
        <v>922</v>
      </c>
      <c r="M56" s="110">
        <v>9957011374</v>
      </c>
      <c r="N56" s="113" t="s">
        <v>923</v>
      </c>
      <c r="O56" s="110">
        <v>9854833661</v>
      </c>
      <c r="P56" s="49">
        <v>43732</v>
      </c>
      <c r="Q56" s="108" t="s">
        <v>94</v>
      </c>
      <c r="R56" s="48"/>
      <c r="S56" s="48"/>
      <c r="T56" s="18"/>
    </row>
    <row r="57" spans="1:20">
      <c r="A57" s="4">
        <v>53</v>
      </c>
      <c r="B57" s="48" t="s">
        <v>63</v>
      </c>
      <c r="C57" s="18" t="s">
        <v>868</v>
      </c>
      <c r="D57" s="18" t="s">
        <v>23</v>
      </c>
      <c r="E57" s="19">
        <v>18140217801</v>
      </c>
      <c r="F57" s="18" t="s">
        <v>126</v>
      </c>
      <c r="G57" s="19">
        <v>36</v>
      </c>
      <c r="H57" s="19">
        <v>39</v>
      </c>
      <c r="I57" s="62">
        <f t="shared" si="0"/>
        <v>75</v>
      </c>
      <c r="J57" s="18">
        <v>8399092509</v>
      </c>
      <c r="K57" s="18" t="s">
        <v>921</v>
      </c>
      <c r="L57" s="18" t="s">
        <v>922</v>
      </c>
      <c r="M57" s="110">
        <v>9957011374</v>
      </c>
      <c r="N57" s="113" t="s">
        <v>923</v>
      </c>
      <c r="O57" s="110">
        <v>9854833661</v>
      </c>
      <c r="P57" s="49">
        <v>43732</v>
      </c>
      <c r="Q57" s="108" t="s">
        <v>94</v>
      </c>
      <c r="R57" s="48"/>
      <c r="S57" s="48"/>
      <c r="T57" s="18"/>
    </row>
    <row r="58" spans="1:20">
      <c r="A58" s="4">
        <v>54</v>
      </c>
      <c r="B58" s="48" t="s">
        <v>62</v>
      </c>
      <c r="C58" s="18" t="s">
        <v>869</v>
      </c>
      <c r="D58" s="18" t="s">
        <v>25</v>
      </c>
      <c r="E58" s="19"/>
      <c r="F58" s="18"/>
      <c r="G58" s="19">
        <v>40</v>
      </c>
      <c r="H58" s="19">
        <v>43</v>
      </c>
      <c r="I58" s="62">
        <f t="shared" si="0"/>
        <v>83</v>
      </c>
      <c r="J58" s="96">
        <v>8011634149</v>
      </c>
      <c r="K58" s="18" t="s">
        <v>918</v>
      </c>
      <c r="L58" s="111" t="s">
        <v>919</v>
      </c>
      <c r="M58" s="112">
        <v>9435421914</v>
      </c>
      <c r="N58" s="18"/>
      <c r="O58" s="110"/>
      <c r="P58" s="49">
        <v>43733</v>
      </c>
      <c r="Q58" s="108" t="s">
        <v>98</v>
      </c>
      <c r="R58" s="48"/>
      <c r="S58" s="48"/>
      <c r="T58" s="18"/>
    </row>
    <row r="59" spans="1:20">
      <c r="A59" s="4">
        <v>55</v>
      </c>
      <c r="B59" s="48" t="s">
        <v>62</v>
      </c>
      <c r="C59" s="18" t="s">
        <v>870</v>
      </c>
      <c r="D59" s="18" t="s">
        <v>23</v>
      </c>
      <c r="E59" s="19">
        <v>18140236201</v>
      </c>
      <c r="F59" s="18" t="s">
        <v>126</v>
      </c>
      <c r="G59" s="19">
        <v>55</v>
      </c>
      <c r="H59" s="19">
        <v>60</v>
      </c>
      <c r="I59" s="62">
        <f t="shared" si="0"/>
        <v>115</v>
      </c>
      <c r="J59" s="18">
        <v>9957621330</v>
      </c>
      <c r="K59" s="18" t="s">
        <v>927</v>
      </c>
      <c r="L59" s="111" t="s">
        <v>928</v>
      </c>
      <c r="M59" s="112">
        <v>9401452765</v>
      </c>
      <c r="N59" s="18" t="s">
        <v>931</v>
      </c>
      <c r="O59" s="110">
        <v>9954591154</v>
      </c>
      <c r="P59" s="49">
        <v>43733</v>
      </c>
      <c r="Q59" s="108" t="s">
        <v>98</v>
      </c>
      <c r="R59" s="48"/>
      <c r="S59" s="48"/>
      <c r="T59" s="18"/>
    </row>
    <row r="60" spans="1:20">
      <c r="A60" s="4">
        <v>56</v>
      </c>
      <c r="B60" s="48" t="s">
        <v>63</v>
      </c>
      <c r="C60" s="18" t="s">
        <v>871</v>
      </c>
      <c r="D60" s="18" t="s">
        <v>25</v>
      </c>
      <c r="E60" s="19"/>
      <c r="F60" s="18"/>
      <c r="G60" s="19">
        <v>22</v>
      </c>
      <c r="H60" s="19">
        <v>23</v>
      </c>
      <c r="I60" s="62">
        <f t="shared" si="0"/>
        <v>45</v>
      </c>
      <c r="J60" s="18"/>
      <c r="K60" s="18" t="s">
        <v>921</v>
      </c>
      <c r="L60" s="18" t="s">
        <v>922</v>
      </c>
      <c r="M60" s="110">
        <v>9957011374</v>
      </c>
      <c r="N60" s="113" t="s">
        <v>923</v>
      </c>
      <c r="O60" s="110">
        <v>9854833661</v>
      </c>
      <c r="P60" s="49">
        <v>43733</v>
      </c>
      <c r="Q60" s="108" t="s">
        <v>98</v>
      </c>
      <c r="R60" s="48"/>
      <c r="S60" s="48"/>
      <c r="T60" s="18"/>
    </row>
    <row r="61" spans="1:20">
      <c r="A61" s="4">
        <v>57</v>
      </c>
      <c r="B61" s="48" t="s">
        <v>63</v>
      </c>
      <c r="C61" s="18" t="s">
        <v>872</v>
      </c>
      <c r="D61" s="18" t="s">
        <v>23</v>
      </c>
      <c r="E61" s="19">
        <v>18140217802</v>
      </c>
      <c r="F61" s="18" t="s">
        <v>126</v>
      </c>
      <c r="G61" s="19">
        <v>135</v>
      </c>
      <c r="H61" s="19">
        <v>140</v>
      </c>
      <c r="I61" s="62">
        <f t="shared" si="0"/>
        <v>275</v>
      </c>
      <c r="J61" s="18">
        <v>9613152224</v>
      </c>
      <c r="K61" s="18" t="s">
        <v>921</v>
      </c>
      <c r="L61" s="18" t="s">
        <v>922</v>
      </c>
      <c r="M61" s="110">
        <v>9957011374</v>
      </c>
      <c r="N61" s="113" t="s">
        <v>923</v>
      </c>
      <c r="O61" s="110">
        <v>9854833661</v>
      </c>
      <c r="P61" s="49">
        <v>43733</v>
      </c>
      <c r="Q61" s="108" t="s">
        <v>98</v>
      </c>
      <c r="R61" s="48"/>
      <c r="S61" s="48"/>
      <c r="T61" s="18"/>
    </row>
    <row r="62" spans="1:20">
      <c r="A62" s="4">
        <v>58</v>
      </c>
      <c r="B62" s="48" t="s">
        <v>62</v>
      </c>
      <c r="C62" s="96" t="s">
        <v>873</v>
      </c>
      <c r="D62" s="18" t="s">
        <v>25</v>
      </c>
      <c r="E62" s="19"/>
      <c r="F62" s="18"/>
      <c r="G62" s="19">
        <v>45</v>
      </c>
      <c r="H62" s="19">
        <v>46</v>
      </c>
      <c r="I62" s="62">
        <f t="shared" si="0"/>
        <v>91</v>
      </c>
      <c r="J62" s="96">
        <v>9954808356</v>
      </c>
      <c r="K62" s="18" t="s">
        <v>924</v>
      </c>
      <c r="L62" s="111" t="s">
        <v>925</v>
      </c>
      <c r="M62" s="112">
        <v>9401452762</v>
      </c>
      <c r="N62" s="18" t="s">
        <v>932</v>
      </c>
      <c r="O62" s="110">
        <v>9954530432</v>
      </c>
      <c r="P62" s="49">
        <v>43734</v>
      </c>
      <c r="Q62" s="108" t="s">
        <v>101</v>
      </c>
      <c r="R62" s="48"/>
      <c r="S62" s="48"/>
      <c r="T62" s="18"/>
    </row>
    <row r="63" spans="1:20">
      <c r="A63" s="4">
        <v>59</v>
      </c>
      <c r="B63" s="48" t="s">
        <v>62</v>
      </c>
      <c r="C63" s="18" t="s">
        <v>874</v>
      </c>
      <c r="D63" s="18" t="s">
        <v>23</v>
      </c>
      <c r="E63" s="19">
        <v>18140234301</v>
      </c>
      <c r="F63" s="18" t="s">
        <v>126</v>
      </c>
      <c r="G63" s="19">
        <v>30</v>
      </c>
      <c r="H63" s="19">
        <v>41</v>
      </c>
      <c r="I63" s="62">
        <f t="shared" si="0"/>
        <v>71</v>
      </c>
      <c r="J63" s="18">
        <v>9435908679</v>
      </c>
      <c r="K63" s="18" t="s">
        <v>924</v>
      </c>
      <c r="L63" s="111" t="s">
        <v>925</v>
      </c>
      <c r="M63" s="112">
        <v>9401452762</v>
      </c>
      <c r="N63" s="18" t="s">
        <v>932</v>
      </c>
      <c r="O63" s="110">
        <v>9954530432</v>
      </c>
      <c r="P63" s="49">
        <v>43734</v>
      </c>
      <c r="Q63" s="108" t="s">
        <v>101</v>
      </c>
      <c r="R63" s="48"/>
      <c r="S63" s="48"/>
      <c r="T63" s="18"/>
    </row>
    <row r="64" spans="1:20">
      <c r="A64" s="4">
        <v>60</v>
      </c>
      <c r="B64" s="48" t="s">
        <v>63</v>
      </c>
      <c r="C64" s="18" t="s">
        <v>875</v>
      </c>
      <c r="D64" s="18" t="s">
        <v>25</v>
      </c>
      <c r="E64" s="19"/>
      <c r="F64" s="18"/>
      <c r="G64" s="19">
        <v>32</v>
      </c>
      <c r="H64" s="19">
        <v>42</v>
      </c>
      <c r="I64" s="62">
        <f t="shared" si="0"/>
        <v>74</v>
      </c>
      <c r="J64" s="18"/>
      <c r="K64" s="18" t="s">
        <v>921</v>
      </c>
      <c r="L64" s="18" t="s">
        <v>922</v>
      </c>
      <c r="M64" s="110">
        <v>9957011374</v>
      </c>
      <c r="N64" s="113" t="s">
        <v>923</v>
      </c>
      <c r="O64" s="110">
        <v>9854833661</v>
      </c>
      <c r="P64" s="49">
        <v>43734</v>
      </c>
      <c r="Q64" s="108" t="s">
        <v>101</v>
      </c>
      <c r="R64" s="48"/>
      <c r="S64" s="48"/>
      <c r="T64" s="18"/>
    </row>
    <row r="65" spans="1:20">
      <c r="A65" s="4">
        <v>61</v>
      </c>
      <c r="B65" s="48" t="s">
        <v>63</v>
      </c>
      <c r="C65" s="18" t="s">
        <v>872</v>
      </c>
      <c r="D65" s="18" t="s">
        <v>23</v>
      </c>
      <c r="E65" s="19">
        <v>18140217802</v>
      </c>
      <c r="F65" s="18" t="s">
        <v>126</v>
      </c>
      <c r="G65" s="19"/>
      <c r="H65" s="19"/>
      <c r="I65" s="62">
        <f t="shared" si="0"/>
        <v>0</v>
      </c>
      <c r="J65" s="18">
        <v>9613152224</v>
      </c>
      <c r="K65" s="18" t="s">
        <v>921</v>
      </c>
      <c r="L65" s="18" t="s">
        <v>922</v>
      </c>
      <c r="M65" s="110">
        <v>9957011374</v>
      </c>
      <c r="N65" s="113" t="s">
        <v>923</v>
      </c>
      <c r="O65" s="110">
        <v>9854833661</v>
      </c>
      <c r="P65" s="49">
        <v>43734</v>
      </c>
      <c r="Q65" s="108" t="s">
        <v>101</v>
      </c>
      <c r="R65" s="48"/>
      <c r="S65" s="48"/>
      <c r="T65" s="18"/>
    </row>
    <row r="66" spans="1:20">
      <c r="A66" s="4">
        <v>62</v>
      </c>
      <c r="B66" s="48" t="s">
        <v>62</v>
      </c>
      <c r="C66" s="96" t="s">
        <v>876</v>
      </c>
      <c r="D66" s="18" t="s">
        <v>25</v>
      </c>
      <c r="E66" s="19"/>
      <c r="F66" s="18"/>
      <c r="G66" s="19">
        <v>14</v>
      </c>
      <c r="H66" s="19">
        <v>14</v>
      </c>
      <c r="I66" s="62">
        <f t="shared" si="0"/>
        <v>28</v>
      </c>
      <c r="J66" s="96">
        <v>8471934735</v>
      </c>
      <c r="K66" s="18" t="s">
        <v>933</v>
      </c>
      <c r="L66" s="111" t="s">
        <v>615</v>
      </c>
      <c r="M66" s="112">
        <v>9957008716</v>
      </c>
      <c r="N66" s="18" t="s">
        <v>934</v>
      </c>
      <c r="O66" s="110">
        <v>9854708156</v>
      </c>
      <c r="P66" s="49">
        <v>43735</v>
      </c>
      <c r="Q66" s="108" t="s">
        <v>112</v>
      </c>
      <c r="R66" s="48"/>
      <c r="S66" s="48"/>
      <c r="T66" s="18"/>
    </row>
    <row r="67" spans="1:20">
      <c r="A67" s="4">
        <v>63</v>
      </c>
      <c r="B67" s="48" t="s">
        <v>62</v>
      </c>
      <c r="C67" s="96" t="s">
        <v>877</v>
      </c>
      <c r="D67" s="18" t="s">
        <v>23</v>
      </c>
      <c r="E67" s="19">
        <v>18140210802</v>
      </c>
      <c r="F67" s="18" t="s">
        <v>126</v>
      </c>
      <c r="G67" s="19">
        <v>25</v>
      </c>
      <c r="H67" s="19">
        <v>32</v>
      </c>
      <c r="I67" s="62">
        <f t="shared" si="0"/>
        <v>57</v>
      </c>
      <c r="J67" s="18">
        <v>9401761009</v>
      </c>
      <c r="K67" s="18" t="s">
        <v>933</v>
      </c>
      <c r="L67" s="111" t="s">
        <v>615</v>
      </c>
      <c r="M67" s="112">
        <v>9957008716</v>
      </c>
      <c r="N67" s="18" t="s">
        <v>934</v>
      </c>
      <c r="O67" s="110">
        <v>9854708156</v>
      </c>
      <c r="P67" s="49">
        <v>43735</v>
      </c>
      <c r="Q67" s="108" t="s">
        <v>112</v>
      </c>
      <c r="R67" s="48"/>
      <c r="S67" s="48"/>
      <c r="T67" s="18"/>
    </row>
    <row r="68" spans="1:20">
      <c r="A68" s="4">
        <v>64</v>
      </c>
      <c r="B68" s="48" t="s">
        <v>63</v>
      </c>
      <c r="C68" s="18" t="s">
        <v>878</v>
      </c>
      <c r="D68" s="18" t="s">
        <v>25</v>
      </c>
      <c r="E68" s="19"/>
      <c r="F68" s="18"/>
      <c r="G68" s="19">
        <v>27</v>
      </c>
      <c r="H68" s="19">
        <v>20</v>
      </c>
      <c r="I68" s="62">
        <f t="shared" si="0"/>
        <v>47</v>
      </c>
      <c r="J68" s="18"/>
      <c r="K68" s="18" t="s">
        <v>921</v>
      </c>
      <c r="L68" s="18" t="s">
        <v>922</v>
      </c>
      <c r="M68" s="110">
        <v>9957011374</v>
      </c>
      <c r="N68" s="113" t="s">
        <v>923</v>
      </c>
      <c r="O68" s="110">
        <v>9854833661</v>
      </c>
      <c r="P68" s="49">
        <v>43735</v>
      </c>
      <c r="Q68" s="108" t="s">
        <v>112</v>
      </c>
      <c r="R68" s="48"/>
      <c r="S68" s="48"/>
      <c r="T68" s="18"/>
    </row>
    <row r="69" spans="1:20">
      <c r="A69" s="4">
        <v>65</v>
      </c>
      <c r="B69" s="48" t="s">
        <v>63</v>
      </c>
      <c r="C69" s="18" t="s">
        <v>879</v>
      </c>
      <c r="D69" s="18" t="s">
        <v>23</v>
      </c>
      <c r="E69" s="19">
        <v>18140218301</v>
      </c>
      <c r="F69" s="18" t="s">
        <v>126</v>
      </c>
      <c r="G69" s="19">
        <v>96</v>
      </c>
      <c r="H69" s="19">
        <v>80</v>
      </c>
      <c r="I69" s="62">
        <f t="shared" si="0"/>
        <v>176</v>
      </c>
      <c r="J69" s="18">
        <v>9854563261</v>
      </c>
      <c r="K69" s="18" t="s">
        <v>921</v>
      </c>
      <c r="L69" s="18" t="s">
        <v>922</v>
      </c>
      <c r="M69" s="110">
        <v>9957011374</v>
      </c>
      <c r="N69" s="113" t="s">
        <v>923</v>
      </c>
      <c r="O69" s="110">
        <v>9854833661</v>
      </c>
      <c r="P69" s="49">
        <v>43735</v>
      </c>
      <c r="Q69" s="108" t="s">
        <v>112</v>
      </c>
      <c r="R69" s="48"/>
      <c r="S69" s="48"/>
      <c r="T69" s="18"/>
    </row>
    <row r="70" spans="1:20">
      <c r="A70" s="4">
        <v>66</v>
      </c>
      <c r="B70" s="48"/>
      <c r="C70" s="18" t="s">
        <v>198</v>
      </c>
      <c r="D70" s="18"/>
      <c r="E70" s="19"/>
      <c r="F70" s="18"/>
      <c r="G70" s="19"/>
      <c r="H70" s="19"/>
      <c r="I70" s="62">
        <f t="shared" ref="I70:I133" si="1">SUM(G70:H70)</f>
        <v>0</v>
      </c>
      <c r="J70" s="18"/>
      <c r="K70" s="18"/>
      <c r="L70" s="18"/>
      <c r="M70" s="114"/>
      <c r="N70" s="113"/>
      <c r="O70" s="110"/>
      <c r="P70" s="49">
        <v>43736</v>
      </c>
      <c r="Q70" s="108" t="s">
        <v>114</v>
      </c>
      <c r="R70" s="48"/>
      <c r="S70" s="48"/>
      <c r="T70" s="18"/>
    </row>
    <row r="71" spans="1:20">
      <c r="A71" s="4">
        <v>67</v>
      </c>
      <c r="B71" s="48"/>
      <c r="C71" s="18" t="s">
        <v>141</v>
      </c>
      <c r="D71" s="18"/>
      <c r="E71" s="19"/>
      <c r="F71" s="18"/>
      <c r="G71" s="19"/>
      <c r="H71" s="19"/>
      <c r="I71" s="62">
        <f t="shared" si="1"/>
        <v>0</v>
      </c>
      <c r="J71" s="18"/>
      <c r="K71" s="18"/>
      <c r="L71" s="18"/>
      <c r="M71" s="114"/>
      <c r="N71" s="113"/>
      <c r="O71" s="110"/>
      <c r="P71" s="49">
        <v>43737</v>
      </c>
      <c r="Q71" s="108" t="s">
        <v>116</v>
      </c>
      <c r="R71" s="48"/>
      <c r="S71" s="48"/>
      <c r="T71" s="18"/>
    </row>
    <row r="72" spans="1:20">
      <c r="A72" s="4">
        <v>68</v>
      </c>
      <c r="B72" s="48" t="s">
        <v>62</v>
      </c>
      <c r="C72" s="18" t="s">
        <v>880</v>
      </c>
      <c r="D72" s="18" t="s">
        <v>25</v>
      </c>
      <c r="E72" s="19"/>
      <c r="F72" s="18"/>
      <c r="G72" s="19">
        <v>10</v>
      </c>
      <c r="H72" s="19">
        <v>12</v>
      </c>
      <c r="I72" s="62">
        <f t="shared" si="1"/>
        <v>22</v>
      </c>
      <c r="J72" s="96">
        <v>9864043659</v>
      </c>
      <c r="K72" s="18" t="s">
        <v>918</v>
      </c>
      <c r="L72" s="111" t="s">
        <v>919</v>
      </c>
      <c r="M72" s="112">
        <v>9435421914</v>
      </c>
      <c r="N72" s="18" t="s">
        <v>920</v>
      </c>
      <c r="O72" s="110">
        <v>7896595115</v>
      </c>
      <c r="P72" s="49">
        <v>43738</v>
      </c>
      <c r="Q72" s="108" t="s">
        <v>89</v>
      </c>
      <c r="R72" s="48"/>
      <c r="S72" s="48"/>
      <c r="T72" s="18"/>
    </row>
    <row r="73" spans="1:20">
      <c r="A73" s="4">
        <v>69</v>
      </c>
      <c r="B73" s="48" t="s">
        <v>62</v>
      </c>
      <c r="C73" s="18" t="s">
        <v>881</v>
      </c>
      <c r="D73" s="18" t="s">
        <v>23</v>
      </c>
      <c r="E73" s="19">
        <v>18140212403</v>
      </c>
      <c r="F73" s="18" t="s">
        <v>174</v>
      </c>
      <c r="G73" s="19">
        <v>0</v>
      </c>
      <c r="H73" s="19">
        <v>488</v>
      </c>
      <c r="I73" s="62">
        <f t="shared" si="1"/>
        <v>488</v>
      </c>
      <c r="J73" s="18">
        <v>9707629131</v>
      </c>
      <c r="K73" s="18" t="s">
        <v>918</v>
      </c>
      <c r="L73" s="111" t="s">
        <v>919</v>
      </c>
      <c r="M73" s="112">
        <v>9435421914</v>
      </c>
      <c r="N73" s="18" t="s">
        <v>920</v>
      </c>
      <c r="O73" s="110">
        <v>7896595115</v>
      </c>
      <c r="P73" s="49">
        <v>43738</v>
      </c>
      <c r="Q73" s="108" t="s">
        <v>89</v>
      </c>
      <c r="R73" s="48"/>
      <c r="S73" s="48"/>
      <c r="T73" s="18"/>
    </row>
    <row r="74" spans="1:20">
      <c r="A74" s="4">
        <v>70</v>
      </c>
      <c r="B74" s="48" t="s">
        <v>63</v>
      </c>
      <c r="C74" s="18" t="s">
        <v>882</v>
      </c>
      <c r="D74" s="18" t="s">
        <v>25</v>
      </c>
      <c r="E74" s="19"/>
      <c r="F74" s="18"/>
      <c r="G74" s="19">
        <v>20</v>
      </c>
      <c r="H74" s="19">
        <v>21</v>
      </c>
      <c r="I74" s="62">
        <f t="shared" si="1"/>
        <v>41</v>
      </c>
      <c r="J74" s="18"/>
      <c r="K74" s="18" t="s">
        <v>921</v>
      </c>
      <c r="L74" s="18" t="s">
        <v>922</v>
      </c>
      <c r="M74" s="110">
        <v>9957011374</v>
      </c>
      <c r="N74" s="113" t="s">
        <v>923</v>
      </c>
      <c r="O74" s="110">
        <v>9854833661</v>
      </c>
      <c r="P74" s="49">
        <v>43738</v>
      </c>
      <c r="Q74" s="108" t="s">
        <v>89</v>
      </c>
      <c r="R74" s="48"/>
      <c r="S74" s="48"/>
      <c r="T74" s="18"/>
    </row>
    <row r="75" spans="1:20">
      <c r="A75" s="4">
        <v>71</v>
      </c>
      <c r="B75" s="48" t="s">
        <v>63</v>
      </c>
      <c r="C75" s="18" t="s">
        <v>883</v>
      </c>
      <c r="D75" s="18" t="s">
        <v>23</v>
      </c>
      <c r="E75" s="19">
        <v>18140218601</v>
      </c>
      <c r="F75" s="18" t="s">
        <v>126</v>
      </c>
      <c r="G75" s="19">
        <v>55</v>
      </c>
      <c r="H75" s="19">
        <v>65</v>
      </c>
      <c r="I75" s="62">
        <f t="shared" si="1"/>
        <v>120</v>
      </c>
      <c r="J75" s="18">
        <v>9613990509</v>
      </c>
      <c r="K75" s="18" t="s">
        <v>921</v>
      </c>
      <c r="L75" s="18" t="s">
        <v>922</v>
      </c>
      <c r="M75" s="110">
        <v>9957011374</v>
      </c>
      <c r="N75" s="113" t="s">
        <v>923</v>
      </c>
      <c r="O75" s="110">
        <v>9854833661</v>
      </c>
      <c r="P75" s="49">
        <v>43738</v>
      </c>
      <c r="Q75" s="108" t="s">
        <v>89</v>
      </c>
      <c r="R75" s="48"/>
      <c r="S75" s="48"/>
      <c r="T75" s="18"/>
    </row>
    <row r="76" spans="1:20">
      <c r="A76" s="4">
        <v>72</v>
      </c>
      <c r="B76" s="17"/>
      <c r="C76" s="18"/>
      <c r="D76" s="18"/>
      <c r="E76" s="19"/>
      <c r="F76" s="18"/>
      <c r="G76" s="19"/>
      <c r="H76" s="19"/>
      <c r="I76" s="62">
        <f t="shared" si="1"/>
        <v>0</v>
      </c>
      <c r="J76" s="18"/>
      <c r="K76" s="18"/>
      <c r="L76" s="18"/>
      <c r="M76" s="18"/>
      <c r="N76" s="18"/>
      <c r="O76" s="18"/>
      <c r="P76" s="24"/>
      <c r="Q76" s="18"/>
      <c r="R76" s="18"/>
      <c r="S76" s="18"/>
      <c r="T76" s="18"/>
    </row>
    <row r="77" spans="1:20">
      <c r="A77" s="4">
        <v>73</v>
      </c>
      <c r="B77" s="17"/>
      <c r="C77" s="18"/>
      <c r="D77" s="18"/>
      <c r="E77" s="19"/>
      <c r="F77" s="18"/>
      <c r="G77" s="19"/>
      <c r="H77" s="19"/>
      <c r="I77" s="62">
        <f t="shared" si="1"/>
        <v>0</v>
      </c>
      <c r="J77" s="18"/>
      <c r="K77" s="18"/>
      <c r="L77" s="18"/>
      <c r="M77" s="18"/>
      <c r="N77" s="18"/>
      <c r="O77" s="18"/>
      <c r="P77" s="24"/>
      <c r="Q77" s="18"/>
      <c r="R77" s="18"/>
      <c r="S77" s="18"/>
      <c r="T77" s="18"/>
    </row>
    <row r="78" spans="1:20">
      <c r="A78" s="4">
        <v>74</v>
      </c>
      <c r="B78" s="17"/>
      <c r="C78" s="18"/>
      <c r="D78" s="18"/>
      <c r="E78" s="19"/>
      <c r="F78" s="18"/>
      <c r="G78" s="19"/>
      <c r="H78" s="19"/>
      <c r="I78" s="62">
        <f t="shared" si="1"/>
        <v>0</v>
      </c>
      <c r="J78" s="18"/>
      <c r="K78" s="18"/>
      <c r="L78" s="18"/>
      <c r="M78" s="18"/>
      <c r="N78" s="18"/>
      <c r="O78" s="18"/>
      <c r="P78" s="24"/>
      <c r="Q78" s="18"/>
      <c r="R78" s="18"/>
      <c r="S78" s="18"/>
      <c r="T78" s="18"/>
    </row>
    <row r="79" spans="1:20">
      <c r="A79" s="4">
        <v>75</v>
      </c>
      <c r="B79" s="17"/>
      <c r="C79" s="18"/>
      <c r="D79" s="18"/>
      <c r="E79" s="19"/>
      <c r="F79" s="18"/>
      <c r="G79" s="19"/>
      <c r="H79" s="19"/>
      <c r="I79" s="62">
        <f t="shared" si="1"/>
        <v>0</v>
      </c>
      <c r="J79" s="18"/>
      <c r="K79" s="18"/>
      <c r="L79" s="18"/>
      <c r="M79" s="18"/>
      <c r="N79" s="18"/>
      <c r="O79" s="18"/>
      <c r="P79" s="24"/>
      <c r="Q79" s="18"/>
      <c r="R79" s="18"/>
      <c r="S79" s="18"/>
      <c r="T79" s="18"/>
    </row>
    <row r="80" spans="1:20">
      <c r="A80" s="4">
        <v>76</v>
      </c>
      <c r="B80" s="17"/>
      <c r="C80" s="18"/>
      <c r="D80" s="18"/>
      <c r="E80" s="19"/>
      <c r="F80" s="18"/>
      <c r="G80" s="19"/>
      <c r="H80" s="19"/>
      <c r="I80" s="62">
        <f t="shared" si="1"/>
        <v>0</v>
      </c>
      <c r="J80" s="18"/>
      <c r="K80" s="18"/>
      <c r="L80" s="18"/>
      <c r="M80" s="18"/>
      <c r="N80" s="18"/>
      <c r="O80" s="18"/>
      <c r="P80" s="24"/>
      <c r="Q80" s="18"/>
      <c r="R80" s="18"/>
      <c r="S80" s="18"/>
      <c r="T80" s="18"/>
    </row>
    <row r="81" spans="1:20">
      <c r="A81" s="4">
        <v>77</v>
      </c>
      <c r="B81" s="17"/>
      <c r="C81" s="18"/>
      <c r="D81" s="18"/>
      <c r="E81" s="19"/>
      <c r="F81" s="18"/>
      <c r="G81" s="19"/>
      <c r="H81" s="19"/>
      <c r="I81" s="62">
        <f t="shared" si="1"/>
        <v>0</v>
      </c>
      <c r="J81" s="18"/>
      <c r="K81" s="18"/>
      <c r="L81" s="18"/>
      <c r="M81" s="18"/>
      <c r="N81" s="18"/>
      <c r="O81" s="18"/>
      <c r="P81" s="24"/>
      <c r="Q81" s="18"/>
      <c r="R81" s="18"/>
      <c r="S81" s="18"/>
      <c r="T81" s="18"/>
    </row>
    <row r="82" spans="1:20">
      <c r="A82" s="4">
        <v>78</v>
      </c>
      <c r="B82" s="17"/>
      <c r="C82" s="18"/>
      <c r="D82" s="18"/>
      <c r="E82" s="19"/>
      <c r="F82" s="18"/>
      <c r="G82" s="19"/>
      <c r="H82" s="19"/>
      <c r="I82" s="62">
        <f t="shared" si="1"/>
        <v>0</v>
      </c>
      <c r="J82" s="18"/>
      <c r="K82" s="18"/>
      <c r="L82" s="18"/>
      <c r="M82" s="18"/>
      <c r="N82" s="18"/>
      <c r="O82" s="18"/>
      <c r="P82" s="24"/>
      <c r="Q82" s="18"/>
      <c r="R82" s="18"/>
      <c r="S82" s="18"/>
      <c r="T82" s="18"/>
    </row>
    <row r="83" spans="1:20">
      <c r="A83" s="4">
        <v>79</v>
      </c>
      <c r="B83" s="17"/>
      <c r="C83" s="18"/>
      <c r="D83" s="18"/>
      <c r="E83" s="19"/>
      <c r="F83" s="18"/>
      <c r="G83" s="19"/>
      <c r="H83" s="19"/>
      <c r="I83" s="62">
        <f t="shared" si="1"/>
        <v>0</v>
      </c>
      <c r="J83" s="18"/>
      <c r="K83" s="18"/>
      <c r="L83" s="18"/>
      <c r="M83" s="18"/>
      <c r="N83" s="18"/>
      <c r="O83" s="18"/>
      <c r="P83" s="24"/>
      <c r="Q83" s="18"/>
      <c r="R83" s="18"/>
      <c r="S83" s="18"/>
      <c r="T83" s="18"/>
    </row>
    <row r="84" spans="1:20">
      <c r="A84" s="4">
        <v>80</v>
      </c>
      <c r="B84" s="17"/>
      <c r="C84" s="18"/>
      <c r="D84" s="18"/>
      <c r="E84" s="19"/>
      <c r="F84" s="18"/>
      <c r="G84" s="19"/>
      <c r="H84" s="19"/>
      <c r="I84" s="62">
        <f t="shared" si="1"/>
        <v>0</v>
      </c>
      <c r="J84" s="18"/>
      <c r="K84" s="18"/>
      <c r="L84" s="18"/>
      <c r="M84" s="18"/>
      <c r="N84" s="18"/>
      <c r="O84" s="18"/>
      <c r="P84" s="24"/>
      <c r="Q84" s="18"/>
      <c r="R84" s="18"/>
      <c r="S84" s="18"/>
      <c r="T84" s="18"/>
    </row>
    <row r="85" spans="1:20">
      <c r="A85" s="4">
        <v>81</v>
      </c>
      <c r="B85" s="17"/>
      <c r="C85" s="18"/>
      <c r="D85" s="18"/>
      <c r="E85" s="19"/>
      <c r="F85" s="18"/>
      <c r="G85" s="19"/>
      <c r="H85" s="19"/>
      <c r="I85" s="62">
        <f t="shared" si="1"/>
        <v>0</v>
      </c>
      <c r="J85" s="18"/>
      <c r="K85" s="18"/>
      <c r="L85" s="18"/>
      <c r="M85" s="18"/>
      <c r="N85" s="18"/>
      <c r="O85" s="18"/>
      <c r="P85" s="24"/>
      <c r="Q85" s="18"/>
      <c r="R85" s="18"/>
      <c r="S85" s="18"/>
      <c r="T85" s="18"/>
    </row>
    <row r="86" spans="1:20">
      <c r="A86" s="4">
        <v>82</v>
      </c>
      <c r="B86" s="17"/>
      <c r="C86" s="18"/>
      <c r="D86" s="18"/>
      <c r="E86" s="19"/>
      <c r="F86" s="18"/>
      <c r="G86" s="19"/>
      <c r="H86" s="19"/>
      <c r="I86" s="62">
        <f t="shared" si="1"/>
        <v>0</v>
      </c>
      <c r="J86" s="18"/>
      <c r="K86" s="18"/>
      <c r="L86" s="18"/>
      <c r="M86" s="18"/>
      <c r="N86" s="18"/>
      <c r="O86" s="18"/>
      <c r="P86" s="24"/>
      <c r="Q86" s="18"/>
      <c r="R86" s="18"/>
      <c r="S86" s="18"/>
      <c r="T86" s="18"/>
    </row>
    <row r="87" spans="1:20">
      <c r="A87" s="4">
        <v>83</v>
      </c>
      <c r="B87" s="17"/>
      <c r="C87" s="18"/>
      <c r="D87" s="18"/>
      <c r="E87" s="19"/>
      <c r="F87" s="18"/>
      <c r="G87" s="19"/>
      <c r="H87" s="19"/>
      <c r="I87" s="62">
        <f t="shared" si="1"/>
        <v>0</v>
      </c>
      <c r="J87" s="18"/>
      <c r="K87" s="18"/>
      <c r="L87" s="18"/>
      <c r="M87" s="18"/>
      <c r="N87" s="18"/>
      <c r="O87" s="18"/>
      <c r="P87" s="24"/>
      <c r="Q87" s="18"/>
      <c r="R87" s="18"/>
      <c r="S87" s="18"/>
      <c r="T87" s="18"/>
    </row>
    <row r="88" spans="1:20">
      <c r="A88" s="4">
        <v>84</v>
      </c>
      <c r="B88" s="17"/>
      <c r="C88" s="18"/>
      <c r="D88" s="18"/>
      <c r="E88" s="19"/>
      <c r="F88" s="18"/>
      <c r="G88" s="19"/>
      <c r="H88" s="19"/>
      <c r="I88" s="62">
        <f t="shared" si="1"/>
        <v>0</v>
      </c>
      <c r="J88" s="18"/>
      <c r="K88" s="18"/>
      <c r="L88" s="18"/>
      <c r="M88" s="18"/>
      <c r="N88" s="18"/>
      <c r="O88" s="18"/>
      <c r="P88" s="24"/>
      <c r="Q88" s="18"/>
      <c r="R88" s="18"/>
      <c r="S88" s="18"/>
      <c r="T88" s="18"/>
    </row>
    <row r="89" spans="1:20">
      <c r="A89" s="4">
        <v>85</v>
      </c>
      <c r="B89" s="17"/>
      <c r="C89" s="18"/>
      <c r="D89" s="18"/>
      <c r="E89" s="19"/>
      <c r="F89" s="18"/>
      <c r="G89" s="19"/>
      <c r="H89" s="19"/>
      <c r="I89" s="62">
        <f t="shared" si="1"/>
        <v>0</v>
      </c>
      <c r="J89" s="18"/>
      <c r="K89" s="18"/>
      <c r="L89" s="18"/>
      <c r="M89" s="18"/>
      <c r="N89" s="18"/>
      <c r="O89" s="18"/>
      <c r="P89" s="24"/>
      <c r="Q89" s="18"/>
      <c r="R89" s="18"/>
      <c r="S89" s="18"/>
      <c r="T89" s="18"/>
    </row>
    <row r="90" spans="1:20">
      <c r="A90" s="4">
        <v>86</v>
      </c>
      <c r="B90" s="17"/>
      <c r="C90" s="18"/>
      <c r="D90" s="18"/>
      <c r="E90" s="19"/>
      <c r="F90" s="18"/>
      <c r="G90" s="19"/>
      <c r="H90" s="19"/>
      <c r="I90" s="62">
        <f t="shared" si="1"/>
        <v>0</v>
      </c>
      <c r="J90" s="18"/>
      <c r="K90" s="18"/>
      <c r="L90" s="18"/>
      <c r="M90" s="18"/>
      <c r="N90" s="18"/>
      <c r="O90" s="18"/>
      <c r="P90" s="24"/>
      <c r="Q90" s="18"/>
      <c r="R90" s="18"/>
      <c r="S90" s="18"/>
      <c r="T90" s="18"/>
    </row>
    <row r="91" spans="1:20">
      <c r="A91" s="4">
        <v>87</v>
      </c>
      <c r="B91" s="17"/>
      <c r="C91" s="18"/>
      <c r="D91" s="18"/>
      <c r="E91" s="19"/>
      <c r="F91" s="18"/>
      <c r="G91" s="19"/>
      <c r="H91" s="19"/>
      <c r="I91" s="62">
        <f t="shared" si="1"/>
        <v>0</v>
      </c>
      <c r="J91" s="18"/>
      <c r="K91" s="18"/>
      <c r="L91" s="18"/>
      <c r="M91" s="18"/>
      <c r="N91" s="18"/>
      <c r="O91" s="18"/>
      <c r="P91" s="24"/>
      <c r="Q91" s="18"/>
      <c r="R91" s="18"/>
      <c r="S91" s="18"/>
      <c r="T91" s="18"/>
    </row>
    <row r="92" spans="1:20">
      <c r="A92" s="4">
        <v>88</v>
      </c>
      <c r="B92" s="17"/>
      <c r="C92" s="18"/>
      <c r="D92" s="18"/>
      <c r="E92" s="19"/>
      <c r="F92" s="18"/>
      <c r="G92" s="19"/>
      <c r="H92" s="19"/>
      <c r="I92" s="62">
        <f t="shared" si="1"/>
        <v>0</v>
      </c>
      <c r="J92" s="18"/>
      <c r="K92" s="18"/>
      <c r="L92" s="18"/>
      <c r="M92" s="18"/>
      <c r="N92" s="18"/>
      <c r="O92" s="18"/>
      <c r="P92" s="24"/>
      <c r="Q92" s="18"/>
      <c r="R92" s="18"/>
      <c r="S92" s="18"/>
      <c r="T92" s="18"/>
    </row>
    <row r="93" spans="1:20">
      <c r="A93" s="4">
        <v>89</v>
      </c>
      <c r="B93" s="17"/>
      <c r="C93" s="18"/>
      <c r="D93" s="18"/>
      <c r="E93" s="19"/>
      <c r="F93" s="18"/>
      <c r="G93" s="19"/>
      <c r="H93" s="19"/>
      <c r="I93" s="62">
        <f t="shared" si="1"/>
        <v>0</v>
      </c>
      <c r="J93" s="18"/>
      <c r="K93" s="18"/>
      <c r="L93" s="18"/>
      <c r="M93" s="18"/>
      <c r="N93" s="18"/>
      <c r="O93" s="18"/>
      <c r="P93" s="24"/>
      <c r="Q93" s="18"/>
      <c r="R93" s="18"/>
      <c r="S93" s="18"/>
      <c r="T93" s="18"/>
    </row>
    <row r="94" spans="1:20">
      <c r="A94" s="4">
        <v>90</v>
      </c>
      <c r="B94" s="17"/>
      <c r="C94" s="18"/>
      <c r="D94" s="18"/>
      <c r="E94" s="19"/>
      <c r="F94" s="18"/>
      <c r="G94" s="19"/>
      <c r="H94" s="19"/>
      <c r="I94" s="62">
        <f t="shared" si="1"/>
        <v>0</v>
      </c>
      <c r="J94" s="18"/>
      <c r="K94" s="18"/>
      <c r="L94" s="18"/>
      <c r="M94" s="18"/>
      <c r="N94" s="18"/>
      <c r="O94" s="18"/>
      <c r="P94" s="24"/>
      <c r="Q94" s="18"/>
      <c r="R94" s="18"/>
      <c r="S94" s="18"/>
      <c r="T94" s="18"/>
    </row>
    <row r="95" spans="1:20">
      <c r="A95" s="4">
        <v>91</v>
      </c>
      <c r="B95" s="17"/>
      <c r="C95" s="18"/>
      <c r="D95" s="18"/>
      <c r="E95" s="19"/>
      <c r="F95" s="18"/>
      <c r="G95" s="19"/>
      <c r="H95" s="19"/>
      <c r="I95" s="62">
        <f t="shared" si="1"/>
        <v>0</v>
      </c>
      <c r="J95" s="18"/>
      <c r="K95" s="18"/>
      <c r="L95" s="18"/>
      <c r="M95" s="18"/>
      <c r="N95" s="18"/>
      <c r="O95" s="18"/>
      <c r="P95" s="24"/>
      <c r="Q95" s="18"/>
      <c r="R95" s="18"/>
      <c r="S95" s="18"/>
      <c r="T95" s="18"/>
    </row>
    <row r="96" spans="1:20">
      <c r="A96" s="4">
        <v>92</v>
      </c>
      <c r="B96" s="17"/>
      <c r="C96" s="18"/>
      <c r="D96" s="18"/>
      <c r="E96" s="19"/>
      <c r="F96" s="18"/>
      <c r="G96" s="19"/>
      <c r="H96" s="19"/>
      <c r="I96" s="62">
        <f t="shared" si="1"/>
        <v>0</v>
      </c>
      <c r="J96" s="18"/>
      <c r="K96" s="18"/>
      <c r="L96" s="18"/>
      <c r="M96" s="18"/>
      <c r="N96" s="18"/>
      <c r="O96" s="18"/>
      <c r="P96" s="24"/>
      <c r="Q96" s="18"/>
      <c r="R96" s="18"/>
      <c r="S96" s="18"/>
      <c r="T96" s="18"/>
    </row>
    <row r="97" spans="1:20">
      <c r="A97" s="4">
        <v>93</v>
      </c>
      <c r="B97" s="17"/>
      <c r="C97" s="18"/>
      <c r="D97" s="18"/>
      <c r="E97" s="19"/>
      <c r="F97" s="18"/>
      <c r="G97" s="19"/>
      <c r="H97" s="19"/>
      <c r="I97" s="62">
        <f t="shared" si="1"/>
        <v>0</v>
      </c>
      <c r="J97" s="18"/>
      <c r="K97" s="18"/>
      <c r="L97" s="18"/>
      <c r="M97" s="18"/>
      <c r="N97" s="18"/>
      <c r="O97" s="18"/>
      <c r="P97" s="24"/>
      <c r="Q97" s="18"/>
      <c r="R97" s="18"/>
      <c r="S97" s="18"/>
      <c r="T97" s="18"/>
    </row>
    <row r="98" spans="1:20">
      <c r="A98" s="4">
        <v>94</v>
      </c>
      <c r="B98" s="17"/>
      <c r="C98" s="48"/>
      <c r="D98" s="48"/>
      <c r="E98" s="19"/>
      <c r="F98" s="48"/>
      <c r="G98" s="19"/>
      <c r="H98" s="19"/>
      <c r="I98" s="62">
        <f t="shared" si="1"/>
        <v>0</v>
      </c>
      <c r="J98" s="48"/>
      <c r="K98" s="48"/>
      <c r="L98" s="48"/>
      <c r="M98" s="48"/>
      <c r="N98" s="48"/>
      <c r="O98" s="48"/>
      <c r="P98" s="24"/>
      <c r="Q98" s="18"/>
      <c r="R98" s="18"/>
      <c r="S98" s="18"/>
      <c r="T98" s="18"/>
    </row>
    <row r="99" spans="1:20">
      <c r="A99" s="4">
        <v>95</v>
      </c>
      <c r="B99" s="17"/>
      <c r="C99" s="18"/>
      <c r="D99" s="18"/>
      <c r="E99" s="19"/>
      <c r="F99" s="18"/>
      <c r="G99" s="19"/>
      <c r="H99" s="19"/>
      <c r="I99" s="62">
        <f t="shared" si="1"/>
        <v>0</v>
      </c>
      <c r="J99" s="18"/>
      <c r="K99" s="18"/>
      <c r="L99" s="18"/>
      <c r="M99" s="18"/>
      <c r="N99" s="18"/>
      <c r="O99" s="18"/>
      <c r="P99" s="24"/>
      <c r="Q99" s="18"/>
      <c r="R99" s="18"/>
      <c r="S99" s="18"/>
      <c r="T99" s="18"/>
    </row>
    <row r="100" spans="1:20">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c r="A165" s="21" t="s">
        <v>11</v>
      </c>
      <c r="B165" s="39"/>
      <c r="C165" s="21">
        <f>COUNTIFS(C6:C164,"*")</f>
        <v>70</v>
      </c>
      <c r="D165" s="21"/>
      <c r="E165" s="13"/>
      <c r="F165" s="21"/>
      <c r="G165" s="61">
        <f>SUM(G6:G164)</f>
        <v>2878</v>
      </c>
      <c r="H165" s="61">
        <f>SUM(H6:H164)</f>
        <v>3346</v>
      </c>
      <c r="I165" s="61">
        <f>SUM(I6:I164)</f>
        <v>6224</v>
      </c>
      <c r="J165" s="21"/>
      <c r="K165" s="21"/>
      <c r="L165" s="21"/>
      <c r="M165" s="21"/>
      <c r="N165" s="21"/>
      <c r="O165" s="21"/>
      <c r="P165" s="14"/>
      <c r="Q165" s="21"/>
      <c r="R165" s="21"/>
      <c r="S165" s="21"/>
      <c r="T165" s="12"/>
    </row>
    <row r="166" spans="1:20">
      <c r="A166" s="44" t="s">
        <v>62</v>
      </c>
      <c r="B166" s="10">
        <f>COUNTIF(B$5:B$164,"Team 1")</f>
        <v>32</v>
      </c>
      <c r="C166" s="44" t="s">
        <v>25</v>
      </c>
      <c r="D166" s="10">
        <f>COUNTIF(D6:D164,"Anganwadi")</f>
        <v>30</v>
      </c>
    </row>
    <row r="167" spans="1:20">
      <c r="A167" s="44" t="s">
        <v>63</v>
      </c>
      <c r="B167" s="10">
        <f>COUNTIF(B$6:B$164,"Team 2")</f>
        <v>29</v>
      </c>
      <c r="C167" s="44" t="s">
        <v>23</v>
      </c>
      <c r="D167" s="10">
        <f>COUNTIF(D6:D164,"School")</f>
        <v>31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J12" sqref="J12"/>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9" t="s">
        <v>71</v>
      </c>
      <c r="B1" s="179"/>
      <c r="C1" s="179"/>
      <c r="D1" s="179"/>
      <c r="E1" s="179"/>
      <c r="F1" s="180"/>
      <c r="G1" s="180"/>
      <c r="H1" s="180"/>
      <c r="I1" s="180"/>
      <c r="J1" s="180"/>
    </row>
    <row r="2" spans="1:11" ht="25.5">
      <c r="A2" s="181" t="s">
        <v>0</v>
      </c>
      <c r="B2" s="182"/>
      <c r="C2" s="183" t="str">
        <f>'Block at a Glance'!C2:D2</f>
        <v>ASSAM</v>
      </c>
      <c r="D2" s="184"/>
      <c r="E2" s="27" t="s">
        <v>1</v>
      </c>
      <c r="F2" s="185" t="s">
        <v>73</v>
      </c>
      <c r="G2" s="186"/>
      <c r="H2" s="28" t="s">
        <v>24</v>
      </c>
      <c r="I2" s="185" t="s">
        <v>74</v>
      </c>
      <c r="J2" s="186"/>
    </row>
    <row r="3" spans="1:11" ht="28.5" customHeight="1">
      <c r="A3" s="190" t="s">
        <v>66</v>
      </c>
      <c r="B3" s="190"/>
      <c r="C3" s="190"/>
      <c r="D3" s="190"/>
      <c r="E3" s="190"/>
      <c r="F3" s="190"/>
      <c r="G3" s="190"/>
      <c r="H3" s="190"/>
      <c r="I3" s="190"/>
      <c r="J3" s="190"/>
    </row>
    <row r="4" spans="1:11">
      <c r="A4" s="189" t="s">
        <v>27</v>
      </c>
      <c r="B4" s="188" t="s">
        <v>28</v>
      </c>
      <c r="C4" s="187" t="s">
        <v>29</v>
      </c>
      <c r="D4" s="187" t="s">
        <v>36</v>
      </c>
      <c r="E4" s="187"/>
      <c r="F4" s="187"/>
      <c r="G4" s="187" t="s">
        <v>30</v>
      </c>
      <c r="H4" s="187" t="s">
        <v>37</v>
      </c>
      <c r="I4" s="187"/>
      <c r="J4" s="187"/>
    </row>
    <row r="5" spans="1:11" ht="22.5" customHeight="1">
      <c r="A5" s="189"/>
      <c r="B5" s="188"/>
      <c r="C5" s="187"/>
      <c r="D5" s="29" t="s">
        <v>9</v>
      </c>
      <c r="E5" s="29" t="s">
        <v>10</v>
      </c>
      <c r="F5" s="29" t="s">
        <v>11</v>
      </c>
      <c r="G5" s="187"/>
      <c r="H5" s="29" t="s">
        <v>9</v>
      </c>
      <c r="I5" s="29" t="s">
        <v>10</v>
      </c>
      <c r="J5" s="29" t="s">
        <v>11</v>
      </c>
    </row>
    <row r="6" spans="1:11" ht="22.5" customHeight="1">
      <c r="A6" s="45">
        <v>1</v>
      </c>
      <c r="B6" s="63">
        <v>43556</v>
      </c>
      <c r="C6" s="31">
        <f>COUNTIFS('April-19'!D$5:D$164,"Anganwadi")</f>
        <v>46</v>
      </c>
      <c r="D6" s="32">
        <f>SUMIF('April-19'!$D$5:$D$164,"Anganwadi",'April-19'!$G$5:$G$164)</f>
        <v>1612</v>
      </c>
      <c r="E6" s="32">
        <f>SUMIF('April-19'!$D$5:$D$164,"Anganwadi",'April-19'!$H$5:$H$164)</f>
        <v>1506</v>
      </c>
      <c r="F6" s="32">
        <f>+D6+E6</f>
        <v>3118</v>
      </c>
      <c r="G6" s="31">
        <f>COUNTIF('April-19'!D5:D164,"School")</f>
        <v>22</v>
      </c>
      <c r="H6" s="32">
        <f>SUMIF('April-19'!$D$5:$D$164,"School",'April-19'!$G$5:$G$164)</f>
        <v>1152</v>
      </c>
      <c r="I6" s="32">
        <f>SUMIF('April-19'!$D$5:$D$164,"School",'April-19'!$H$5:$H$164)</f>
        <v>715</v>
      </c>
      <c r="J6" s="32">
        <f>+H6+I6</f>
        <v>1867</v>
      </c>
      <c r="K6" s="33"/>
    </row>
    <row r="7" spans="1:11" ht="22.5" customHeight="1">
      <c r="A7" s="30">
        <v>2</v>
      </c>
      <c r="B7" s="64">
        <v>43601</v>
      </c>
      <c r="C7" s="31">
        <f>COUNTIF('May-19'!D5:D164,"Anganwadi")</f>
        <v>42</v>
      </c>
      <c r="D7" s="32">
        <f>SUMIF('May-19'!$D$5:$D$164,"Anganwadi",'May-19'!$G$5:$G$164)</f>
        <v>1382</v>
      </c>
      <c r="E7" s="32">
        <f>SUMIF('May-19'!$D$5:$D$164,"Anganwadi",'May-19'!$H$5:$H$164)</f>
        <v>1313</v>
      </c>
      <c r="F7" s="32">
        <f t="shared" ref="F7:F11" si="0">+D7+E7</f>
        <v>2695</v>
      </c>
      <c r="G7" s="31">
        <f>COUNTIF('May-19'!D5:D164,"School")</f>
        <v>44</v>
      </c>
      <c r="H7" s="32">
        <f>SUMIF('May-19'!$D$5:$D$164,"School",'May-19'!$G$5:$G$164)</f>
        <v>1922</v>
      </c>
      <c r="I7" s="32">
        <f>SUMIF('May-19'!$D$5:$D$164,"School",'May-19'!$H$5:$H$164)</f>
        <v>2154</v>
      </c>
      <c r="J7" s="32">
        <f t="shared" ref="J7:J11" si="1">+H7+I7</f>
        <v>4076</v>
      </c>
    </row>
    <row r="8" spans="1:11" ht="22.5" customHeight="1">
      <c r="A8" s="30">
        <v>3</v>
      </c>
      <c r="B8" s="64">
        <v>43632</v>
      </c>
      <c r="C8" s="31">
        <f>COUNTIF('Jun-19'!D5:D164,"Anganwadi")</f>
        <v>47</v>
      </c>
      <c r="D8" s="32">
        <f>SUMIF('Jun-19'!$D$5:$D$164,"Anganwadi",'Jun-19'!$G$5:$G$164)</f>
        <v>1618</v>
      </c>
      <c r="E8" s="32">
        <f>SUMIF('Jun-19'!$D$5:$D$164,"Anganwadi",'Jun-19'!$H$5:$H$164)</f>
        <v>1600</v>
      </c>
      <c r="F8" s="32">
        <f t="shared" si="0"/>
        <v>3218</v>
      </c>
      <c r="G8" s="31">
        <f>COUNTIF('Jun-19'!D5:D164,"School")</f>
        <v>27</v>
      </c>
      <c r="H8" s="32">
        <f>SUMIF('Jun-19'!$D$5:$D$164,"School",'Jun-19'!$G$5:$G$164)</f>
        <v>1224</v>
      </c>
      <c r="I8" s="32">
        <f>SUMIF('Jun-19'!$D$5:$D$164,"School",'Jun-19'!$H$5:$H$164)</f>
        <v>1266</v>
      </c>
      <c r="J8" s="32">
        <f t="shared" si="1"/>
        <v>2490</v>
      </c>
    </row>
    <row r="9" spans="1:11" ht="22.5" customHeight="1">
      <c r="A9" s="30">
        <v>4</v>
      </c>
      <c r="B9" s="64">
        <v>43662</v>
      </c>
      <c r="C9" s="31">
        <f>COUNTIF('Jul-19'!D5:D164,"Anganwadi")</f>
        <v>65</v>
      </c>
      <c r="D9" s="32">
        <f>SUMIF('Jul-19'!$D$5:$D$164,"Anganwadi",'Jul-19'!$G$5:$G$164)</f>
        <v>2729</v>
      </c>
      <c r="E9" s="32">
        <f>SUMIF('Jul-19'!$D$5:$D$164,"Anganwadi",'Jul-19'!$H$5:$H$164)</f>
        <v>2652</v>
      </c>
      <c r="F9" s="32">
        <f t="shared" si="0"/>
        <v>5381</v>
      </c>
      <c r="G9" s="31">
        <f>COUNTIF('Jul-19'!D5:D164,"School")</f>
        <v>0</v>
      </c>
      <c r="H9" s="32">
        <f>SUMIF('Jul-19'!$D$5:$D$164,"School",'Jul-19'!$G$5:$G$164)</f>
        <v>0</v>
      </c>
      <c r="I9" s="32">
        <f>SUMIF('Jul-19'!$D$5:$D$164,"School",'Jul-19'!$H$5:$H$164)</f>
        <v>0</v>
      </c>
      <c r="J9" s="32">
        <f t="shared" si="1"/>
        <v>0</v>
      </c>
    </row>
    <row r="10" spans="1:11" ht="22.5" customHeight="1">
      <c r="A10" s="30">
        <v>5</v>
      </c>
      <c r="B10" s="64">
        <v>43693</v>
      </c>
      <c r="C10" s="31">
        <f>COUNTIF('Aug-19'!D5:D164,"Anganwadi")</f>
        <v>40</v>
      </c>
      <c r="D10" s="32">
        <f>SUMIF('Aug-19'!$D$5:$D$164,"Anganwadi",'Aug-19'!$G$5:$G$164)</f>
        <v>1833</v>
      </c>
      <c r="E10" s="32">
        <f>SUMIF('Aug-19'!$D$5:$D$164,"Anganwadi",'Aug-19'!$H$5:$H$164)</f>
        <v>1772</v>
      </c>
      <c r="F10" s="32">
        <f t="shared" si="0"/>
        <v>3605</v>
      </c>
      <c r="G10" s="31">
        <f>COUNTIF('Aug-19'!D5:D164,"School")</f>
        <v>25</v>
      </c>
      <c r="H10" s="32">
        <f>SUMIF('Aug-19'!$D$5:$D$164,"School",'Aug-19'!$G$5:$G$164)</f>
        <v>1300</v>
      </c>
      <c r="I10" s="32">
        <f>SUMIF('Aug-19'!$D$5:$D$164,"School",'Aug-19'!$H$5:$H$164)</f>
        <v>1342</v>
      </c>
      <c r="J10" s="32">
        <f t="shared" si="1"/>
        <v>2642</v>
      </c>
    </row>
    <row r="11" spans="1:11" ht="22.5" customHeight="1">
      <c r="A11" s="30">
        <v>6</v>
      </c>
      <c r="B11" s="64">
        <v>43724</v>
      </c>
      <c r="C11" s="31">
        <f>COUNTIF('Sep-19'!D6:D164,"Anganwadi")</f>
        <v>30</v>
      </c>
      <c r="D11" s="32">
        <f>SUMIF('Sep-19'!$D$6:$D$164,"Anganwadi",'Sep-19'!$G$6:$G$164)</f>
        <v>1173</v>
      </c>
      <c r="E11" s="32">
        <f>SUMIF('Sep-19'!$D$6:$D$164,"Anganwadi",'Sep-19'!$H$6:$H$164)</f>
        <v>1223</v>
      </c>
      <c r="F11" s="32">
        <f t="shared" si="0"/>
        <v>2396</v>
      </c>
      <c r="G11" s="31">
        <f>COUNTIF('Sep-19'!D6:D164,"School")</f>
        <v>31</v>
      </c>
      <c r="H11" s="32">
        <f>SUMIF('Sep-19'!$D$6:$D$164,"School",'Sep-19'!$G$6:$G$164)</f>
        <v>1705</v>
      </c>
      <c r="I11" s="32">
        <f>SUMIF('Sep-19'!$D$6:$D$164,"School",'Sep-19'!$H$6:$H$164)</f>
        <v>2123</v>
      </c>
      <c r="J11" s="32">
        <f t="shared" si="1"/>
        <v>3828</v>
      </c>
    </row>
    <row r="12" spans="1:11" ht="19.5" customHeight="1">
      <c r="A12" s="178" t="s">
        <v>38</v>
      </c>
      <c r="B12" s="178"/>
      <c r="C12" s="34">
        <f>SUM(C6:C11)</f>
        <v>270</v>
      </c>
      <c r="D12" s="34">
        <f t="shared" ref="D12:J12" si="2">SUM(D6:D11)</f>
        <v>10347</v>
      </c>
      <c r="E12" s="34">
        <f t="shared" si="2"/>
        <v>10066</v>
      </c>
      <c r="F12" s="34">
        <f t="shared" si="2"/>
        <v>20413</v>
      </c>
      <c r="G12" s="34">
        <f t="shared" si="2"/>
        <v>149</v>
      </c>
      <c r="H12" s="34">
        <f t="shared" si="2"/>
        <v>7303</v>
      </c>
      <c r="I12" s="34">
        <f t="shared" si="2"/>
        <v>7600</v>
      </c>
      <c r="J12" s="34">
        <f t="shared" si="2"/>
        <v>14903</v>
      </c>
    </row>
    <row r="14" spans="1:11">
      <c r="A14" s="194" t="s">
        <v>67</v>
      </c>
      <c r="B14" s="194"/>
      <c r="C14" s="194"/>
      <c r="D14" s="194"/>
      <c r="E14" s="194"/>
      <c r="F14" s="194"/>
    </row>
    <row r="15" spans="1:11" ht="82.5">
      <c r="A15" s="43" t="s">
        <v>27</v>
      </c>
      <c r="B15" s="42" t="s">
        <v>28</v>
      </c>
      <c r="C15" s="46" t="s">
        <v>64</v>
      </c>
      <c r="D15" s="41" t="s">
        <v>29</v>
      </c>
      <c r="E15" s="41" t="s">
        <v>30</v>
      </c>
      <c r="F15" s="41" t="s">
        <v>65</v>
      </c>
    </row>
    <row r="16" spans="1:11">
      <c r="A16" s="197">
        <v>1</v>
      </c>
      <c r="B16" s="195">
        <v>43571</v>
      </c>
      <c r="C16" s="47" t="s">
        <v>62</v>
      </c>
      <c r="D16" s="31">
        <f>COUNTIFS('April-19'!B$5:B$164,"Team 1",'April-19'!D$5:D$164,"Anganwadi")</f>
        <v>22</v>
      </c>
      <c r="E16" s="31">
        <f>COUNTIFS('April-19'!B$5:B$164,"Team 1",'April-19'!D$5:D$164,"School")</f>
        <v>10</v>
      </c>
      <c r="F16" s="32">
        <f>SUMIF('April-19'!$B$5:$B$164,"Team 1",'April-19'!$I$5:$I$164)</f>
        <v>1834</v>
      </c>
    </row>
    <row r="17" spans="1:6">
      <c r="A17" s="198"/>
      <c r="B17" s="196"/>
      <c r="C17" s="47" t="s">
        <v>63</v>
      </c>
      <c r="D17" s="31">
        <f>COUNTIFS('April-19'!B$5:B$164,"Team 2",'April-19'!D$5:D$164,"Anganwadi")</f>
        <v>24</v>
      </c>
      <c r="E17" s="31">
        <f>COUNTIFS('April-19'!B$5:B$164,"Team 2",'April-19'!D$5:D$164,"School")</f>
        <v>12</v>
      </c>
      <c r="F17" s="32">
        <f>SUMIF('April-19'!$B$5:$B$164,"Team 2",'April-19'!$I$5:$I$164)</f>
        <v>3151</v>
      </c>
    </row>
    <row r="18" spans="1:6">
      <c r="A18" s="197">
        <v>2</v>
      </c>
      <c r="B18" s="195">
        <v>43601</v>
      </c>
      <c r="C18" s="47" t="s">
        <v>62</v>
      </c>
      <c r="D18" s="31">
        <f>COUNTIFS('May-19'!B$5:B$164,"Team 1",'May-19'!D$5:D$164,"Anganwadi")</f>
        <v>21</v>
      </c>
      <c r="E18" s="31">
        <f>COUNTIFS('May-19'!B$5:B$164,"Team 1",'May-19'!D$5:D$164,"School")</f>
        <v>19</v>
      </c>
      <c r="F18" s="32">
        <f>SUMIF('May-19'!$B$5:$B$164,"Team 1",'May-19'!$I$5:$I$164)</f>
        <v>3284</v>
      </c>
    </row>
    <row r="19" spans="1:6">
      <c r="A19" s="198"/>
      <c r="B19" s="196"/>
      <c r="C19" s="47" t="s">
        <v>63</v>
      </c>
      <c r="D19" s="31">
        <f>COUNTIFS('May-19'!B$5:B$164,"Team 2",'May-19'!D$5:D$164,"Anganwadi")</f>
        <v>21</v>
      </c>
      <c r="E19" s="31">
        <f>COUNTIFS('May-19'!B$5:B$164,"Team 2",'May-19'!D$5:D$164,"School")</f>
        <v>25</v>
      </c>
      <c r="F19" s="32">
        <f>SUMIF('May-19'!$B$5:$B$164,"Team 2",'May-19'!$I$5:$I$164)</f>
        <v>3530</v>
      </c>
    </row>
    <row r="20" spans="1:6">
      <c r="A20" s="197">
        <v>3</v>
      </c>
      <c r="B20" s="195">
        <v>43632</v>
      </c>
      <c r="C20" s="47" t="s">
        <v>62</v>
      </c>
      <c r="D20" s="31">
        <f>COUNTIFS('Jun-19'!B$5:B$164,"Team 1",'Jun-19'!D$5:D$164,"Anganwadi")</f>
        <v>28</v>
      </c>
      <c r="E20" s="31">
        <f>COUNTIFS('Jun-19'!B$5:B$164,"Team 1",'Jun-19'!D$5:D$164,"School")</f>
        <v>8</v>
      </c>
      <c r="F20" s="32">
        <f>SUMIF('Jun-19'!$B$5:$B$164,"Team 1",'Jun-19'!$I$5:$I$164)</f>
        <v>2784</v>
      </c>
    </row>
    <row r="21" spans="1:6">
      <c r="A21" s="198"/>
      <c r="B21" s="196"/>
      <c r="C21" s="47" t="s">
        <v>63</v>
      </c>
      <c r="D21" s="31">
        <f>COUNTIFS('Jun-19'!B$5:B$164,"Team 2",'Jun-19'!D$5:D$164,"Anganwadi")</f>
        <v>19</v>
      </c>
      <c r="E21" s="31">
        <f>COUNTIFS('Jun-19'!B$5:B$164,"Team 2",'Jun-19'!D$5:D$164,"School")</f>
        <v>19</v>
      </c>
      <c r="F21" s="32">
        <f>SUMIF('Jun-19'!$B$5:$B$164,"Team 2",'Jun-19'!$I$5:$I$164)</f>
        <v>2924</v>
      </c>
    </row>
    <row r="22" spans="1:6">
      <c r="A22" s="197">
        <v>4</v>
      </c>
      <c r="B22" s="195">
        <v>43662</v>
      </c>
      <c r="C22" s="47" t="s">
        <v>62</v>
      </c>
      <c r="D22" s="31">
        <f>COUNTIFS('Jul-19'!B$5:B$164,"Team 1",'Jul-19'!D$5:D$164,"Anganwadi")</f>
        <v>29</v>
      </c>
      <c r="E22" s="31">
        <f>COUNTIFS('Jul-19'!B$5:B$164,"Team 1",'Jul-19'!D$5:D$164,"School")</f>
        <v>0</v>
      </c>
      <c r="F22" s="32">
        <f>SUMIF('Jul-19'!$B$5:$B$164,"Team 1",'Jul-19'!$I$5:$I$164)</f>
        <v>2749</v>
      </c>
    </row>
    <row r="23" spans="1:6">
      <c r="A23" s="198"/>
      <c r="B23" s="196"/>
      <c r="C23" s="47" t="s">
        <v>63</v>
      </c>
      <c r="D23" s="31">
        <f>COUNTIFS('Jul-19'!B$5:B$164,"Team 2",'Jul-19'!D$5:D$164,"Anganwadi")</f>
        <v>36</v>
      </c>
      <c r="E23" s="31">
        <f>COUNTIFS('Jul-19'!B$5:B$164,"Team 2",'Jul-19'!D$5:D$164,"School")</f>
        <v>0</v>
      </c>
      <c r="F23" s="32">
        <f>SUMIF('Jul-19'!$B$5:$B$164,"Team 2",'Jul-19'!$I$5:$I$164)</f>
        <v>2632</v>
      </c>
    </row>
    <row r="24" spans="1:6">
      <c r="A24" s="197">
        <v>5</v>
      </c>
      <c r="B24" s="195">
        <v>43693</v>
      </c>
      <c r="C24" s="47" t="s">
        <v>62</v>
      </c>
      <c r="D24" s="31">
        <f>COUNTIFS('Aug-19'!B$5:B$164,"Team 1",'Aug-19'!D$5:D$164,"Anganwadi")</f>
        <v>23</v>
      </c>
      <c r="E24" s="31">
        <f>COUNTIFS('Aug-19'!B$5:B$164,"Team 1",'Aug-19'!D$5:D$164,"School")</f>
        <v>14</v>
      </c>
      <c r="F24" s="32">
        <f>SUMIF('Aug-19'!$B$5:$B$164,"Team 1",'Aug-19'!$I$5:$I$164)</f>
        <v>3127</v>
      </c>
    </row>
    <row r="25" spans="1:6">
      <c r="A25" s="198"/>
      <c r="B25" s="196"/>
      <c r="C25" s="47" t="s">
        <v>63</v>
      </c>
      <c r="D25" s="31">
        <f>COUNTIFS('Aug-19'!B$5:B$164,"Team 2",'Aug-19'!D$5:D$164,"Anganwadi")</f>
        <v>17</v>
      </c>
      <c r="E25" s="31">
        <f>COUNTIFS('Aug-19'!B$5:B$164,"Team 2",'Aug-19'!D$5:D$164,"School")</f>
        <v>11</v>
      </c>
      <c r="F25" s="32">
        <f>SUMIF('Aug-19'!$B$5:$B$164,"Team 2",'Aug-19'!$I$5:$I$164)</f>
        <v>3246</v>
      </c>
    </row>
    <row r="26" spans="1:6">
      <c r="A26" s="197">
        <v>6</v>
      </c>
      <c r="B26" s="195">
        <v>43724</v>
      </c>
      <c r="C26" s="47" t="s">
        <v>62</v>
      </c>
      <c r="D26" s="31">
        <f>COUNTIFS('Sep-19'!B$5:B$164,"Team 1",'Sep-19'!D$5:D$164,"Anganwadi")</f>
        <v>16</v>
      </c>
      <c r="E26" s="31">
        <f>COUNTIFS('Sep-19'!B$5:B$164,"Team 1",'Sep-19'!D$5:D$164,"School")</f>
        <v>16</v>
      </c>
      <c r="F26" s="32">
        <f>SUMIF('Sep-19'!$B$5:$B$164,"Team 1",'Sep-19'!$I$5:$I$164)</f>
        <v>3077</v>
      </c>
    </row>
    <row r="27" spans="1:6">
      <c r="A27" s="198"/>
      <c r="B27" s="196"/>
      <c r="C27" s="47" t="s">
        <v>63</v>
      </c>
      <c r="D27" s="31">
        <f>COUNTIFS('Sep-19'!B$5:B$164,"Team 2",'Sep-19'!D$5:D$164,"Anganwadi")</f>
        <v>14</v>
      </c>
      <c r="E27" s="31">
        <f>COUNTIFS('Sep-19'!B$5:B$164,"Team 2",'Sep-19'!D$5:D$164,"School")</f>
        <v>15</v>
      </c>
      <c r="F27" s="32">
        <f>SUMIF('Sep-19'!$B$5:$B$164,"Team 2",'Sep-19'!$I$5:$I$164)</f>
        <v>3147</v>
      </c>
    </row>
    <row r="28" spans="1:6">
      <c r="A28" s="191" t="s">
        <v>38</v>
      </c>
      <c r="B28" s="192"/>
      <c r="C28" s="193"/>
      <c r="D28" s="40">
        <f>SUM(D16:D27)</f>
        <v>270</v>
      </c>
      <c r="E28" s="40">
        <f>SUM(E16:E27)</f>
        <v>149</v>
      </c>
      <c r="F28" s="40">
        <f>SUM(F16:F27)</f>
        <v>35485</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2019-05-03T09:50:03Z</dcterms:modified>
</cp:coreProperties>
</file>