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44525"/>
</workbook>
</file>

<file path=xl/calcChain.xml><?xml version="1.0" encoding="utf-8"?>
<calcChain xmlns="http://schemas.openxmlformats.org/spreadsheetml/2006/main">
  <c r="E27" i="11" l="1"/>
  <c r="D27" i="11"/>
  <c r="E26" i="11"/>
  <c r="D26" i="11"/>
  <c r="E25" i="11"/>
  <c r="D25" i="11"/>
  <c r="E24" i="11"/>
  <c r="D24" i="11"/>
  <c r="E23" i="11"/>
  <c r="D23" i="11"/>
  <c r="E22" i="11"/>
  <c r="D22" i="11"/>
  <c r="E21" i="11"/>
  <c r="D21" i="11"/>
  <c r="E20" i="11"/>
  <c r="D20" i="11"/>
  <c r="E19" i="11"/>
  <c r="D19" i="11"/>
  <c r="E18" i="11"/>
  <c r="D18" i="11"/>
  <c r="F17" i="11"/>
  <c r="E17" i="11"/>
  <c r="D17" i="11"/>
  <c r="F16" i="11"/>
  <c r="E16" i="11"/>
  <c r="D16" i="11"/>
  <c r="I11" i="11"/>
  <c r="H11" i="11"/>
  <c r="G11" i="11"/>
  <c r="E11" i="11"/>
  <c r="D11" i="11"/>
  <c r="C11" i="11"/>
  <c r="I10" i="11"/>
  <c r="H10" i="11"/>
  <c r="J10" i="11" s="1"/>
  <c r="G10" i="11"/>
  <c r="E10" i="11"/>
  <c r="D10" i="11"/>
  <c r="C10" i="11"/>
  <c r="I9" i="11"/>
  <c r="H9" i="11"/>
  <c r="J9" i="11" s="1"/>
  <c r="G9" i="11"/>
  <c r="E9" i="11"/>
  <c r="D9" i="11"/>
  <c r="C9" i="11"/>
  <c r="I8" i="11"/>
  <c r="H8" i="11"/>
  <c r="G8" i="11"/>
  <c r="E8" i="11"/>
  <c r="F8" i="11" s="1"/>
  <c r="D8" i="11"/>
  <c r="C8" i="11"/>
  <c r="I7" i="11"/>
  <c r="H7" i="11"/>
  <c r="J7" i="11" s="1"/>
  <c r="G7" i="11"/>
  <c r="E7" i="11"/>
  <c r="D7" i="11"/>
  <c r="C7" i="11"/>
  <c r="J6" i="11"/>
  <c r="I6" i="11"/>
  <c r="H6" i="11"/>
  <c r="G6" i="11"/>
  <c r="F6" i="11"/>
  <c r="E6" i="11"/>
  <c r="D6" i="11"/>
  <c r="C6" i="11"/>
  <c r="C2" i="11"/>
  <c r="D167" i="21"/>
  <c r="B167" i="21"/>
  <c r="D166" i="21"/>
  <c r="B166" i="21"/>
  <c r="H165" i="21"/>
  <c r="G165" i="21"/>
  <c r="C165" i="21"/>
  <c r="I164" i="21"/>
  <c r="I163" i="21"/>
  <c r="I162" i="21"/>
  <c r="I161" i="21"/>
  <c r="I160" i="21"/>
  <c r="I159" i="21"/>
  <c r="I158" i="21"/>
  <c r="I157"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I10" i="21"/>
  <c r="I9" i="21"/>
  <c r="I8" i="21"/>
  <c r="I7" i="21"/>
  <c r="I6" i="21"/>
  <c r="I5" i="21"/>
  <c r="F26" i="11" s="1"/>
  <c r="D167" i="20"/>
  <c r="B167" i="20"/>
  <c r="D166" i="20"/>
  <c r="B166" i="20"/>
  <c r="H165" i="20"/>
  <c r="G165" i="20"/>
  <c r="C165" i="20"/>
  <c r="I164" i="20"/>
  <c r="I163" i="20"/>
  <c r="I162" i="20"/>
  <c r="I161" i="20"/>
  <c r="I160" i="20"/>
  <c r="I159" i="20"/>
  <c r="I158" i="20"/>
  <c r="I157" i="20"/>
  <c r="I156" i="20"/>
  <c r="I155" i="20"/>
  <c r="I154" i="20"/>
  <c r="I153" i="20"/>
  <c r="I152" i="20"/>
  <c r="I151" i="20"/>
  <c r="I150" i="20"/>
  <c r="I149" i="20"/>
  <c r="I148" i="20"/>
  <c r="I147" i="20"/>
  <c r="I146" i="20"/>
  <c r="I145" i="20"/>
  <c r="I144" i="20"/>
  <c r="I143" i="20"/>
  <c r="I142" i="20"/>
  <c r="I141" i="20"/>
  <c r="I140" i="20"/>
  <c r="I139" i="20"/>
  <c r="I138" i="20"/>
  <c r="I137" i="20"/>
  <c r="I136" i="20"/>
  <c r="I135" i="20"/>
  <c r="I134" i="20"/>
  <c r="I133" i="20"/>
  <c r="I132" i="20"/>
  <c r="I131" i="20"/>
  <c r="I130" i="20"/>
  <c r="I129" i="20"/>
  <c r="I128" i="20"/>
  <c r="I127" i="20"/>
  <c r="I126" i="20"/>
  <c r="I125" i="20"/>
  <c r="I124" i="20"/>
  <c r="I123" i="20"/>
  <c r="I122" i="20"/>
  <c r="I121" i="20"/>
  <c r="I120" i="20"/>
  <c r="I119" i="20"/>
  <c r="I118" i="20"/>
  <c r="I117" i="20"/>
  <c r="I116" i="20"/>
  <c r="I115" i="20"/>
  <c r="I114" i="20"/>
  <c r="I113" i="20"/>
  <c r="I112" i="20"/>
  <c r="I111" i="20"/>
  <c r="I110" i="20"/>
  <c r="I109" i="20"/>
  <c r="I108" i="20"/>
  <c r="I107" i="20"/>
  <c r="I106" i="20"/>
  <c r="I105" i="20"/>
  <c r="I104" i="20"/>
  <c r="I103" i="20"/>
  <c r="I102" i="20"/>
  <c r="I101" i="20"/>
  <c r="I100" i="20"/>
  <c r="I99" i="20"/>
  <c r="I98" i="20"/>
  <c r="I97" i="20"/>
  <c r="I96" i="20"/>
  <c r="I95" i="20"/>
  <c r="I94" i="20"/>
  <c r="I93" i="20"/>
  <c r="I92" i="20"/>
  <c r="I91" i="20"/>
  <c r="I90" i="20"/>
  <c r="I89" i="20"/>
  <c r="I88" i="20"/>
  <c r="I87" i="20"/>
  <c r="I86" i="20"/>
  <c r="I85" i="20"/>
  <c r="I84" i="20"/>
  <c r="I83" i="20"/>
  <c r="I82" i="20"/>
  <c r="I81" i="20"/>
  <c r="I80" i="20"/>
  <c r="I79" i="20"/>
  <c r="I78" i="20"/>
  <c r="I77" i="20"/>
  <c r="I76" i="20"/>
  <c r="I75" i="20"/>
  <c r="I74" i="20"/>
  <c r="I73" i="20"/>
  <c r="I72" i="20"/>
  <c r="I71" i="20"/>
  <c r="I70" i="20"/>
  <c r="I69" i="20"/>
  <c r="I68" i="20"/>
  <c r="I67" i="20"/>
  <c r="I66" i="20"/>
  <c r="I65" i="20"/>
  <c r="I64" i="20"/>
  <c r="I63" i="20"/>
  <c r="I62" i="20"/>
  <c r="I61" i="20"/>
  <c r="I60" i="20"/>
  <c r="I59" i="20"/>
  <c r="I58" i="20"/>
  <c r="I57" i="20"/>
  <c r="I56" i="20"/>
  <c r="I55" i="20"/>
  <c r="I54" i="20"/>
  <c r="I53" i="20"/>
  <c r="I52" i="20"/>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14" i="20"/>
  <c r="I13" i="20"/>
  <c r="I12" i="20"/>
  <c r="I11" i="20"/>
  <c r="I10" i="20"/>
  <c r="I9" i="20"/>
  <c r="I8" i="20"/>
  <c r="I7" i="20"/>
  <c r="I6" i="20"/>
  <c r="I5" i="20"/>
  <c r="F24" i="11" s="1"/>
  <c r="D167" i="19"/>
  <c r="B167" i="19"/>
  <c r="D166" i="19"/>
  <c r="B166" i="19"/>
  <c r="H165" i="19"/>
  <c r="G165" i="19"/>
  <c r="C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I114" i="19"/>
  <c r="I113" i="19"/>
  <c r="I112" i="19"/>
  <c r="I111" i="19"/>
  <c r="I110" i="19"/>
  <c r="I109" i="19"/>
  <c r="I108" i="19"/>
  <c r="I107" i="19"/>
  <c r="I106" i="19"/>
  <c r="I105" i="19"/>
  <c r="I104" i="19"/>
  <c r="I103" i="19"/>
  <c r="I102" i="19"/>
  <c r="I101" i="19"/>
  <c r="I100" i="19"/>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I10" i="19"/>
  <c r="I9" i="19"/>
  <c r="I8" i="19"/>
  <c r="I7" i="19"/>
  <c r="I6" i="19"/>
  <c r="I5" i="19"/>
  <c r="D167" i="18"/>
  <c r="B167" i="18"/>
  <c r="D166" i="18"/>
  <c r="B166" i="18"/>
  <c r="H165" i="18"/>
  <c r="G165" i="18"/>
  <c r="C165" i="18"/>
  <c r="I164" i="18"/>
  <c r="I163" i="18"/>
  <c r="I162" i="18"/>
  <c r="I161" i="18"/>
  <c r="I160" i="18"/>
  <c r="I159" i="18"/>
  <c r="I158" i="18"/>
  <c r="I157" i="18"/>
  <c r="I156" i="18"/>
  <c r="I155" i="18"/>
  <c r="I154" i="18"/>
  <c r="I153" i="18"/>
  <c r="I152" i="18"/>
  <c r="I151" i="18"/>
  <c r="I150" i="18"/>
  <c r="I149" i="18"/>
  <c r="I148" i="18"/>
  <c r="I147" i="18"/>
  <c r="I146" i="18"/>
  <c r="I145" i="18"/>
  <c r="I144" i="18"/>
  <c r="I143" i="18"/>
  <c r="I142" i="18"/>
  <c r="I141" i="18"/>
  <c r="I140" i="18"/>
  <c r="I139" i="18"/>
  <c r="I138" i="18"/>
  <c r="I137" i="18"/>
  <c r="I136" i="18"/>
  <c r="I135" i="18"/>
  <c r="I134" i="18"/>
  <c r="I133" i="18"/>
  <c r="I132" i="18"/>
  <c r="I131" i="18"/>
  <c r="I130" i="18"/>
  <c r="I129" i="18"/>
  <c r="I128" i="18"/>
  <c r="I127" i="18"/>
  <c r="I126" i="18"/>
  <c r="I125" i="18"/>
  <c r="I124" i="18"/>
  <c r="I123" i="18"/>
  <c r="I122" i="18"/>
  <c r="I121" i="18"/>
  <c r="I120" i="18"/>
  <c r="I119" i="18"/>
  <c r="I118" i="18"/>
  <c r="I117" i="18"/>
  <c r="I116" i="18"/>
  <c r="I115" i="18"/>
  <c r="I114" i="18"/>
  <c r="I113" i="18"/>
  <c r="I112" i="18"/>
  <c r="I111" i="18"/>
  <c r="I110" i="18"/>
  <c r="I109" i="18"/>
  <c r="I108" i="18"/>
  <c r="I107" i="18"/>
  <c r="I106" i="18"/>
  <c r="I105" i="18"/>
  <c r="I104" i="18"/>
  <c r="I103" i="18"/>
  <c r="I102" i="18"/>
  <c r="I101" i="18"/>
  <c r="I100" i="18"/>
  <c r="I99" i="18"/>
  <c r="I98" i="18"/>
  <c r="I97" i="18"/>
  <c r="I96" i="18"/>
  <c r="I95" i="18"/>
  <c r="I94" i="18"/>
  <c r="I93" i="18"/>
  <c r="I92" i="18"/>
  <c r="I91" i="18"/>
  <c r="I90" i="18"/>
  <c r="I89" i="18"/>
  <c r="I88" i="18"/>
  <c r="I87" i="18"/>
  <c r="I86" i="18"/>
  <c r="I85" i="18"/>
  <c r="I84" i="18"/>
  <c r="I83" i="18"/>
  <c r="I82" i="18"/>
  <c r="I81" i="18"/>
  <c r="I80" i="18"/>
  <c r="I79" i="18"/>
  <c r="I78" i="18"/>
  <c r="I77" i="18"/>
  <c r="I76" i="18"/>
  <c r="I75" i="18"/>
  <c r="I74" i="18"/>
  <c r="I73" i="18"/>
  <c r="I72" i="18"/>
  <c r="I71" i="18"/>
  <c r="I70" i="18"/>
  <c r="I69" i="18"/>
  <c r="I68" i="18"/>
  <c r="I67" i="18"/>
  <c r="I66" i="18"/>
  <c r="I65" i="18"/>
  <c r="I64" i="18"/>
  <c r="I63" i="18"/>
  <c r="I62" i="18"/>
  <c r="I61" i="18"/>
  <c r="I60" i="18"/>
  <c r="I59" i="18"/>
  <c r="I58" i="18"/>
  <c r="I57" i="18"/>
  <c r="I56" i="18"/>
  <c r="I55" i="18"/>
  <c r="I54" i="18"/>
  <c r="I53" i="18"/>
  <c r="I52" i="18"/>
  <c r="I51" i="18"/>
  <c r="I50" i="18"/>
  <c r="I49" i="18"/>
  <c r="I48" i="18"/>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I14" i="18"/>
  <c r="I13" i="18"/>
  <c r="I12" i="18"/>
  <c r="I11" i="18"/>
  <c r="I10" i="18"/>
  <c r="I9" i="18"/>
  <c r="I8" i="18"/>
  <c r="I7" i="18"/>
  <c r="I6" i="18"/>
  <c r="I5" i="18"/>
  <c r="F20" i="11" s="1"/>
  <c r="D167" i="17"/>
  <c r="B167" i="17"/>
  <c r="D166" i="17"/>
  <c r="B166" i="17"/>
  <c r="H165" i="17"/>
  <c r="G165" i="17"/>
  <c r="C165" i="17"/>
  <c r="I164" i="17"/>
  <c r="I163" i="17"/>
  <c r="I162" i="17"/>
  <c r="I161" i="17"/>
  <c r="I160" i="17"/>
  <c r="I159" i="17"/>
  <c r="I158" i="17"/>
  <c r="I157" i="17"/>
  <c r="I156" i="17"/>
  <c r="I155" i="17"/>
  <c r="I154" i="17"/>
  <c r="I153" i="17"/>
  <c r="I152" i="17"/>
  <c r="I151" i="17"/>
  <c r="I150" i="17"/>
  <c r="I149" i="17"/>
  <c r="I148" i="17"/>
  <c r="I147" i="17"/>
  <c r="I146" i="17"/>
  <c r="I145" i="17"/>
  <c r="I144" i="17"/>
  <c r="I143" i="17"/>
  <c r="I142" i="17"/>
  <c r="I141" i="17"/>
  <c r="I140" i="17"/>
  <c r="I139" i="17"/>
  <c r="I138" i="17"/>
  <c r="I137" i="17"/>
  <c r="I136" i="17"/>
  <c r="I135" i="17"/>
  <c r="I134" i="17"/>
  <c r="I133" i="17"/>
  <c r="I132" i="17"/>
  <c r="I131" i="17"/>
  <c r="I130" i="17"/>
  <c r="I129" i="17"/>
  <c r="I128" i="17"/>
  <c r="I127" i="17"/>
  <c r="I126" i="17"/>
  <c r="I125" i="17"/>
  <c r="I124" i="17"/>
  <c r="I123" i="17"/>
  <c r="I122" i="17"/>
  <c r="I121" i="17"/>
  <c r="I120" i="17"/>
  <c r="I119" i="17"/>
  <c r="I118" i="17"/>
  <c r="I117" i="17"/>
  <c r="I116" i="17"/>
  <c r="I115" i="17"/>
  <c r="I114" i="17"/>
  <c r="I113" i="17"/>
  <c r="I112" i="17"/>
  <c r="I111" i="17"/>
  <c r="I110" i="17"/>
  <c r="I109" i="17"/>
  <c r="I108" i="17"/>
  <c r="I107" i="17"/>
  <c r="I106" i="17"/>
  <c r="I105" i="17"/>
  <c r="I104" i="17"/>
  <c r="I103" i="17"/>
  <c r="I102" i="17"/>
  <c r="I101" i="17"/>
  <c r="I100" i="17"/>
  <c r="I99" i="17"/>
  <c r="I98" i="17"/>
  <c r="I97" i="17"/>
  <c r="I96" i="17"/>
  <c r="I95" i="17"/>
  <c r="I94" i="17"/>
  <c r="I93" i="17"/>
  <c r="I92" i="17"/>
  <c r="I91" i="17"/>
  <c r="I90" i="17"/>
  <c r="I89" i="17"/>
  <c r="I88" i="17"/>
  <c r="I87" i="17"/>
  <c r="I86" i="17"/>
  <c r="I85" i="17"/>
  <c r="I84" i="17"/>
  <c r="I83" i="17"/>
  <c r="I82" i="17"/>
  <c r="I81" i="17"/>
  <c r="I80" i="17"/>
  <c r="I79" i="17"/>
  <c r="I78" i="17"/>
  <c r="I77" i="17"/>
  <c r="I76" i="17"/>
  <c r="I75" i="17"/>
  <c r="I74" i="17"/>
  <c r="I73" i="17"/>
  <c r="I72" i="17"/>
  <c r="I71" i="17"/>
  <c r="I70" i="17"/>
  <c r="I69" i="17"/>
  <c r="I68" i="17"/>
  <c r="I67" i="17"/>
  <c r="I66" i="17"/>
  <c r="I65" i="17"/>
  <c r="I64" i="17"/>
  <c r="I63" i="17"/>
  <c r="I62" i="17"/>
  <c r="I61" i="17"/>
  <c r="I60" i="17"/>
  <c r="I59" i="17"/>
  <c r="I58" i="17"/>
  <c r="I57" i="17"/>
  <c r="I56" i="17"/>
  <c r="I55" i="17"/>
  <c r="I54" i="17"/>
  <c r="I53" i="17"/>
  <c r="I52" i="17"/>
  <c r="I51" i="17"/>
  <c r="I50" i="17"/>
  <c r="I49" i="17"/>
  <c r="I48" i="17"/>
  <c r="I47" i="17"/>
  <c r="I46" i="17"/>
  <c r="I45"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14" i="17"/>
  <c r="I13" i="17"/>
  <c r="I12" i="17"/>
  <c r="I11" i="17"/>
  <c r="I10" i="17"/>
  <c r="I9" i="17"/>
  <c r="I8" i="17"/>
  <c r="I7" i="17"/>
  <c r="I6" i="17"/>
  <c r="I5" i="17"/>
  <c r="I165" i="17" s="1"/>
  <c r="D167" i="5"/>
  <c r="B167" i="5"/>
  <c r="D166" i="5"/>
  <c r="B166" i="5"/>
  <c r="I165" i="5"/>
  <c r="H165" i="5"/>
  <c r="G165" i="5"/>
  <c r="C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F27" i="11" l="1"/>
  <c r="F11" i="11"/>
  <c r="J11" i="11"/>
  <c r="I165" i="21"/>
  <c r="I165" i="20"/>
  <c r="F25" i="11"/>
  <c r="F10" i="11"/>
  <c r="C12" i="11"/>
  <c r="I165" i="19"/>
  <c r="F9" i="11"/>
  <c r="F23" i="11"/>
  <c r="F22" i="11"/>
  <c r="G12" i="11"/>
  <c r="F21" i="11"/>
  <c r="J8" i="11"/>
  <c r="J12" i="11"/>
  <c r="D28" i="11"/>
  <c r="I12" i="11"/>
  <c r="E28" i="11"/>
  <c r="I165" i="18"/>
  <c r="E12" i="11"/>
  <c r="F19" i="11"/>
  <c r="F7" i="11"/>
  <c r="F12" i="11" s="1"/>
  <c r="F18" i="11"/>
  <c r="D12" i="11"/>
  <c r="H12" i="11"/>
  <c r="F28" i="11" l="1"/>
</calcChain>
</file>

<file path=xl/sharedStrings.xml><?xml version="1.0" encoding="utf-8"?>
<sst xmlns="http://schemas.openxmlformats.org/spreadsheetml/2006/main" count="5417" uniqueCount="871">
  <si>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</si>
  <si>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</si>
  <si>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</si>
  <si>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</si>
  <si>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</si>
  <si>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</si>
  <si>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</si>
  <si>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</si>
  <si>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</si>
  <si>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</si>
  <si>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</si>
  <si>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</si>
  <si>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</si>
  <si>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</si>
  <si>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</si>
  <si>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</si>
  <si>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</si>
  <si>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</si>
  <si>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</si>
  <si>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</si>
  <si>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</si>
  <si>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</si>
  <si>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</si>
  <si>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</si>
  <si>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</si>
  <si>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</si>
  <si>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</si>
  <si>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</si>
  <si>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</si>
  <si>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</si>
  <si>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</si>
  <si>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</si>
  <si>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</si>
  <si>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</si>
  <si>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</si>
  <si>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</si>
  <si>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</si>
  <si>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</si>
  <si>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</si>
  <si>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</si>
  <si>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</si>
  <si>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</si>
  <si>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</si>
  <si>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</si>
  <si>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</si>
  <si>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</si>
  <si>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</si>
  <si>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</si>
  <si>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</si>
  <si>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</si>
  <si>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</si>
  <si>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</si>
  <si>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</si>
  <si>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</si>
  <si>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</si>
  <si>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</si>
  <si>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</si>
  <si>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</si>
  <si>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</si>
  <si>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</si>
  <si>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</si>
  <si>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</si>
  <si>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</si>
  <si>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</si>
  <si>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</si>
  <si>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</si>
  <si>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</si>
  <si>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</si>
  <si>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</si>
  <si>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</si>
  <si>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</si>
  <si>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</si>
  <si>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Karia-2</t>
  </si>
  <si>
    <t>Karia MPHC</t>
  </si>
  <si>
    <t>Padumi Das</t>
  </si>
  <si>
    <t>Anima Kalita</t>
  </si>
  <si>
    <t>Thursday</t>
  </si>
  <si>
    <t>Car</t>
  </si>
  <si>
    <t>UTTAR KARIA LPS</t>
  </si>
  <si>
    <t>LP</t>
  </si>
  <si>
    <t>KAMARKUCHI HS</t>
  </si>
  <si>
    <t>HS</t>
  </si>
  <si>
    <t>Kamarkuchi PHC</t>
  </si>
  <si>
    <t>Mafida Begum</t>
  </si>
  <si>
    <t>Janeki Begum</t>
  </si>
  <si>
    <t>katpuha -2</t>
  </si>
  <si>
    <t>Arati Deka</t>
  </si>
  <si>
    <t>Friday</t>
  </si>
  <si>
    <t>BETKATA ANCHALIK MEM</t>
  </si>
  <si>
    <t>ME</t>
  </si>
  <si>
    <t>Jahera Begum</t>
  </si>
  <si>
    <t>Kamarkuchi -3</t>
  </si>
  <si>
    <t>NO 409 BARAGRA LPS</t>
  </si>
  <si>
    <t>Baragra</t>
  </si>
  <si>
    <t>Madhabi Medhi</t>
  </si>
  <si>
    <t>Padma Haloi</t>
  </si>
  <si>
    <t>Saturday</t>
  </si>
  <si>
    <t>GANGAPUKHURI BARKURIHA HS</t>
  </si>
  <si>
    <t>Gangapukhuri SC</t>
  </si>
  <si>
    <t>RUNU KALITA</t>
  </si>
  <si>
    <t>Hiran Patgiri</t>
  </si>
  <si>
    <t>Sunday</t>
  </si>
  <si>
    <t>4 No. Balikaria</t>
  </si>
  <si>
    <t>9678461954(Supervisor)</t>
  </si>
  <si>
    <t>Balikaria</t>
  </si>
  <si>
    <t>AFIA BEGUM</t>
  </si>
  <si>
    <t>Anowara Begum</t>
  </si>
  <si>
    <t>Monday</t>
  </si>
  <si>
    <t>5 No. Balikaria</t>
  </si>
  <si>
    <t>Parul Barman</t>
  </si>
  <si>
    <t>Balikaria Colony</t>
  </si>
  <si>
    <t>3 No. Japarkuchi</t>
  </si>
  <si>
    <t>9864408111/8255068916</t>
  </si>
  <si>
    <t>Barkuriha SC</t>
  </si>
  <si>
    <t>MINJUARA BEGUM</t>
  </si>
  <si>
    <t>Mitali Talukdar</t>
  </si>
  <si>
    <t>Tuesday</t>
  </si>
  <si>
    <t>5 No Japarkuchi</t>
  </si>
  <si>
    <t>6 No Japarkuchi</t>
  </si>
  <si>
    <t>Dhantola Goremara</t>
  </si>
  <si>
    <t>SABITRI KALITA</t>
  </si>
  <si>
    <t>Sarala Nath</t>
  </si>
  <si>
    <t>Wednesday</t>
  </si>
  <si>
    <t>Garemara Dhantola</t>
  </si>
  <si>
    <t>Dhantola</t>
  </si>
  <si>
    <t>2 No. Nankarbhaira</t>
  </si>
  <si>
    <t>Nankarbhaira SHC</t>
  </si>
  <si>
    <t>Manomati Basumatary</t>
  </si>
  <si>
    <t>Bharati Barman</t>
  </si>
  <si>
    <t>1 No. Nankarbhaira</t>
  </si>
  <si>
    <t>1 No. Sahpur</t>
  </si>
  <si>
    <t>1 No. Japarkuchi</t>
  </si>
  <si>
    <t>2 No. Japarkuchi</t>
  </si>
  <si>
    <t>19 No. Arangamow</t>
  </si>
  <si>
    <t xml:space="preserve">Arangamow </t>
  </si>
  <si>
    <t>Ilamoni Kalia</t>
  </si>
  <si>
    <t>Rina Das</t>
  </si>
  <si>
    <t>Arangamow -3</t>
  </si>
  <si>
    <t>1 No Balikaria</t>
  </si>
  <si>
    <t>2 No Balikaria</t>
  </si>
  <si>
    <t>Minu Barman</t>
  </si>
  <si>
    <t>7 No. Balikaria</t>
  </si>
  <si>
    <t>26 No. Rai madha Anganwadi</t>
  </si>
  <si>
    <t>Hasina Laila</t>
  </si>
  <si>
    <t>Raimadha</t>
  </si>
  <si>
    <t>79 No. (Raimadha)</t>
  </si>
  <si>
    <t>4 No. Sariahtoli</t>
  </si>
  <si>
    <t>Sariahtoli</t>
  </si>
  <si>
    <t>Nilima Saharia</t>
  </si>
  <si>
    <t>Saraswati Devi</t>
  </si>
  <si>
    <t>5 No. Sariahtoli</t>
  </si>
  <si>
    <t>1 No bolakuchi</t>
  </si>
  <si>
    <t>Katra</t>
  </si>
  <si>
    <t>PRANITA BEZBARUAH</t>
  </si>
  <si>
    <t>Junu Das</t>
  </si>
  <si>
    <t>2 No Bolakuchi</t>
  </si>
  <si>
    <t>HOLIDAY</t>
  </si>
  <si>
    <t>1 No PAIKARkuchi</t>
  </si>
  <si>
    <t xml:space="preserve">Rajkadamtal </t>
  </si>
  <si>
    <t>SWAPNA PATHAK</t>
  </si>
  <si>
    <t>Subha Bala Barman</t>
  </si>
  <si>
    <t>2 No PAIKARkuchi</t>
  </si>
  <si>
    <t>835 NO PAIKARKUCHI LPS</t>
  </si>
  <si>
    <t>2 No Sariahtoli</t>
  </si>
  <si>
    <t>SARIAHTALI GOPALTHAN LPS</t>
  </si>
  <si>
    <t>MILAN MEM BARNAGAR BANEKUCHI</t>
  </si>
  <si>
    <t>MES</t>
  </si>
  <si>
    <t>Banekuchi PHC</t>
  </si>
  <si>
    <t>Akan Bezbaruah</t>
  </si>
  <si>
    <t>Rupiya Begum</t>
  </si>
  <si>
    <t>Joymongla No 1</t>
  </si>
  <si>
    <t>Afiya Begum</t>
  </si>
  <si>
    <t>Eliza Begum</t>
  </si>
  <si>
    <t>AZARA JOYMONGLA LPS</t>
  </si>
  <si>
    <t>1 No Porakuchi</t>
  </si>
  <si>
    <t>Labanya Bezbaruah</t>
  </si>
  <si>
    <t>2 No Porakuchi</t>
  </si>
  <si>
    <t>919 NO. PORAKUCHI LP</t>
  </si>
  <si>
    <t>3 No Sariahtoli</t>
  </si>
  <si>
    <t>NALBARI POLICE RESERVE LPS</t>
  </si>
  <si>
    <t>3 No Dakkhin Sandha</t>
  </si>
  <si>
    <t xml:space="preserve">Dipika Das </t>
  </si>
  <si>
    <t>DAKHIN SONDHA MILAN LPS</t>
  </si>
  <si>
    <t>7 No Sariahtoli</t>
  </si>
  <si>
    <t>PASCHIM SARIAHTALI LPS</t>
  </si>
  <si>
    <t>Madhya karia Dalepara Baruah Suburi</t>
  </si>
  <si>
    <t>Moni Bezbaruah</t>
  </si>
  <si>
    <t>MADHYA KARIA LP</t>
  </si>
  <si>
    <t>Kamini Das</t>
  </si>
  <si>
    <t>DOKOHA MILAN LP</t>
  </si>
  <si>
    <t>Dokoha</t>
  </si>
  <si>
    <t>Gulbahar Begum</t>
  </si>
  <si>
    <t>Halima Begum</t>
  </si>
  <si>
    <t>DOKOHA ME</t>
  </si>
  <si>
    <t>BALA ADARSHA BALIKA LPS</t>
  </si>
  <si>
    <t>Bala SC</t>
  </si>
  <si>
    <t>DIPA RAJBONGSHI</t>
  </si>
  <si>
    <t>Namita Deka</t>
  </si>
  <si>
    <t>BALA DINGDINGI ME</t>
  </si>
  <si>
    <t>KAMARKUCHI UC SR. BASIC</t>
  </si>
  <si>
    <t>MVS</t>
  </si>
  <si>
    <t>Mina Begum</t>
  </si>
  <si>
    <t>MILAN DIGHELI LPS</t>
  </si>
  <si>
    <t xml:space="preserve">Digheli </t>
  </si>
  <si>
    <t>Bijumoni Das</t>
  </si>
  <si>
    <t>Tara Begum</t>
  </si>
  <si>
    <t>JANOPAR LPS</t>
  </si>
  <si>
    <t>Jahura Begum</t>
  </si>
  <si>
    <t>921 NO PAILA LPS</t>
  </si>
  <si>
    <t>NO 2 PUB SARIAHTALI LPS</t>
  </si>
  <si>
    <t>NO 3 PUB SARIHATALI MAKTAB LPS</t>
  </si>
  <si>
    <t>BIHADIA ADARSHA LPS</t>
  </si>
  <si>
    <t>LPS</t>
  </si>
  <si>
    <t>Padumi Talukdar</t>
  </si>
  <si>
    <t>Nilima Das</t>
  </si>
  <si>
    <t>Niz Banekuchi 46</t>
  </si>
  <si>
    <t>Safia Begum</t>
  </si>
  <si>
    <t>Minakshi Barman</t>
  </si>
  <si>
    <t>JALIRAM LP</t>
  </si>
  <si>
    <t>kairara</t>
  </si>
  <si>
    <t xml:space="preserve">Chengoi </t>
  </si>
  <si>
    <t>NILAKSHI DEVI</t>
  </si>
  <si>
    <t>Niroda Saud</t>
  </si>
  <si>
    <t>721 NO KAIRARA BALIKA LPS</t>
  </si>
  <si>
    <t>2 No. Kendukuchi</t>
  </si>
  <si>
    <t>Kendukuchi</t>
  </si>
  <si>
    <t>PRATIMA BAISHYA</t>
  </si>
  <si>
    <t>Kakila Barman</t>
  </si>
  <si>
    <t>573 NO KENDUKUCHI LP</t>
  </si>
  <si>
    <t>DAKHIN KENDUKUCHI LP</t>
  </si>
  <si>
    <t>HARIPUR LPS</t>
  </si>
  <si>
    <t>56 No.AW Centre barsimalua</t>
  </si>
  <si>
    <t>Barbukia</t>
  </si>
  <si>
    <t>NAHAR BEGUM</t>
  </si>
  <si>
    <t>Pratima Das</t>
  </si>
  <si>
    <t>DAKHIN PAR BARSIMALUA LPS</t>
  </si>
  <si>
    <t>9864455150, 9864508882</t>
  </si>
  <si>
    <t>Banganabari</t>
  </si>
  <si>
    <t>Kathalbari</t>
  </si>
  <si>
    <t>AKAN BARMAN</t>
  </si>
  <si>
    <t>Renu Roy</t>
  </si>
  <si>
    <t>PUB BANGNA BARI LPS</t>
  </si>
  <si>
    <t xml:space="preserve"> MILAN MES, BANGNABARI</t>
  </si>
  <si>
    <t>971 NO BANGNABARI LPS</t>
  </si>
  <si>
    <t>Burinagar 2</t>
  </si>
  <si>
    <t>Burinagar MPHC</t>
  </si>
  <si>
    <t>SAFIA BEGUM</t>
  </si>
  <si>
    <t>Kadbhanu Begum</t>
  </si>
  <si>
    <t>199 NO BURINAGAR JR BASIC S</t>
  </si>
  <si>
    <t>09678875289</t>
  </si>
  <si>
    <t>Khat Katra</t>
  </si>
  <si>
    <t>DHANI RAM SISHU VIDYALAYA</t>
  </si>
  <si>
    <t>2 No Joymongla</t>
  </si>
  <si>
    <t>DAKHIN NALBARI BIDYAPITH MES</t>
  </si>
  <si>
    <t>BIJULIGHAT MVS</t>
  </si>
  <si>
    <t>Khahikuchi</t>
  </si>
  <si>
    <t>KAHIKUCHI LPS</t>
  </si>
  <si>
    <t>Bihdia</t>
  </si>
  <si>
    <t>27 No.Rai madha</t>
  </si>
  <si>
    <t>381 NO RAIMADHA MOKTAB</t>
  </si>
  <si>
    <t>Nonoi</t>
  </si>
  <si>
    <t>NO 691 NANOI LPS</t>
  </si>
  <si>
    <t>Bala</t>
  </si>
  <si>
    <t>NO 414 BALA JR BASIC</t>
  </si>
  <si>
    <t>Barkulhati</t>
  </si>
  <si>
    <t>NO 1187 BARKULHATI LPS</t>
  </si>
  <si>
    <t>Jugarbari</t>
  </si>
  <si>
    <t>DANGARDI ZUGORBARI MILON LPS</t>
  </si>
  <si>
    <t>Dokoha - 1</t>
  </si>
  <si>
    <t>DOKOHA LP</t>
  </si>
  <si>
    <t>Marowa -1</t>
  </si>
  <si>
    <t>MAROWA NO1 LP</t>
  </si>
  <si>
    <t>No. 2 Ronakuchi</t>
  </si>
  <si>
    <t>NO 385 RANAKUCHI LP</t>
  </si>
  <si>
    <t xml:space="preserve">78 No.AWC khudra ding dingi </t>
  </si>
  <si>
    <t>Khudra Ding Ding 29 No.AWC</t>
  </si>
  <si>
    <t>KHUDRA DING DINGI MOKTAB</t>
  </si>
  <si>
    <t>Simalia</t>
  </si>
  <si>
    <t>Simaliya Bhanukuchi</t>
  </si>
  <si>
    <t>BHANUKUCHI MVS</t>
  </si>
  <si>
    <t xml:space="preserve">44 Pub Kendukuchi </t>
  </si>
  <si>
    <t>PUB KENDUKUCHI LP</t>
  </si>
  <si>
    <t>Ronakuchi -2</t>
  </si>
  <si>
    <t>416 NO BANGNA BARI MOKTAB</t>
  </si>
  <si>
    <t>Barkuriha -3</t>
  </si>
  <si>
    <t>BARKURIHA VIDYAMANDIR HIGH SCHOOL</t>
  </si>
  <si>
    <t>Moura-1</t>
  </si>
  <si>
    <t>MOURA BOYS LPS</t>
  </si>
  <si>
    <t>MOURA BALIKA LPS</t>
  </si>
  <si>
    <t>Dhania Goge</t>
  </si>
  <si>
    <t>DHANIAGOG LPS</t>
  </si>
  <si>
    <t>Barkuriha -1</t>
  </si>
  <si>
    <t>ARIKUCHI BALIKA LPS</t>
  </si>
  <si>
    <t>Borbukia</t>
  </si>
  <si>
    <t>1192 NO BARBUKIA LP</t>
  </si>
  <si>
    <t>Kashimpur Batahbari Supa 50</t>
  </si>
  <si>
    <t>GOHAIN KAMAL LPS</t>
  </si>
  <si>
    <t>GOHAIN KAMAL MES</t>
  </si>
  <si>
    <t>GOHAIN KAMAL HIGH SCHOOL</t>
  </si>
  <si>
    <t>SANKERDEV BALIKA B. ME</t>
  </si>
  <si>
    <t>SWAHID MUKUNDA  K.VIDYAPITH MES</t>
  </si>
  <si>
    <t>SWAHID MUKUNDA  K.VIDYAPITH HS</t>
  </si>
  <si>
    <t>Na - Khati</t>
  </si>
  <si>
    <t>NAKHETI SR. BASIC</t>
  </si>
  <si>
    <t>Ulabari -2</t>
  </si>
  <si>
    <t>DAKHIN ULABARI LPS</t>
  </si>
  <si>
    <t>PORAKUCHI</t>
  </si>
  <si>
    <t>RATNESWAR SARMA LPS</t>
  </si>
  <si>
    <t>Tarmatha -2</t>
  </si>
  <si>
    <t>TARMATHA KRISHNAGURU LPS</t>
  </si>
  <si>
    <t>Barmurikona Gopuja</t>
  </si>
  <si>
    <t>DR KASHI NATH S. BALIKA V. MES</t>
  </si>
  <si>
    <t>Katal kuchi 16 No. Centre</t>
  </si>
  <si>
    <t>Katalkuchi</t>
  </si>
  <si>
    <t>SATHA LPS</t>
  </si>
  <si>
    <t>Tarmatha -1</t>
  </si>
  <si>
    <t>TARMATA BALIKA LP</t>
  </si>
  <si>
    <t>Khudrakulhati</t>
  </si>
  <si>
    <t>541 NO KHUDRA KULHATI LP</t>
  </si>
  <si>
    <t>Bangalmur</t>
  </si>
  <si>
    <t>GANGADHAR KANTI PRIYA LPS</t>
  </si>
  <si>
    <t>1 No Burinagar</t>
  </si>
  <si>
    <t>787 NO CHENCHARGHAT LP</t>
  </si>
  <si>
    <t>57 No.Barsimalya AC</t>
  </si>
  <si>
    <t>83 No.Barsimaua AWC</t>
  </si>
  <si>
    <t>UTTAR PAR BARSIMALUA LPS</t>
  </si>
  <si>
    <t>Tarmatha -3</t>
  </si>
  <si>
    <t>824 NO. TARMATHA BALAK LPS</t>
  </si>
  <si>
    <t>TARMATHA ME</t>
  </si>
  <si>
    <t>PUB BATAH GILA BIDYAMANDIR HS</t>
  </si>
  <si>
    <t>NO.618 DIGHELI PRIMARY SCHOOL</t>
  </si>
  <si>
    <t>NO 297 PAJIPAR LPS</t>
  </si>
  <si>
    <t>Champa Deka</t>
  </si>
  <si>
    <t>Marowa MPHC</t>
  </si>
  <si>
    <t>Anamika Barman</t>
  </si>
  <si>
    <t>Pakhila Baishya</t>
  </si>
  <si>
    <t>09854765372</t>
  </si>
  <si>
    <t>9864149879/9954112711</t>
  </si>
  <si>
    <t>09577174211</t>
  </si>
  <si>
    <t>09707180108</t>
  </si>
  <si>
    <t>09859623415</t>
  </si>
  <si>
    <t>9957248124</t>
  </si>
  <si>
    <t>Rejiya Begum</t>
  </si>
  <si>
    <t>09854790746</t>
  </si>
  <si>
    <t xml:space="preserve">Balikuchi </t>
  </si>
  <si>
    <t>BANDANA DAS</t>
  </si>
  <si>
    <t>Kusum Deka</t>
  </si>
  <si>
    <t>09613729964</t>
  </si>
  <si>
    <t>Bala Sc</t>
  </si>
  <si>
    <t>Rekha Mazumdar</t>
  </si>
  <si>
    <t>09859618831</t>
  </si>
  <si>
    <t xml:space="preserve">Barkulhati </t>
  </si>
  <si>
    <t>RUNU TALUKDAR</t>
  </si>
  <si>
    <t>Swapna Talukdar</t>
  </si>
  <si>
    <t>09707452353</t>
  </si>
  <si>
    <t>S.B Deka SC</t>
  </si>
  <si>
    <t>RINA DEKA</t>
  </si>
  <si>
    <t>Niroda Baruah</t>
  </si>
  <si>
    <t>9508412379</t>
  </si>
  <si>
    <t>Dokoha SC</t>
  </si>
  <si>
    <t>09864882189</t>
  </si>
  <si>
    <t>Kanika Devi</t>
  </si>
  <si>
    <t>Bhanu Baishya</t>
  </si>
  <si>
    <t>Damodardham SC</t>
  </si>
  <si>
    <t>GITANJALI DEKA KALITA</t>
  </si>
  <si>
    <t>Dipika Kalita</t>
  </si>
  <si>
    <t>09707551741</t>
  </si>
  <si>
    <t>Rafijaan Begum</t>
  </si>
  <si>
    <t>09864147959/9859394972</t>
  </si>
  <si>
    <t xml:space="preserve">Bhanukuchi </t>
  </si>
  <si>
    <t>KANAKLATA DEVI</t>
  </si>
  <si>
    <t>Padma Kalita</t>
  </si>
  <si>
    <t>9957739050/9678998609</t>
  </si>
  <si>
    <t>Lashmi Rajbanshi</t>
  </si>
  <si>
    <t>Damodardham</t>
  </si>
  <si>
    <t>Sarifullnessa Begum</t>
  </si>
  <si>
    <t>Sonkuriha SC</t>
  </si>
  <si>
    <t>KALPANA BARMAN</t>
  </si>
  <si>
    <t>Nilima Kalita</t>
  </si>
  <si>
    <t>9508638454</t>
  </si>
  <si>
    <t>09854390133</t>
  </si>
  <si>
    <t>Dipali Devi</t>
  </si>
  <si>
    <t>08822195138</t>
  </si>
  <si>
    <t>Golapjaan Begum</t>
  </si>
  <si>
    <t>9508705544</t>
  </si>
  <si>
    <t>Khadija Begum</t>
  </si>
  <si>
    <t>Kasimpur</t>
  </si>
  <si>
    <t>ANIMA BARMAN</t>
  </si>
  <si>
    <t>Kanika Begum</t>
  </si>
  <si>
    <t>8876942406</t>
  </si>
  <si>
    <t>09706651288</t>
  </si>
  <si>
    <t>Burinagar PHC</t>
  </si>
  <si>
    <t>Arati Barman</t>
  </si>
  <si>
    <t>Elina Begum</t>
  </si>
  <si>
    <t>9707327592/9508736065</t>
  </si>
  <si>
    <t>8255030804/8011535228</t>
  </si>
  <si>
    <t>Anju Haloi</t>
  </si>
  <si>
    <t>Rabita Das</t>
  </si>
  <si>
    <t>09957486993,  09706715754</t>
  </si>
  <si>
    <t>Porakuchi</t>
  </si>
  <si>
    <t>Mafizan Begum</t>
  </si>
  <si>
    <t>Alaka Barman</t>
  </si>
  <si>
    <t>Sabitri Baishya</t>
  </si>
  <si>
    <t>9854574733</t>
  </si>
  <si>
    <t>Nirmala Das</t>
  </si>
  <si>
    <t>Barmurikona</t>
  </si>
  <si>
    <t>Jeuti Devi</t>
  </si>
  <si>
    <t>Nilima Deka</t>
  </si>
  <si>
    <t>09859742734/9678388605</t>
  </si>
  <si>
    <t xml:space="preserve">Kotalkuchi </t>
  </si>
  <si>
    <t>RAMALA LAHKAR</t>
  </si>
  <si>
    <t>Gita Kalita</t>
  </si>
  <si>
    <t>9864751537, 9864751537</t>
  </si>
  <si>
    <t>09854668840</t>
  </si>
  <si>
    <t>Nilima Bhuyan</t>
  </si>
  <si>
    <t>Anjali Kalita</t>
  </si>
  <si>
    <t>9707353441/9859856657</t>
  </si>
  <si>
    <t>Niroda Kalita</t>
  </si>
  <si>
    <t>9706533672/8011943013</t>
  </si>
  <si>
    <t>9864149879/9859034201</t>
  </si>
  <si>
    <t>09678576475/9859507751/8471959439</t>
  </si>
  <si>
    <t>9859184614</t>
  </si>
  <si>
    <t>9706931966</t>
  </si>
  <si>
    <t>Pazipar SC</t>
  </si>
  <si>
    <t>RUPALI KALITA</t>
  </si>
  <si>
    <t>Pramila Devi</t>
  </si>
  <si>
    <t>DAKSHIN BARBHAG GIRLS HIGH SCHOOL</t>
  </si>
  <si>
    <t>ARANGAMOW MVS</t>
  </si>
  <si>
    <t>BALABHABAN BIDYPITH HIGH SCHOOL</t>
  </si>
  <si>
    <t>AITARU HS</t>
  </si>
  <si>
    <t>KATARA HS</t>
  </si>
  <si>
    <t>BALIKARIA BASUDEV BIDYAPITH</t>
  </si>
  <si>
    <t>2 No. Namati</t>
  </si>
  <si>
    <t>NO.1 NAMATI LPS</t>
  </si>
  <si>
    <t>PUB BATAH GILA BIDYAMANDIR MES</t>
  </si>
  <si>
    <t>DHANTOLA LPS</t>
  </si>
  <si>
    <t>N0.3 NAMATI LP</t>
  </si>
  <si>
    <t>UTTAR NAMATI ME</t>
  </si>
  <si>
    <t>NO 1 KATPUHA LPS</t>
  </si>
  <si>
    <t>SUKDHAN JALIPRIYA KATPUHA MES</t>
  </si>
  <si>
    <t>Baragra - II</t>
  </si>
  <si>
    <t>BARAGRA BINAPANI LPS</t>
  </si>
  <si>
    <t>BATAHGILA ANCHALIK HIGH SCHOOL</t>
  </si>
  <si>
    <t>Pub Katla Barkuchi Milan</t>
  </si>
  <si>
    <t>MILANPUR LP</t>
  </si>
  <si>
    <t>JANATA MES,BURINAGAR</t>
  </si>
  <si>
    <t>JANATA H.S.BURINAGAR</t>
  </si>
  <si>
    <t>3 No. Namati</t>
  </si>
  <si>
    <t>NAMATI ANCHALIK MILAN ME</t>
  </si>
  <si>
    <t>NO.4 NAMATI LPS</t>
  </si>
  <si>
    <t>BALILECHA MVS</t>
  </si>
  <si>
    <t>KHATAMAUZA KALIMANDIR HS</t>
  </si>
  <si>
    <t>B R MEDHI HSS</t>
  </si>
  <si>
    <t>HSS</t>
  </si>
  <si>
    <t>BARBHAG KALAG HSS</t>
  </si>
  <si>
    <t>KHUDRA CHENIKUCHI LPS</t>
  </si>
  <si>
    <t>UTTAR PUB KHATA VIDYAPITH MES</t>
  </si>
  <si>
    <t>LUIT ACADEMY HIGH SCHOOL</t>
  </si>
  <si>
    <t>NO 147 MALIKUCHI LPS</t>
  </si>
  <si>
    <t>BRAJALAKSHMI BIDYAPITH MES</t>
  </si>
  <si>
    <t>BRAJALAKSHMI BIDYAPITH HS</t>
  </si>
  <si>
    <t>Paschim Japarkuchi</t>
  </si>
  <si>
    <t>Baishya Supa</t>
  </si>
  <si>
    <t>Pub Japarkuchi</t>
  </si>
  <si>
    <t>1 No. Mazdia</t>
  </si>
  <si>
    <t>3 No. Mazdia</t>
  </si>
  <si>
    <t>Bar Mazdia</t>
  </si>
  <si>
    <t>231 No. Natun Kaloni Siva Mandir</t>
  </si>
  <si>
    <t>Terechia No. 1</t>
  </si>
  <si>
    <t>Terechia No. 2</t>
  </si>
  <si>
    <t>Terechia Boinasupa</t>
  </si>
  <si>
    <t>No-6 Digheli</t>
  </si>
  <si>
    <t>No-7 Digheli</t>
  </si>
  <si>
    <t>BALAJAN</t>
  </si>
  <si>
    <t>Pub Namdonga</t>
  </si>
  <si>
    <t>Uttar Namdonga</t>
  </si>
  <si>
    <t>Bengena Supa</t>
  </si>
  <si>
    <t>Dighal Bastola</t>
  </si>
  <si>
    <t>Sandha Gaon Muslim Supa</t>
  </si>
  <si>
    <t>Barkhetri Banekuchi</t>
  </si>
  <si>
    <t>1 No Barsarkuchi</t>
  </si>
  <si>
    <t>Pitnipara 1</t>
  </si>
  <si>
    <t>Changnoi(Katra)</t>
  </si>
  <si>
    <t>Chengnoi Malitola</t>
  </si>
  <si>
    <t>5 No. Namati</t>
  </si>
  <si>
    <t>7 No. Namati</t>
  </si>
  <si>
    <t>Dokoha - 3</t>
  </si>
  <si>
    <t>Dokoha - 2</t>
  </si>
  <si>
    <t>3 No Kashimpur</t>
  </si>
  <si>
    <t>Kashimpur Batahbari Supa 51</t>
  </si>
  <si>
    <t>Kashimpur Madar Supa 52</t>
  </si>
  <si>
    <t>ARIKUCHI BETKATA JANOPAR</t>
  </si>
  <si>
    <t>BARKURIHA</t>
  </si>
  <si>
    <t>BARKURIHA LAKSHMI MANDIR</t>
  </si>
  <si>
    <t>20 No Khukhundi</t>
  </si>
  <si>
    <t>ADAM ALI MEM</t>
  </si>
  <si>
    <t>Paschim Khukundi 45</t>
  </si>
  <si>
    <t>SATURDAY</t>
  </si>
  <si>
    <t>SUNDAY</t>
  </si>
  <si>
    <t>GIRIBALA DAS</t>
  </si>
  <si>
    <t>Asma Begum</t>
  </si>
  <si>
    <t>MONDAY</t>
  </si>
  <si>
    <t>Pratibha Barman</t>
  </si>
  <si>
    <t>TUESDAY</t>
  </si>
  <si>
    <t>WEDNESDAY</t>
  </si>
  <si>
    <t>Hati namati SD</t>
  </si>
  <si>
    <t>Rita Bardoloi</t>
  </si>
  <si>
    <t>Sanmai Sargiary</t>
  </si>
  <si>
    <t>THURSDAY</t>
  </si>
  <si>
    <t>FRIDAY</t>
  </si>
  <si>
    <t>Nijbatahgila</t>
  </si>
  <si>
    <t>RUNUMANI AHMED</t>
  </si>
  <si>
    <t>Champa Talukdar</t>
  </si>
  <si>
    <t>Mira Kalita</t>
  </si>
  <si>
    <t>8876340759/8749909549</t>
  </si>
  <si>
    <t>Kamini Kalita</t>
  </si>
  <si>
    <t>Nilima Devi</t>
  </si>
  <si>
    <t>9613322626/7896056694</t>
  </si>
  <si>
    <t>Juri Kalita</t>
  </si>
  <si>
    <t>Manju Kalita</t>
  </si>
  <si>
    <t>Nila Kalita</t>
  </si>
  <si>
    <t xml:space="preserve">Hasina Begum </t>
  </si>
  <si>
    <t>Minu Haloi</t>
  </si>
  <si>
    <t>Joymati Bezbaruah</t>
  </si>
  <si>
    <t>Arpana Das</t>
  </si>
  <si>
    <t>Rangjali Boro</t>
  </si>
  <si>
    <t>7896111613/9954683475</t>
  </si>
  <si>
    <t>9864855956/9954479514</t>
  </si>
  <si>
    <t>Jarjina Begum</t>
  </si>
  <si>
    <t>7896271818/9957917142</t>
  </si>
  <si>
    <t>Industry Chowm (Mini)</t>
  </si>
  <si>
    <t>Balikaria Saru Sastar (Mini)</t>
  </si>
  <si>
    <t>6 No. Balikaria</t>
  </si>
  <si>
    <t>Bilpar-57</t>
  </si>
  <si>
    <t>Bilpar Burinagar 58</t>
  </si>
  <si>
    <t>Rajakhat Banekuchi</t>
  </si>
  <si>
    <t>Ghilapara 53</t>
  </si>
  <si>
    <t>Khudra Katla Barkuchi</t>
  </si>
  <si>
    <t>Kashimpur1</t>
  </si>
  <si>
    <t>2 No Kashimpur</t>
  </si>
  <si>
    <t>1 No. Banbhag Solmari</t>
  </si>
  <si>
    <t>Bonbhag Solmari Bazar 61</t>
  </si>
  <si>
    <t>Kashimpur Ambari 42</t>
  </si>
  <si>
    <t>Kashimpur Haji Supa 43</t>
  </si>
  <si>
    <t>1 No Bhakatpara 54</t>
  </si>
  <si>
    <t>2 No Bhakatpara 55</t>
  </si>
  <si>
    <t>Nadipa mukh Supa 56</t>
  </si>
  <si>
    <t>2 No. Barnagar Banekuchi</t>
  </si>
  <si>
    <t>1 no Barnagar Banekuchi</t>
  </si>
  <si>
    <t>Sutarkuchi</t>
  </si>
  <si>
    <t xml:space="preserve">Balilesha No. 2 </t>
  </si>
  <si>
    <t>Bakulban Thakuria Supa</t>
  </si>
  <si>
    <t xml:space="preserve">Balilesha No. 3 </t>
  </si>
  <si>
    <t>MOROWA MAHANTA SUPA</t>
  </si>
  <si>
    <t>MOROWA</t>
  </si>
  <si>
    <t>2 No. Barkura</t>
  </si>
  <si>
    <t>Pavnoipar</t>
  </si>
  <si>
    <t>Uttar Horipur</t>
  </si>
  <si>
    <t>3 No. Uttar Sondha</t>
  </si>
  <si>
    <t>1 No. Dakshin Sondha</t>
  </si>
  <si>
    <t>2 No. Uttar Sondha</t>
  </si>
  <si>
    <t>Choudhurypara (Mini)</t>
  </si>
  <si>
    <t>Dhekiabari</t>
  </si>
  <si>
    <t>Tamuli Supa (Lakhi Mandir)</t>
  </si>
  <si>
    <t>4 No. Japarkuchi</t>
  </si>
  <si>
    <t>Pathak Supa</t>
  </si>
  <si>
    <t>Mainpur Supa</t>
  </si>
  <si>
    <t>Barbari with pazipar, parwa</t>
  </si>
  <si>
    <t>Khata Dhamdhama No. 2</t>
  </si>
  <si>
    <t>Parowa Pazipara Pub</t>
  </si>
  <si>
    <t>Pub Barmurikona</t>
  </si>
  <si>
    <t>Barmurikona No. 1</t>
  </si>
  <si>
    <t>Barmurikona No. 2</t>
  </si>
  <si>
    <t>1 No. Horipur</t>
  </si>
  <si>
    <t>2 No. Horipur</t>
  </si>
  <si>
    <t>Garemara</t>
  </si>
  <si>
    <t>Khata Guwakuchi</t>
  </si>
  <si>
    <t>316 Ratanpur Suburi</t>
  </si>
  <si>
    <t>319 Paschim Suburi</t>
  </si>
  <si>
    <t>4 No. Namati</t>
  </si>
  <si>
    <t>6 No. Namati</t>
  </si>
  <si>
    <t>ULABARI</t>
  </si>
  <si>
    <t>ULABARI RONGAR BARI</t>
  </si>
  <si>
    <t>KARIA</t>
  </si>
  <si>
    <t>MOURA</t>
  </si>
  <si>
    <t>SONKURIHA</t>
  </si>
  <si>
    <t>310 No. Sahpur Kamartola</t>
  </si>
  <si>
    <t>Khudra Chenikuchi Major Suburi</t>
  </si>
  <si>
    <t>6 No. Kendukuchi</t>
  </si>
  <si>
    <t>10 No. Khudra Chenikuchi</t>
  </si>
  <si>
    <t>1 No. Poila</t>
  </si>
  <si>
    <t>2 No. Poila</t>
  </si>
  <si>
    <t>Jaymangala Muslim Suburi</t>
  </si>
  <si>
    <t>3 No. Jaymangala</t>
  </si>
  <si>
    <t>Pub Kajipara</t>
  </si>
  <si>
    <t>Kazipara Masterpara</t>
  </si>
  <si>
    <t>3 No. Barkura</t>
  </si>
  <si>
    <t>4 No. Barkura</t>
  </si>
  <si>
    <t>Baragra Uttar Chuburi</t>
  </si>
  <si>
    <t>2 No Kathalbari</t>
  </si>
  <si>
    <t>1 No Kathalbari</t>
  </si>
  <si>
    <t>Pragatipur</t>
  </si>
  <si>
    <t>Balikaria Bharalitola</t>
  </si>
  <si>
    <t>2 No. Balikaria Kharjara</t>
  </si>
  <si>
    <t>Katla Barkuchi - 1</t>
  </si>
  <si>
    <t>Katla Barkuchi - 2</t>
  </si>
  <si>
    <t>Srimanta Nagar &amp; Azara</t>
  </si>
  <si>
    <t>Nizbataghila Mariadonga</t>
  </si>
  <si>
    <t>1 No. Namati</t>
  </si>
  <si>
    <t>UKHURA</t>
  </si>
  <si>
    <t>KHUDRA DINGDINGI</t>
  </si>
  <si>
    <t>PORAKUCHI PUBPAR</t>
  </si>
  <si>
    <t>Kalag -1</t>
  </si>
  <si>
    <t>Kalag -2</t>
  </si>
  <si>
    <t>Pandula</t>
  </si>
  <si>
    <t>Ukhara</t>
  </si>
  <si>
    <t>4 No. Digheli</t>
  </si>
  <si>
    <t>Malikuchi AWC</t>
  </si>
  <si>
    <t>Arikuchi Donarari</t>
  </si>
  <si>
    <t>ARIKUCHI</t>
  </si>
  <si>
    <t>ARIKUCHI MALOPARA</t>
  </si>
  <si>
    <t>SONKANI</t>
  </si>
  <si>
    <t>BARBARARA</t>
  </si>
  <si>
    <t>SARUBARARA</t>
  </si>
  <si>
    <t>UDAIPUR</t>
  </si>
  <si>
    <t>BARIDATARA</t>
  </si>
  <si>
    <t>Chaplekuchi</t>
  </si>
  <si>
    <t>3 No. Digheli</t>
  </si>
  <si>
    <t>5 No. Digheli (with 6 No Digheli)</t>
  </si>
  <si>
    <t>RAIMADHA-5</t>
  </si>
  <si>
    <t>KOTALKUCHI</t>
  </si>
  <si>
    <t>KAMARKUCHI</t>
  </si>
  <si>
    <t>KAMARKUCHI DIRO SUPA</t>
  </si>
  <si>
    <t>KAMARKUCHI DAS BARUAH SUBURI</t>
  </si>
  <si>
    <t>1 No. Jajiabari</t>
  </si>
  <si>
    <t>2 No. Jajiabari</t>
  </si>
  <si>
    <t>311 No.  Jajiabari Dakshin suburi</t>
  </si>
  <si>
    <t>1 No Danguapara</t>
  </si>
  <si>
    <t>2 No Danguapara</t>
  </si>
  <si>
    <t>2 No. Barsarkuchi</t>
  </si>
  <si>
    <t>Bijay Nagar</t>
  </si>
  <si>
    <t>1 No Barkura</t>
  </si>
  <si>
    <t>5 No. Barkura</t>
  </si>
  <si>
    <t>Poila Bordoichila</t>
  </si>
  <si>
    <t>309 No Poila Janopar</t>
  </si>
  <si>
    <t>Pitnipara- II</t>
  </si>
  <si>
    <t>Bhuyarkuchi</t>
  </si>
  <si>
    <t>SARASWATI DEVI BAJAJ LPS</t>
  </si>
  <si>
    <t>9864333939/9706222673</t>
  </si>
  <si>
    <t>9706531416/8011741973</t>
  </si>
  <si>
    <t>9508660789/9085444168</t>
  </si>
  <si>
    <t>9957591136/8011943488</t>
  </si>
  <si>
    <t>9954357932/7086386492</t>
  </si>
  <si>
    <t>9854439303/9577580854</t>
  </si>
  <si>
    <t>Babita Deka</t>
  </si>
  <si>
    <t>Rinku Devi</t>
  </si>
  <si>
    <t>Tantra sankara</t>
  </si>
  <si>
    <t>Anu Barman</t>
  </si>
  <si>
    <t>Dipali Dutta</t>
  </si>
  <si>
    <t>8011115226/8761831011/9678122269</t>
  </si>
  <si>
    <t>9854667421/8254019378/9613799299</t>
  </si>
  <si>
    <t>7399255232/9577632178</t>
  </si>
  <si>
    <t>Sonkuriha</t>
  </si>
  <si>
    <t>HASINA BIBI</t>
  </si>
  <si>
    <t>8474042461(Supervisor)</t>
  </si>
  <si>
    <t>9864379122/8761827643</t>
  </si>
  <si>
    <t>Jyotika Kalita</t>
  </si>
  <si>
    <t>Kotalkuchi</t>
  </si>
  <si>
    <t>RUNUMA SULTANA</t>
  </si>
  <si>
    <t>Tarulata Deka</t>
  </si>
  <si>
    <t>8822155433/9613030173</t>
  </si>
  <si>
    <t>Bhanukuchi SC</t>
  </si>
  <si>
    <t>Phulu Talukdar</t>
  </si>
  <si>
    <t>Kiran Kalita</t>
  </si>
  <si>
    <t>Purnima Das</t>
  </si>
  <si>
    <t>Bausiudoypur SC</t>
  </si>
  <si>
    <t>JAMINI KALITA</t>
  </si>
  <si>
    <t>Mina Das</t>
  </si>
  <si>
    <t>Minati Kalita</t>
  </si>
  <si>
    <t>Kanika Baishya Kalita</t>
  </si>
  <si>
    <t>Jajiabari</t>
  </si>
  <si>
    <t>Rukmini Rajbanshi</t>
  </si>
  <si>
    <t>9864149879/9854317950</t>
  </si>
  <si>
    <t>Danguapara SC</t>
  </si>
  <si>
    <t>NIMPUMANI DEKA</t>
  </si>
  <si>
    <t>Ranju Deka</t>
  </si>
  <si>
    <t>Danguapara</t>
  </si>
  <si>
    <t>8486071202/8811838091</t>
  </si>
  <si>
    <t>Rejina Begum</t>
  </si>
  <si>
    <t>Bezkuchi -1</t>
  </si>
  <si>
    <t>Bezkuchi -2</t>
  </si>
  <si>
    <t>Bezkuchi pachim Suburi</t>
  </si>
  <si>
    <t>Athgharia</t>
  </si>
  <si>
    <t>3 No Balikaria Kharjara</t>
  </si>
  <si>
    <t>Pachim Tarmatha</t>
  </si>
  <si>
    <t>Bhabanipar</t>
  </si>
  <si>
    <t>Karia-1</t>
  </si>
  <si>
    <t>KATPUHA</t>
  </si>
  <si>
    <t>Uttar Daloi Suburi</t>
  </si>
  <si>
    <t>RONAKUCHI-3</t>
  </si>
  <si>
    <t>PASCHIM KAMARKUCHI</t>
  </si>
  <si>
    <t>Kalag -3</t>
  </si>
  <si>
    <t>KARIA HSS</t>
  </si>
  <si>
    <t>MAROWA ANANDARAM BARUA HSS</t>
  </si>
  <si>
    <t>Balikuchi Namdonga</t>
  </si>
  <si>
    <t>Balikuchi AWC</t>
  </si>
  <si>
    <t>BALIKUCHI MVS</t>
  </si>
  <si>
    <t>Namdonga</t>
  </si>
  <si>
    <t>Namdonga No. 2</t>
  </si>
  <si>
    <t>840  NO NAMDONGA LPS</t>
  </si>
  <si>
    <t>Panerbari Barkura (Mini)</t>
  </si>
  <si>
    <t>BARKURA MILAN LPS</t>
  </si>
  <si>
    <t>BARKURA BAGHMARA LP</t>
  </si>
  <si>
    <t>551 BARKURA LP</t>
  </si>
  <si>
    <t>DEVI DUTTA SARMA LPS</t>
  </si>
  <si>
    <t>3 No. Balikaria</t>
  </si>
  <si>
    <t>BALIKURIA BALAK LP</t>
  </si>
  <si>
    <t>BALIKURIA BALIKA LP</t>
  </si>
  <si>
    <t>Silikhabari (Kahartola)</t>
  </si>
  <si>
    <t>BALIKURIA KALIBHABAN LP</t>
  </si>
  <si>
    <t>BALIKURIA MALIPARA LPS</t>
  </si>
  <si>
    <t>KESAB NARAYAN BIDYAPITH</t>
  </si>
  <si>
    <t>JNANAPITH HIGH SCHOOL</t>
  </si>
  <si>
    <t>MILAN MEM,KACHIMPUR</t>
  </si>
  <si>
    <t>Bargacha 60</t>
  </si>
  <si>
    <t>BARGACHA LPS</t>
  </si>
  <si>
    <t>BARGACHA ME</t>
  </si>
  <si>
    <t>TOWMURA KHUKHUNDI MOKTAB</t>
  </si>
  <si>
    <t>TOWMURA LPS</t>
  </si>
  <si>
    <t>TOWMURA MOKTAB LPS</t>
  </si>
  <si>
    <t>Towmura</t>
  </si>
  <si>
    <t>TOWMURA SANKAR MADHAB LPS</t>
  </si>
  <si>
    <t>Banbhag Solmari 2</t>
  </si>
  <si>
    <t>FAKARUDDIN ALI AHMED LPS</t>
  </si>
  <si>
    <t>HEM BARUA VIDYAPITH ME</t>
  </si>
  <si>
    <t>PASCHIM KHUKHUNDI LP</t>
  </si>
  <si>
    <t>SILGOSHANI THAN MES</t>
  </si>
  <si>
    <t>NATUN DEHAR MOUZA MILAN HSS</t>
  </si>
  <si>
    <t>84 Barbukia AWC</t>
  </si>
  <si>
    <t>DAKHIN BAR BUKIA LPS</t>
  </si>
  <si>
    <t>BARAGRA BAPUJI LPS</t>
  </si>
  <si>
    <t>BARAGRA MES</t>
  </si>
  <si>
    <t>N01 KACHIMPUR LP</t>
  </si>
  <si>
    <t>JANAKALLAN HS</t>
  </si>
  <si>
    <t>UTTAR NALBARI BIDYAPITH MES</t>
  </si>
  <si>
    <t>UTTAR NALBARI BIDYAPITH HIGH SCHOOL</t>
  </si>
  <si>
    <t>S.B. Deka SC</t>
  </si>
  <si>
    <t>Jyoshna Baishya</t>
  </si>
  <si>
    <t>Rajya Haloi</t>
  </si>
  <si>
    <t>Renu Chaudhary</t>
  </si>
  <si>
    <t>Pranita Bezbaruah</t>
  </si>
  <si>
    <t>9577756452/9577842416</t>
  </si>
  <si>
    <t>9859568589/8752082859</t>
  </si>
  <si>
    <t>7399126798/8011584112</t>
  </si>
  <si>
    <t>9401350572/9957474976</t>
  </si>
  <si>
    <t>Sonkani</t>
  </si>
  <si>
    <t>PANBARI LPS</t>
  </si>
  <si>
    <t>SONKANI LP</t>
  </si>
  <si>
    <t>SONKANI MES</t>
  </si>
  <si>
    <t>BAJALIUDAIPUR</t>
  </si>
  <si>
    <t>BAJALI UDAYPUR LPS</t>
  </si>
  <si>
    <t>SRIMANTA SANKARDEV ME</t>
  </si>
  <si>
    <t>Raitkuchi</t>
  </si>
  <si>
    <t>RAITKUCHI LPS</t>
  </si>
  <si>
    <t>RAITKUCHI L.B. MV</t>
  </si>
  <si>
    <t>Khata Dhamdhama</t>
  </si>
  <si>
    <t>BARMURIKONA NO.1 LPS</t>
  </si>
  <si>
    <t>Barmurikona No. 3</t>
  </si>
  <si>
    <t>BARMURIKONA NO.2 LPS</t>
  </si>
  <si>
    <t>59 No Khukundi</t>
  </si>
  <si>
    <t>KANO ALI LPS</t>
  </si>
  <si>
    <t>583 NO BANBHAG SOLMARI LP</t>
  </si>
  <si>
    <t>1 No. Kendukuchi</t>
  </si>
  <si>
    <t>SANKAR DEV LPS</t>
  </si>
  <si>
    <t>GOPAL THAN LPS</t>
  </si>
  <si>
    <t>Jonakipur</t>
  </si>
  <si>
    <t>1 No Sariahtoli</t>
  </si>
  <si>
    <t>Ganaksupa Digheli</t>
  </si>
  <si>
    <t>2 No. Digheli</t>
  </si>
  <si>
    <t>NAMATI MES (HATI NAMATI)</t>
  </si>
  <si>
    <t>HATARURAM LP</t>
  </si>
  <si>
    <t>Chengnoi Jamtola</t>
  </si>
  <si>
    <t>CHENGNOI LP</t>
  </si>
  <si>
    <t>SRI MANTA SANKAR DEV LPS</t>
  </si>
  <si>
    <t>ANCHALIK MES,BARBUKIA</t>
  </si>
  <si>
    <t xml:space="preserve">Kardoitola No. 1 </t>
  </si>
  <si>
    <t>KARDOITOLA LPS</t>
  </si>
  <si>
    <t>KHUDRA KATALA BARKUCHI LPS</t>
  </si>
  <si>
    <t>SRI MANTA NAGAR LPS</t>
  </si>
  <si>
    <t>2 No. Sahpur</t>
  </si>
  <si>
    <t>KHATA BANBHAG MES</t>
  </si>
  <si>
    <t>SANKARDEV ADARSHA LPS</t>
  </si>
  <si>
    <t>BALA</t>
  </si>
  <si>
    <t>DINGDINGI PORAKUCHI</t>
  </si>
  <si>
    <t>BARBARI HIGH SCHOOL</t>
  </si>
  <si>
    <t>MILAN HS BANEKUCHI</t>
  </si>
  <si>
    <t>ANCHALIK MILAN HIGH SCHOOL</t>
  </si>
  <si>
    <t>RAJKADAMTAL HIGH SCHOOL</t>
  </si>
  <si>
    <t>DEOHARI BARMAN LPS</t>
  </si>
  <si>
    <t>NANKARBHAIRA MVS</t>
  </si>
  <si>
    <t>RUPJYOTI HIGH SCHOOL</t>
  </si>
  <si>
    <t>DIBYAJYOTI GIRL'S MES</t>
  </si>
  <si>
    <t>PREM NARAYAN LPS</t>
  </si>
  <si>
    <t>675 NO SAHPUR LPS</t>
  </si>
  <si>
    <t>313 NO BARKHETRI BANEKUCHI LP</t>
  </si>
  <si>
    <t>MILAN PRATHAMIK VIDYALAYA</t>
  </si>
  <si>
    <t>Pub Tantra Sankara</t>
  </si>
  <si>
    <t>BUHRA GOHAITHAN LPS</t>
  </si>
  <si>
    <t>TANTRA SANGKARA LPS</t>
  </si>
  <si>
    <t>MAROWA BOYS MV</t>
  </si>
  <si>
    <t>RAJKADAMTAL BALIKA B. ME</t>
  </si>
  <si>
    <t>RAJKADAMTAL BALIKA VIDYAPITH HIGH SCHOOL</t>
  </si>
  <si>
    <t>226 NO BARKURIHA BALAK LP</t>
  </si>
  <si>
    <t>PANDIT LALIT CH RAY MEDHI SMRITI ME</t>
  </si>
  <si>
    <t>Katlakuchi</t>
  </si>
  <si>
    <t>606KHUDIA SARASWATI BALIKA LPS</t>
  </si>
  <si>
    <t>KATALA BARKUCHI LP</t>
  </si>
  <si>
    <t>Khudra Sankara</t>
  </si>
  <si>
    <t>KHUDRA SANKARA LP</t>
  </si>
  <si>
    <t>1 No. Digheli with balajan</t>
  </si>
  <si>
    <t>NO 910 SUTARKUCHI LPS</t>
  </si>
  <si>
    <t>Deharkatra</t>
  </si>
  <si>
    <t>Bistupur Gobindapur</t>
  </si>
  <si>
    <t>JAPAR KUCHI ANCHALIK MES</t>
  </si>
  <si>
    <t>MAZDIA LPS</t>
  </si>
  <si>
    <t>PITPARA PUKHURI BALIKA BIDYAPITH HIGH SCHOOL</t>
  </si>
  <si>
    <t>813 NO DANGUA PARA LPS</t>
  </si>
  <si>
    <t>DANGUA PARA A. BIDYAPITH MES</t>
  </si>
  <si>
    <t>DAKSHIN DOKOHA LP</t>
  </si>
  <si>
    <t>DOKOHA HIGH SCHOOL</t>
  </si>
  <si>
    <t>BEZKUCHI LPS</t>
  </si>
  <si>
    <t>GANGA RAM KALITA MES</t>
  </si>
  <si>
    <t>Pazipar Pub Side</t>
  </si>
  <si>
    <t>Baragra Dakhin Chuburi</t>
  </si>
  <si>
    <t>Khat Katra Muslim Suburi</t>
  </si>
  <si>
    <t>KHUDRA KATRA LPS</t>
  </si>
  <si>
    <t>CAR</t>
  </si>
  <si>
    <t>9508638199/9435246451</t>
  </si>
  <si>
    <t>Barmurikona SC</t>
  </si>
  <si>
    <t>MIRA BEZBARUAH</t>
  </si>
  <si>
    <t>9854220763/9854409839</t>
  </si>
  <si>
    <t>9864335330/9859430370</t>
  </si>
  <si>
    <t>Lalban Begum</t>
  </si>
  <si>
    <t>Bharati Das</t>
  </si>
  <si>
    <t>09613630519/9678760929</t>
  </si>
  <si>
    <t>KOTALKUCHI MV</t>
  </si>
  <si>
    <t>BARBHAG F. ALI AHMED MEM</t>
  </si>
  <si>
    <t>SARIAHTALI GOSALA LPS</t>
  </si>
  <si>
    <t>NO.1 PUB SARIAHTALI  LPS</t>
  </si>
  <si>
    <t>9613587495/9859261585/8822190442</t>
  </si>
  <si>
    <t>Nikunja Barman</t>
  </si>
  <si>
    <t>pubnalbari@rediffmail.com</t>
  </si>
  <si>
    <t>Smt. Bani Saikia(BARBHAG),ACHYUT TALUKDAR(MADHUPUR),IRANI THAKURIA(Nalbari)</t>
  </si>
  <si>
    <t>8486507043/7896802475/8761819859</t>
  </si>
  <si>
    <t>DR.PALLAVI SINHA</t>
  </si>
  <si>
    <t>Dental Surgeon</t>
  </si>
  <si>
    <t>pallavisinha1317@gmail.com</t>
  </si>
  <si>
    <t>DR.SABINA YASMIN</t>
  </si>
  <si>
    <t>MO</t>
  </si>
  <si>
    <t>NA</t>
  </si>
  <si>
    <t>BAHAUDDIN AHMED</t>
  </si>
  <si>
    <t>Pharmacist</t>
  </si>
  <si>
    <t>dipsahmed@gmail.com</t>
  </si>
  <si>
    <t>JAYANTI KALITA</t>
  </si>
  <si>
    <t>ANM</t>
  </si>
  <si>
    <t>DR.RASHMI DAS</t>
  </si>
  <si>
    <t>drdasrashmi@gmail.com</t>
  </si>
  <si>
    <t>DR.JINU CHOUDHURY</t>
  </si>
  <si>
    <t>ANAMIKA DEVI</t>
  </si>
  <si>
    <t>8761831288/bpa.nrhm.nalbari.kamarkuchi@gmail.com</t>
  </si>
  <si>
    <t>NALBARI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</si>
</sst>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d\-mmm\-yy;@"/>
  </numFmts>
  <fonts count="47" x14ac:knownFonts="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b/>
      <sz val="11"/>
      <color theme="1"/>
      <name val="Calibri"/>
      <family val="2"/>
      <scheme val="minor"/>
    </font>
    <font>
      <sz val="11"/>
      <name val="Calibri"/>
      <family val="2"/>
      <scheme val="minor"/>
    </font>
    <font>
      <sz val="11"/>
      <name val="Arial Narrow"/>
      <family val="2"/>
    </font>
    <font>
      <b/>
      <sz val="11"/>
      <name val="Arial Narrow"/>
      <family val="2"/>
    </font>
    <font>
      <sz val="10"/>
      <color indexed="8"/>
      <name val="Arial"/>
      <family val="2"/>
    </font>
    <font>
      <sz val="9"/>
      <color theme="1"/>
      <name val="Calibri"/>
      <family val="2"/>
      <scheme val="minor"/>
    </font>
    <font>
      <sz val="10"/>
      <name val="Arial"/>
      <family val="2"/>
    </font>
    <font>
      <sz val="10"/>
      <color theme="1"/>
      <name val="Calibri"/>
      <family val="2"/>
      <scheme val="minor"/>
    </font>
    <font>
      <sz val="10"/>
      <name val="Cambria"/>
      <family val="1"/>
      <scheme val="major"/>
    </font>
    <font>
      <sz val="10"/>
      <color theme="1"/>
      <name val="Cambria"/>
      <family val="1"/>
      <scheme val="major"/>
    </font>
    <font>
      <sz val="11"/>
      <color indexed="8"/>
      <name val="Arial"/>
      <family val="2"/>
    </font>
    <font>
      <b/>
      <sz val="9"/>
      <color theme="1"/>
      <name val="Arial Narrow"/>
      <family val="2"/>
    </font>
    <font>
      <sz val="10"/>
      <name val="Arial Narrow"/>
      <family val="2"/>
    </font>
    <font>
      <b/>
      <sz val="10"/>
      <name val="Arial Narrow"/>
      <family val="2"/>
    </font>
    <font>
      <sz val="10"/>
      <color indexed="8"/>
      <name val="Arial Narrow"/>
      <family val="2"/>
    </font>
    <font>
      <sz val="10"/>
      <color theme="1"/>
      <name val="Arial Narrow"/>
      <family val="2"/>
    </font>
    <font>
      <sz val="11"/>
      <color indexed="8"/>
      <name val="Calibri"/>
      <family val="2"/>
      <scheme val="minor"/>
    </font>
    <font>
      <sz val="10"/>
      <name val="Calibri"/>
      <family val="2"/>
      <scheme val="minor"/>
    </font>
    <font>
      <b/>
      <sz val="11"/>
      <name val="Calibri"/>
      <family val="2"/>
      <scheme val="minor"/>
    </font>
    <font>
      <sz val="10"/>
      <color indexed="8"/>
      <name val="Calibri"/>
      <family val="2"/>
      <scheme val="minor"/>
    </font>
    <font>
      <b/>
      <sz val="10"/>
      <color theme="1"/>
      <name val="Calibri"/>
      <family val="2"/>
      <scheme val="minor"/>
    </font>
    <font>
      <sz val="9"/>
      <name val="Calibri"/>
      <family val="2"/>
      <scheme val="minor"/>
    </font>
    <font>
      <sz val="11"/>
      <color indexed="8"/>
      <name val="Arial Narrow"/>
      <family val="2"/>
    </font>
    <font>
      <sz val="11"/>
      <name val="Arial"/>
      <family val="2"/>
    </font>
    <font>
      <b/>
      <sz val="10"/>
      <color theme="1"/>
      <name val="Cambria"/>
      <family val="1"/>
      <scheme val="major"/>
    </font>
    <font>
      <sz val="9"/>
      <name val="Arial Narrow"/>
      <family val="2"/>
    </font>
    <font>
      <sz val="11"/>
      <name val="Cambria"/>
      <family val="1"/>
      <scheme val="major"/>
    </font>
    <font>
      <b/>
      <sz val="11"/>
      <color rgb="FFC00000"/>
      <name val="Cambria"/>
      <family val="1"/>
      <scheme val="major"/>
    </font>
    <font>
      <u/>
      <sz val="11"/>
      <color theme="10"/>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
      <patternFill patternType="solid">
        <fgColor rgb="FFFF0000"/>
        <bgColor indexed="64"/>
      </patternFill>
    </fill>
    <fill>
      <patternFill patternType="solid">
        <fgColor rgb="FFFF0000"/>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6" fillId="0" borderId="0" applyNumberFormat="0" applyFill="0" applyBorder="0" applyAlignment="0" applyProtection="0"/>
  </cellStyleXfs>
  <cellXfs count="472">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3" fillId="0" borderId="1" xfId="0" applyFont="1" applyFill="1"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3" fillId="0" borderId="1" xfId="0" applyFont="1" applyFill="1" applyBorder="1" applyAlignment="1" applyProtection="1">
      <alignment horizontal="left" vertical="top" wrapText="1"/>
      <protection locked="0"/>
    </xf>
    <xf numFmtId="0" fontId="18" fillId="10" borderId="1" xfId="0" applyFont="1" applyFill="1" applyBorder="1" applyAlignment="1" applyProtection="1">
      <alignment horizontal="left" vertical="top"/>
      <protection locked="0"/>
    </xf>
    <xf numFmtId="0" fontId="17" fillId="0" borderId="1" xfId="0" applyFont="1" applyFill="1" applyBorder="1" applyAlignment="1" applyProtection="1">
      <alignment horizontal="left" vertical="top" wrapText="1"/>
      <protection locked="0"/>
    </xf>
    <xf numFmtId="165" fontId="3" fillId="0" borderId="1" xfId="0" applyNumberFormat="1"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9" fillId="0" borderId="1" xfId="0" quotePrefix="1" applyNumberFormat="1" applyFont="1" applyFill="1"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19" fillId="0" borderId="1" xfId="0" quotePrefix="1"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protection locked="0"/>
    </xf>
    <xf numFmtId="0" fontId="0" fillId="0" borderId="1" xfId="0" applyFill="1" applyBorder="1" applyAlignment="1" applyProtection="1">
      <alignment horizontal="left" vertical="top" wrapText="1"/>
      <protection locked="0"/>
    </xf>
    <xf numFmtId="1" fontId="3" fillId="0" borderId="1" xfId="0" applyNumberFormat="1" applyFont="1" applyFill="1" applyBorder="1" applyAlignment="1" applyProtection="1">
      <alignment horizontal="left" vertical="top" wrapText="1"/>
      <protection locked="0"/>
    </xf>
    <xf numFmtId="0" fontId="0" fillId="11" borderId="1" xfId="0" applyFill="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1" fontId="3" fillId="0" borderId="1" xfId="0" applyNumberFormat="1" applyFont="1" applyBorder="1" applyAlignment="1" applyProtection="1">
      <alignment horizontal="left" vertical="top" wrapText="1"/>
      <protection locked="0"/>
    </xf>
    <xf numFmtId="0" fontId="3" fillId="12" borderId="1" xfId="0" applyFont="1" applyFill="1" applyBorder="1" applyAlignment="1" applyProtection="1">
      <alignment horizontal="left" vertical="top"/>
      <protection locked="0"/>
    </xf>
    <xf numFmtId="0" fontId="19" fillId="12" borderId="1" xfId="0" quotePrefix="1" applyNumberFormat="1" applyFont="1" applyFill="1" applyBorder="1" applyAlignment="1" applyProtection="1">
      <alignment horizontal="left" vertical="top"/>
      <protection locked="0"/>
    </xf>
    <xf numFmtId="0" fontId="20" fillId="12" borderId="1" xfId="0" applyFont="1" applyFill="1" applyBorder="1" applyAlignment="1" applyProtection="1">
      <alignment horizontal="left" vertical="top" wrapText="1"/>
      <protection locked="0"/>
    </xf>
    <xf numFmtId="0" fontId="19" fillId="12" borderId="1" xfId="0" applyFont="1" applyFill="1" applyBorder="1" applyAlignment="1" applyProtection="1">
      <alignment horizontal="left" vertical="top"/>
      <protection locked="0"/>
    </xf>
    <xf numFmtId="0" fontId="20" fillId="12" borderId="1" xfId="0" applyFont="1" applyFill="1" applyBorder="1" applyAlignment="1" applyProtection="1">
      <alignment horizontal="left" vertical="top"/>
      <protection locked="0"/>
    </xf>
    <xf numFmtId="0" fontId="0" fillId="13" borderId="1" xfId="0" applyFill="1" applyBorder="1" applyAlignment="1" applyProtection="1">
      <alignment horizontal="left" vertical="top" wrapText="1"/>
      <protection locked="0"/>
    </xf>
    <xf numFmtId="165" fontId="3" fillId="12" borderId="1" xfId="0" applyNumberFormat="1" applyFont="1" applyFill="1" applyBorder="1" applyAlignment="1" applyProtection="1">
      <alignment horizontal="left" vertical="top" wrapText="1"/>
      <protection locked="0"/>
    </xf>
    <xf numFmtId="0" fontId="3" fillId="12" borderId="1"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protection locked="0"/>
    </xf>
    <xf numFmtId="1" fontId="3" fillId="10" borderId="1" xfId="0" applyNumberFormat="1" applyFont="1" applyFill="1" applyBorder="1" applyAlignment="1" applyProtection="1">
      <alignment horizontal="left" vertical="top" wrapText="1"/>
      <protection locked="0"/>
    </xf>
    <xf numFmtId="0" fontId="3" fillId="10" borderId="1" xfId="0" applyFont="1" applyFill="1" applyBorder="1" applyAlignment="1" applyProtection="1">
      <alignment horizontal="left" vertical="top"/>
      <protection locked="0"/>
    </xf>
    <xf numFmtId="0" fontId="20" fillId="0" borderId="1" xfId="0" applyFont="1" applyFill="1" applyBorder="1" applyAlignment="1" applyProtection="1">
      <alignment horizontal="left" vertical="top" wrapText="1"/>
      <protection locked="0"/>
    </xf>
    <xf numFmtId="1" fontId="20" fillId="0" borderId="1" xfId="0" applyNumberFormat="1" applyFont="1" applyFill="1" applyBorder="1" applyAlignment="1" applyProtection="1">
      <alignment horizontal="left" vertical="top"/>
      <protection locked="0"/>
    </xf>
    <xf numFmtId="0" fontId="21" fillId="0" borderId="1" xfId="0" applyFont="1" applyFill="1" applyBorder="1" applyAlignment="1" applyProtection="1">
      <alignment horizontal="left" vertical="top"/>
      <protection locked="0"/>
    </xf>
    <xf numFmtId="0" fontId="3" fillId="10"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protection locked="0"/>
    </xf>
    <xf numFmtId="0" fontId="3" fillId="10" borderId="1" xfId="0" applyFont="1" applyFill="1" applyBorder="1" applyAlignment="1" applyProtection="1">
      <alignment horizontal="left" wrapText="1"/>
      <protection locked="0"/>
    </xf>
    <xf numFmtId="0" fontId="3" fillId="0" borderId="1" xfId="0" applyFont="1" applyBorder="1" applyAlignment="1" applyProtection="1">
      <alignment horizontal="left" wrapText="1"/>
      <protection locked="0"/>
    </xf>
    <xf numFmtId="1" fontId="3" fillId="0" borderId="1" xfId="0" applyNumberFormat="1" applyFont="1" applyBorder="1" applyAlignment="1" applyProtection="1">
      <alignment horizontal="left" wrapText="1"/>
      <protection locked="0"/>
    </xf>
    <xf numFmtId="0" fontId="22"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protection locked="0"/>
    </xf>
    <xf numFmtId="0" fontId="23" fillId="0" borderId="1" xfId="0" quotePrefix="1" applyNumberFormat="1" applyFont="1" applyFill="1" applyBorder="1" applyAlignment="1" applyProtection="1">
      <alignment horizontal="left"/>
      <protection locked="0"/>
    </xf>
    <xf numFmtId="0" fontId="23" fillId="0" borderId="1" xfId="0" applyFont="1" applyFill="1" applyBorder="1" applyAlignment="1" applyProtection="1">
      <alignment horizontal="left"/>
      <protection locked="0"/>
    </xf>
    <xf numFmtId="0" fontId="20" fillId="0" borderId="1" xfId="0" applyFont="1" applyFill="1" applyBorder="1" applyAlignment="1" applyProtection="1">
      <alignment horizontal="left" vertical="center"/>
      <protection locked="0"/>
    </xf>
    <xf numFmtId="0" fontId="0" fillId="12" borderId="1" xfId="0" applyFill="1" applyBorder="1" applyAlignment="1" applyProtection="1">
      <alignment horizontal="left" vertical="top"/>
      <protection locked="0"/>
    </xf>
    <xf numFmtId="0" fontId="0" fillId="12" borderId="1" xfId="0" applyFill="1" applyBorder="1" applyAlignment="1" applyProtection="1">
      <alignment horizontal="left" vertical="top" wrapText="1"/>
      <protection locked="0"/>
    </xf>
    <xf numFmtId="1" fontId="3" fillId="12" borderId="1" xfId="0" applyNumberFormat="1" applyFont="1" applyFill="1" applyBorder="1" applyAlignment="1" applyProtection="1">
      <alignment horizontal="left" vertical="top" wrapText="1"/>
      <protection locked="0"/>
    </xf>
    <xf numFmtId="0" fontId="0" fillId="12" borderId="1" xfId="0" quotePrefix="1" applyNumberFormat="1" applyFont="1" applyFill="1" applyBorder="1" applyAlignment="1" applyProtection="1">
      <alignment horizontal="left" vertical="top"/>
      <protection locked="0"/>
    </xf>
    <xf numFmtId="0" fontId="0" fillId="0" borderId="1" xfId="0" applyBorder="1" applyAlignment="1" applyProtection="1">
      <alignment horizontal="left" vertical="top"/>
      <protection locked="0"/>
    </xf>
    <xf numFmtId="0" fontId="19" fillId="0" borderId="1" xfId="0" applyFont="1" applyFill="1" applyBorder="1" applyAlignment="1" applyProtection="1">
      <alignment horizontal="left" vertical="top"/>
      <protection locked="0"/>
    </xf>
    <xf numFmtId="165" fontId="3" fillId="10" borderId="1" xfId="0" applyNumberFormat="1" applyFont="1" applyFill="1" applyBorder="1" applyAlignment="1" applyProtection="1">
      <alignment horizontal="left" vertical="top" wrapText="1"/>
      <protection locked="0"/>
    </xf>
    <xf numFmtId="1" fontId="20" fillId="0" borderId="1" xfId="0" applyNumberFormat="1" applyFont="1" applyFill="1" applyBorder="1" applyAlignment="1" applyProtection="1">
      <alignment horizontal="left" vertical="top" wrapText="1"/>
      <protection locked="0"/>
    </xf>
    <xf numFmtId="0" fontId="0" fillId="10" borderId="1" xfId="0" applyFill="1" applyBorder="1" applyAlignment="1" applyProtection="1">
      <alignment horizontal="left" vertical="top" wrapText="1"/>
      <protection locked="0"/>
    </xf>
    <xf numFmtId="0" fontId="24" fillId="0" borderId="1" xfId="0" applyFont="1" applyFill="1" applyBorder="1" applyAlignment="1" applyProtection="1">
      <alignment horizontal="left" vertical="top"/>
      <protection locked="0"/>
    </xf>
    <xf numFmtId="0" fontId="1"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protection locked="0"/>
    </xf>
    <xf numFmtId="0" fontId="0" fillId="12" borderId="1" xfId="0" applyNumberFormat="1" applyFont="1" applyFill="1" applyBorder="1" applyAlignment="1" applyProtection="1">
      <alignment horizontal="left" vertical="top"/>
      <protection locked="0"/>
    </xf>
    <xf numFmtId="0" fontId="1" fillId="12" borderId="1" xfId="0" applyFont="1" applyFill="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0" fillId="0" borderId="1" xfId="0" quotePrefix="1" applyNumberFormat="1" applyFont="1" applyFill="1" applyBorder="1" applyAlignment="1" applyProtection="1">
      <alignment horizontal="left" vertical="top"/>
      <protection locked="0"/>
    </xf>
    <xf numFmtId="0" fontId="0" fillId="10" borderId="1" xfId="0" applyFill="1" applyBorder="1" applyAlignment="1" applyProtection="1">
      <alignment horizontal="left" vertical="top"/>
      <protection locked="0"/>
    </xf>
    <xf numFmtId="0" fontId="10" fillId="0" borderId="1" xfId="0" applyFont="1" applyFill="1" applyBorder="1" applyAlignment="1" applyProtection="1">
      <alignment horizontal="left" vertical="top"/>
      <protection locked="0"/>
    </xf>
    <xf numFmtId="0" fontId="25" fillId="0" borderId="1" xfId="0" applyFont="1" applyFill="1" applyBorder="1" applyAlignment="1" applyProtection="1">
      <alignment horizontal="left" vertical="top"/>
      <protection locked="0"/>
    </xf>
    <xf numFmtId="0" fontId="23" fillId="0" borderId="1" xfId="0" applyFont="1" applyFill="1" applyBorder="1" applyAlignment="1" applyProtection="1">
      <alignment horizontal="left" vertical="top"/>
      <protection locked="0"/>
    </xf>
    <xf numFmtId="0" fontId="23" fillId="0" borderId="1" xfId="0" applyFont="1" applyBorder="1" applyAlignment="1" applyProtection="1">
      <alignment horizontal="left" vertical="top"/>
      <protection locked="0"/>
    </xf>
    <xf numFmtId="0" fontId="0" fillId="12" borderId="1" xfId="0" applyFont="1" applyFill="1" applyBorder="1" applyAlignment="1" applyProtection="1">
      <alignment horizontal="left" vertical="top"/>
      <protection locked="0"/>
    </xf>
    <xf numFmtId="0" fontId="10" fillId="12" borderId="1" xfId="0" applyFont="1" applyFill="1" applyBorder="1" applyAlignment="1" applyProtection="1">
      <alignment horizontal="left" vertical="top"/>
      <protection locked="0"/>
    </xf>
    <xf numFmtId="0" fontId="25" fillId="12" borderId="1" xfId="0" applyFont="1" applyFill="1" applyBorder="1" applyAlignment="1" applyProtection="1">
      <alignment horizontal="left" vertical="top"/>
      <protection locked="0"/>
    </xf>
    <xf numFmtId="0" fontId="23" fillId="12" borderId="1" xfId="0" applyFont="1" applyFill="1" applyBorder="1" applyAlignment="1" applyProtection="1">
      <alignment horizontal="left" vertical="top"/>
      <protection locked="0"/>
    </xf>
    <xf numFmtId="0" fontId="26" fillId="10" borderId="1" xfId="0" applyFont="1" applyFill="1" applyBorder="1" applyAlignment="1" applyProtection="1">
      <alignment horizontal="left" vertical="top"/>
      <protection locked="0"/>
    </xf>
    <xf numFmtId="0" fontId="26" fillId="10" borderId="1" xfId="0" quotePrefix="1" applyNumberFormat="1" applyFont="1" applyFill="1" applyBorder="1" applyAlignment="1" applyProtection="1">
      <alignment horizontal="left" vertical="top"/>
      <protection locked="0"/>
    </xf>
    <xf numFmtId="0" fontId="27" fillId="0" borderId="1" xfId="0" applyFont="1" applyBorder="1" applyAlignment="1" applyProtection="1">
      <alignment horizontal="left" vertical="top"/>
      <protection locked="0"/>
    </xf>
    <xf numFmtId="0" fontId="27" fillId="0" borderId="1" xfId="0" applyFont="1" applyFill="1" applyBorder="1" applyAlignment="1" applyProtection="1">
      <alignment horizontal="left" vertical="top"/>
      <protection locked="0"/>
    </xf>
    <xf numFmtId="0" fontId="27" fillId="0" borderId="1" xfId="0" applyFont="1" applyBorder="1" applyAlignment="1" applyProtection="1">
      <alignment horizontal="left" vertical="top" wrapText="1"/>
      <protection locked="0"/>
    </xf>
    <xf numFmtId="0" fontId="19" fillId="0" borderId="1" xfId="0" quotePrefix="1" applyNumberFormat="1"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protection locked="0"/>
    </xf>
    <xf numFmtId="0" fontId="19" fillId="0" borderId="1" xfId="0" quotePrefix="1" applyNumberFormat="1"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wrapText="1"/>
      <protection locked="0"/>
    </xf>
    <xf numFmtId="0" fontId="3" fillId="12" borderId="1" xfId="0" applyFont="1" applyFill="1" applyBorder="1" applyAlignment="1" applyProtection="1">
      <alignment horizontal="left" wrapText="1"/>
      <protection locked="0"/>
    </xf>
    <xf numFmtId="1" fontId="3" fillId="12" borderId="1" xfId="0" applyNumberFormat="1" applyFont="1" applyFill="1" applyBorder="1" applyAlignment="1" applyProtection="1">
      <alignment horizontal="left" wrapText="1"/>
      <protection locked="0"/>
    </xf>
    <xf numFmtId="0" fontId="19" fillId="0" borderId="1" xfId="0" quotePrefix="1" applyNumberFormat="1" applyFont="1" applyFill="1" applyBorder="1" applyAlignment="1" applyProtection="1">
      <alignment horizontal="left"/>
      <protection locked="0"/>
    </xf>
    <xf numFmtId="0" fontId="0" fillId="0" borderId="1" xfId="0" quotePrefix="1" applyNumberFormat="1"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26" fillId="10" borderId="1" xfId="0" quotePrefix="1" applyNumberFormat="1" applyFont="1" applyFill="1" applyBorder="1" applyAlignment="1" applyProtection="1">
      <alignment horizontal="left"/>
      <protection locked="0"/>
    </xf>
    <xf numFmtId="0" fontId="26" fillId="10" borderId="1" xfId="0" applyFont="1" applyFill="1" applyBorder="1" applyAlignment="1" applyProtection="1">
      <alignment horizontal="left"/>
      <protection locked="0"/>
    </xf>
    <xf numFmtId="0" fontId="27" fillId="0" borderId="1" xfId="0" applyFont="1" applyBorder="1" applyAlignment="1" applyProtection="1">
      <alignment horizontal="left"/>
      <protection locked="0"/>
    </xf>
    <xf numFmtId="1" fontId="3" fillId="0" borderId="1" xfId="0" applyNumberFormat="1" applyFont="1" applyBorder="1" applyAlignment="1" applyProtection="1">
      <alignment horizontal="left" vertical="center" wrapText="1"/>
      <protection locked="0"/>
    </xf>
    <xf numFmtId="0" fontId="0" fillId="0" borderId="1" xfId="0" applyBorder="1" applyAlignment="1" applyProtection="1">
      <alignment horizontal="left"/>
      <protection locked="0"/>
    </xf>
    <xf numFmtId="0" fontId="0" fillId="0" borderId="1" xfId="0" applyBorder="1" applyAlignment="1" applyProtection="1">
      <alignment horizontal="left" vertical="center"/>
      <protection locked="0"/>
    </xf>
    <xf numFmtId="0" fontId="3" fillId="12" borderId="1" xfId="0" applyFont="1" applyFill="1" applyBorder="1" applyAlignment="1" applyProtection="1">
      <alignment horizontal="left" vertical="center" wrapText="1"/>
      <protection locked="0"/>
    </xf>
    <xf numFmtId="1" fontId="3" fillId="12" borderId="1" xfId="0" applyNumberFormat="1" applyFont="1" applyFill="1" applyBorder="1" applyAlignment="1" applyProtection="1">
      <alignment horizontal="left" vertical="center" wrapText="1"/>
      <protection locked="0"/>
    </xf>
    <xf numFmtId="0" fontId="0" fillId="12" borderId="1" xfId="0" applyFill="1" applyBorder="1" applyAlignment="1" applyProtection="1">
      <alignment horizontal="left" vertical="center"/>
      <protection locked="0"/>
    </xf>
    <xf numFmtId="0" fontId="3" fillId="10" borderId="1" xfId="0" applyFont="1" applyFill="1" applyBorder="1" applyAlignment="1" applyProtection="1">
      <alignment horizontal="left" vertical="center" wrapText="1"/>
      <protection locked="0"/>
    </xf>
    <xf numFmtId="1" fontId="3" fillId="10" borderId="1" xfId="0" applyNumberFormat="1"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top"/>
      <protection locked="0"/>
    </xf>
    <xf numFmtId="0" fontId="19" fillId="0" borderId="1" xfId="0" quotePrefix="1" applyNumberFormat="1" applyFont="1" applyBorder="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0" fillId="0" borderId="1" xfId="0" quotePrefix="1" applyNumberFormat="1" applyFont="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19" fillId="0" borderId="1" xfId="0" quotePrefix="1" applyNumberFormat="1" applyFont="1" applyBorder="1" applyAlignment="1" applyProtection="1">
      <alignment horizontal="left"/>
      <protection locked="0"/>
    </xf>
    <xf numFmtId="0" fontId="0" fillId="0" borderId="11" xfId="0" applyBorder="1" applyAlignment="1" applyProtection="1">
      <alignment horizontal="left" wrapText="1"/>
      <protection locked="0"/>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protection locked="0"/>
    </xf>
    <xf numFmtId="1" fontId="3" fillId="10" borderId="1" xfId="0" applyNumberFormat="1" applyFont="1" applyFill="1" applyBorder="1" applyAlignment="1" applyProtection="1">
      <alignment horizontal="left" wrapText="1"/>
      <protection locked="0"/>
    </xf>
    <xf numFmtId="0" fontId="20" fillId="0" borderId="1" xfId="0" quotePrefix="1" applyNumberFormat="1" applyFont="1" applyFill="1" applyBorder="1" applyAlignment="1" applyProtection="1">
      <alignment horizontal="left" vertical="top" wrapText="1"/>
      <protection locked="0"/>
    </xf>
    <xf numFmtId="0" fontId="20" fillId="0" borderId="1" xfId="0" quotePrefix="1" applyNumberFormat="1" applyFont="1" applyFill="1" applyBorder="1" applyAlignment="1" applyProtection="1">
      <alignment horizontal="left" vertical="top"/>
      <protection locked="0"/>
    </xf>
    <xf numFmtId="0" fontId="17" fillId="0" borderId="1" xfId="0" applyFont="1" applyFill="1" applyBorder="1" applyAlignment="1" applyProtection="1">
      <alignment horizontal="left" vertical="center" wrapText="1"/>
      <protection locked="0"/>
    </xf>
    <xf numFmtId="0" fontId="0" fillId="0" borderId="7" xfId="0" applyFill="1" applyBorder="1" applyAlignment="1" applyProtection="1">
      <alignment horizontal="left" vertical="center"/>
      <protection locked="0"/>
    </xf>
    <xf numFmtId="165" fontId="3" fillId="0" borderId="1" xfId="0" applyNumberFormat="1" applyFont="1"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165" fontId="3" fillId="12" borderId="1" xfId="0" applyNumberFormat="1"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25" fillId="0" borderId="1" xfId="0" applyFont="1" applyFill="1" applyBorder="1" applyAlignment="1" applyProtection="1">
      <alignment horizontal="left"/>
      <protection locked="0"/>
    </xf>
    <xf numFmtId="0" fontId="23" fillId="0" borderId="1" xfId="0" applyFont="1" applyBorder="1" applyAlignment="1" applyProtection="1">
      <alignment horizontal="left"/>
      <protection locked="0"/>
    </xf>
    <xf numFmtId="0" fontId="27" fillId="0" borderId="12" xfId="0" applyFont="1" applyBorder="1" applyAlignment="1" applyProtection="1">
      <alignment horizontal="left" wrapText="1"/>
      <protection locked="0"/>
    </xf>
    <xf numFmtId="0" fontId="27" fillId="0" borderId="1" xfId="0" applyFont="1" applyFill="1" applyBorder="1" applyAlignment="1" applyProtection="1">
      <alignment horizontal="left"/>
      <protection locked="0"/>
    </xf>
    <xf numFmtId="0" fontId="0" fillId="0" borderId="12" xfId="0" applyBorder="1" applyAlignment="1" applyProtection="1">
      <alignment horizontal="left" wrapText="1"/>
      <protection locked="0"/>
    </xf>
    <xf numFmtId="0" fontId="3" fillId="0" borderId="1" xfId="0" applyFont="1" applyBorder="1" applyAlignment="1" applyProtection="1">
      <alignment horizontal="left" vertical="center"/>
      <protection locked="0"/>
    </xf>
    <xf numFmtId="0" fontId="3" fillId="0" borderId="6" xfId="0" applyFont="1" applyFill="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vertical="top"/>
      <protection locked="0"/>
    </xf>
    <xf numFmtId="0" fontId="0" fillId="0" borderId="1" xfId="0" applyFont="1" applyBorder="1" applyAlignment="1" applyProtection="1">
      <alignment horizontal="left" vertical="top" wrapText="1"/>
      <protection locked="0"/>
    </xf>
    <xf numFmtId="0" fontId="3" fillId="12" borderId="1" xfId="0" applyFont="1" applyFill="1" applyBorder="1" applyAlignment="1" applyProtection="1">
      <alignment vertical="top"/>
      <protection locked="0"/>
    </xf>
    <xf numFmtId="0" fontId="0" fillId="12" borderId="1" xfId="0" applyFont="1" applyFill="1" applyBorder="1" applyAlignment="1" applyProtection="1">
      <alignment horizontal="left" vertical="top" wrapText="1"/>
      <protection locked="0"/>
    </xf>
    <xf numFmtId="0" fontId="20" fillId="0" borderId="1" xfId="0" applyFont="1" applyFill="1" applyBorder="1" applyAlignment="1" applyProtection="1">
      <alignment vertical="top"/>
      <protection locked="0"/>
    </xf>
    <xf numFmtId="0" fontId="28" fillId="10" borderId="1" xfId="0" applyFont="1" applyFill="1" applyBorder="1" applyAlignment="1" applyProtection="1">
      <alignment horizontal="left" vertical="top" wrapText="1"/>
      <protection locked="0"/>
    </xf>
    <xf numFmtId="0" fontId="0" fillId="10" borderId="1" xfId="0" applyFont="1" applyFill="1" applyBorder="1" applyAlignment="1" applyProtection="1">
      <alignment horizontal="left" vertical="top"/>
      <protection locked="0"/>
    </xf>
    <xf numFmtId="0" fontId="17" fillId="0" borderId="1" xfId="0" applyFont="1" applyFill="1" applyBorder="1" applyAlignment="1" applyProtection="1">
      <alignment horizontal="left" vertical="top"/>
      <protection locked="0"/>
    </xf>
    <xf numFmtId="0" fontId="28" fillId="0" borderId="1" xfId="0" applyFont="1" applyFill="1" applyBorder="1" applyAlignment="1" applyProtection="1">
      <alignment horizontal="left" vertical="top" wrapText="1"/>
      <protection locked="0"/>
    </xf>
    <xf numFmtId="0" fontId="26" fillId="0" borderId="1" xfId="0" quotePrefix="1" applyNumberFormat="1" applyFont="1" applyFill="1" applyBorder="1" applyAlignment="1" applyProtection="1">
      <alignment horizontal="left" vertical="top"/>
      <protection locked="0"/>
    </xf>
    <xf numFmtId="0" fontId="27" fillId="0" borderId="1" xfId="0" applyFont="1" applyFill="1" applyBorder="1" applyAlignment="1" applyProtection="1">
      <alignment horizontal="left" vertical="top" wrapText="1"/>
      <protection locked="0"/>
    </xf>
    <xf numFmtId="0" fontId="27" fillId="0" borderId="1" xfId="0" quotePrefix="1" applyNumberFormat="1" applyFont="1" applyFill="1" applyBorder="1" applyAlignment="1" applyProtection="1">
      <alignment horizontal="left" vertical="top"/>
      <protection locked="0"/>
    </xf>
    <xf numFmtId="0" fontId="0" fillId="0" borderId="1" xfId="0" applyBorder="1" applyAlignment="1" applyProtection="1">
      <alignment horizontal="right" wrapText="1"/>
      <protection locked="0"/>
    </xf>
    <xf numFmtId="0" fontId="3" fillId="0" borderId="1" xfId="0" quotePrefix="1" applyNumberFormat="1" applyFont="1" applyFill="1" applyBorder="1" applyAlignment="1" applyProtection="1">
      <alignment horizontal="left" vertical="top"/>
      <protection locked="0"/>
    </xf>
    <xf numFmtId="0" fontId="0" fillId="0" borderId="1" xfId="0" applyBorder="1" applyAlignment="1" applyProtection="1">
      <alignment horizontal="left" wrapText="1"/>
      <protection locked="0"/>
    </xf>
    <xf numFmtId="0" fontId="29" fillId="0" borderId="1" xfId="0" applyFont="1" applyFill="1" applyBorder="1" applyAlignment="1" applyProtection="1">
      <alignment horizontal="left" vertical="center"/>
      <protection locked="0"/>
    </xf>
    <xf numFmtId="0" fontId="20" fillId="0" borderId="1" xfId="0" applyFont="1" applyFill="1" applyBorder="1" applyAlignment="1" applyProtection="1">
      <alignment vertical="center"/>
      <protection locked="0"/>
    </xf>
    <xf numFmtId="0" fontId="0" fillId="0" borderId="1" xfId="0" applyBorder="1" applyAlignment="1" applyProtection="1">
      <alignment horizontal="left" vertical="center" wrapText="1"/>
      <protection locked="0"/>
    </xf>
    <xf numFmtId="0" fontId="27" fillId="0" borderId="1" xfId="0" applyFont="1" applyFill="1" applyBorder="1" applyAlignment="1" applyProtection="1">
      <alignment horizontal="left" vertical="center" wrapText="1"/>
      <protection locked="0"/>
    </xf>
    <xf numFmtId="0" fontId="23" fillId="0" borderId="1" xfId="0" quotePrefix="1" applyNumberFormat="1" applyFont="1" applyFill="1" applyBorder="1" applyAlignment="1" applyProtection="1">
      <alignment horizontal="left" vertical="center"/>
      <protection locked="0"/>
    </xf>
    <xf numFmtId="0" fontId="0" fillId="0" borderId="1" xfId="0" applyBorder="1" applyAlignment="1" applyProtection="1">
      <alignment horizontal="right" vertical="center" wrapText="1"/>
      <protection locked="0"/>
    </xf>
    <xf numFmtId="0" fontId="20" fillId="0" borderId="1" xfId="0" applyFont="1" applyFill="1" applyBorder="1" applyAlignment="1" applyProtection="1">
      <alignment horizontal="left" vertical="center" wrapText="1"/>
      <protection locked="0"/>
    </xf>
    <xf numFmtId="0" fontId="0" fillId="12" borderId="1" xfId="0" applyFill="1" applyBorder="1" applyAlignment="1" applyProtection="1">
      <alignment horizontal="left" wrapText="1"/>
      <protection locked="0"/>
    </xf>
    <xf numFmtId="0" fontId="27" fillId="12" borderId="1" xfId="0" applyFont="1" applyFill="1" applyBorder="1" applyAlignment="1" applyProtection="1">
      <alignment horizontal="left" vertical="top" wrapText="1"/>
      <protection locked="0"/>
    </xf>
    <xf numFmtId="0" fontId="20" fillId="12" borderId="1" xfId="0" applyFont="1" applyFill="1" applyBorder="1" applyAlignment="1" applyProtection="1">
      <alignment horizontal="left" vertical="center" wrapText="1"/>
      <protection locked="0"/>
    </xf>
    <xf numFmtId="0" fontId="0" fillId="12" borderId="1" xfId="0" applyFill="1" applyBorder="1" applyAlignment="1" applyProtection="1">
      <alignment horizontal="right" wrapText="1"/>
      <protection locked="0"/>
    </xf>
    <xf numFmtId="0" fontId="3" fillId="12" borderId="1" xfId="0" applyFont="1" applyFill="1" applyBorder="1" applyAlignment="1" applyProtection="1">
      <alignment horizontal="left"/>
      <protection locked="0"/>
    </xf>
    <xf numFmtId="0" fontId="30" fillId="0" borderId="1" xfId="0" applyFont="1" applyFill="1" applyBorder="1" applyAlignment="1" applyProtection="1">
      <alignment horizontal="left" vertical="top"/>
      <protection locked="0"/>
    </xf>
    <xf numFmtId="0" fontId="30"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left" vertical="top"/>
      <protection locked="0"/>
    </xf>
    <xf numFmtId="0" fontId="32"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protection locked="0"/>
    </xf>
    <xf numFmtId="0" fontId="33" fillId="0" borderId="1" xfId="0" applyFont="1" applyFill="1" applyBorder="1" applyAlignment="1" applyProtection="1">
      <alignment horizontal="left" vertical="top" wrapText="1"/>
      <protection locked="0"/>
    </xf>
    <xf numFmtId="0" fontId="33" fillId="10" borderId="1" xfId="0" applyFont="1" applyFill="1" applyBorder="1" applyAlignment="1" applyProtection="1">
      <alignment horizontal="left" vertical="top"/>
      <protection locked="0"/>
    </xf>
    <xf numFmtId="0" fontId="33" fillId="0" borderId="1" xfId="0" quotePrefix="1" applyNumberFormat="1" applyFont="1" applyFill="1" applyBorder="1" applyAlignment="1" applyProtection="1">
      <alignment horizontal="left" vertical="top"/>
      <protection locked="0"/>
    </xf>
    <xf numFmtId="0" fontId="33" fillId="10"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1" fontId="33" fillId="0" borderId="1" xfId="0" applyNumberFormat="1" applyFont="1" applyBorder="1" applyAlignment="1" applyProtection="1">
      <alignment horizontal="left" vertical="top" wrapText="1"/>
      <protection locked="0"/>
    </xf>
    <xf numFmtId="0" fontId="33" fillId="0" borderId="1" xfId="0" applyFont="1" applyBorder="1" applyAlignment="1" applyProtection="1">
      <alignment horizontal="left" vertical="top"/>
      <protection locked="0"/>
    </xf>
    <xf numFmtId="0" fontId="30" fillId="0" borderId="1" xfId="0" quotePrefix="1" applyNumberFormat="1" applyFont="1" applyFill="1" applyBorder="1" applyAlignment="1" applyProtection="1">
      <alignment horizontal="left" vertical="top"/>
      <protection locked="0"/>
    </xf>
    <xf numFmtId="0" fontId="32" fillId="10" borderId="1" xfId="0" applyFont="1" applyFill="1" applyBorder="1" applyAlignment="1" applyProtection="1">
      <alignment horizontal="left" vertical="top" wrapText="1"/>
      <protection locked="0"/>
    </xf>
    <xf numFmtId="0" fontId="33" fillId="10" borderId="1" xfId="0" quotePrefix="1" applyNumberFormat="1" applyFont="1" applyFill="1" applyBorder="1" applyAlignment="1" applyProtection="1">
      <alignment horizontal="left" vertical="top"/>
      <protection locked="0"/>
    </xf>
    <xf numFmtId="1" fontId="33" fillId="0"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horizontal="left" vertical="top"/>
      <protection locked="0"/>
    </xf>
    <xf numFmtId="0" fontId="33" fillId="12" borderId="1" xfId="0" applyFont="1" applyFill="1" applyBorder="1" applyAlignment="1" applyProtection="1">
      <alignment horizontal="left" vertical="top"/>
      <protection locked="0"/>
    </xf>
    <xf numFmtId="0" fontId="33" fillId="12" borderId="1" xfId="0" applyFont="1" applyFill="1" applyBorder="1" applyAlignment="1" applyProtection="1">
      <alignment horizontal="left" vertical="top" wrapText="1"/>
      <protection locked="0"/>
    </xf>
    <xf numFmtId="164" fontId="3" fillId="10" borderId="1" xfId="0" applyNumberFormat="1" applyFont="1" applyFill="1" applyBorder="1" applyAlignment="1" applyProtection="1">
      <alignment horizontal="left" vertical="top" wrapText="1"/>
      <protection locked="0"/>
    </xf>
    <xf numFmtId="164" fontId="3" fillId="12" borderId="1" xfId="0" applyNumberFormat="1" applyFont="1" applyFill="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27" fillId="10" borderId="1" xfId="0" applyFont="1" applyFill="1" applyBorder="1" applyAlignment="1" applyProtection="1">
      <alignment horizontal="left" vertical="top"/>
      <protection locked="0"/>
    </xf>
    <xf numFmtId="0" fontId="0" fillId="10" borderId="1" xfId="0" applyFill="1" applyBorder="1" applyAlignment="1" applyProtection="1">
      <alignment horizontal="left"/>
      <protection locked="0"/>
    </xf>
    <xf numFmtId="0" fontId="0" fillId="10" borderId="1" xfId="0" applyFill="1" applyBorder="1" applyAlignment="1" applyProtection="1">
      <alignment horizontal="left" vertical="center"/>
      <protection locked="0"/>
    </xf>
    <xf numFmtId="0" fontId="0" fillId="12" borderId="1" xfId="0" applyFill="1" applyBorder="1" applyAlignment="1" applyProtection="1">
      <alignment horizontal="left"/>
      <protection locked="0"/>
    </xf>
    <xf numFmtId="0" fontId="0" fillId="0" borderId="1" xfId="0" applyBorder="1" applyProtection="1">
      <protection locked="0"/>
    </xf>
    <xf numFmtId="0" fontId="0" fillId="12" borderId="1" xfId="0" applyFill="1" applyBorder="1" applyProtection="1">
      <protection locked="0"/>
    </xf>
    <xf numFmtId="0" fontId="30" fillId="12"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protection locked="0"/>
    </xf>
    <xf numFmtId="1" fontId="0" fillId="0" borderId="1" xfId="0" applyNumberFormat="1" applyFont="1" applyBorder="1" applyAlignment="1" applyProtection="1">
      <alignment horizontal="left" vertical="top" wrapText="1"/>
      <protection locked="0"/>
    </xf>
    <xf numFmtId="0" fontId="19" fillId="10" borderId="1" xfId="0" applyFont="1" applyFill="1" applyBorder="1" applyAlignment="1" applyProtection="1">
      <alignment horizontal="left" vertical="top"/>
      <protection locked="0"/>
    </xf>
    <xf numFmtId="0" fontId="0" fillId="10" borderId="1" xfId="0" applyFont="1" applyFill="1" applyBorder="1" applyAlignment="1" applyProtection="1">
      <alignment horizontal="left" vertical="top" wrapText="1"/>
      <protection locked="0"/>
    </xf>
    <xf numFmtId="1" fontId="0" fillId="10" borderId="1" xfId="0" applyNumberFormat="1" applyFont="1" applyFill="1" applyBorder="1" applyAlignment="1" applyProtection="1">
      <alignment horizontal="left" vertical="top" wrapText="1"/>
      <protection locked="0"/>
    </xf>
    <xf numFmtId="0" fontId="19" fillId="12" borderId="1" xfId="0" quotePrefix="1" applyNumberFormat="1" applyFont="1" applyFill="1" applyBorder="1" applyAlignment="1" applyProtection="1">
      <alignment horizontal="left" vertical="top" wrapText="1"/>
      <protection locked="0"/>
    </xf>
    <xf numFmtId="0" fontId="19" fillId="10" borderId="1" xfId="0" quotePrefix="1" applyNumberFormat="1" applyFont="1" applyFill="1" applyBorder="1" applyAlignment="1" applyProtection="1">
      <alignment horizontal="left" vertical="top" wrapText="1"/>
      <protection locked="0"/>
    </xf>
    <xf numFmtId="0" fontId="19" fillId="10" borderId="1" xfId="0" applyFont="1" applyFill="1" applyBorder="1" applyAlignment="1" applyProtection="1">
      <alignment horizontal="left" vertical="top" wrapText="1"/>
      <protection locked="0"/>
    </xf>
    <xf numFmtId="0" fontId="19" fillId="10" borderId="1" xfId="0" quotePrefix="1" applyNumberFormat="1" applyFont="1" applyFill="1" applyBorder="1" applyAlignment="1" applyProtection="1">
      <alignment horizontal="left" vertical="top"/>
      <protection locked="0"/>
    </xf>
    <xf numFmtId="0" fontId="0" fillId="10" borderId="1" xfId="0" quotePrefix="1" applyNumberFormat="1" applyFont="1" applyFill="1" applyBorder="1" applyAlignment="1" applyProtection="1">
      <alignment horizontal="left" vertical="top" wrapText="1"/>
      <protection locked="0"/>
    </xf>
    <xf numFmtId="0" fontId="0" fillId="10" borderId="1" xfId="0" quotePrefix="1" applyNumberFormat="1" applyFont="1" applyFill="1" applyBorder="1" applyAlignment="1" applyProtection="1">
      <alignment horizontal="left" vertical="top"/>
      <protection locked="0"/>
    </xf>
    <xf numFmtId="0" fontId="19" fillId="0" borderId="1" xfId="0" applyFont="1" applyFill="1" applyBorder="1" applyAlignment="1" applyProtection="1">
      <alignment horizontal="left" vertical="top" wrapText="1"/>
      <protection locked="0"/>
    </xf>
    <xf numFmtId="1" fontId="19" fillId="0" borderId="1" xfId="0" applyNumberFormat="1" applyFont="1" applyFill="1" applyBorder="1" applyAlignment="1" applyProtection="1">
      <alignment horizontal="left" vertical="top" wrapText="1"/>
      <protection locked="0"/>
    </xf>
    <xf numFmtId="0" fontId="34" fillId="10" borderId="1"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protection locked="0"/>
    </xf>
    <xf numFmtId="1" fontId="19" fillId="0" borderId="1" xfId="0" applyNumberFormat="1" applyFont="1" applyFill="1" applyBorder="1" applyAlignment="1" applyProtection="1">
      <alignment horizontal="left"/>
      <protection locked="0"/>
    </xf>
    <xf numFmtId="0" fontId="36" fillId="0" borderId="3" xfId="0" applyFont="1" applyFill="1" applyBorder="1" applyAlignment="1" applyProtection="1">
      <alignment horizontal="left" vertical="center"/>
      <protection locked="0"/>
    </xf>
    <xf numFmtId="0" fontId="19" fillId="0" borderId="1" xfId="0" applyFont="1" applyFill="1" applyBorder="1" applyAlignment="1" applyProtection="1">
      <alignment horizontal="left" vertical="center"/>
      <protection locked="0"/>
    </xf>
    <xf numFmtId="0" fontId="35" fillId="12" borderId="1" xfId="0" applyFont="1" applyFill="1" applyBorder="1" applyAlignment="1" applyProtection="1">
      <alignment horizontal="left" vertical="center" wrapText="1"/>
      <protection locked="0"/>
    </xf>
    <xf numFmtId="0" fontId="19" fillId="12" borderId="1" xfId="0" applyFont="1" applyFill="1" applyBorder="1" applyAlignment="1" applyProtection="1">
      <alignment horizontal="left" vertical="center" wrapText="1"/>
      <protection locked="0"/>
    </xf>
    <xf numFmtId="0" fontId="19" fillId="12" borderId="1" xfId="0" applyFont="1" applyFill="1" applyBorder="1" applyAlignment="1" applyProtection="1">
      <alignment horizontal="left"/>
      <protection locked="0"/>
    </xf>
    <xf numFmtId="1" fontId="19" fillId="0" borderId="1" xfId="0" applyNumberFormat="1" applyFont="1" applyFill="1" applyBorder="1" applyAlignment="1" applyProtection="1">
      <alignment horizontal="left" vertical="top"/>
      <protection locked="0"/>
    </xf>
    <xf numFmtId="1" fontId="0" fillId="0" borderId="1" xfId="0" applyNumberFormat="1" applyFont="1" applyFill="1" applyBorder="1" applyAlignment="1" applyProtection="1">
      <alignment horizontal="left" vertical="top" wrapText="1"/>
      <protection locked="0"/>
    </xf>
    <xf numFmtId="0" fontId="0" fillId="0" borderId="1" xfId="0" applyFont="1" applyBorder="1" applyAlignment="1" applyProtection="1">
      <alignment horizontal="left" vertical="center" wrapText="1"/>
      <protection locked="0"/>
    </xf>
    <xf numFmtId="1" fontId="0" fillId="0" borderId="1" xfId="0" applyNumberFormat="1" applyFont="1" applyBorder="1" applyAlignment="1" applyProtection="1">
      <alignment horizontal="left" vertical="center" wrapText="1"/>
      <protection locked="0"/>
    </xf>
    <xf numFmtId="0" fontId="0" fillId="10" borderId="1" xfId="0" applyFont="1" applyFill="1" applyBorder="1" applyAlignment="1" applyProtection="1">
      <alignment horizontal="left" vertical="center" wrapText="1"/>
      <protection locked="0"/>
    </xf>
    <xf numFmtId="1" fontId="0" fillId="10" borderId="1" xfId="0" applyNumberFormat="1" applyFont="1" applyFill="1" applyBorder="1" applyAlignment="1" applyProtection="1">
      <alignment horizontal="left" vertical="center" wrapText="1"/>
      <protection locked="0"/>
    </xf>
    <xf numFmtId="0" fontId="25" fillId="10" borderId="1" xfId="0" applyFont="1" applyFill="1" applyBorder="1" applyAlignment="1" applyProtection="1">
      <alignment horizontal="left" vertical="top"/>
      <protection locked="0"/>
    </xf>
    <xf numFmtId="0" fontId="25" fillId="10" borderId="1" xfId="0" applyFont="1" applyFill="1" applyBorder="1" applyAlignment="1" applyProtection="1">
      <alignment horizontal="left" vertical="top" wrapText="1"/>
      <protection locked="0"/>
    </xf>
    <xf numFmtId="1" fontId="25" fillId="10" borderId="1" xfId="0" applyNumberFormat="1" applyFont="1" applyFill="1" applyBorder="1" applyAlignment="1" applyProtection="1">
      <alignment horizontal="left" vertical="top" wrapText="1"/>
      <protection locked="0"/>
    </xf>
    <xf numFmtId="0" fontId="35" fillId="10" borderId="1" xfId="0" applyFont="1" applyFill="1" applyBorder="1" applyAlignment="1" applyProtection="1">
      <alignment horizontal="left" vertical="top" wrapText="1"/>
      <protection locked="0"/>
    </xf>
    <xf numFmtId="0" fontId="35" fillId="10" borderId="1" xfId="0" applyFont="1" applyFill="1" applyBorder="1" applyAlignment="1" applyProtection="1">
      <alignment horizontal="left" vertical="top"/>
      <protection locked="0"/>
    </xf>
    <xf numFmtId="0" fontId="37" fillId="10" borderId="1" xfId="0" applyFont="1" applyFill="1" applyBorder="1" applyAlignment="1" applyProtection="1">
      <alignment horizontal="left" vertical="top" wrapText="1"/>
      <protection locked="0"/>
    </xf>
    <xf numFmtId="0" fontId="25" fillId="10" borderId="6" xfId="0" applyFont="1" applyFill="1" applyBorder="1" applyAlignment="1" applyProtection="1">
      <alignment horizontal="left" vertical="top" wrapText="1"/>
      <protection locked="0"/>
    </xf>
    <xf numFmtId="0" fontId="37" fillId="0" borderId="1" xfId="0" applyFont="1" applyFill="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1" fontId="25" fillId="0" borderId="1" xfId="0" applyNumberFormat="1" applyFont="1" applyBorder="1" applyAlignment="1" applyProtection="1">
      <alignment horizontal="left" vertical="top" wrapText="1"/>
      <protection locked="0"/>
    </xf>
    <xf numFmtId="0" fontId="35" fillId="0" borderId="1" xfId="0" quotePrefix="1" applyNumberFormat="1" applyFont="1" applyFill="1" applyBorder="1" applyAlignment="1" applyProtection="1">
      <alignment horizontal="left" vertical="top"/>
      <protection locked="0"/>
    </xf>
    <xf numFmtId="0" fontId="35" fillId="0" borderId="1" xfId="0" applyFont="1" applyFill="1" applyBorder="1" applyAlignment="1" applyProtection="1">
      <alignment horizontal="left" vertical="top"/>
      <protection locked="0"/>
    </xf>
    <xf numFmtId="0" fontId="34"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25" fillId="0" borderId="1" xfId="0" quotePrefix="1" applyNumberFormat="1" applyFont="1" applyFill="1" applyBorder="1" applyAlignment="1" applyProtection="1">
      <alignment horizontal="left" vertical="top"/>
      <protection locked="0"/>
    </xf>
    <xf numFmtId="0" fontId="25" fillId="0" borderId="1" xfId="0" applyFont="1" applyBorder="1" applyAlignment="1" applyProtection="1">
      <alignment horizontal="left" vertical="top"/>
      <protection locked="0"/>
    </xf>
    <xf numFmtId="0" fontId="23" fillId="0" borderId="3"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top" wrapText="1"/>
      <protection locked="0"/>
    </xf>
    <xf numFmtId="1" fontId="25" fillId="0" borderId="1" xfId="0" applyNumberFormat="1"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xf numFmtId="0" fontId="35" fillId="0" borderId="6" xfId="0" applyFont="1" applyFill="1" applyBorder="1" applyAlignment="1" applyProtection="1">
      <alignment horizontal="left" vertical="top"/>
      <protection locked="0"/>
    </xf>
    <xf numFmtId="0" fontId="34" fillId="0" borderId="1" xfId="0" applyFont="1" applyFill="1" applyBorder="1" applyAlignment="1" applyProtection="1">
      <alignment horizontal="left" vertical="top" wrapText="1"/>
      <protection locked="0"/>
    </xf>
    <xf numFmtId="0" fontId="35" fillId="0" borderId="3" xfId="0" applyFont="1" applyFill="1" applyBorder="1" applyAlignment="1" applyProtection="1">
      <alignment horizontal="left" vertical="center" wrapText="1"/>
      <protection locked="0"/>
    </xf>
    <xf numFmtId="0" fontId="0" fillId="10" borderId="1" xfId="0" applyFont="1" applyFill="1" applyBorder="1" applyAlignment="1" applyProtection="1">
      <alignment horizontal="left"/>
      <protection locked="0"/>
    </xf>
    <xf numFmtId="0" fontId="35" fillId="0" borderId="1" xfId="0" quotePrefix="1" applyNumberFormat="1" applyFont="1" applyFill="1" applyBorder="1" applyAlignment="1" applyProtection="1">
      <alignment horizontal="left"/>
      <protection locked="0"/>
    </xf>
    <xf numFmtId="1" fontId="0" fillId="12" borderId="1" xfId="0" applyNumberFormat="1" applyFont="1" applyFill="1" applyBorder="1" applyAlignment="1" applyProtection="1">
      <alignment horizontal="left" vertical="top" wrapText="1"/>
      <protection locked="0"/>
    </xf>
    <xf numFmtId="0" fontId="37" fillId="10" borderId="1" xfId="0" applyFont="1" applyFill="1" applyBorder="1" applyAlignment="1" applyProtection="1">
      <alignment horizontal="left" vertical="center" wrapText="1"/>
      <protection locked="0"/>
    </xf>
    <xf numFmtId="0" fontId="35" fillId="10" borderId="1" xfId="0" applyFont="1" applyFill="1" applyBorder="1" applyAlignment="1" applyProtection="1">
      <alignment horizontal="left" vertical="center" wrapText="1"/>
      <protection locked="0"/>
    </xf>
    <xf numFmtId="0" fontId="19" fillId="10" borderId="1" xfId="0" applyFont="1" applyFill="1" applyBorder="1" applyAlignment="1" applyProtection="1">
      <alignment horizontal="left" vertical="center" wrapText="1"/>
      <protection locked="0"/>
    </xf>
    <xf numFmtId="0" fontId="19" fillId="10" borderId="1" xfId="0" applyFont="1" applyFill="1" applyBorder="1" applyAlignment="1" applyProtection="1">
      <alignment horizontal="left"/>
      <protection locked="0"/>
    </xf>
    <xf numFmtId="0" fontId="0" fillId="10" borderId="1" xfId="0" applyFill="1" applyBorder="1" applyProtection="1">
      <protection locked="0"/>
    </xf>
    <xf numFmtId="0" fontId="0" fillId="0" borderId="1" xfId="0" applyNumberFormat="1" applyFont="1" applyFill="1" applyBorder="1" applyAlignment="1" applyProtection="1">
      <alignment horizontal="left"/>
      <protection locked="0"/>
    </xf>
    <xf numFmtId="165" fontId="0" fillId="10" borderId="1" xfId="0" applyNumberFormat="1" applyFont="1" applyFill="1" applyBorder="1" applyAlignment="1" applyProtection="1">
      <alignment horizontal="left" vertical="top" wrapText="1"/>
      <protection locked="0"/>
    </xf>
    <xf numFmtId="0" fontId="38" fillId="10" borderId="1" xfId="0" applyFont="1" applyFill="1" applyBorder="1" applyAlignment="1" applyProtection="1">
      <alignment horizontal="left" vertical="top" wrapText="1"/>
      <protection locked="0"/>
    </xf>
    <xf numFmtId="0" fontId="38" fillId="0"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0" fillId="12" borderId="12" xfId="0" applyFont="1" applyFill="1" applyBorder="1" applyAlignment="1" applyProtection="1">
      <alignment horizontal="left" vertical="top" wrapText="1"/>
      <protection locked="0"/>
    </xf>
    <xf numFmtId="165" fontId="0" fillId="12" borderId="1" xfId="0" applyNumberFormat="1" applyFont="1" applyFill="1" applyBorder="1" applyAlignment="1" applyProtection="1">
      <alignment horizontal="left" vertical="top" wrapText="1"/>
      <protection locked="0"/>
    </xf>
    <xf numFmtId="0" fontId="38" fillId="12" borderId="1" xfId="0" applyFont="1" applyFill="1" applyBorder="1" applyAlignment="1" applyProtection="1">
      <alignment horizontal="left" vertical="top" wrapText="1"/>
      <protection locked="0"/>
    </xf>
    <xf numFmtId="0" fontId="25" fillId="12" borderId="1" xfId="0" applyFont="1" applyFill="1" applyBorder="1" applyAlignment="1" applyProtection="1">
      <alignment horizontal="left" vertical="top" wrapText="1"/>
      <protection locked="0"/>
    </xf>
    <xf numFmtId="0" fontId="35" fillId="10" borderId="1" xfId="0" quotePrefix="1" applyNumberFormat="1" applyFont="1" applyFill="1" applyBorder="1" applyAlignment="1" applyProtection="1">
      <alignment horizontal="left" vertical="top"/>
      <protection locked="0"/>
    </xf>
    <xf numFmtId="0" fontId="34" fillId="0" borderId="1" xfId="0" applyFont="1" applyBorder="1" applyAlignment="1" applyProtection="1">
      <alignment horizontal="left" vertical="top"/>
      <protection locked="0"/>
    </xf>
    <xf numFmtId="0" fontId="34" fillId="0" borderId="1" xfId="0" applyFont="1" applyBorder="1" applyAlignment="1" applyProtection="1">
      <alignment horizontal="left" vertical="top" wrapText="1"/>
      <protection locked="0"/>
    </xf>
    <xf numFmtId="0" fontId="19" fillId="0" borderId="1" xfId="0" applyFont="1" applyFill="1" applyBorder="1" applyAlignment="1" applyProtection="1">
      <alignment horizontal="left" wrapText="1"/>
      <protection locked="0"/>
    </xf>
    <xf numFmtId="0" fontId="19" fillId="12" borderId="0" xfId="0" applyFont="1" applyFill="1" applyBorder="1" applyAlignment="1" applyProtection="1">
      <alignment horizontal="left"/>
      <protection locked="0"/>
    </xf>
    <xf numFmtId="0" fontId="39" fillId="10" borderId="1" xfId="0" applyFont="1" applyFill="1" applyBorder="1" applyAlignment="1" applyProtection="1">
      <alignment horizontal="left"/>
      <protection locked="0"/>
    </xf>
    <xf numFmtId="0" fontId="39" fillId="0" borderId="1" xfId="0" applyFont="1" applyFill="1" applyBorder="1" applyAlignment="1" applyProtection="1">
      <alignment horizontal="left"/>
      <protection locked="0"/>
    </xf>
    <xf numFmtId="0" fontId="20" fillId="10" borderId="1" xfId="0" applyFont="1" applyFill="1" applyBorder="1" applyAlignment="1" applyProtection="1">
      <alignment horizontal="left" vertical="top"/>
      <protection locked="0"/>
    </xf>
    <xf numFmtId="0" fontId="20" fillId="10" borderId="1" xfId="0" applyFont="1" applyFill="1" applyBorder="1" applyAlignment="1" applyProtection="1">
      <alignment horizontal="left" vertical="top" wrapText="1"/>
      <protection locked="0"/>
    </xf>
    <xf numFmtId="0" fontId="3" fillId="10" borderId="1"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3" fillId="0" borderId="6"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protection locked="0"/>
    </xf>
    <xf numFmtId="0" fontId="40" fillId="0" borderId="1"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1" xfId="0" quotePrefix="1" applyNumberFormat="1" applyFont="1" applyFill="1" applyBorder="1" applyAlignment="1" applyProtection="1">
      <alignment horizontal="left"/>
      <protection locked="0"/>
    </xf>
    <xf numFmtId="0" fontId="40" fillId="0" borderId="1" xfId="0" applyFont="1" applyFill="1" applyBorder="1" applyAlignment="1" applyProtection="1">
      <alignment horizontal="left" vertical="top" wrapText="1"/>
      <protection locked="0"/>
    </xf>
    <xf numFmtId="0" fontId="3" fillId="0" borderId="1" xfId="0" quotePrefix="1" applyNumberFormat="1" applyFont="1" applyFill="1" applyBorder="1" applyAlignment="1" applyProtection="1">
      <alignment horizontal="left"/>
      <protection locked="0"/>
    </xf>
    <xf numFmtId="0" fontId="20" fillId="12" borderId="1" xfId="0" quotePrefix="1" applyNumberFormat="1" applyFont="1" applyFill="1" applyBorder="1" applyAlignment="1" applyProtection="1">
      <alignment horizontal="left"/>
      <protection locked="0"/>
    </xf>
    <xf numFmtId="0" fontId="3" fillId="12" borderId="1" xfId="0" quotePrefix="1" applyNumberFormat="1" applyFont="1" applyFill="1" applyBorder="1" applyAlignment="1" applyProtection="1">
      <alignment horizontal="left"/>
      <protection locked="0"/>
    </xf>
    <xf numFmtId="0" fontId="40" fillId="10" borderId="1" xfId="0" applyFont="1" applyFill="1" applyBorder="1" applyAlignment="1" applyProtection="1">
      <alignment horizontal="left" vertical="center" wrapText="1"/>
      <protection locked="0"/>
    </xf>
    <xf numFmtId="0" fontId="20" fillId="10" borderId="1" xfId="0" quotePrefix="1" applyNumberFormat="1" applyFont="1" applyFill="1" applyBorder="1" applyAlignment="1" applyProtection="1">
      <alignment horizontal="left"/>
      <protection locked="0"/>
    </xf>
    <xf numFmtId="0" fontId="3" fillId="10" borderId="1" xfId="0" quotePrefix="1" applyNumberFormat="1" applyFont="1" applyFill="1" applyBorder="1" applyAlignment="1" applyProtection="1">
      <alignment horizontal="left"/>
      <protection locked="0"/>
    </xf>
    <xf numFmtId="0" fontId="20" fillId="0" borderId="7" xfId="0" quotePrefix="1" applyNumberFormat="1" applyFont="1" applyFill="1" applyBorder="1" applyAlignment="1" applyProtection="1">
      <alignment horizontal="left" vertical="top"/>
      <protection locked="0"/>
    </xf>
    <xf numFmtId="0" fontId="3" fillId="0" borderId="11" xfId="0" applyFont="1" applyBorder="1" applyAlignment="1" applyProtection="1">
      <alignment horizontal="left" wrapText="1"/>
      <protection locked="0"/>
    </xf>
    <xf numFmtId="0" fontId="20" fillId="10" borderId="1" xfId="0" quotePrefix="1" applyNumberFormat="1" applyFont="1" applyFill="1" applyBorder="1" applyAlignment="1" applyProtection="1">
      <alignment horizontal="left" vertical="top"/>
      <protection locked="0"/>
    </xf>
    <xf numFmtId="0" fontId="3" fillId="10" borderId="1" xfId="0" quotePrefix="1" applyNumberFormat="1" applyFont="1" applyFill="1" applyBorder="1" applyAlignment="1" applyProtection="1">
      <alignment horizontal="left" vertical="top"/>
      <protection locked="0"/>
    </xf>
    <xf numFmtId="0" fontId="21" fillId="0" borderId="1" xfId="0" applyFont="1" applyFill="1" applyBorder="1" applyAlignment="1" applyProtection="1">
      <alignment horizontal="left" vertical="center"/>
      <protection locked="0"/>
    </xf>
    <xf numFmtId="0" fontId="20" fillId="12" borderId="3" xfId="0" applyFont="1" applyFill="1" applyBorder="1" applyAlignment="1" applyProtection="1">
      <alignment horizontal="left" vertical="center" wrapText="1"/>
      <protection locked="0"/>
    </xf>
    <xf numFmtId="0" fontId="3" fillId="12" borderId="0" xfId="0" applyFont="1" applyFill="1" applyBorder="1" applyAlignment="1" applyProtection="1">
      <alignment horizontal="left"/>
      <protection locked="0"/>
    </xf>
    <xf numFmtId="0" fontId="20" fillId="10" borderId="1" xfId="0" applyFont="1" applyFill="1" applyBorder="1" applyAlignment="1" applyProtection="1">
      <alignment horizontal="left" vertical="center" wrapText="1"/>
      <protection locked="0"/>
    </xf>
    <xf numFmtId="0" fontId="3" fillId="0" borderId="12" xfId="0" applyFont="1" applyBorder="1" applyAlignment="1" applyProtection="1">
      <alignment horizontal="left" wrapText="1"/>
      <protection locked="0"/>
    </xf>
    <xf numFmtId="0" fontId="3" fillId="12" borderId="0" xfId="0" applyFont="1" applyFill="1" applyBorder="1" applyAlignment="1" applyProtection="1">
      <alignment horizontal="left" wrapText="1"/>
      <protection locked="0"/>
    </xf>
    <xf numFmtId="0" fontId="3" fillId="12" borderId="11" xfId="0" applyFont="1" applyFill="1" applyBorder="1" applyAlignment="1" applyProtection="1">
      <alignment horizontal="left" wrapText="1"/>
      <protection locked="0"/>
    </xf>
    <xf numFmtId="1" fontId="3" fillId="0" borderId="1" xfId="0" applyNumberFormat="1" applyFont="1" applyFill="1" applyBorder="1" applyAlignment="1" applyProtection="1">
      <alignment horizontal="left"/>
      <protection locked="0"/>
    </xf>
    <xf numFmtId="0" fontId="20" fillId="0" borderId="1" xfId="0" quotePrefix="1" applyNumberFormat="1"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1" xfId="0" quotePrefix="1" applyNumberFormat="1" applyFont="1" applyFill="1" applyBorder="1" applyAlignment="1" applyProtection="1">
      <alignment horizontal="left" vertical="center"/>
      <protection locked="0"/>
    </xf>
    <xf numFmtId="0" fontId="20" fillId="12" borderId="1" xfId="0" quotePrefix="1" applyNumberFormat="1" applyFont="1" applyFill="1" applyBorder="1" applyAlignment="1" applyProtection="1">
      <alignment horizontal="left" vertical="top" wrapText="1"/>
      <protection locked="0"/>
    </xf>
    <xf numFmtId="0" fontId="20" fillId="12" borderId="1" xfId="0" quotePrefix="1" applyNumberFormat="1" applyFont="1" applyFill="1" applyBorder="1" applyAlignment="1" applyProtection="1">
      <alignment horizontal="left" vertical="top"/>
      <protection locked="0"/>
    </xf>
    <xf numFmtId="0" fontId="3" fillId="12" borderId="1" xfId="0" quotePrefix="1" applyNumberFormat="1" applyFont="1" applyFill="1" applyBorder="1" applyAlignment="1" applyProtection="1">
      <alignment horizontal="left" vertical="top"/>
      <protection locked="0"/>
    </xf>
    <xf numFmtId="0" fontId="20" fillId="10" borderId="1" xfId="0" quotePrefix="1" applyNumberFormat="1" applyFont="1" applyFill="1" applyBorder="1" applyAlignment="1" applyProtection="1">
      <alignment horizontal="left" vertical="top" wrapText="1"/>
      <protection locked="0"/>
    </xf>
    <xf numFmtId="0" fontId="1" fillId="10" borderId="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wrapText="1"/>
      <protection locked="0"/>
    </xf>
    <xf numFmtId="0" fontId="3" fillId="12" borderId="12"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3" fillId="0" borderId="0" xfId="0" applyFont="1" applyFill="1" applyBorder="1" applyAlignment="1" applyProtection="1">
      <alignment horizontal="left"/>
      <protection locked="0"/>
    </xf>
    <xf numFmtId="0" fontId="2" fillId="12" borderId="1" xfId="0" applyFont="1" applyFill="1" applyBorder="1" applyAlignment="1" applyProtection="1">
      <alignment horizontal="center" vertical="center"/>
      <protection locked="0"/>
    </xf>
    <xf numFmtId="0" fontId="2" fillId="12" borderId="1" xfId="0" applyFont="1" applyFill="1" applyBorder="1" applyAlignment="1" applyProtection="1">
      <alignment horizontal="left" vertical="center" wrapText="1"/>
      <protection locked="0"/>
    </xf>
    <xf numFmtId="0" fontId="2" fillId="12"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top"/>
      <protection locked="0"/>
    </xf>
    <xf numFmtId="0" fontId="41" fillId="0" borderId="1" xfId="0" applyFont="1" applyFill="1" applyBorder="1" applyAlignment="1" applyProtection="1">
      <alignment horizontal="left" vertical="top" wrapText="1"/>
      <protection locked="0"/>
    </xf>
    <xf numFmtId="0" fontId="42" fillId="0" borderId="1" xfId="0" applyFont="1" applyFill="1" applyBorder="1" applyAlignment="1" applyProtection="1">
      <alignment horizontal="left" vertical="top"/>
      <protection locked="0"/>
    </xf>
    <xf numFmtId="1" fontId="30" fillId="0" borderId="1" xfId="0" applyNumberFormat="1" applyFont="1" applyFill="1" applyBorder="1" applyAlignment="1" applyProtection="1">
      <alignment horizontal="left" vertical="top"/>
      <protection locked="0"/>
    </xf>
    <xf numFmtId="0" fontId="30" fillId="10" borderId="1" xfId="0" applyFont="1" applyFill="1" applyBorder="1" applyAlignment="1" applyProtection="1">
      <alignment horizontal="left" vertical="top"/>
      <protection locked="0"/>
    </xf>
    <xf numFmtId="0" fontId="30" fillId="10" borderId="1" xfId="0" quotePrefix="1" applyNumberFormat="1" applyFont="1" applyFill="1" applyBorder="1" applyAlignment="1" applyProtection="1">
      <alignment horizontal="left" vertical="top"/>
      <protection locked="0"/>
    </xf>
    <xf numFmtId="0" fontId="30" fillId="10" borderId="1"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30" fillId="0" borderId="1" xfId="0" quotePrefix="1" applyNumberFormat="1" applyFont="1" applyBorder="1" applyAlignment="1" applyProtection="1">
      <alignment horizontal="left" vertical="top"/>
      <protection locked="0"/>
    </xf>
    <xf numFmtId="0" fontId="26" fillId="0" borderId="1" xfId="0" applyFont="1" applyFill="1" applyBorder="1" applyAlignment="1" applyProtection="1">
      <alignment horizontal="left" vertical="top"/>
      <protection locked="0"/>
    </xf>
    <xf numFmtId="0" fontId="22" fillId="0" borderId="1" xfId="0" applyFont="1" applyFill="1" applyBorder="1" applyAlignment="1" applyProtection="1">
      <alignment horizontal="left" vertical="top" wrapText="1"/>
      <protection locked="0"/>
    </xf>
    <xf numFmtId="0" fontId="39" fillId="0" borderId="1" xfId="0" quotePrefix="1" applyNumberFormat="1" applyFont="1" applyFill="1" applyBorder="1" applyAlignment="1" applyProtection="1">
      <alignment horizontal="left" vertical="top"/>
      <protection locked="0"/>
    </xf>
    <xf numFmtId="0" fontId="10" fillId="0" borderId="1" xfId="0" applyFont="1" applyFill="1" applyBorder="1" applyAlignment="1" applyProtection="1">
      <alignment horizontal="left" vertical="top" wrapText="1"/>
      <protection locked="0"/>
    </xf>
    <xf numFmtId="0" fontId="27" fillId="10" borderId="1" xfId="0" applyFont="1" applyFill="1" applyBorder="1" applyAlignment="1" applyProtection="1">
      <alignment horizontal="left" vertical="top" wrapText="1"/>
      <protection locked="0"/>
    </xf>
    <xf numFmtId="0" fontId="27" fillId="10" borderId="1" xfId="0" quotePrefix="1" applyNumberFormat="1" applyFont="1" applyFill="1" applyBorder="1" applyAlignment="1" applyProtection="1">
      <alignment horizontal="left" vertical="top"/>
      <protection locked="0"/>
    </xf>
    <xf numFmtId="0" fontId="26" fillId="12" borderId="1" xfId="0" applyFont="1" applyFill="1" applyBorder="1" applyAlignment="1" applyProtection="1">
      <alignment horizontal="left" vertical="top"/>
      <protection locked="0"/>
    </xf>
    <xf numFmtId="0" fontId="26" fillId="12" borderId="1" xfId="0" quotePrefix="1" applyNumberFormat="1" applyFont="1" applyFill="1" applyBorder="1" applyAlignment="1" applyProtection="1">
      <alignment horizontal="left" vertical="top"/>
      <protection locked="0"/>
    </xf>
    <xf numFmtId="0" fontId="27" fillId="12" borderId="1" xfId="0" quotePrefix="1" applyNumberFormat="1" applyFont="1" applyFill="1" applyBorder="1" applyAlignment="1" applyProtection="1">
      <alignment horizontal="left" vertical="top"/>
      <protection locked="0"/>
    </xf>
    <xf numFmtId="0" fontId="27" fillId="12" borderId="1" xfId="0" applyFont="1" applyFill="1" applyBorder="1" applyAlignment="1" applyProtection="1">
      <alignment horizontal="left" vertical="top"/>
      <protection locked="0"/>
    </xf>
    <xf numFmtId="0" fontId="43" fillId="0" borderId="1" xfId="0" applyFont="1" applyFill="1" applyBorder="1" applyAlignment="1" applyProtection="1">
      <alignment horizontal="left" vertical="top" wrapText="1"/>
      <protection locked="0"/>
    </xf>
    <xf numFmtId="0" fontId="39" fillId="0" borderId="1" xfId="0" applyFont="1" applyFill="1" applyBorder="1" applyAlignment="1" applyProtection="1">
      <alignment horizontal="left" vertical="top"/>
      <protection locked="0"/>
    </xf>
    <xf numFmtId="0" fontId="19" fillId="0" borderId="1" xfId="0" applyNumberFormat="1" applyFont="1" applyFill="1" applyBorder="1" applyAlignment="1" applyProtection="1">
      <alignment horizontal="left" vertical="top"/>
      <protection locked="0"/>
    </xf>
    <xf numFmtId="0" fontId="26" fillId="0" borderId="1" xfId="0" applyFont="1" applyFill="1" applyBorder="1" applyAlignment="1" applyProtection="1">
      <alignment horizontal="left" vertical="top" wrapText="1"/>
      <protection locked="0"/>
    </xf>
    <xf numFmtId="0" fontId="26" fillId="0" borderId="1" xfId="0" quotePrefix="1" applyNumberFormat="1" applyFont="1" applyBorder="1" applyAlignment="1" applyProtection="1">
      <alignment horizontal="left" vertical="top"/>
      <protection locked="0"/>
    </xf>
    <xf numFmtId="0" fontId="22" fillId="10" borderId="1" xfId="0" applyFont="1" applyFill="1" applyBorder="1" applyAlignment="1" applyProtection="1">
      <alignment horizontal="left" vertical="top" wrapText="1"/>
      <protection locked="0"/>
    </xf>
    <xf numFmtId="0" fontId="2" fillId="10" borderId="1" xfId="0" applyFont="1" applyFill="1" applyBorder="1" applyAlignment="1" applyProtection="1">
      <alignment horizontal="left" vertical="center"/>
      <protection locked="0"/>
    </xf>
    <xf numFmtId="0" fontId="2" fillId="10" borderId="1" xfId="0" applyFont="1" applyFill="1" applyBorder="1" applyAlignment="1" applyProtection="1">
      <alignment horizontal="left" vertical="center" wrapText="1"/>
      <protection locked="0"/>
    </xf>
    <xf numFmtId="0" fontId="44" fillId="0" borderId="1" xfId="0" applyFont="1" applyFill="1" applyBorder="1" applyAlignment="1" applyProtection="1">
      <alignment horizontal="left" vertical="top" wrapText="1"/>
      <protection locked="0"/>
    </xf>
    <xf numFmtId="1" fontId="45" fillId="0" borderId="1" xfId="0" applyNumberFormat="1" applyFont="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46" fillId="0" borderId="1" xfId="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8761831288/bpa.nrhm.nalbari.kamarkuch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9"/>
  <sheetViews>
    <sheetView tabSelected="1" workbookViewId="0">
      <selection activeCell="D14" sqref="D14:E14"/>
    </sheetView>
  </sheetViews>
  <sheetFormatPr defaultRowHeight="16.5" x14ac:dyDescent="0.3"/>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x14ac:dyDescent="0.3">
      <c r="A1" s="398" t="s">
        <v>69</v>
      </c>
      <c r="B1" s="398"/>
      <c r="C1" s="398"/>
      <c r="D1" s="398"/>
      <c r="E1" s="398"/>
      <c r="F1" s="398"/>
      <c r="G1" s="398"/>
      <c r="H1" s="398"/>
      <c r="I1" s="398"/>
      <c r="J1" s="398"/>
      <c r="K1" s="398"/>
      <c r="L1" s="398"/>
      <c r="M1" s="398"/>
    </row>
    <row r="2" spans="1:14" x14ac:dyDescent="0.3">
      <c r="A2" s="399" t="s">
        <v>0</v>
      </c>
      <c r="B2" s="399"/>
      <c r="C2" s="401" t="s">
        <v>68</v>
      </c>
      <c r="D2" s="402"/>
      <c r="E2" s="2" t="s">
        <v>1</v>
      </c>
      <c r="F2" s="388" t="s">
        <v>870</v>
      </c>
      <c r="G2" s="388"/>
      <c r="H2" s="388"/>
      <c r="I2" s="388"/>
      <c r="J2" s="388"/>
      <c r="K2" s="416" t="s">
        <v>24</v>
      </c>
      <c r="L2" s="416"/>
      <c r="M2" s="36" t="s">
        <v>631</v>
      </c>
    </row>
    <row r="3" spans="1:14" ht="7.5" customHeight="1" x14ac:dyDescent="0.3">
      <c r="A3" s="436"/>
      <c r="B3" s="436"/>
      <c r="C3" s="436"/>
      <c r="D3" s="436"/>
      <c r="E3" s="436"/>
      <c r="F3" s="435"/>
      <c r="G3" s="435"/>
      <c r="H3" s="435"/>
      <c r="I3" s="435"/>
      <c r="J3" s="435"/>
      <c r="K3" s="437"/>
      <c r="L3" s="437"/>
      <c r="M3" s="437"/>
    </row>
    <row r="4" spans="1:14" x14ac:dyDescent="0.3">
      <c r="A4" s="410" t="s">
        <v>2</v>
      </c>
      <c r="B4" s="411"/>
      <c r="C4" s="411"/>
      <c r="D4" s="411"/>
      <c r="E4" s="412"/>
      <c r="F4" s="435"/>
      <c r="G4" s="435"/>
      <c r="H4" s="435"/>
      <c r="I4" s="438" t="s">
        <v>60</v>
      </c>
      <c r="J4" s="438"/>
      <c r="K4" s="438"/>
      <c r="L4" s="438"/>
      <c r="M4" s="438"/>
    </row>
    <row r="5" spans="1:14" ht="18.75" customHeight="1" x14ac:dyDescent="0.3">
      <c r="A5" s="434" t="s">
        <v>4</v>
      </c>
      <c r="B5" s="434"/>
      <c r="C5" s="413" t="s">
        <v>850</v>
      </c>
      <c r="D5" s="414"/>
      <c r="E5" s="415"/>
      <c r="F5" s="435"/>
      <c r="G5" s="435"/>
      <c r="H5" s="435"/>
      <c r="I5" s="403" t="s">
        <v>5</v>
      </c>
      <c r="J5" s="403"/>
      <c r="K5" s="407" t="s">
        <v>852</v>
      </c>
      <c r="L5" s="408"/>
      <c r="M5" s="409"/>
    </row>
    <row r="6" spans="1:14" ht="18.75" customHeight="1" x14ac:dyDescent="0.3">
      <c r="A6" s="404" t="s">
        <v>18</v>
      </c>
      <c r="B6" s="404"/>
      <c r="C6" s="37">
        <v>9864292975</v>
      </c>
      <c r="D6" s="400" t="s">
        <v>851</v>
      </c>
      <c r="E6" s="400"/>
      <c r="F6" s="435"/>
      <c r="G6" s="435"/>
      <c r="H6" s="435"/>
      <c r="I6" s="404" t="s">
        <v>18</v>
      </c>
      <c r="J6" s="404"/>
      <c r="K6" s="405" t="s">
        <v>853</v>
      </c>
      <c r="L6" s="406"/>
      <c r="M6" s="417"/>
      <c r="N6" s="409"/>
    </row>
    <row r="7" spans="1:14" x14ac:dyDescent="0.3">
      <c r="A7" s="433" t="s">
        <v>3</v>
      </c>
      <c r="B7" s="433"/>
      <c r="C7" s="433"/>
      <c r="D7" s="433"/>
      <c r="E7" s="433"/>
      <c r="F7" s="433"/>
      <c r="G7" s="433"/>
      <c r="H7" s="433"/>
      <c r="I7" s="433"/>
      <c r="J7" s="433"/>
      <c r="K7" s="433"/>
      <c r="L7" s="433"/>
      <c r="M7" s="433"/>
    </row>
    <row r="8" spans="1:14" x14ac:dyDescent="0.3">
      <c r="A8" s="395" t="s">
        <v>21</v>
      </c>
      <c r="B8" s="396"/>
      <c r="C8" s="397"/>
      <c r="D8" s="3" t="s">
        <v>20</v>
      </c>
      <c r="E8" s="386">
        <v>242300301</v>
      </c>
      <c r="F8" s="420"/>
      <c r="G8" s="421"/>
      <c r="H8" s="421"/>
      <c r="I8" s="395" t="s">
        <v>22</v>
      </c>
      <c r="J8" s="396"/>
      <c r="K8" s="397"/>
      <c r="L8" s="3" t="s">
        <v>20</v>
      </c>
      <c r="M8" s="386">
        <v>242300302</v>
      </c>
    </row>
    <row r="9" spans="1:14" x14ac:dyDescent="0.3">
      <c r="A9" s="425" t="s">
        <v>26</v>
      </c>
      <c r="B9" s="426"/>
      <c r="C9" s="6" t="s">
        <v>6</v>
      </c>
      <c r="D9" s="9" t="s">
        <v>12</v>
      </c>
      <c r="E9" s="5" t="s">
        <v>15</v>
      </c>
      <c r="F9" s="422"/>
      <c r="G9" s="423"/>
      <c r="H9" s="423"/>
      <c r="I9" s="425" t="s">
        <v>26</v>
      </c>
      <c r="J9" s="426"/>
      <c r="K9" s="6" t="s">
        <v>6</v>
      </c>
      <c r="L9" s="9" t="s">
        <v>12</v>
      </c>
      <c r="M9" s="5" t="s">
        <v>15</v>
      </c>
    </row>
    <row r="10" spans="1:14" x14ac:dyDescent="0.3">
      <c r="A10" s="429" t="s">
        <v>854</v>
      </c>
      <c r="B10" s="429"/>
      <c r="C10" s="17" t="s">
        <v>855</v>
      </c>
      <c r="D10" s="37">
        <v>8473889923</v>
      </c>
      <c r="E10" s="38" t="s">
        <v>856</v>
      </c>
      <c r="F10" s="422"/>
      <c r="G10" s="423"/>
      <c r="H10" s="423"/>
      <c r="I10" s="427" t="s">
        <v>865</v>
      </c>
      <c r="J10" s="428"/>
      <c r="K10" s="17" t="s">
        <v>858</v>
      </c>
      <c r="L10" s="37">
        <v>9957712828</v>
      </c>
      <c r="M10" s="236" t="s">
        <v>866</v>
      </c>
    </row>
    <row r="11" spans="1:14" x14ac:dyDescent="0.3">
      <c r="A11" s="413" t="s">
        <v>857</v>
      </c>
      <c r="B11" s="415"/>
      <c r="C11" s="20" t="s">
        <v>858</v>
      </c>
      <c r="D11" s="37">
        <v>9707068468</v>
      </c>
      <c r="E11" s="38" t="s">
        <v>859</v>
      </c>
      <c r="F11" s="422"/>
      <c r="G11" s="423"/>
      <c r="H11" s="423"/>
      <c r="I11" s="429" t="s">
        <v>867</v>
      </c>
      <c r="J11" s="429"/>
      <c r="K11" s="17" t="s">
        <v>858</v>
      </c>
      <c r="L11" s="37">
        <v>9435041016</v>
      </c>
      <c r="M11" s="38" t="s">
        <v>859</v>
      </c>
    </row>
    <row r="12" spans="1:14" x14ac:dyDescent="0.3">
      <c r="A12" s="429" t="s">
        <v>860</v>
      </c>
      <c r="B12" s="429"/>
      <c r="C12" s="17" t="s">
        <v>861</v>
      </c>
      <c r="D12" s="37">
        <v>9864166660</v>
      </c>
      <c r="E12" s="38" t="s">
        <v>862</v>
      </c>
      <c r="F12" s="422"/>
      <c r="G12" s="423"/>
      <c r="H12" s="423"/>
      <c r="I12" s="427" t="s">
        <v>868</v>
      </c>
      <c r="J12" s="428"/>
      <c r="K12" s="17" t="s">
        <v>864</v>
      </c>
      <c r="L12" s="37">
        <v>9954140264</v>
      </c>
      <c r="M12" s="38" t="s">
        <v>859</v>
      </c>
    </row>
    <row r="13" spans="1:14" x14ac:dyDescent="0.3">
      <c r="A13" s="429" t="s">
        <v>863</v>
      </c>
      <c r="B13" s="429"/>
      <c r="C13" s="17" t="s">
        <v>864</v>
      </c>
      <c r="D13" s="37">
        <v>9957079245</v>
      </c>
      <c r="E13" s="38"/>
      <c r="F13" s="422"/>
      <c r="G13" s="423"/>
      <c r="H13" s="423"/>
      <c r="I13" s="427"/>
      <c r="J13" s="428"/>
      <c r="K13" s="17"/>
      <c r="L13" s="37"/>
      <c r="M13" s="38"/>
    </row>
    <row r="14" spans="1:14" x14ac:dyDescent="0.3">
      <c r="A14" s="430" t="s">
        <v>19</v>
      </c>
      <c r="B14" s="431"/>
      <c r="C14" s="432"/>
      <c r="D14" s="393" t="s">
        <v>869</v>
      </c>
      <c r="E14" s="394"/>
      <c r="F14" s="422"/>
      <c r="G14" s="423"/>
      <c r="H14" s="423"/>
      <c r="I14" s="424"/>
      <c r="J14" s="424"/>
      <c r="K14" s="424"/>
      <c r="L14" s="424"/>
      <c r="M14" s="424"/>
      <c r="N14" s="8"/>
    </row>
    <row r="15" spans="1:14" x14ac:dyDescent="0.3">
      <c r="A15" s="419"/>
      <c r="B15" s="419"/>
      <c r="C15" s="419"/>
      <c r="D15" s="419"/>
      <c r="E15" s="419"/>
      <c r="F15" s="419"/>
      <c r="G15" s="419"/>
      <c r="H15" s="419"/>
      <c r="I15" s="419"/>
      <c r="J15" s="419"/>
      <c r="K15" s="419"/>
      <c r="L15" s="419"/>
      <c r="M15" s="419"/>
    </row>
    <row r="16" spans="1:14" x14ac:dyDescent="0.3">
      <c r="A16" s="418" t="s">
        <v>44</v>
      </c>
      <c r="B16" s="418"/>
      <c r="C16" s="418"/>
      <c r="D16" s="418"/>
      <c r="E16" s="418"/>
      <c r="F16" s="418"/>
      <c r="G16" s="418"/>
      <c r="H16" s="418"/>
      <c r="I16" s="418"/>
      <c r="J16" s="418"/>
      <c r="K16" s="418"/>
      <c r="L16" s="418"/>
      <c r="M16" s="418"/>
    </row>
    <row r="17" spans="1:13" ht="32.25" customHeight="1" x14ac:dyDescent="0.3">
      <c r="A17" s="391" t="s">
        <v>56</v>
      </c>
      <c r="B17" s="391"/>
      <c r="C17" s="391"/>
      <c r="D17" s="391"/>
      <c r="E17" s="391"/>
      <c r="F17" s="391"/>
      <c r="G17" s="391"/>
      <c r="H17" s="391"/>
      <c r="I17" s="391"/>
      <c r="J17" s="391"/>
      <c r="K17" s="391"/>
      <c r="L17" s="391"/>
      <c r="M17" s="391"/>
    </row>
    <row r="18" spans="1:13" x14ac:dyDescent="0.3">
      <c r="A18" s="390" t="s">
        <v>57</v>
      </c>
      <c r="B18" s="390"/>
      <c r="C18" s="390"/>
      <c r="D18" s="390"/>
      <c r="E18" s="390"/>
      <c r="F18" s="390"/>
      <c r="G18" s="390"/>
      <c r="H18" s="390"/>
      <c r="I18" s="390"/>
      <c r="J18" s="390"/>
      <c r="K18" s="390"/>
      <c r="L18" s="390"/>
      <c r="M18" s="390"/>
    </row>
    <row r="19" spans="1:13" x14ac:dyDescent="0.3">
      <c r="A19" s="390" t="s">
        <v>45</v>
      </c>
      <c r="B19" s="390"/>
      <c r="C19" s="390"/>
      <c r="D19" s="390"/>
      <c r="E19" s="390"/>
      <c r="F19" s="390"/>
      <c r="G19" s="390"/>
      <c r="H19" s="390"/>
      <c r="I19" s="390"/>
      <c r="J19" s="390"/>
      <c r="K19" s="390"/>
      <c r="L19" s="390"/>
      <c r="M19" s="390"/>
    </row>
    <row r="20" spans="1:13" x14ac:dyDescent="0.3">
      <c r="A20" s="390" t="s">
        <v>39</v>
      </c>
      <c r="B20" s="390"/>
      <c r="C20" s="390"/>
      <c r="D20" s="390"/>
      <c r="E20" s="390"/>
      <c r="F20" s="390"/>
      <c r="G20" s="390"/>
      <c r="H20" s="390"/>
      <c r="I20" s="390"/>
      <c r="J20" s="390"/>
      <c r="K20" s="390"/>
      <c r="L20" s="390"/>
      <c r="M20" s="390"/>
    </row>
    <row r="21" spans="1:13" x14ac:dyDescent="0.3">
      <c r="A21" s="390" t="s">
        <v>46</v>
      </c>
      <c r="B21" s="390"/>
      <c r="C21" s="390"/>
      <c r="D21" s="390"/>
      <c r="E21" s="390"/>
      <c r="F21" s="390"/>
      <c r="G21" s="390"/>
      <c r="H21" s="390"/>
      <c r="I21" s="390"/>
      <c r="J21" s="390"/>
      <c r="K21" s="390"/>
      <c r="L21" s="390"/>
      <c r="M21" s="390"/>
    </row>
    <row r="22" spans="1:13" x14ac:dyDescent="0.3">
      <c r="A22" s="390" t="s">
        <v>40</v>
      </c>
      <c r="B22" s="390"/>
      <c r="C22" s="390"/>
      <c r="D22" s="390"/>
      <c r="E22" s="390"/>
      <c r="F22" s="390"/>
      <c r="G22" s="390"/>
      <c r="H22" s="390"/>
      <c r="I22" s="390"/>
      <c r="J22" s="390"/>
      <c r="K22" s="390"/>
      <c r="L22" s="390"/>
      <c r="M22" s="390"/>
    </row>
    <row r="23" spans="1:13" x14ac:dyDescent="0.3">
      <c r="A23" s="392" t="s">
        <v>49</v>
      </c>
      <c r="B23" s="392"/>
      <c r="C23" s="392"/>
      <c r="D23" s="392"/>
      <c r="E23" s="392"/>
      <c r="F23" s="392"/>
      <c r="G23" s="392"/>
      <c r="H23" s="392"/>
      <c r="I23" s="392"/>
      <c r="J23" s="392"/>
      <c r="K23" s="392"/>
      <c r="L23" s="392"/>
      <c r="M23" s="392"/>
    </row>
    <row r="24" spans="1:13" x14ac:dyDescent="0.3">
      <c r="A24" s="390" t="s">
        <v>41</v>
      </c>
      <c r="B24" s="390"/>
      <c r="C24" s="390"/>
      <c r="D24" s="390"/>
      <c r="E24" s="390"/>
      <c r="F24" s="390"/>
      <c r="G24" s="390"/>
      <c r="H24" s="390"/>
      <c r="I24" s="390"/>
      <c r="J24" s="390"/>
      <c r="K24" s="390"/>
      <c r="L24" s="390"/>
      <c r="M24" s="390"/>
    </row>
    <row r="25" spans="1:13" x14ac:dyDescent="0.3">
      <c r="A25" s="390" t="s">
        <v>42</v>
      </c>
      <c r="B25" s="390"/>
      <c r="C25" s="390"/>
      <c r="D25" s="390"/>
      <c r="E25" s="390"/>
      <c r="F25" s="390"/>
      <c r="G25" s="390"/>
      <c r="H25" s="390"/>
      <c r="I25" s="390"/>
      <c r="J25" s="390"/>
      <c r="K25" s="390"/>
      <c r="L25" s="390"/>
      <c r="M25" s="390"/>
    </row>
    <row r="26" spans="1:13" x14ac:dyDescent="0.3">
      <c r="A26" s="390" t="s">
        <v>43</v>
      </c>
      <c r="B26" s="390"/>
      <c r="C26" s="390"/>
      <c r="D26" s="390"/>
      <c r="E26" s="390"/>
      <c r="F26" s="390"/>
      <c r="G26" s="390"/>
      <c r="H26" s="390"/>
      <c r="I26" s="390"/>
      <c r="J26" s="390"/>
      <c r="K26" s="390"/>
      <c r="L26" s="390"/>
      <c r="M26" s="390"/>
    </row>
    <row r="27" spans="1:13" x14ac:dyDescent="0.3">
      <c r="A27" s="389" t="s">
        <v>47</v>
      </c>
      <c r="B27" s="389"/>
      <c r="C27" s="389"/>
      <c r="D27" s="389"/>
      <c r="E27" s="389"/>
      <c r="F27" s="389"/>
      <c r="G27" s="389"/>
      <c r="H27" s="389"/>
      <c r="I27" s="389"/>
      <c r="J27" s="389"/>
      <c r="K27" s="389"/>
      <c r="L27" s="389"/>
      <c r="M27" s="389"/>
    </row>
    <row r="28" spans="1:13" x14ac:dyDescent="0.3">
      <c r="A28" s="390" t="s">
        <v>48</v>
      </c>
      <c r="B28" s="390"/>
      <c r="C28" s="390"/>
      <c r="D28" s="390"/>
      <c r="E28" s="390"/>
      <c r="F28" s="390"/>
      <c r="G28" s="390"/>
      <c r="H28" s="390"/>
      <c r="I28" s="390"/>
      <c r="J28" s="390"/>
      <c r="K28" s="390"/>
      <c r="L28" s="390"/>
      <c r="M28" s="390"/>
    </row>
    <row r="29" spans="1:13" ht="44.25" customHeight="1" x14ac:dyDescent="0.3">
      <c r="A29" s="387" t="s">
        <v>58</v>
      </c>
      <c r="B29" s="387"/>
      <c r="C29" s="387"/>
      <c r="D29" s="387"/>
      <c r="E29" s="387"/>
      <c r="F29" s="387"/>
      <c r="G29" s="387"/>
      <c r="H29" s="387"/>
      <c r="I29" s="387"/>
      <c r="J29" s="387"/>
      <c r="K29" s="387"/>
      <c r="L29" s="387"/>
      <c r="M29" s="387"/>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hyperlinks>
    <hyperlink ref="D14" r:id="rId1"/>
  </hyperlinks>
  <printOptions horizontalCentered="1"/>
  <pageMargins left="0.37" right="0.23" top="0.43" bottom="0.45" header="0.3" footer="0.3"/>
  <pageSetup paperSize="9" scale="87"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90" zoomScaleNormal="90" workbookViewId="0">
      <pane xSplit="3" ySplit="4" topLeftCell="D64" activePane="bottomRight" state="frozen"/>
      <selection pane="topRight" activeCell="C1" sqref="C1"/>
      <selection pane="bottomLeft" activeCell="A5" sqref="A5"/>
      <selection pane="bottomRight" sqref="A1:XFD1048576"/>
    </sheetView>
  </sheetViews>
  <sheetFormatPr defaultRowHeight="16.5" x14ac:dyDescent="0.3"/>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x14ac:dyDescent="0.3">
      <c r="A1" s="439" t="s">
        <v>70</v>
      </c>
      <c r="B1" s="439"/>
      <c r="C1" s="439"/>
      <c r="D1" s="439"/>
      <c r="E1" s="439"/>
      <c r="F1" s="439"/>
      <c r="G1" s="439"/>
      <c r="H1" s="439"/>
      <c r="I1" s="439"/>
      <c r="J1" s="439"/>
      <c r="K1" s="439"/>
      <c r="L1" s="439"/>
      <c r="M1" s="439"/>
      <c r="N1" s="439"/>
      <c r="O1" s="439"/>
      <c r="P1" s="439"/>
      <c r="Q1" s="439"/>
      <c r="R1" s="439"/>
      <c r="S1" s="439"/>
    </row>
    <row r="2" spans="1:20" ht="16.5" customHeight="1" x14ac:dyDescent="0.3">
      <c r="A2" s="442" t="s">
        <v>59</v>
      </c>
      <c r="B2" s="443"/>
      <c r="C2" s="443"/>
      <c r="D2" s="25">
        <v>43556</v>
      </c>
      <c r="E2" s="22"/>
      <c r="F2" s="22"/>
      <c r="G2" s="22"/>
      <c r="H2" s="22"/>
      <c r="I2" s="22"/>
      <c r="J2" s="22"/>
      <c r="K2" s="22"/>
      <c r="L2" s="22"/>
      <c r="M2" s="22"/>
      <c r="N2" s="22"/>
      <c r="O2" s="22"/>
      <c r="P2" s="22"/>
      <c r="Q2" s="22"/>
      <c r="R2" s="22"/>
      <c r="S2" s="22"/>
    </row>
    <row r="3" spans="1:20" ht="24" customHeight="1" x14ac:dyDescent="0.3">
      <c r="A3" s="444" t="s">
        <v>14</v>
      </c>
      <c r="B3" s="440" t="s">
        <v>61</v>
      </c>
      <c r="C3" s="445" t="s">
        <v>7</v>
      </c>
      <c r="D3" s="445" t="s">
        <v>55</v>
      </c>
      <c r="E3" s="445" t="s">
        <v>16</v>
      </c>
      <c r="F3" s="446" t="s">
        <v>17</v>
      </c>
      <c r="G3" s="445" t="s">
        <v>8</v>
      </c>
      <c r="H3" s="445"/>
      <c r="I3" s="445"/>
      <c r="J3" s="445" t="s">
        <v>31</v>
      </c>
      <c r="K3" s="440" t="s">
        <v>33</v>
      </c>
      <c r="L3" s="440" t="s">
        <v>50</v>
      </c>
      <c r="M3" s="440" t="s">
        <v>51</v>
      </c>
      <c r="N3" s="440" t="s">
        <v>34</v>
      </c>
      <c r="O3" s="440" t="s">
        <v>35</v>
      </c>
      <c r="P3" s="444" t="s">
        <v>54</v>
      </c>
      <c r="Q3" s="445" t="s">
        <v>52</v>
      </c>
      <c r="R3" s="445" t="s">
        <v>32</v>
      </c>
      <c r="S3" s="445" t="s">
        <v>53</v>
      </c>
      <c r="T3" s="445" t="s">
        <v>13</v>
      </c>
    </row>
    <row r="4" spans="1:20" ht="25.5" customHeight="1" x14ac:dyDescent="0.3">
      <c r="A4" s="444"/>
      <c r="B4" s="447"/>
      <c r="C4" s="445"/>
      <c r="D4" s="445"/>
      <c r="E4" s="445"/>
      <c r="F4" s="446"/>
      <c r="G4" s="15" t="s">
        <v>9</v>
      </c>
      <c r="H4" s="15" t="s">
        <v>10</v>
      </c>
      <c r="I4" s="11" t="s">
        <v>11</v>
      </c>
      <c r="J4" s="445"/>
      <c r="K4" s="441"/>
      <c r="L4" s="441"/>
      <c r="M4" s="441"/>
      <c r="N4" s="441"/>
      <c r="O4" s="441"/>
      <c r="P4" s="444"/>
      <c r="Q4" s="444"/>
      <c r="R4" s="445"/>
      <c r="S4" s="445"/>
      <c r="T4" s="445"/>
    </row>
    <row r="5" spans="1:20" x14ac:dyDescent="0.3">
      <c r="A5" s="4">
        <v>1</v>
      </c>
      <c r="B5" s="59" t="s">
        <v>62</v>
      </c>
      <c r="C5" s="60" t="s">
        <v>72</v>
      </c>
      <c r="D5" s="61" t="s">
        <v>25</v>
      </c>
      <c r="E5" s="60">
        <v>32</v>
      </c>
      <c r="F5" s="61"/>
      <c r="G5" s="60">
        <v>34</v>
      </c>
      <c r="H5" s="60">
        <v>30</v>
      </c>
      <c r="I5" s="59">
        <v>64</v>
      </c>
      <c r="J5" s="62">
        <v>8486103174</v>
      </c>
      <c r="K5" s="60" t="s">
        <v>73</v>
      </c>
      <c r="L5" s="63" t="s">
        <v>74</v>
      </c>
      <c r="M5" s="60">
        <v>9864140254</v>
      </c>
      <c r="N5" s="60" t="s">
        <v>75</v>
      </c>
      <c r="O5" s="60">
        <v>9859469945</v>
      </c>
      <c r="P5" s="64">
        <v>43559</v>
      </c>
      <c r="Q5" s="61" t="s">
        <v>76</v>
      </c>
      <c r="R5" s="65"/>
      <c r="S5" s="65" t="s">
        <v>77</v>
      </c>
      <c r="T5" s="65"/>
    </row>
    <row r="6" spans="1:20" x14ac:dyDescent="0.3">
      <c r="A6" s="4">
        <v>2</v>
      </c>
      <c r="B6" s="59" t="s">
        <v>62</v>
      </c>
      <c r="C6" s="66" t="s">
        <v>78</v>
      </c>
      <c r="D6" s="61" t="s">
        <v>23</v>
      </c>
      <c r="E6" s="66">
        <v>18070209402</v>
      </c>
      <c r="F6" s="61" t="s">
        <v>79</v>
      </c>
      <c r="G6" s="67">
        <v>51</v>
      </c>
      <c r="H6" s="67">
        <v>56</v>
      </c>
      <c r="I6" s="59">
        <v>107</v>
      </c>
      <c r="J6" s="67">
        <v>8876496233</v>
      </c>
      <c r="K6" s="60" t="s">
        <v>73</v>
      </c>
      <c r="L6" s="63" t="s">
        <v>74</v>
      </c>
      <c r="M6" s="60">
        <v>9864140254</v>
      </c>
      <c r="N6" s="60" t="s">
        <v>75</v>
      </c>
      <c r="O6" s="60">
        <v>9859469945</v>
      </c>
      <c r="P6" s="64">
        <v>43559</v>
      </c>
      <c r="Q6" s="61" t="s">
        <v>76</v>
      </c>
      <c r="R6" s="65"/>
      <c r="S6" s="65" t="s">
        <v>77</v>
      </c>
      <c r="T6" s="65"/>
    </row>
    <row r="7" spans="1:20" x14ac:dyDescent="0.3">
      <c r="A7" s="4">
        <v>3</v>
      </c>
      <c r="B7" s="59" t="s">
        <v>63</v>
      </c>
      <c r="C7" s="66" t="s">
        <v>80</v>
      </c>
      <c r="D7" s="61" t="s">
        <v>23</v>
      </c>
      <c r="E7" s="66">
        <v>18070208104</v>
      </c>
      <c r="F7" s="61" t="s">
        <v>81</v>
      </c>
      <c r="G7" s="67">
        <v>205</v>
      </c>
      <c r="H7" s="67">
        <v>139</v>
      </c>
      <c r="I7" s="59">
        <v>344</v>
      </c>
      <c r="J7" s="67">
        <v>9864148034</v>
      </c>
      <c r="K7" s="60" t="s">
        <v>82</v>
      </c>
      <c r="L7" s="60" t="s">
        <v>83</v>
      </c>
      <c r="M7" s="60">
        <v>9954471705</v>
      </c>
      <c r="N7" s="60" t="s">
        <v>84</v>
      </c>
      <c r="O7" s="60">
        <v>9508732442</v>
      </c>
      <c r="P7" s="64">
        <v>43559</v>
      </c>
      <c r="Q7" s="61" t="s">
        <v>76</v>
      </c>
      <c r="R7" s="65"/>
      <c r="S7" s="65" t="s">
        <v>77</v>
      </c>
      <c r="T7" s="65"/>
    </row>
    <row r="8" spans="1:20" x14ac:dyDescent="0.3">
      <c r="A8" s="4">
        <v>4</v>
      </c>
      <c r="B8" s="59" t="s">
        <v>62</v>
      </c>
      <c r="C8" s="60" t="s">
        <v>85</v>
      </c>
      <c r="D8" s="61" t="s">
        <v>25</v>
      </c>
      <c r="E8" s="60">
        <v>76</v>
      </c>
      <c r="F8" s="61"/>
      <c r="G8" s="60">
        <v>23</v>
      </c>
      <c r="H8" s="60">
        <v>23</v>
      </c>
      <c r="I8" s="59">
        <v>46</v>
      </c>
      <c r="J8" s="62">
        <v>8876253982</v>
      </c>
      <c r="K8" s="60" t="s">
        <v>73</v>
      </c>
      <c r="L8" s="63" t="s">
        <v>74</v>
      </c>
      <c r="M8" s="60">
        <v>9864140254</v>
      </c>
      <c r="N8" s="60" t="s">
        <v>86</v>
      </c>
      <c r="O8" s="60">
        <v>8254868423</v>
      </c>
      <c r="P8" s="64">
        <v>43560</v>
      </c>
      <c r="Q8" s="61" t="s">
        <v>87</v>
      </c>
      <c r="R8" s="65"/>
      <c r="S8" s="65" t="s">
        <v>77</v>
      </c>
      <c r="T8" s="65"/>
    </row>
    <row r="9" spans="1:20" x14ac:dyDescent="0.3">
      <c r="A9" s="4">
        <v>5</v>
      </c>
      <c r="B9" s="59" t="s">
        <v>62</v>
      </c>
      <c r="C9" s="68" t="s">
        <v>88</v>
      </c>
      <c r="D9" s="61" t="s">
        <v>23</v>
      </c>
      <c r="E9" s="66">
        <v>18070209405</v>
      </c>
      <c r="F9" s="61" t="s">
        <v>89</v>
      </c>
      <c r="G9" s="60">
        <v>32</v>
      </c>
      <c r="H9" s="69">
        <v>35</v>
      </c>
      <c r="I9" s="59">
        <v>67</v>
      </c>
      <c r="J9" s="70">
        <v>9957378464</v>
      </c>
      <c r="K9" s="60" t="s">
        <v>73</v>
      </c>
      <c r="L9" s="63" t="s">
        <v>74</v>
      </c>
      <c r="M9" s="60">
        <v>9864140254</v>
      </c>
      <c r="N9" s="60" t="s">
        <v>90</v>
      </c>
      <c r="O9" s="60">
        <v>9859916029</v>
      </c>
      <c r="P9" s="64">
        <v>43560</v>
      </c>
      <c r="Q9" s="61" t="s">
        <v>87</v>
      </c>
      <c r="R9" s="65"/>
      <c r="S9" s="65" t="s">
        <v>77</v>
      </c>
      <c r="T9" s="65"/>
    </row>
    <row r="10" spans="1:20" x14ac:dyDescent="0.3">
      <c r="A10" s="4">
        <v>6</v>
      </c>
      <c r="B10" s="59" t="s">
        <v>63</v>
      </c>
      <c r="C10" s="60" t="s">
        <v>91</v>
      </c>
      <c r="D10" s="61" t="s">
        <v>25</v>
      </c>
      <c r="E10" s="60">
        <v>80</v>
      </c>
      <c r="F10" s="61"/>
      <c r="G10" s="60">
        <v>13</v>
      </c>
      <c r="H10" s="60">
        <v>6</v>
      </c>
      <c r="I10" s="59">
        <v>19</v>
      </c>
      <c r="J10" s="62">
        <v>9859291070</v>
      </c>
      <c r="K10" s="60" t="s">
        <v>82</v>
      </c>
      <c r="L10" s="60" t="s">
        <v>83</v>
      </c>
      <c r="M10" s="60">
        <v>9954471705</v>
      </c>
      <c r="N10" s="60" t="s">
        <v>84</v>
      </c>
      <c r="O10" s="60">
        <v>9508732442</v>
      </c>
      <c r="P10" s="64">
        <v>43560</v>
      </c>
      <c r="Q10" s="61" t="s">
        <v>87</v>
      </c>
      <c r="R10" s="65"/>
      <c r="S10" s="65" t="s">
        <v>77</v>
      </c>
      <c r="T10" s="65"/>
    </row>
    <row r="11" spans="1:20" x14ac:dyDescent="0.3">
      <c r="A11" s="4">
        <v>7</v>
      </c>
      <c r="B11" s="59" t="s">
        <v>63</v>
      </c>
      <c r="C11" s="66" t="s">
        <v>80</v>
      </c>
      <c r="D11" s="61"/>
      <c r="E11" s="66"/>
      <c r="F11" s="61"/>
      <c r="G11" s="60"/>
      <c r="H11" s="69"/>
      <c r="I11" s="59">
        <v>0</v>
      </c>
      <c r="J11" s="70">
        <v>9864291050</v>
      </c>
      <c r="K11" s="60" t="s">
        <v>82</v>
      </c>
      <c r="L11" s="60" t="s">
        <v>83</v>
      </c>
      <c r="M11" s="60">
        <v>9954471705</v>
      </c>
      <c r="N11" s="60" t="s">
        <v>84</v>
      </c>
      <c r="O11" s="60">
        <v>9508732442</v>
      </c>
      <c r="P11" s="64">
        <v>43560</v>
      </c>
      <c r="Q11" s="61" t="s">
        <v>87</v>
      </c>
      <c r="R11" s="65"/>
      <c r="S11" s="65" t="s">
        <v>77</v>
      </c>
      <c r="T11" s="65"/>
    </row>
    <row r="12" spans="1:20" s="50" customFormat="1" x14ac:dyDescent="0.3">
      <c r="A12" s="49">
        <v>8</v>
      </c>
      <c r="B12" s="59" t="s">
        <v>62</v>
      </c>
      <c r="C12" s="61" t="s">
        <v>92</v>
      </c>
      <c r="D12" s="61" t="s">
        <v>23</v>
      </c>
      <c r="E12" s="71">
        <v>18070212903</v>
      </c>
      <c r="F12" s="61" t="s">
        <v>79</v>
      </c>
      <c r="G12" s="71">
        <v>21</v>
      </c>
      <c r="H12" s="71">
        <v>19</v>
      </c>
      <c r="I12" s="59">
        <v>40</v>
      </c>
      <c r="J12" s="72">
        <v>9957038037</v>
      </c>
      <c r="K12" s="61" t="s">
        <v>93</v>
      </c>
      <c r="L12" s="61" t="s">
        <v>94</v>
      </c>
      <c r="M12" s="61">
        <v>9401453185</v>
      </c>
      <c r="N12" s="61" t="s">
        <v>95</v>
      </c>
      <c r="O12" s="61">
        <v>9954432392</v>
      </c>
      <c r="P12" s="64">
        <v>43561</v>
      </c>
      <c r="Q12" s="61" t="s">
        <v>96</v>
      </c>
      <c r="R12" s="65"/>
      <c r="S12" s="65" t="s">
        <v>77</v>
      </c>
      <c r="T12" s="65"/>
    </row>
    <row r="13" spans="1:20" ht="33" x14ac:dyDescent="0.3">
      <c r="A13" s="4">
        <v>9</v>
      </c>
      <c r="B13" s="73" t="s">
        <v>63</v>
      </c>
      <c r="C13" s="65" t="s">
        <v>97</v>
      </c>
      <c r="D13" s="65" t="s">
        <v>23</v>
      </c>
      <c r="E13" s="74">
        <v>18070210603</v>
      </c>
      <c r="F13" s="65" t="s">
        <v>81</v>
      </c>
      <c r="G13" s="67">
        <v>72</v>
      </c>
      <c r="H13" s="67">
        <v>53</v>
      </c>
      <c r="I13" s="73">
        <v>125</v>
      </c>
      <c r="J13" s="65">
        <v>8638879758</v>
      </c>
      <c r="K13" s="65" t="s">
        <v>98</v>
      </c>
      <c r="L13" s="65" t="s">
        <v>99</v>
      </c>
      <c r="M13" s="65">
        <v>9859274482</v>
      </c>
      <c r="N13" s="65" t="s">
        <v>100</v>
      </c>
      <c r="O13" s="65">
        <v>9707556874</v>
      </c>
      <c r="P13" s="64">
        <v>43561</v>
      </c>
      <c r="Q13" s="61" t="s">
        <v>96</v>
      </c>
      <c r="R13" s="65"/>
      <c r="S13" s="65" t="s">
        <v>77</v>
      </c>
      <c r="T13" s="65"/>
    </row>
    <row r="14" spans="1:20" x14ac:dyDescent="0.3">
      <c r="A14" s="4">
        <v>10</v>
      </c>
      <c r="B14" s="75"/>
      <c r="C14" s="76"/>
      <c r="D14" s="77"/>
      <c r="E14" s="76"/>
      <c r="F14" s="77"/>
      <c r="G14" s="78"/>
      <c r="H14" s="78"/>
      <c r="I14" s="79"/>
      <c r="J14" s="80"/>
      <c r="K14" s="78"/>
      <c r="L14" s="78"/>
      <c r="M14" s="77"/>
      <c r="N14" s="78"/>
      <c r="O14" s="78"/>
      <c r="P14" s="81">
        <v>43562</v>
      </c>
      <c r="Q14" s="82" t="s">
        <v>101</v>
      </c>
      <c r="R14" s="82"/>
      <c r="S14" s="82"/>
      <c r="T14" s="82"/>
    </row>
    <row r="15" spans="1:20" ht="33" x14ac:dyDescent="0.3">
      <c r="A15" s="4">
        <v>11</v>
      </c>
      <c r="B15" s="83" t="s">
        <v>62</v>
      </c>
      <c r="C15" s="65" t="s">
        <v>102</v>
      </c>
      <c r="D15" s="65" t="s">
        <v>25</v>
      </c>
      <c r="E15" s="84">
        <v>18323050720</v>
      </c>
      <c r="F15" s="65"/>
      <c r="G15" s="74">
        <v>10</v>
      </c>
      <c r="H15" s="74">
        <v>18</v>
      </c>
      <c r="I15" s="73">
        <v>31</v>
      </c>
      <c r="J15" s="65" t="s">
        <v>103</v>
      </c>
      <c r="K15" s="65" t="s">
        <v>104</v>
      </c>
      <c r="L15" s="65" t="s">
        <v>105</v>
      </c>
      <c r="M15" s="65">
        <v>9854488526</v>
      </c>
      <c r="N15" s="65" t="s">
        <v>106</v>
      </c>
      <c r="O15" s="65">
        <v>9957265003</v>
      </c>
      <c r="P15" s="64">
        <v>43563</v>
      </c>
      <c r="Q15" s="61" t="s">
        <v>107</v>
      </c>
      <c r="R15" s="65"/>
      <c r="S15" s="65" t="s">
        <v>77</v>
      </c>
      <c r="T15" s="65"/>
    </row>
    <row r="16" spans="1:20" x14ac:dyDescent="0.3">
      <c r="A16" s="4">
        <v>12</v>
      </c>
      <c r="B16" s="83" t="s">
        <v>62</v>
      </c>
      <c r="C16" s="65" t="s">
        <v>108</v>
      </c>
      <c r="D16" s="65" t="s">
        <v>25</v>
      </c>
      <c r="E16" s="84">
        <v>18323050721</v>
      </c>
      <c r="F16" s="65"/>
      <c r="G16" s="73">
        <v>21</v>
      </c>
      <c r="H16" s="73">
        <v>28</v>
      </c>
      <c r="I16" s="73">
        <v>31</v>
      </c>
      <c r="J16" s="65">
        <v>9854021942</v>
      </c>
      <c r="K16" s="65" t="s">
        <v>104</v>
      </c>
      <c r="L16" s="65" t="s">
        <v>105</v>
      </c>
      <c r="M16" s="65">
        <v>9854488526</v>
      </c>
      <c r="N16" s="65" t="s">
        <v>109</v>
      </c>
      <c r="O16" s="65">
        <v>9859703884</v>
      </c>
      <c r="P16" s="64">
        <v>43563</v>
      </c>
      <c r="Q16" s="61" t="s">
        <v>107</v>
      </c>
      <c r="R16" s="65"/>
      <c r="S16" s="65" t="s">
        <v>77</v>
      </c>
      <c r="T16" s="65"/>
    </row>
    <row r="17" spans="1:20" x14ac:dyDescent="0.3">
      <c r="A17" s="4">
        <v>13</v>
      </c>
      <c r="B17" s="83" t="s">
        <v>62</v>
      </c>
      <c r="C17" s="65" t="s">
        <v>110</v>
      </c>
      <c r="D17" s="65" t="s">
        <v>25</v>
      </c>
      <c r="E17" s="85">
        <v>18323050725</v>
      </c>
      <c r="F17" s="65"/>
      <c r="G17" s="74">
        <v>12</v>
      </c>
      <c r="H17" s="74">
        <v>12</v>
      </c>
      <c r="I17" s="73">
        <v>24</v>
      </c>
      <c r="J17" s="65">
        <v>8724020198</v>
      </c>
      <c r="K17" s="65" t="s">
        <v>104</v>
      </c>
      <c r="L17" s="65" t="s">
        <v>105</v>
      </c>
      <c r="M17" s="65">
        <v>9854488526</v>
      </c>
      <c r="N17" s="65" t="s">
        <v>106</v>
      </c>
      <c r="O17" s="65">
        <v>9957265003</v>
      </c>
      <c r="P17" s="64">
        <v>43563</v>
      </c>
      <c r="Q17" s="61" t="s">
        <v>107</v>
      </c>
      <c r="R17" s="65"/>
      <c r="S17" s="65" t="s">
        <v>77</v>
      </c>
      <c r="T17" s="65"/>
    </row>
    <row r="18" spans="1:20" ht="33" x14ac:dyDescent="0.3">
      <c r="A18" s="4">
        <v>14</v>
      </c>
      <c r="B18" s="73" t="s">
        <v>63</v>
      </c>
      <c r="C18" s="65" t="s">
        <v>97</v>
      </c>
      <c r="D18" s="65" t="s">
        <v>23</v>
      </c>
      <c r="E18" s="74">
        <v>18070210603</v>
      </c>
      <c r="F18" s="65" t="s">
        <v>81</v>
      </c>
      <c r="G18" s="67">
        <v>72</v>
      </c>
      <c r="H18" s="67">
        <v>53</v>
      </c>
      <c r="I18" s="73">
        <v>125</v>
      </c>
      <c r="J18" s="65">
        <v>8638879758</v>
      </c>
      <c r="K18" s="65" t="s">
        <v>98</v>
      </c>
      <c r="L18" s="65" t="s">
        <v>99</v>
      </c>
      <c r="M18" s="65">
        <v>9859274482</v>
      </c>
      <c r="N18" s="65" t="s">
        <v>100</v>
      </c>
      <c r="O18" s="65">
        <v>9707556874</v>
      </c>
      <c r="P18" s="64">
        <v>43563</v>
      </c>
      <c r="Q18" s="61" t="s">
        <v>107</v>
      </c>
      <c r="R18" s="65"/>
      <c r="S18" s="65" t="s">
        <v>77</v>
      </c>
      <c r="T18" s="65"/>
    </row>
    <row r="19" spans="1:20" ht="33" x14ac:dyDescent="0.3">
      <c r="A19" s="4">
        <v>15</v>
      </c>
      <c r="B19" s="83" t="s">
        <v>62</v>
      </c>
      <c r="C19" s="65" t="s">
        <v>111</v>
      </c>
      <c r="D19" s="65" t="s">
        <v>25</v>
      </c>
      <c r="E19" s="74">
        <v>18323050214</v>
      </c>
      <c r="F19" s="65"/>
      <c r="G19" s="74">
        <v>23</v>
      </c>
      <c r="H19" s="74">
        <v>19</v>
      </c>
      <c r="I19" s="73">
        <v>42</v>
      </c>
      <c r="J19" s="65" t="s">
        <v>112</v>
      </c>
      <c r="K19" s="65" t="s">
        <v>113</v>
      </c>
      <c r="L19" s="65" t="s">
        <v>114</v>
      </c>
      <c r="M19" s="65">
        <v>9706755177</v>
      </c>
      <c r="N19" s="65" t="s">
        <v>115</v>
      </c>
      <c r="O19" s="65">
        <v>9707445028</v>
      </c>
      <c r="P19" s="64">
        <v>43564</v>
      </c>
      <c r="Q19" s="61" t="s">
        <v>116</v>
      </c>
      <c r="R19" s="65"/>
      <c r="S19" s="65" t="s">
        <v>77</v>
      </c>
      <c r="T19" s="65"/>
    </row>
    <row r="20" spans="1:20" x14ac:dyDescent="0.3">
      <c r="A20" s="4">
        <v>16</v>
      </c>
      <c r="B20" s="83" t="s">
        <v>62</v>
      </c>
      <c r="C20" s="65" t="s">
        <v>117</v>
      </c>
      <c r="D20" s="65" t="s">
        <v>25</v>
      </c>
      <c r="E20" s="74">
        <v>18323050216</v>
      </c>
      <c r="F20" s="65"/>
      <c r="G20" s="74">
        <v>18</v>
      </c>
      <c r="H20" s="74">
        <v>16</v>
      </c>
      <c r="I20" s="73">
        <v>34</v>
      </c>
      <c r="J20" s="65">
        <v>9859433400</v>
      </c>
      <c r="K20" s="65" t="s">
        <v>113</v>
      </c>
      <c r="L20" s="65" t="s">
        <v>114</v>
      </c>
      <c r="M20" s="65">
        <v>9706755177</v>
      </c>
      <c r="N20" s="65" t="s">
        <v>115</v>
      </c>
      <c r="O20" s="65">
        <v>9707445028</v>
      </c>
      <c r="P20" s="64">
        <v>43564</v>
      </c>
      <c r="Q20" s="61" t="s">
        <v>116</v>
      </c>
      <c r="R20" s="65"/>
      <c r="S20" s="65" t="s">
        <v>77</v>
      </c>
      <c r="T20" s="65"/>
    </row>
    <row r="21" spans="1:20" x14ac:dyDescent="0.3">
      <c r="A21" s="4">
        <v>17</v>
      </c>
      <c r="B21" s="83" t="s">
        <v>62</v>
      </c>
      <c r="C21" s="65" t="s">
        <v>118</v>
      </c>
      <c r="D21" s="65" t="s">
        <v>25</v>
      </c>
      <c r="E21" s="74">
        <v>18323050217</v>
      </c>
      <c r="F21" s="65"/>
      <c r="G21" s="74">
        <v>19</v>
      </c>
      <c r="H21" s="74">
        <v>18</v>
      </c>
      <c r="I21" s="73">
        <v>37</v>
      </c>
      <c r="J21" s="65">
        <v>9508986349</v>
      </c>
      <c r="K21" s="65" t="s">
        <v>113</v>
      </c>
      <c r="L21" s="65" t="s">
        <v>114</v>
      </c>
      <c r="M21" s="65">
        <v>9706755177</v>
      </c>
      <c r="N21" s="65" t="s">
        <v>100</v>
      </c>
      <c r="O21" s="65">
        <v>9707556874</v>
      </c>
      <c r="P21" s="64">
        <v>43564</v>
      </c>
      <c r="Q21" s="61" t="s">
        <v>116</v>
      </c>
      <c r="R21" s="65"/>
      <c r="S21" s="65" t="s">
        <v>77</v>
      </c>
      <c r="T21" s="65"/>
    </row>
    <row r="22" spans="1:20" ht="33" x14ac:dyDescent="0.3">
      <c r="A22" s="4">
        <v>18</v>
      </c>
      <c r="B22" s="73" t="s">
        <v>63</v>
      </c>
      <c r="C22" s="65" t="s">
        <v>97</v>
      </c>
      <c r="D22" s="65" t="s">
        <v>23</v>
      </c>
      <c r="E22" s="74">
        <v>18070210603</v>
      </c>
      <c r="F22" s="65" t="s">
        <v>81</v>
      </c>
      <c r="G22" s="67">
        <v>72</v>
      </c>
      <c r="H22" s="67">
        <v>53</v>
      </c>
      <c r="I22" s="73">
        <v>125</v>
      </c>
      <c r="J22" s="65">
        <v>8638879758</v>
      </c>
      <c r="K22" s="65" t="s">
        <v>98</v>
      </c>
      <c r="L22" s="65" t="s">
        <v>99</v>
      </c>
      <c r="M22" s="65">
        <v>9859274482</v>
      </c>
      <c r="N22" s="65" t="s">
        <v>100</v>
      </c>
      <c r="O22" s="65">
        <v>9707556874</v>
      </c>
      <c r="P22" s="64">
        <v>43564</v>
      </c>
      <c r="Q22" s="61" t="s">
        <v>116</v>
      </c>
      <c r="R22" s="65"/>
      <c r="S22" s="65" t="s">
        <v>77</v>
      </c>
      <c r="T22" s="65"/>
    </row>
    <row r="23" spans="1:20" x14ac:dyDescent="0.3">
      <c r="A23" s="4">
        <v>19</v>
      </c>
      <c r="B23" s="83" t="s">
        <v>62</v>
      </c>
      <c r="C23" s="86" t="s">
        <v>119</v>
      </c>
      <c r="D23" s="86" t="s">
        <v>25</v>
      </c>
      <c r="E23" s="83">
        <v>18323050922</v>
      </c>
      <c r="F23" s="86"/>
      <c r="G23" s="83">
        <v>22</v>
      </c>
      <c r="H23" s="83">
        <v>21</v>
      </c>
      <c r="I23" s="87">
        <v>43</v>
      </c>
      <c r="J23" s="83">
        <v>9954682422</v>
      </c>
      <c r="K23" s="83" t="s">
        <v>93</v>
      </c>
      <c r="L23" s="83" t="s">
        <v>120</v>
      </c>
      <c r="M23" s="83">
        <v>8486221284</v>
      </c>
      <c r="N23" s="83" t="s">
        <v>121</v>
      </c>
      <c r="O23" s="83">
        <v>9859422188</v>
      </c>
      <c r="P23" s="64">
        <v>43565</v>
      </c>
      <c r="Q23" s="61" t="s">
        <v>122</v>
      </c>
      <c r="R23" s="65"/>
      <c r="S23" s="65" t="s">
        <v>77</v>
      </c>
      <c r="T23" s="65"/>
    </row>
    <row r="24" spans="1:20" x14ac:dyDescent="0.3">
      <c r="A24" s="4">
        <v>20</v>
      </c>
      <c r="B24" s="83" t="s">
        <v>62</v>
      </c>
      <c r="C24" s="86" t="s">
        <v>123</v>
      </c>
      <c r="D24" s="86" t="s">
        <v>25</v>
      </c>
      <c r="E24" s="83">
        <v>18323050923</v>
      </c>
      <c r="F24" s="86"/>
      <c r="G24" s="83">
        <v>24</v>
      </c>
      <c r="H24" s="83">
        <v>19</v>
      </c>
      <c r="I24" s="87">
        <v>43</v>
      </c>
      <c r="J24" s="83">
        <v>9678376065</v>
      </c>
      <c r="K24" s="83" t="s">
        <v>93</v>
      </c>
      <c r="L24" s="83" t="s">
        <v>120</v>
      </c>
      <c r="M24" s="83">
        <v>8486221284</v>
      </c>
      <c r="N24" s="83" t="s">
        <v>121</v>
      </c>
      <c r="O24" s="83">
        <v>9859422188</v>
      </c>
      <c r="P24" s="64">
        <v>43565</v>
      </c>
      <c r="Q24" s="61" t="s">
        <v>122</v>
      </c>
      <c r="R24" s="65"/>
      <c r="S24" s="65" t="s">
        <v>77</v>
      </c>
      <c r="T24" s="65"/>
    </row>
    <row r="25" spans="1:20" x14ac:dyDescent="0.3">
      <c r="A25" s="4">
        <v>21</v>
      </c>
      <c r="B25" s="83" t="s">
        <v>62</v>
      </c>
      <c r="C25" s="86" t="s">
        <v>124</v>
      </c>
      <c r="D25" s="86" t="s">
        <v>25</v>
      </c>
      <c r="E25" s="83">
        <v>18323050924</v>
      </c>
      <c r="F25" s="88"/>
      <c r="G25" s="83">
        <v>22</v>
      </c>
      <c r="H25" s="83">
        <v>16</v>
      </c>
      <c r="I25" s="87">
        <v>38</v>
      </c>
      <c r="J25" s="83">
        <v>9674668379</v>
      </c>
      <c r="K25" s="83" t="s">
        <v>93</v>
      </c>
      <c r="L25" s="83" t="s">
        <v>120</v>
      </c>
      <c r="M25" s="83">
        <v>8486221284</v>
      </c>
      <c r="N25" s="83" t="s">
        <v>121</v>
      </c>
      <c r="O25" s="83">
        <v>9859422188</v>
      </c>
      <c r="P25" s="64">
        <v>43565</v>
      </c>
      <c r="Q25" s="61" t="s">
        <v>122</v>
      </c>
      <c r="R25" s="65"/>
      <c r="S25" s="65" t="s">
        <v>77</v>
      </c>
      <c r="T25" s="65"/>
    </row>
    <row r="26" spans="1:20" x14ac:dyDescent="0.3">
      <c r="A26" s="4">
        <v>22</v>
      </c>
      <c r="B26" s="83" t="s">
        <v>63</v>
      </c>
      <c r="C26" s="65" t="s">
        <v>125</v>
      </c>
      <c r="D26" s="65" t="s">
        <v>25</v>
      </c>
      <c r="E26" s="74">
        <v>18323051009</v>
      </c>
      <c r="F26" s="65"/>
      <c r="G26" s="74">
        <v>18</v>
      </c>
      <c r="H26" s="74">
        <v>30</v>
      </c>
      <c r="I26" s="73">
        <v>48</v>
      </c>
      <c r="J26" s="65">
        <v>9859627137</v>
      </c>
      <c r="K26" s="65" t="s">
        <v>126</v>
      </c>
      <c r="L26" s="65" t="s">
        <v>127</v>
      </c>
      <c r="M26" s="65">
        <v>8399009685</v>
      </c>
      <c r="N26" s="65" t="s">
        <v>128</v>
      </c>
      <c r="O26" s="65">
        <v>9085388395</v>
      </c>
      <c r="P26" s="64">
        <v>43565</v>
      </c>
      <c r="Q26" s="61" t="s">
        <v>122</v>
      </c>
      <c r="R26" s="65"/>
      <c r="S26" s="65" t="s">
        <v>77</v>
      </c>
      <c r="T26" s="65"/>
    </row>
    <row r="27" spans="1:20" x14ac:dyDescent="0.3">
      <c r="A27" s="4">
        <v>23</v>
      </c>
      <c r="B27" s="83" t="s">
        <v>63</v>
      </c>
      <c r="C27" s="89" t="s">
        <v>129</v>
      </c>
      <c r="D27" s="65" t="s">
        <v>25</v>
      </c>
      <c r="E27" s="74">
        <v>18323051010</v>
      </c>
      <c r="F27" s="65"/>
      <c r="G27" s="74">
        <v>28</v>
      </c>
      <c r="H27" s="74">
        <v>21</v>
      </c>
      <c r="I27" s="73">
        <v>49</v>
      </c>
      <c r="J27" s="65">
        <v>7663002280</v>
      </c>
      <c r="K27" s="65" t="s">
        <v>126</v>
      </c>
      <c r="L27" s="65" t="s">
        <v>127</v>
      </c>
      <c r="M27" s="65">
        <v>8399009685</v>
      </c>
      <c r="N27" s="65" t="s">
        <v>128</v>
      </c>
      <c r="O27" s="65">
        <v>9085388395</v>
      </c>
      <c r="P27" s="64">
        <v>43565</v>
      </c>
      <c r="Q27" s="61" t="s">
        <v>122</v>
      </c>
      <c r="R27" s="65"/>
      <c r="S27" s="65" t="s">
        <v>77</v>
      </c>
      <c r="T27" s="65"/>
    </row>
    <row r="28" spans="1:20" x14ac:dyDescent="0.3">
      <c r="A28" s="4">
        <v>24</v>
      </c>
      <c r="B28" s="83" t="s">
        <v>63</v>
      </c>
      <c r="C28" s="89" t="s">
        <v>130</v>
      </c>
      <c r="D28" s="65" t="s">
        <v>25</v>
      </c>
      <c r="E28" s="74">
        <v>18323051011</v>
      </c>
      <c r="F28" s="65"/>
      <c r="G28" s="74">
        <v>33</v>
      </c>
      <c r="H28" s="74">
        <v>27</v>
      </c>
      <c r="I28" s="73">
        <v>60</v>
      </c>
      <c r="J28" s="65">
        <v>9613630690</v>
      </c>
      <c r="K28" s="65" t="s">
        <v>126</v>
      </c>
      <c r="L28" s="65" t="s">
        <v>127</v>
      </c>
      <c r="M28" s="65">
        <v>8399009685</v>
      </c>
      <c r="N28" s="65" t="s">
        <v>128</v>
      </c>
      <c r="O28" s="65">
        <v>9085388395</v>
      </c>
      <c r="P28" s="64">
        <v>43565</v>
      </c>
      <c r="Q28" s="61" t="s">
        <v>122</v>
      </c>
      <c r="R28" s="65"/>
      <c r="S28" s="65" t="s">
        <v>77</v>
      </c>
      <c r="T28" s="65"/>
    </row>
    <row r="29" spans="1:20" x14ac:dyDescent="0.3">
      <c r="A29" s="4">
        <v>25</v>
      </c>
      <c r="B29" s="90" t="s">
        <v>62</v>
      </c>
      <c r="C29" s="91" t="s">
        <v>131</v>
      </c>
      <c r="D29" s="92" t="s">
        <v>25</v>
      </c>
      <c r="E29" s="93">
        <v>18323050212</v>
      </c>
      <c r="F29" s="92"/>
      <c r="G29" s="93">
        <v>15</v>
      </c>
      <c r="H29" s="93">
        <v>21</v>
      </c>
      <c r="I29" s="90">
        <v>36</v>
      </c>
      <c r="J29" s="92">
        <v>9859292997</v>
      </c>
      <c r="K29" s="92" t="s">
        <v>113</v>
      </c>
      <c r="L29" s="92" t="s">
        <v>114</v>
      </c>
      <c r="M29" s="92">
        <v>9706755177</v>
      </c>
      <c r="N29" s="92" t="s">
        <v>115</v>
      </c>
      <c r="O29" s="92">
        <v>9707445028</v>
      </c>
      <c r="P29" s="64">
        <v>43566</v>
      </c>
      <c r="Q29" s="61" t="s">
        <v>76</v>
      </c>
      <c r="R29" s="65"/>
      <c r="S29" s="65" t="s">
        <v>77</v>
      </c>
      <c r="T29" s="65"/>
    </row>
    <row r="30" spans="1:20" x14ac:dyDescent="0.3">
      <c r="A30" s="4">
        <v>26</v>
      </c>
      <c r="B30" s="90" t="s">
        <v>62</v>
      </c>
      <c r="C30" s="91" t="s">
        <v>132</v>
      </c>
      <c r="D30" s="92" t="s">
        <v>25</v>
      </c>
      <c r="E30" s="93">
        <v>18323050213</v>
      </c>
      <c r="F30" s="92"/>
      <c r="G30" s="93">
        <v>22</v>
      </c>
      <c r="H30" s="93">
        <v>17</v>
      </c>
      <c r="I30" s="90">
        <v>39</v>
      </c>
      <c r="J30" s="92">
        <v>9508718683</v>
      </c>
      <c r="K30" s="92" t="s">
        <v>113</v>
      </c>
      <c r="L30" s="92" t="s">
        <v>114</v>
      </c>
      <c r="M30" s="92">
        <v>9706755177</v>
      </c>
      <c r="N30" s="92" t="s">
        <v>100</v>
      </c>
      <c r="O30" s="92">
        <v>9707556874</v>
      </c>
      <c r="P30" s="64">
        <v>43566</v>
      </c>
      <c r="Q30" s="61" t="s">
        <v>76</v>
      </c>
      <c r="R30" s="65"/>
      <c r="S30" s="65" t="s">
        <v>77</v>
      </c>
      <c r="T30" s="65"/>
    </row>
    <row r="31" spans="1:20" x14ac:dyDescent="0.3">
      <c r="A31" s="4">
        <v>27</v>
      </c>
      <c r="B31" s="90" t="s">
        <v>63</v>
      </c>
      <c r="C31" s="91" t="s">
        <v>133</v>
      </c>
      <c r="D31" s="92" t="s">
        <v>25</v>
      </c>
      <c r="E31" s="93">
        <v>19</v>
      </c>
      <c r="F31" s="92"/>
      <c r="G31" s="93">
        <v>25</v>
      </c>
      <c r="H31" s="93">
        <v>26</v>
      </c>
      <c r="I31" s="90">
        <v>51</v>
      </c>
      <c r="J31" s="92">
        <v>9854775492</v>
      </c>
      <c r="K31" s="92" t="s">
        <v>134</v>
      </c>
      <c r="L31" s="92" t="s">
        <v>135</v>
      </c>
      <c r="M31" s="92">
        <v>9859916240</v>
      </c>
      <c r="N31" s="92" t="s">
        <v>136</v>
      </c>
      <c r="O31" s="92">
        <v>9577294201</v>
      </c>
      <c r="P31" s="64">
        <v>43566</v>
      </c>
      <c r="Q31" s="61" t="s">
        <v>76</v>
      </c>
      <c r="R31" s="65"/>
      <c r="S31" s="65" t="s">
        <v>77</v>
      </c>
      <c r="T31" s="65"/>
    </row>
    <row r="32" spans="1:20" x14ac:dyDescent="0.3">
      <c r="A32" s="4">
        <v>28</v>
      </c>
      <c r="B32" s="90" t="s">
        <v>63</v>
      </c>
      <c r="C32" s="92" t="s">
        <v>137</v>
      </c>
      <c r="D32" s="92" t="s">
        <v>25</v>
      </c>
      <c r="E32" s="93">
        <v>67</v>
      </c>
      <c r="F32" s="92"/>
      <c r="G32" s="93">
        <v>25</v>
      </c>
      <c r="H32" s="93">
        <v>44</v>
      </c>
      <c r="I32" s="90">
        <v>69</v>
      </c>
      <c r="J32" s="92">
        <v>9954472389</v>
      </c>
      <c r="K32" s="92" t="s">
        <v>134</v>
      </c>
      <c r="L32" s="92" t="s">
        <v>135</v>
      </c>
      <c r="M32" s="92">
        <v>9859916240</v>
      </c>
      <c r="N32" s="92" t="s">
        <v>136</v>
      </c>
      <c r="O32" s="92">
        <v>9577294201</v>
      </c>
      <c r="P32" s="64">
        <v>43566</v>
      </c>
      <c r="Q32" s="61" t="s">
        <v>76</v>
      </c>
      <c r="R32" s="65"/>
      <c r="S32" s="65" t="s">
        <v>77</v>
      </c>
      <c r="T32" s="65"/>
    </row>
    <row r="33" spans="1:20" x14ac:dyDescent="0.3">
      <c r="A33" s="4">
        <v>29</v>
      </c>
      <c r="B33" s="90" t="s">
        <v>62</v>
      </c>
      <c r="C33" s="92" t="s">
        <v>138</v>
      </c>
      <c r="D33" s="92" t="s">
        <v>25</v>
      </c>
      <c r="E33" s="93">
        <v>18323050717</v>
      </c>
      <c r="F33" s="92"/>
      <c r="G33" s="93">
        <v>8</v>
      </c>
      <c r="H33" s="93">
        <v>7</v>
      </c>
      <c r="I33" s="90">
        <v>15</v>
      </c>
      <c r="J33" s="92">
        <v>9435224122</v>
      </c>
      <c r="K33" s="92" t="s">
        <v>104</v>
      </c>
      <c r="L33" s="92" t="s">
        <v>105</v>
      </c>
      <c r="M33" s="92">
        <v>9854488526</v>
      </c>
      <c r="N33" s="92" t="s">
        <v>106</v>
      </c>
      <c r="O33" s="92">
        <v>9957265003</v>
      </c>
      <c r="P33" s="64">
        <v>43567</v>
      </c>
      <c r="Q33" s="61" t="s">
        <v>87</v>
      </c>
      <c r="R33" s="65"/>
      <c r="S33" s="65" t="s">
        <v>77</v>
      </c>
      <c r="T33" s="65"/>
    </row>
    <row r="34" spans="1:20" x14ac:dyDescent="0.3">
      <c r="A34" s="4">
        <v>30</v>
      </c>
      <c r="B34" s="90" t="s">
        <v>62</v>
      </c>
      <c r="C34" s="92" t="s">
        <v>139</v>
      </c>
      <c r="D34" s="92" t="s">
        <v>25</v>
      </c>
      <c r="E34" s="93">
        <v>18323050718</v>
      </c>
      <c r="F34" s="92"/>
      <c r="G34" s="93">
        <v>16</v>
      </c>
      <c r="H34" s="93">
        <v>19</v>
      </c>
      <c r="I34" s="90">
        <v>35</v>
      </c>
      <c r="J34" s="92">
        <v>8876024823</v>
      </c>
      <c r="K34" s="92" t="s">
        <v>104</v>
      </c>
      <c r="L34" s="92" t="s">
        <v>105</v>
      </c>
      <c r="M34" s="92">
        <v>9854488526</v>
      </c>
      <c r="N34" s="92" t="s">
        <v>140</v>
      </c>
      <c r="O34" s="92">
        <v>9859607673</v>
      </c>
      <c r="P34" s="64">
        <v>43567</v>
      </c>
      <c r="Q34" s="61" t="s">
        <v>87</v>
      </c>
      <c r="R34" s="65"/>
      <c r="S34" s="65" t="s">
        <v>77</v>
      </c>
      <c r="T34" s="65"/>
    </row>
    <row r="35" spans="1:20" x14ac:dyDescent="0.3">
      <c r="A35" s="4">
        <v>31</v>
      </c>
      <c r="B35" s="83" t="s">
        <v>62</v>
      </c>
      <c r="C35" s="94" t="s">
        <v>141</v>
      </c>
      <c r="D35" s="95" t="s">
        <v>25</v>
      </c>
      <c r="E35" s="96">
        <v>18323050723</v>
      </c>
      <c r="F35" s="97"/>
      <c r="G35" s="98">
        <v>24</v>
      </c>
      <c r="H35" s="98">
        <v>29</v>
      </c>
      <c r="I35" s="99">
        <v>53</v>
      </c>
      <c r="J35" s="96">
        <v>8876876760</v>
      </c>
      <c r="K35" s="98" t="s">
        <v>104</v>
      </c>
      <c r="L35" s="98" t="s">
        <v>105</v>
      </c>
      <c r="M35" s="98">
        <v>9854488526</v>
      </c>
      <c r="N35" s="98" t="s">
        <v>109</v>
      </c>
      <c r="O35" s="98">
        <v>9859703884</v>
      </c>
      <c r="P35" s="64">
        <v>43567</v>
      </c>
      <c r="Q35" s="61" t="s">
        <v>87</v>
      </c>
      <c r="R35" s="65"/>
      <c r="S35" s="65" t="s">
        <v>77</v>
      </c>
      <c r="T35" s="65"/>
    </row>
    <row r="36" spans="1:20" x14ac:dyDescent="0.3">
      <c r="A36" s="4">
        <v>32</v>
      </c>
      <c r="B36" s="90" t="s">
        <v>63</v>
      </c>
      <c r="C36" s="92" t="s">
        <v>142</v>
      </c>
      <c r="D36" s="92" t="s">
        <v>25</v>
      </c>
      <c r="E36" s="93">
        <v>26</v>
      </c>
      <c r="F36" s="92"/>
      <c r="G36" s="93">
        <v>13</v>
      </c>
      <c r="H36" s="93">
        <v>13</v>
      </c>
      <c r="I36" s="90">
        <v>26</v>
      </c>
      <c r="J36" s="92">
        <v>8011794923</v>
      </c>
      <c r="K36" s="92" t="s">
        <v>82</v>
      </c>
      <c r="L36" s="92" t="s">
        <v>83</v>
      </c>
      <c r="M36" s="92">
        <v>9954471705</v>
      </c>
      <c r="N36" s="92" t="s">
        <v>143</v>
      </c>
      <c r="O36" s="92">
        <v>9678524098</v>
      </c>
      <c r="P36" s="64">
        <v>43567</v>
      </c>
      <c r="Q36" s="61" t="s">
        <v>87</v>
      </c>
      <c r="R36" s="65"/>
      <c r="S36" s="65" t="s">
        <v>77</v>
      </c>
      <c r="T36" s="65"/>
    </row>
    <row r="37" spans="1:20" x14ac:dyDescent="0.3">
      <c r="A37" s="4">
        <v>33</v>
      </c>
      <c r="B37" s="90" t="s">
        <v>63</v>
      </c>
      <c r="C37" s="92" t="s">
        <v>144</v>
      </c>
      <c r="D37" s="92" t="s">
        <v>25</v>
      </c>
      <c r="E37" s="93">
        <v>94</v>
      </c>
      <c r="F37" s="92"/>
      <c r="G37" s="93">
        <v>14</v>
      </c>
      <c r="H37" s="93">
        <v>18</v>
      </c>
      <c r="I37" s="90">
        <v>32</v>
      </c>
      <c r="J37" s="92">
        <v>9707839570</v>
      </c>
      <c r="K37" s="92" t="s">
        <v>82</v>
      </c>
      <c r="L37" s="92" t="s">
        <v>83</v>
      </c>
      <c r="M37" s="92">
        <v>9954471705</v>
      </c>
      <c r="N37" s="92" t="s">
        <v>143</v>
      </c>
      <c r="O37" s="92">
        <v>9678524098</v>
      </c>
      <c r="P37" s="64">
        <v>43567</v>
      </c>
      <c r="Q37" s="61" t="s">
        <v>87</v>
      </c>
      <c r="R37" s="65"/>
      <c r="S37" s="65" t="s">
        <v>77</v>
      </c>
      <c r="T37" s="65"/>
    </row>
    <row r="38" spans="1:20" x14ac:dyDescent="0.3">
      <c r="A38" s="4">
        <v>34</v>
      </c>
      <c r="B38" s="90" t="s">
        <v>63</v>
      </c>
      <c r="C38" s="92" t="s">
        <v>145</v>
      </c>
      <c r="D38" s="92" t="s">
        <v>25</v>
      </c>
      <c r="E38" s="93">
        <v>79</v>
      </c>
      <c r="F38" s="92"/>
      <c r="G38" s="93">
        <v>25</v>
      </c>
      <c r="H38" s="93">
        <v>24</v>
      </c>
      <c r="I38" s="90">
        <v>49</v>
      </c>
      <c r="J38" s="92">
        <v>8254880409</v>
      </c>
      <c r="K38" s="92" t="s">
        <v>82</v>
      </c>
      <c r="L38" s="92" t="s">
        <v>83</v>
      </c>
      <c r="M38" s="92">
        <v>9954471705</v>
      </c>
      <c r="N38" s="92" t="s">
        <v>143</v>
      </c>
      <c r="O38" s="92">
        <v>9678524098</v>
      </c>
      <c r="P38" s="64">
        <v>43567</v>
      </c>
      <c r="Q38" s="61" t="s">
        <v>87</v>
      </c>
      <c r="R38" s="65"/>
      <c r="S38" s="65" t="s">
        <v>77</v>
      </c>
      <c r="T38" s="65"/>
    </row>
    <row r="39" spans="1:20" x14ac:dyDescent="0.3">
      <c r="A39" s="4">
        <v>35</v>
      </c>
      <c r="B39" s="90" t="s">
        <v>62</v>
      </c>
      <c r="C39" s="92" t="s">
        <v>146</v>
      </c>
      <c r="D39" s="92" t="s">
        <v>25</v>
      </c>
      <c r="E39" s="93">
        <v>18323050828</v>
      </c>
      <c r="F39" s="92"/>
      <c r="G39" s="93">
        <v>13</v>
      </c>
      <c r="H39" s="93">
        <v>12</v>
      </c>
      <c r="I39" s="90">
        <v>25</v>
      </c>
      <c r="J39" s="92">
        <v>9859221070</v>
      </c>
      <c r="K39" s="92" t="s">
        <v>147</v>
      </c>
      <c r="L39" s="92" t="s">
        <v>148</v>
      </c>
      <c r="M39" s="92">
        <v>9854464469</v>
      </c>
      <c r="N39" s="92" t="s">
        <v>149</v>
      </c>
      <c r="O39" s="92">
        <v>9707594182</v>
      </c>
      <c r="P39" s="64">
        <v>43568</v>
      </c>
      <c r="Q39" s="61" t="s">
        <v>96</v>
      </c>
      <c r="R39" s="65"/>
      <c r="S39" s="65" t="s">
        <v>77</v>
      </c>
      <c r="T39" s="65"/>
    </row>
    <row r="40" spans="1:20" x14ac:dyDescent="0.3">
      <c r="A40" s="4">
        <v>36</v>
      </c>
      <c r="B40" s="90" t="s">
        <v>62</v>
      </c>
      <c r="C40" s="92" t="s">
        <v>150</v>
      </c>
      <c r="D40" s="92" t="s">
        <v>25</v>
      </c>
      <c r="E40" s="93">
        <v>18323050829</v>
      </c>
      <c r="F40" s="92"/>
      <c r="G40" s="93">
        <v>14</v>
      </c>
      <c r="H40" s="93">
        <v>20</v>
      </c>
      <c r="I40" s="90">
        <v>34</v>
      </c>
      <c r="J40" s="92">
        <v>9954684368</v>
      </c>
      <c r="K40" s="92" t="s">
        <v>147</v>
      </c>
      <c r="L40" s="92" t="s">
        <v>148</v>
      </c>
      <c r="M40" s="92">
        <v>9854464469</v>
      </c>
      <c r="N40" s="92" t="s">
        <v>149</v>
      </c>
      <c r="O40" s="92">
        <v>9707594182</v>
      </c>
      <c r="P40" s="64">
        <v>43568</v>
      </c>
      <c r="Q40" s="61" t="s">
        <v>96</v>
      </c>
      <c r="R40" s="65"/>
      <c r="S40" s="65" t="s">
        <v>77</v>
      </c>
      <c r="T40" s="65"/>
    </row>
    <row r="41" spans="1:20" x14ac:dyDescent="0.3">
      <c r="A41" s="4">
        <v>37</v>
      </c>
      <c r="B41" s="90" t="s">
        <v>63</v>
      </c>
      <c r="C41" s="92" t="s">
        <v>151</v>
      </c>
      <c r="D41" s="92" t="s">
        <v>25</v>
      </c>
      <c r="E41" s="93">
        <v>29</v>
      </c>
      <c r="F41" s="92"/>
      <c r="G41" s="93">
        <v>18</v>
      </c>
      <c r="H41" s="93">
        <v>17</v>
      </c>
      <c r="I41" s="90">
        <v>35</v>
      </c>
      <c r="J41" s="92">
        <v>8749806992</v>
      </c>
      <c r="K41" s="92" t="s">
        <v>152</v>
      </c>
      <c r="L41" s="92" t="s">
        <v>153</v>
      </c>
      <c r="M41" s="92">
        <v>9864290698</v>
      </c>
      <c r="N41" s="92" t="s">
        <v>154</v>
      </c>
      <c r="O41" s="92">
        <v>9678588517</v>
      </c>
      <c r="P41" s="64">
        <v>43568</v>
      </c>
      <c r="Q41" s="61" t="s">
        <v>96</v>
      </c>
      <c r="R41" s="65"/>
      <c r="S41" s="65" t="s">
        <v>77</v>
      </c>
      <c r="T41" s="65"/>
    </row>
    <row r="42" spans="1:20" x14ac:dyDescent="0.3">
      <c r="A42" s="4">
        <v>38</v>
      </c>
      <c r="B42" s="90" t="s">
        <v>63</v>
      </c>
      <c r="C42" s="92" t="s">
        <v>155</v>
      </c>
      <c r="D42" s="92" t="s">
        <v>25</v>
      </c>
      <c r="E42" s="93">
        <v>204</v>
      </c>
      <c r="F42" s="92"/>
      <c r="G42" s="93">
        <v>23</v>
      </c>
      <c r="H42" s="93">
        <v>20</v>
      </c>
      <c r="I42" s="90">
        <v>43</v>
      </c>
      <c r="J42" s="92">
        <v>9859649042</v>
      </c>
      <c r="K42" s="92" t="s">
        <v>152</v>
      </c>
      <c r="L42" s="92" t="s">
        <v>153</v>
      </c>
      <c r="M42" s="92">
        <v>9864290698</v>
      </c>
      <c r="N42" s="92" t="s">
        <v>154</v>
      </c>
      <c r="O42" s="92">
        <v>9678588517</v>
      </c>
      <c r="P42" s="64">
        <v>43568</v>
      </c>
      <c r="Q42" s="61" t="s">
        <v>96</v>
      </c>
      <c r="R42" s="65"/>
      <c r="S42" s="65" t="s">
        <v>77</v>
      </c>
      <c r="T42" s="65"/>
    </row>
    <row r="43" spans="1:20" x14ac:dyDescent="0.3">
      <c r="A43" s="4">
        <v>39</v>
      </c>
      <c r="B43" s="100"/>
      <c r="C43" s="101" t="s">
        <v>156</v>
      </c>
      <c r="D43" s="100"/>
      <c r="E43" s="100"/>
      <c r="F43" s="100"/>
      <c r="G43" s="100"/>
      <c r="H43" s="100"/>
      <c r="I43" s="100"/>
      <c r="J43" s="100"/>
      <c r="K43" s="100"/>
      <c r="L43" s="100"/>
      <c r="M43" s="100"/>
      <c r="N43" s="100"/>
      <c r="O43" s="100"/>
      <c r="P43" s="81">
        <v>43569</v>
      </c>
      <c r="Q43" s="82" t="s">
        <v>101</v>
      </c>
      <c r="R43" s="82"/>
      <c r="S43" s="82"/>
      <c r="T43" s="82"/>
    </row>
    <row r="44" spans="1:20" x14ac:dyDescent="0.3">
      <c r="A44" s="4">
        <v>40</v>
      </c>
      <c r="B44" s="75"/>
      <c r="C44" s="101" t="s">
        <v>156</v>
      </c>
      <c r="D44" s="82"/>
      <c r="E44" s="102"/>
      <c r="F44" s="82"/>
      <c r="G44" s="100"/>
      <c r="H44" s="100"/>
      <c r="I44" s="75"/>
      <c r="J44" s="82"/>
      <c r="K44" s="82"/>
      <c r="L44" s="82"/>
      <c r="M44" s="82"/>
      <c r="N44" s="82"/>
      <c r="O44" s="82"/>
      <c r="P44" s="81">
        <v>43570</v>
      </c>
      <c r="Q44" s="82" t="s">
        <v>107</v>
      </c>
      <c r="R44" s="82"/>
      <c r="S44" s="82"/>
      <c r="T44" s="82"/>
    </row>
    <row r="45" spans="1:20" x14ac:dyDescent="0.3">
      <c r="A45" s="4">
        <v>41</v>
      </c>
      <c r="B45" s="75"/>
      <c r="C45" s="101" t="s">
        <v>156</v>
      </c>
      <c r="D45" s="82"/>
      <c r="E45" s="76"/>
      <c r="F45" s="103"/>
      <c r="G45" s="100"/>
      <c r="H45" s="100"/>
      <c r="I45" s="75"/>
      <c r="J45" s="100"/>
      <c r="K45" s="82"/>
      <c r="L45" s="82"/>
      <c r="M45" s="82"/>
      <c r="N45" s="82"/>
      <c r="O45" s="82"/>
      <c r="P45" s="81">
        <v>43571</v>
      </c>
      <c r="Q45" s="82" t="s">
        <v>116</v>
      </c>
      <c r="R45" s="82"/>
      <c r="S45" s="82"/>
      <c r="T45" s="82"/>
    </row>
    <row r="46" spans="1:20" x14ac:dyDescent="0.3">
      <c r="A46" s="4">
        <v>42</v>
      </c>
      <c r="B46" s="73" t="s">
        <v>62</v>
      </c>
      <c r="C46" s="65" t="s">
        <v>157</v>
      </c>
      <c r="D46" s="65" t="s">
        <v>25</v>
      </c>
      <c r="E46" s="74"/>
      <c r="F46" s="65"/>
      <c r="G46" s="104">
        <v>25</v>
      </c>
      <c r="H46" s="104">
        <v>22</v>
      </c>
      <c r="I46" s="73">
        <v>47</v>
      </c>
      <c r="J46" s="105">
        <v>9706602032</v>
      </c>
      <c r="K46" s="65" t="s">
        <v>158</v>
      </c>
      <c r="L46" s="65" t="s">
        <v>159</v>
      </c>
      <c r="M46" s="65">
        <v>8876435447</v>
      </c>
      <c r="N46" s="65" t="s">
        <v>160</v>
      </c>
      <c r="O46" s="65">
        <v>8822313889</v>
      </c>
      <c r="P46" s="106">
        <v>43572</v>
      </c>
      <c r="Q46" s="89" t="s">
        <v>122</v>
      </c>
      <c r="R46" s="65"/>
      <c r="S46" s="65" t="s">
        <v>77</v>
      </c>
      <c r="T46" s="65"/>
    </row>
    <row r="47" spans="1:20" x14ac:dyDescent="0.3">
      <c r="A47" s="4">
        <v>43</v>
      </c>
      <c r="B47" s="73" t="s">
        <v>62</v>
      </c>
      <c r="C47" s="65" t="s">
        <v>161</v>
      </c>
      <c r="D47" s="65" t="s">
        <v>25</v>
      </c>
      <c r="E47" s="74"/>
      <c r="F47" s="65"/>
      <c r="G47" s="104">
        <v>20</v>
      </c>
      <c r="H47" s="104">
        <v>15</v>
      </c>
      <c r="I47" s="73">
        <v>35</v>
      </c>
      <c r="J47" s="105">
        <v>9854326286</v>
      </c>
      <c r="K47" s="65" t="s">
        <v>158</v>
      </c>
      <c r="L47" s="65" t="s">
        <v>159</v>
      </c>
      <c r="M47" s="65">
        <v>8876435447</v>
      </c>
      <c r="N47" s="65" t="s">
        <v>160</v>
      </c>
      <c r="O47" s="65">
        <v>8822313889</v>
      </c>
      <c r="P47" s="106">
        <v>43572</v>
      </c>
      <c r="Q47" s="89" t="s">
        <v>122</v>
      </c>
      <c r="R47" s="65"/>
      <c r="S47" s="65" t="s">
        <v>77</v>
      </c>
      <c r="T47" s="65"/>
    </row>
    <row r="48" spans="1:20" x14ac:dyDescent="0.3">
      <c r="A48" s="4">
        <v>44</v>
      </c>
      <c r="B48" s="59" t="s">
        <v>62</v>
      </c>
      <c r="C48" s="86" t="s">
        <v>162</v>
      </c>
      <c r="D48" s="86" t="s">
        <v>23</v>
      </c>
      <c r="E48" s="86">
        <v>18070212101</v>
      </c>
      <c r="F48" s="86" t="s">
        <v>79</v>
      </c>
      <c r="G48" s="107">
        <v>14</v>
      </c>
      <c r="H48" s="107">
        <v>15</v>
      </c>
      <c r="I48" s="83">
        <v>29</v>
      </c>
      <c r="J48" s="67">
        <v>9613391072</v>
      </c>
      <c r="K48" s="86" t="s">
        <v>158</v>
      </c>
      <c r="L48" s="86" t="s">
        <v>159</v>
      </c>
      <c r="M48" s="86">
        <v>8876435447</v>
      </c>
      <c r="N48" s="86" t="s">
        <v>160</v>
      </c>
      <c r="O48" s="86">
        <v>8822313889</v>
      </c>
      <c r="P48" s="106">
        <v>43572</v>
      </c>
      <c r="Q48" s="89" t="s">
        <v>122</v>
      </c>
      <c r="R48" s="65"/>
      <c r="S48" s="65" t="s">
        <v>77</v>
      </c>
      <c r="T48" s="65"/>
    </row>
    <row r="49" spans="1:20" x14ac:dyDescent="0.3">
      <c r="A49" s="4">
        <v>45</v>
      </c>
      <c r="B49" s="73" t="s">
        <v>63</v>
      </c>
      <c r="C49" s="86" t="s">
        <v>163</v>
      </c>
      <c r="D49" s="86" t="s">
        <v>25</v>
      </c>
      <c r="E49" s="86">
        <v>80</v>
      </c>
      <c r="F49" s="86"/>
      <c r="G49" s="107">
        <v>25</v>
      </c>
      <c r="H49" s="107">
        <v>19</v>
      </c>
      <c r="I49" s="83">
        <v>44</v>
      </c>
      <c r="J49" s="105">
        <v>7399817974</v>
      </c>
      <c r="K49" s="86" t="s">
        <v>147</v>
      </c>
      <c r="L49" s="86" t="s">
        <v>148</v>
      </c>
      <c r="M49" s="86">
        <v>9854464469</v>
      </c>
      <c r="N49" s="86" t="s">
        <v>149</v>
      </c>
      <c r="O49" s="86">
        <v>9707594182</v>
      </c>
      <c r="P49" s="106">
        <v>43572</v>
      </c>
      <c r="Q49" s="89" t="s">
        <v>122</v>
      </c>
      <c r="R49" s="65"/>
      <c r="S49" s="65" t="s">
        <v>77</v>
      </c>
      <c r="T49" s="65"/>
    </row>
    <row r="50" spans="1:20" ht="33" x14ac:dyDescent="0.3">
      <c r="A50" s="4">
        <v>46</v>
      </c>
      <c r="B50" s="73" t="s">
        <v>63</v>
      </c>
      <c r="C50" s="86" t="s">
        <v>164</v>
      </c>
      <c r="D50" s="86" t="s">
        <v>23</v>
      </c>
      <c r="E50" s="86">
        <v>18070206203</v>
      </c>
      <c r="F50" s="86" t="s">
        <v>79</v>
      </c>
      <c r="G50" s="107">
        <v>29</v>
      </c>
      <c r="H50" s="107">
        <v>43</v>
      </c>
      <c r="I50" s="83">
        <v>72</v>
      </c>
      <c r="J50" s="67">
        <v>7896529591</v>
      </c>
      <c r="K50" s="86" t="s">
        <v>147</v>
      </c>
      <c r="L50" s="86" t="s">
        <v>148</v>
      </c>
      <c r="M50" s="86">
        <v>9854464469</v>
      </c>
      <c r="N50" s="86" t="s">
        <v>149</v>
      </c>
      <c r="O50" s="86">
        <v>9707594182</v>
      </c>
      <c r="P50" s="106">
        <v>43572</v>
      </c>
      <c r="Q50" s="89" t="s">
        <v>122</v>
      </c>
      <c r="R50" s="65"/>
      <c r="S50" s="65" t="s">
        <v>77</v>
      </c>
      <c r="T50" s="65"/>
    </row>
    <row r="51" spans="1:20" x14ac:dyDescent="0.3">
      <c r="A51" s="4">
        <v>47</v>
      </c>
      <c r="B51" s="59" t="s">
        <v>62</v>
      </c>
      <c r="C51" s="66" t="s">
        <v>165</v>
      </c>
      <c r="D51" s="61" t="s">
        <v>23</v>
      </c>
      <c r="E51" s="66">
        <v>18070203402</v>
      </c>
      <c r="F51" s="61" t="s">
        <v>166</v>
      </c>
      <c r="G51" s="60">
        <v>48</v>
      </c>
      <c r="H51" s="60">
        <v>62</v>
      </c>
      <c r="I51" s="59">
        <v>110</v>
      </c>
      <c r="J51" s="108">
        <v>9706325866</v>
      </c>
      <c r="K51" s="60" t="s">
        <v>167</v>
      </c>
      <c r="L51" s="63" t="s">
        <v>168</v>
      </c>
      <c r="M51" s="60">
        <v>9401453174</v>
      </c>
      <c r="N51" s="60" t="s">
        <v>169</v>
      </c>
      <c r="O51" s="60">
        <v>9854429558</v>
      </c>
      <c r="P51" s="106">
        <v>43573</v>
      </c>
      <c r="Q51" s="89" t="s">
        <v>76</v>
      </c>
      <c r="R51" s="65"/>
      <c r="S51" s="65" t="s">
        <v>77</v>
      </c>
      <c r="T51" s="65"/>
    </row>
    <row r="52" spans="1:20" x14ac:dyDescent="0.3">
      <c r="A52" s="4">
        <v>48</v>
      </c>
      <c r="B52" s="59" t="s">
        <v>63</v>
      </c>
      <c r="C52" s="66" t="s">
        <v>170</v>
      </c>
      <c r="D52" s="61" t="s">
        <v>25</v>
      </c>
      <c r="E52" s="66">
        <v>51</v>
      </c>
      <c r="F52" s="61"/>
      <c r="G52" s="60">
        <v>32</v>
      </c>
      <c r="H52" s="60">
        <v>16</v>
      </c>
      <c r="I52" s="59">
        <v>48</v>
      </c>
      <c r="J52" s="108">
        <v>9957015181</v>
      </c>
      <c r="K52" s="60" t="s">
        <v>104</v>
      </c>
      <c r="L52" s="60" t="s">
        <v>171</v>
      </c>
      <c r="M52" s="60">
        <v>9854488526</v>
      </c>
      <c r="N52" s="60" t="s">
        <v>172</v>
      </c>
      <c r="O52" s="60">
        <v>9613264053</v>
      </c>
      <c r="P52" s="106">
        <v>43573</v>
      </c>
      <c r="Q52" s="89" t="s">
        <v>76</v>
      </c>
      <c r="R52" s="65"/>
      <c r="S52" s="65" t="s">
        <v>77</v>
      </c>
      <c r="T52" s="65"/>
    </row>
    <row r="53" spans="1:20" x14ac:dyDescent="0.3">
      <c r="A53" s="4">
        <v>49</v>
      </c>
      <c r="B53" s="59" t="s">
        <v>63</v>
      </c>
      <c r="C53" s="60" t="s">
        <v>173</v>
      </c>
      <c r="D53" s="61" t="s">
        <v>23</v>
      </c>
      <c r="E53" s="60">
        <v>18070205401</v>
      </c>
      <c r="F53" s="61" t="s">
        <v>79</v>
      </c>
      <c r="G53" s="60">
        <v>24</v>
      </c>
      <c r="H53" s="60">
        <v>21</v>
      </c>
      <c r="I53" s="59">
        <v>45</v>
      </c>
      <c r="J53" s="72">
        <v>8753846387</v>
      </c>
      <c r="K53" s="60" t="s">
        <v>104</v>
      </c>
      <c r="L53" s="63" t="s">
        <v>171</v>
      </c>
      <c r="M53" s="60">
        <v>9854488526</v>
      </c>
      <c r="N53" s="60" t="s">
        <v>172</v>
      </c>
      <c r="O53" s="60">
        <v>9613264053</v>
      </c>
      <c r="P53" s="106">
        <v>43573</v>
      </c>
      <c r="Q53" s="89" t="s">
        <v>76</v>
      </c>
      <c r="R53" s="61"/>
      <c r="S53" s="65" t="s">
        <v>77</v>
      </c>
      <c r="T53" s="61"/>
    </row>
    <row r="54" spans="1:20" x14ac:dyDescent="0.3">
      <c r="A54" s="4">
        <v>50</v>
      </c>
      <c r="B54" s="100"/>
      <c r="C54" s="100"/>
      <c r="D54" s="100"/>
      <c r="E54" s="100"/>
      <c r="F54" s="100"/>
      <c r="G54" s="100"/>
      <c r="H54" s="100"/>
      <c r="I54" s="100"/>
      <c r="J54" s="100"/>
      <c r="K54" s="100"/>
      <c r="L54" s="100"/>
      <c r="M54" s="100"/>
      <c r="N54" s="100"/>
      <c r="O54" s="100"/>
      <c r="P54" s="81">
        <v>43574</v>
      </c>
      <c r="Q54" s="82" t="s">
        <v>87</v>
      </c>
      <c r="R54" s="82"/>
      <c r="S54" s="82"/>
      <c r="T54" s="82"/>
    </row>
    <row r="55" spans="1:20" x14ac:dyDescent="0.3">
      <c r="A55" s="4">
        <v>51</v>
      </c>
      <c r="B55" s="59" t="s">
        <v>62</v>
      </c>
      <c r="C55" s="105" t="s">
        <v>174</v>
      </c>
      <c r="D55" s="86" t="s">
        <v>25</v>
      </c>
      <c r="E55" s="105">
        <v>27</v>
      </c>
      <c r="F55" s="86"/>
      <c r="G55" s="105">
        <v>28</v>
      </c>
      <c r="H55" s="105">
        <v>12</v>
      </c>
      <c r="I55" s="83">
        <v>40</v>
      </c>
      <c r="J55" s="105">
        <v>9707735358</v>
      </c>
      <c r="K55" s="86" t="s">
        <v>158</v>
      </c>
      <c r="L55" s="86" t="s">
        <v>159</v>
      </c>
      <c r="M55" s="86">
        <v>8876435447</v>
      </c>
      <c r="N55" s="86" t="s">
        <v>175</v>
      </c>
      <c r="O55" s="86">
        <v>8876238183</v>
      </c>
      <c r="P55" s="106">
        <v>43575</v>
      </c>
      <c r="Q55" s="89" t="s">
        <v>96</v>
      </c>
      <c r="R55" s="65"/>
      <c r="S55" s="65" t="s">
        <v>77</v>
      </c>
      <c r="T55" s="65"/>
    </row>
    <row r="56" spans="1:20" x14ac:dyDescent="0.3">
      <c r="A56" s="4">
        <v>52</v>
      </c>
      <c r="B56" s="59" t="s">
        <v>62</v>
      </c>
      <c r="C56" s="86" t="s">
        <v>176</v>
      </c>
      <c r="D56" s="86" t="s">
        <v>25</v>
      </c>
      <c r="E56" s="107">
        <v>28</v>
      </c>
      <c r="F56" s="86"/>
      <c r="G56" s="105">
        <v>25</v>
      </c>
      <c r="H56" s="105">
        <v>21</v>
      </c>
      <c r="I56" s="83">
        <v>46</v>
      </c>
      <c r="J56" s="105">
        <v>9508813724</v>
      </c>
      <c r="K56" s="86" t="s">
        <v>158</v>
      </c>
      <c r="L56" s="86" t="s">
        <v>159</v>
      </c>
      <c r="M56" s="86">
        <v>8876435447</v>
      </c>
      <c r="N56" s="86" t="s">
        <v>175</v>
      </c>
      <c r="O56" s="86">
        <v>8876238183</v>
      </c>
      <c r="P56" s="106">
        <v>43575</v>
      </c>
      <c r="Q56" s="89" t="s">
        <v>96</v>
      </c>
      <c r="R56" s="65"/>
      <c r="S56" s="65" t="s">
        <v>77</v>
      </c>
      <c r="T56" s="65"/>
    </row>
    <row r="57" spans="1:20" x14ac:dyDescent="0.3">
      <c r="A57" s="4">
        <v>53</v>
      </c>
      <c r="B57" s="59" t="s">
        <v>62</v>
      </c>
      <c r="C57" s="86" t="s">
        <v>177</v>
      </c>
      <c r="D57" s="86" t="s">
        <v>23</v>
      </c>
      <c r="E57" s="107">
        <v>18070206601</v>
      </c>
      <c r="F57" s="86" t="s">
        <v>79</v>
      </c>
      <c r="G57" s="107">
        <v>33</v>
      </c>
      <c r="H57" s="107">
        <v>33</v>
      </c>
      <c r="I57" s="83">
        <v>66</v>
      </c>
      <c r="J57" s="67">
        <v>9957021422</v>
      </c>
      <c r="K57" s="86" t="s">
        <v>158</v>
      </c>
      <c r="L57" s="86" t="s">
        <v>159</v>
      </c>
      <c r="M57" s="86">
        <v>8876435447</v>
      </c>
      <c r="N57" s="86" t="s">
        <v>175</v>
      </c>
      <c r="O57" s="86">
        <v>8876238183</v>
      </c>
      <c r="P57" s="106">
        <v>43575</v>
      </c>
      <c r="Q57" s="89" t="s">
        <v>96</v>
      </c>
      <c r="R57" s="65"/>
      <c r="S57" s="65" t="s">
        <v>77</v>
      </c>
      <c r="T57" s="65"/>
    </row>
    <row r="58" spans="1:20" x14ac:dyDescent="0.3">
      <c r="A58" s="4">
        <v>54</v>
      </c>
      <c r="B58" s="73" t="s">
        <v>63</v>
      </c>
      <c r="C58" s="86" t="s">
        <v>178</v>
      </c>
      <c r="D58" s="86" t="s">
        <v>25</v>
      </c>
      <c r="E58" s="107">
        <v>81</v>
      </c>
      <c r="F58" s="86"/>
      <c r="G58" s="105">
        <v>21</v>
      </c>
      <c r="H58" s="105">
        <v>25</v>
      </c>
      <c r="I58" s="83">
        <v>46</v>
      </c>
      <c r="J58" s="109">
        <v>8761832511</v>
      </c>
      <c r="K58" s="86" t="s">
        <v>147</v>
      </c>
      <c r="L58" s="86" t="s">
        <v>148</v>
      </c>
      <c r="M58" s="86">
        <v>9854464469</v>
      </c>
      <c r="N58" s="86" t="s">
        <v>149</v>
      </c>
      <c r="O58" s="86">
        <v>9707594182</v>
      </c>
      <c r="P58" s="106">
        <v>43575</v>
      </c>
      <c r="Q58" s="89" t="s">
        <v>96</v>
      </c>
      <c r="R58" s="110"/>
      <c r="S58" s="65" t="s">
        <v>77</v>
      </c>
      <c r="T58" s="110"/>
    </row>
    <row r="59" spans="1:20" ht="30" x14ac:dyDescent="0.3">
      <c r="A59" s="4">
        <v>55</v>
      </c>
      <c r="B59" s="73" t="s">
        <v>63</v>
      </c>
      <c r="C59" s="67" t="s">
        <v>179</v>
      </c>
      <c r="D59" s="61" t="s">
        <v>23</v>
      </c>
      <c r="E59" s="67">
        <v>18070205904</v>
      </c>
      <c r="F59" s="111" t="s">
        <v>79</v>
      </c>
      <c r="G59" s="60">
        <v>36</v>
      </c>
      <c r="H59" s="60">
        <v>43</v>
      </c>
      <c r="I59" s="59">
        <v>79</v>
      </c>
      <c r="J59" s="67">
        <v>8638059283</v>
      </c>
      <c r="K59" s="61" t="s">
        <v>147</v>
      </c>
      <c r="L59" s="61" t="s">
        <v>148</v>
      </c>
      <c r="M59" s="61">
        <v>9854464469</v>
      </c>
      <c r="N59" s="61" t="s">
        <v>149</v>
      </c>
      <c r="O59" s="61">
        <v>9707594182</v>
      </c>
      <c r="P59" s="106">
        <v>43575</v>
      </c>
      <c r="Q59" s="89" t="s">
        <v>96</v>
      </c>
      <c r="R59" s="110"/>
      <c r="S59" s="65" t="s">
        <v>77</v>
      </c>
      <c r="T59" s="110"/>
    </row>
    <row r="60" spans="1:20" x14ac:dyDescent="0.3">
      <c r="A60" s="4">
        <v>56</v>
      </c>
      <c r="B60" s="75"/>
      <c r="C60" s="101" t="s">
        <v>156</v>
      </c>
      <c r="D60" s="82"/>
      <c r="E60" s="101"/>
      <c r="F60" s="112"/>
      <c r="G60" s="100"/>
      <c r="H60" s="100"/>
      <c r="I60" s="75"/>
      <c r="J60" s="101"/>
      <c r="K60" s="82"/>
      <c r="L60" s="82"/>
      <c r="M60" s="82"/>
      <c r="N60" s="82"/>
      <c r="O60" s="82"/>
      <c r="P60" s="81">
        <v>43576</v>
      </c>
      <c r="Q60" s="82" t="s">
        <v>101</v>
      </c>
      <c r="R60" s="113"/>
      <c r="S60" s="82"/>
      <c r="T60" s="113"/>
    </row>
    <row r="61" spans="1:20" x14ac:dyDescent="0.3">
      <c r="A61" s="4">
        <v>57</v>
      </c>
      <c r="B61" s="59" t="s">
        <v>62</v>
      </c>
      <c r="C61" s="65" t="s">
        <v>180</v>
      </c>
      <c r="D61" s="65" t="s">
        <v>25</v>
      </c>
      <c r="E61" s="74">
        <v>38</v>
      </c>
      <c r="F61" s="65"/>
      <c r="G61" s="74">
        <v>21</v>
      </c>
      <c r="H61" s="74">
        <v>23</v>
      </c>
      <c r="I61" s="73">
        <v>44</v>
      </c>
      <c r="J61" s="83">
        <v>9085518281</v>
      </c>
      <c r="K61" s="65" t="s">
        <v>158</v>
      </c>
      <c r="L61" s="65" t="s">
        <v>159</v>
      </c>
      <c r="M61" s="65">
        <v>8876435447</v>
      </c>
      <c r="N61" s="65" t="s">
        <v>181</v>
      </c>
      <c r="O61" s="65">
        <v>8822957979</v>
      </c>
      <c r="P61" s="106">
        <v>43577</v>
      </c>
      <c r="Q61" s="89" t="s">
        <v>107</v>
      </c>
      <c r="R61" s="110"/>
      <c r="S61" s="65" t="s">
        <v>77</v>
      </c>
      <c r="T61" s="110"/>
    </row>
    <row r="62" spans="1:20" x14ac:dyDescent="0.3">
      <c r="A62" s="4">
        <v>58</v>
      </c>
      <c r="B62" s="59" t="s">
        <v>62</v>
      </c>
      <c r="C62" s="65" t="s">
        <v>182</v>
      </c>
      <c r="D62" s="65" t="s">
        <v>23</v>
      </c>
      <c r="E62" s="74">
        <v>18070212302</v>
      </c>
      <c r="F62" s="65" t="s">
        <v>79</v>
      </c>
      <c r="G62" s="104">
        <v>39</v>
      </c>
      <c r="H62" s="104">
        <v>29</v>
      </c>
      <c r="I62" s="73">
        <v>68</v>
      </c>
      <c r="J62" s="114">
        <v>9613473194</v>
      </c>
      <c r="K62" s="65" t="s">
        <v>158</v>
      </c>
      <c r="L62" s="65" t="s">
        <v>159</v>
      </c>
      <c r="M62" s="65">
        <v>8876435447</v>
      </c>
      <c r="N62" s="65" t="s">
        <v>181</v>
      </c>
      <c r="O62" s="65">
        <v>8822957979</v>
      </c>
      <c r="P62" s="106">
        <v>43577</v>
      </c>
      <c r="Q62" s="89" t="s">
        <v>107</v>
      </c>
      <c r="R62" s="65"/>
      <c r="S62" s="65" t="s">
        <v>77</v>
      </c>
      <c r="T62" s="65"/>
    </row>
    <row r="63" spans="1:20" x14ac:dyDescent="0.3">
      <c r="A63" s="4">
        <v>59</v>
      </c>
      <c r="B63" s="73" t="s">
        <v>63</v>
      </c>
      <c r="C63" s="65" t="s">
        <v>183</v>
      </c>
      <c r="D63" s="65" t="s">
        <v>25</v>
      </c>
      <c r="E63" s="74">
        <v>177</v>
      </c>
      <c r="F63" s="65"/>
      <c r="G63" s="74">
        <v>26</v>
      </c>
      <c r="H63" s="74">
        <v>25</v>
      </c>
      <c r="I63" s="73">
        <v>51</v>
      </c>
      <c r="J63" s="105">
        <v>8011115465</v>
      </c>
      <c r="K63" s="65" t="s">
        <v>147</v>
      </c>
      <c r="L63" s="65" t="s">
        <v>148</v>
      </c>
      <c r="M63" s="65">
        <v>9854464469</v>
      </c>
      <c r="N63" s="65" t="s">
        <v>149</v>
      </c>
      <c r="O63" s="65">
        <v>9707594182</v>
      </c>
      <c r="P63" s="106">
        <v>43577</v>
      </c>
      <c r="Q63" s="89" t="s">
        <v>107</v>
      </c>
      <c r="R63" s="65"/>
      <c r="S63" s="65" t="s">
        <v>77</v>
      </c>
      <c r="T63" s="65"/>
    </row>
    <row r="64" spans="1:20" x14ac:dyDescent="0.3">
      <c r="A64" s="4">
        <v>60</v>
      </c>
      <c r="B64" s="73" t="s">
        <v>63</v>
      </c>
      <c r="C64" s="65" t="s">
        <v>184</v>
      </c>
      <c r="D64" s="65" t="s">
        <v>23</v>
      </c>
      <c r="E64" s="74">
        <v>18070206201</v>
      </c>
      <c r="F64" s="65" t="s">
        <v>79</v>
      </c>
      <c r="G64" s="104">
        <v>15</v>
      </c>
      <c r="H64" s="104">
        <v>18</v>
      </c>
      <c r="I64" s="73">
        <v>33</v>
      </c>
      <c r="J64" s="67">
        <v>9854355351</v>
      </c>
      <c r="K64" s="65" t="s">
        <v>147</v>
      </c>
      <c r="L64" s="65" t="s">
        <v>148</v>
      </c>
      <c r="M64" s="65">
        <v>9854464469</v>
      </c>
      <c r="N64" s="65" t="s">
        <v>149</v>
      </c>
      <c r="O64" s="65">
        <v>9707594182</v>
      </c>
      <c r="P64" s="106">
        <v>43577</v>
      </c>
      <c r="Q64" s="89" t="s">
        <v>107</v>
      </c>
      <c r="R64" s="65"/>
      <c r="S64" s="65" t="s">
        <v>77</v>
      </c>
      <c r="T64" s="65"/>
    </row>
    <row r="65" spans="1:20" ht="33" x14ac:dyDescent="0.3">
      <c r="A65" s="4">
        <v>61</v>
      </c>
      <c r="B65" s="59" t="s">
        <v>62</v>
      </c>
      <c r="C65" s="61" t="s">
        <v>185</v>
      </c>
      <c r="D65" s="61" t="s">
        <v>25</v>
      </c>
      <c r="E65" s="71">
        <v>98</v>
      </c>
      <c r="F65" s="61"/>
      <c r="G65" s="71">
        <v>17</v>
      </c>
      <c r="H65" s="71">
        <v>26</v>
      </c>
      <c r="I65" s="59">
        <v>43</v>
      </c>
      <c r="J65" s="62">
        <v>9957643678</v>
      </c>
      <c r="K65" s="61" t="s">
        <v>73</v>
      </c>
      <c r="L65" s="61" t="s">
        <v>74</v>
      </c>
      <c r="M65" s="61">
        <v>9864140254</v>
      </c>
      <c r="N65" s="61" t="s">
        <v>186</v>
      </c>
      <c r="O65" s="61">
        <v>9957941165</v>
      </c>
      <c r="P65" s="106">
        <v>43578</v>
      </c>
      <c r="Q65" s="89" t="s">
        <v>116</v>
      </c>
      <c r="R65" s="65"/>
      <c r="S65" s="65" t="s">
        <v>77</v>
      </c>
      <c r="T65" s="65"/>
    </row>
    <row r="66" spans="1:20" x14ac:dyDescent="0.3">
      <c r="A66" s="4">
        <v>62</v>
      </c>
      <c r="B66" s="59" t="s">
        <v>62</v>
      </c>
      <c r="C66" s="61" t="s">
        <v>187</v>
      </c>
      <c r="D66" s="61" t="s">
        <v>23</v>
      </c>
      <c r="E66" s="71">
        <v>18070209403</v>
      </c>
      <c r="F66" s="61" t="s">
        <v>79</v>
      </c>
      <c r="G66" s="71">
        <v>13</v>
      </c>
      <c r="H66" s="71">
        <v>19</v>
      </c>
      <c r="I66" s="59">
        <v>32</v>
      </c>
      <c r="J66" s="108">
        <v>9678122215</v>
      </c>
      <c r="K66" s="61" t="s">
        <v>73</v>
      </c>
      <c r="L66" s="61" t="s">
        <v>74</v>
      </c>
      <c r="M66" s="61">
        <v>9864140254</v>
      </c>
      <c r="N66" s="61" t="s">
        <v>188</v>
      </c>
      <c r="O66" s="61">
        <v>9854328593</v>
      </c>
      <c r="P66" s="106">
        <v>43578</v>
      </c>
      <c r="Q66" s="89" t="s">
        <v>116</v>
      </c>
      <c r="R66" s="61"/>
      <c r="S66" s="65" t="s">
        <v>77</v>
      </c>
      <c r="T66" s="61"/>
    </row>
    <row r="67" spans="1:20" x14ac:dyDescent="0.3">
      <c r="A67" s="4">
        <v>63</v>
      </c>
      <c r="B67" s="59" t="s">
        <v>63</v>
      </c>
      <c r="C67" s="66" t="s">
        <v>189</v>
      </c>
      <c r="D67" s="61" t="s">
        <v>23</v>
      </c>
      <c r="E67" s="66">
        <v>18070208203</v>
      </c>
      <c r="F67" s="115" t="s">
        <v>79</v>
      </c>
      <c r="G67" s="60">
        <v>38</v>
      </c>
      <c r="H67" s="60">
        <v>14</v>
      </c>
      <c r="I67" s="59">
        <v>52</v>
      </c>
      <c r="J67" s="72">
        <v>9954117891</v>
      </c>
      <c r="K67" s="61" t="s">
        <v>190</v>
      </c>
      <c r="L67" s="61" t="s">
        <v>191</v>
      </c>
      <c r="M67" s="61">
        <v>9864327546</v>
      </c>
      <c r="N67" s="61" t="s">
        <v>192</v>
      </c>
      <c r="O67" s="61">
        <v>9954459161</v>
      </c>
      <c r="P67" s="106">
        <v>43578</v>
      </c>
      <c r="Q67" s="89" t="s">
        <v>116</v>
      </c>
      <c r="R67" s="89"/>
      <c r="S67" s="65" t="s">
        <v>77</v>
      </c>
      <c r="T67" s="89"/>
    </row>
    <row r="68" spans="1:20" x14ac:dyDescent="0.3">
      <c r="A68" s="4">
        <v>64</v>
      </c>
      <c r="B68" s="59" t="s">
        <v>63</v>
      </c>
      <c r="C68" s="61" t="s">
        <v>193</v>
      </c>
      <c r="D68" s="61" t="s">
        <v>23</v>
      </c>
      <c r="E68" s="71">
        <v>18070208204</v>
      </c>
      <c r="F68" s="61" t="s">
        <v>89</v>
      </c>
      <c r="G68" s="60">
        <v>32</v>
      </c>
      <c r="H68" s="60">
        <v>24</v>
      </c>
      <c r="I68" s="59">
        <v>56</v>
      </c>
      <c r="J68" s="72">
        <v>9854198534</v>
      </c>
      <c r="K68" s="61" t="s">
        <v>190</v>
      </c>
      <c r="L68" s="61" t="s">
        <v>191</v>
      </c>
      <c r="M68" s="61">
        <v>9864327546</v>
      </c>
      <c r="N68" s="61" t="s">
        <v>192</v>
      </c>
      <c r="O68" s="61">
        <v>9954459161</v>
      </c>
      <c r="P68" s="106">
        <v>43578</v>
      </c>
      <c r="Q68" s="89" t="s">
        <v>116</v>
      </c>
      <c r="R68" s="89"/>
      <c r="S68" s="65" t="s">
        <v>77</v>
      </c>
      <c r="T68" s="89"/>
    </row>
    <row r="69" spans="1:20" x14ac:dyDescent="0.3">
      <c r="A69" s="4">
        <v>65</v>
      </c>
      <c r="B69" s="59" t="s">
        <v>62</v>
      </c>
      <c r="C69" s="66" t="s">
        <v>194</v>
      </c>
      <c r="D69" s="61" t="s">
        <v>23</v>
      </c>
      <c r="E69" s="66">
        <v>18070209301</v>
      </c>
      <c r="F69" s="115" t="s">
        <v>79</v>
      </c>
      <c r="G69" s="60">
        <v>15</v>
      </c>
      <c r="H69" s="60">
        <v>22</v>
      </c>
      <c r="I69" s="59">
        <v>37</v>
      </c>
      <c r="J69" s="72">
        <v>9435677872</v>
      </c>
      <c r="K69" s="105" t="s">
        <v>195</v>
      </c>
      <c r="L69" s="105" t="s">
        <v>196</v>
      </c>
      <c r="M69" s="60">
        <v>9577044567</v>
      </c>
      <c r="N69" s="60" t="s">
        <v>197</v>
      </c>
      <c r="O69" s="60">
        <v>8822314447</v>
      </c>
      <c r="P69" s="106">
        <v>43579</v>
      </c>
      <c r="Q69" s="89" t="s">
        <v>122</v>
      </c>
      <c r="R69" s="89"/>
      <c r="S69" s="65" t="s">
        <v>77</v>
      </c>
      <c r="T69" s="89"/>
    </row>
    <row r="70" spans="1:20" x14ac:dyDescent="0.3">
      <c r="A70" s="4">
        <v>66</v>
      </c>
      <c r="B70" s="59" t="s">
        <v>62</v>
      </c>
      <c r="C70" s="66" t="s">
        <v>198</v>
      </c>
      <c r="D70" s="61" t="s">
        <v>23</v>
      </c>
      <c r="E70" s="66">
        <v>18070209303</v>
      </c>
      <c r="F70" s="60" t="s">
        <v>166</v>
      </c>
      <c r="G70" s="60">
        <v>10</v>
      </c>
      <c r="H70" s="60">
        <v>15</v>
      </c>
      <c r="I70" s="59">
        <v>25</v>
      </c>
      <c r="J70" s="116">
        <v>9854285847</v>
      </c>
      <c r="K70" s="105" t="s">
        <v>195</v>
      </c>
      <c r="L70" s="105" t="s">
        <v>196</v>
      </c>
      <c r="M70" s="60">
        <v>9577044567</v>
      </c>
      <c r="N70" s="60" t="s">
        <v>197</v>
      </c>
      <c r="O70" s="60">
        <v>8822314447</v>
      </c>
      <c r="P70" s="106">
        <v>43579</v>
      </c>
      <c r="Q70" s="89" t="s">
        <v>122</v>
      </c>
      <c r="R70" s="89"/>
      <c r="S70" s="65" t="s">
        <v>77</v>
      </c>
      <c r="T70" s="89"/>
    </row>
    <row r="71" spans="1:20" x14ac:dyDescent="0.3">
      <c r="A71" s="4">
        <v>67</v>
      </c>
      <c r="B71" s="59" t="s">
        <v>63</v>
      </c>
      <c r="C71" s="66" t="s">
        <v>199</v>
      </c>
      <c r="D71" s="61" t="s">
        <v>23</v>
      </c>
      <c r="E71" s="66">
        <v>18070208101</v>
      </c>
      <c r="F71" s="60" t="s">
        <v>200</v>
      </c>
      <c r="G71" s="60">
        <v>66</v>
      </c>
      <c r="H71" s="60">
        <v>60</v>
      </c>
      <c r="I71" s="59">
        <v>126</v>
      </c>
      <c r="J71" s="108">
        <v>9864173904</v>
      </c>
      <c r="K71" s="60" t="s">
        <v>82</v>
      </c>
      <c r="L71" s="60" t="s">
        <v>83</v>
      </c>
      <c r="M71" s="60">
        <v>9954471705</v>
      </c>
      <c r="N71" s="60" t="s">
        <v>201</v>
      </c>
      <c r="O71" s="60">
        <v>8011115232</v>
      </c>
      <c r="P71" s="106">
        <v>43579</v>
      </c>
      <c r="Q71" s="89" t="s">
        <v>122</v>
      </c>
      <c r="R71" s="89"/>
      <c r="S71" s="65" t="s">
        <v>77</v>
      </c>
      <c r="T71" s="89"/>
    </row>
    <row r="72" spans="1:20" x14ac:dyDescent="0.3">
      <c r="A72" s="4">
        <v>68</v>
      </c>
      <c r="B72" s="59" t="s">
        <v>62</v>
      </c>
      <c r="C72" s="66" t="s">
        <v>202</v>
      </c>
      <c r="D72" s="61" t="s">
        <v>23</v>
      </c>
      <c r="E72" s="66">
        <v>18070205202</v>
      </c>
      <c r="F72" s="115" t="s">
        <v>79</v>
      </c>
      <c r="G72" s="60">
        <v>19</v>
      </c>
      <c r="H72" s="60">
        <v>18</v>
      </c>
      <c r="I72" s="59">
        <v>37</v>
      </c>
      <c r="J72" s="72">
        <v>9957318037</v>
      </c>
      <c r="K72" s="61" t="s">
        <v>203</v>
      </c>
      <c r="L72" s="61" t="s">
        <v>204</v>
      </c>
      <c r="M72" s="61">
        <v>9854375127</v>
      </c>
      <c r="N72" s="61" t="s">
        <v>205</v>
      </c>
      <c r="O72" s="61">
        <v>9613122793</v>
      </c>
      <c r="P72" s="106">
        <v>43580</v>
      </c>
      <c r="Q72" s="89" t="s">
        <v>76</v>
      </c>
      <c r="R72" s="89"/>
      <c r="S72" s="65" t="s">
        <v>77</v>
      </c>
      <c r="T72" s="89"/>
    </row>
    <row r="73" spans="1:20" x14ac:dyDescent="0.3">
      <c r="A73" s="4">
        <v>69</v>
      </c>
      <c r="B73" s="59" t="s">
        <v>62</v>
      </c>
      <c r="C73" s="61" t="s">
        <v>206</v>
      </c>
      <c r="D73" s="61" t="s">
        <v>23</v>
      </c>
      <c r="E73" s="71">
        <v>18070212202</v>
      </c>
      <c r="F73" s="61" t="s">
        <v>79</v>
      </c>
      <c r="G73" s="71">
        <v>19</v>
      </c>
      <c r="H73" s="71">
        <v>16</v>
      </c>
      <c r="I73" s="59">
        <v>35</v>
      </c>
      <c r="J73" s="116">
        <v>7896730543</v>
      </c>
      <c r="K73" s="61" t="s">
        <v>203</v>
      </c>
      <c r="L73" s="61" t="s">
        <v>204</v>
      </c>
      <c r="M73" s="61">
        <v>9854375127</v>
      </c>
      <c r="N73" s="61" t="s">
        <v>207</v>
      </c>
      <c r="O73" s="61">
        <v>9854438087</v>
      </c>
      <c r="P73" s="106">
        <v>43580</v>
      </c>
      <c r="Q73" s="89" t="s">
        <v>76</v>
      </c>
      <c r="R73" s="89"/>
      <c r="S73" s="65" t="s">
        <v>77</v>
      </c>
      <c r="T73" s="89"/>
    </row>
    <row r="74" spans="1:20" x14ac:dyDescent="0.3">
      <c r="A74" s="4">
        <v>70</v>
      </c>
      <c r="B74" s="59" t="s">
        <v>62</v>
      </c>
      <c r="C74" s="61" t="s">
        <v>208</v>
      </c>
      <c r="D74" s="61" t="s">
        <v>23</v>
      </c>
      <c r="E74" s="71">
        <v>18070212201</v>
      </c>
      <c r="F74" s="61" t="s">
        <v>79</v>
      </c>
      <c r="G74" s="60">
        <v>17</v>
      </c>
      <c r="H74" s="60">
        <v>13</v>
      </c>
      <c r="I74" s="59">
        <v>30</v>
      </c>
      <c r="J74" s="72">
        <v>9678810747</v>
      </c>
      <c r="K74" s="61" t="s">
        <v>203</v>
      </c>
      <c r="L74" s="61" t="s">
        <v>204</v>
      </c>
      <c r="M74" s="61">
        <v>9854375127</v>
      </c>
      <c r="N74" s="61" t="s">
        <v>207</v>
      </c>
      <c r="O74" s="61">
        <v>9854438087</v>
      </c>
      <c r="P74" s="106">
        <v>43580</v>
      </c>
      <c r="Q74" s="89" t="s">
        <v>76</v>
      </c>
      <c r="R74" s="65"/>
      <c r="S74" s="65" t="s">
        <v>77</v>
      </c>
      <c r="T74" s="65"/>
    </row>
    <row r="75" spans="1:20" x14ac:dyDescent="0.3">
      <c r="A75" s="4">
        <v>71</v>
      </c>
      <c r="B75" s="59" t="s">
        <v>63</v>
      </c>
      <c r="C75" s="66" t="s">
        <v>209</v>
      </c>
      <c r="D75" s="61" t="s">
        <v>23</v>
      </c>
      <c r="E75" s="66">
        <v>18070206202</v>
      </c>
      <c r="F75" s="115" t="s">
        <v>79</v>
      </c>
      <c r="G75" s="60">
        <v>43</v>
      </c>
      <c r="H75" s="60">
        <v>44</v>
      </c>
      <c r="I75" s="59">
        <v>87</v>
      </c>
      <c r="J75" s="108">
        <v>7896390627</v>
      </c>
      <c r="K75" s="61" t="s">
        <v>147</v>
      </c>
      <c r="L75" s="61" t="s">
        <v>148</v>
      </c>
      <c r="M75" s="61">
        <v>9854464469</v>
      </c>
      <c r="N75" s="61" t="s">
        <v>149</v>
      </c>
      <c r="O75" s="61">
        <v>9707594182</v>
      </c>
      <c r="P75" s="106">
        <v>43580</v>
      </c>
      <c r="Q75" s="89" t="s">
        <v>76</v>
      </c>
      <c r="R75" s="65"/>
      <c r="S75" s="65" t="s">
        <v>77</v>
      </c>
      <c r="T75" s="65"/>
    </row>
    <row r="76" spans="1:20" ht="33" x14ac:dyDescent="0.3">
      <c r="A76" s="4">
        <v>72</v>
      </c>
      <c r="B76" s="59" t="s">
        <v>63</v>
      </c>
      <c r="C76" s="61" t="s">
        <v>210</v>
      </c>
      <c r="D76" s="61" t="s">
        <v>23</v>
      </c>
      <c r="E76" s="71">
        <v>18070206212</v>
      </c>
      <c r="F76" s="61" t="s">
        <v>79</v>
      </c>
      <c r="G76" s="60">
        <v>21</v>
      </c>
      <c r="H76" s="60">
        <v>16</v>
      </c>
      <c r="I76" s="59">
        <v>37</v>
      </c>
      <c r="J76" s="108">
        <v>9864644303</v>
      </c>
      <c r="K76" s="61" t="s">
        <v>147</v>
      </c>
      <c r="L76" s="61" t="s">
        <v>148</v>
      </c>
      <c r="M76" s="61">
        <v>9854464469</v>
      </c>
      <c r="N76" s="61" t="s">
        <v>149</v>
      </c>
      <c r="O76" s="61">
        <v>9707594182</v>
      </c>
      <c r="P76" s="106">
        <v>43580</v>
      </c>
      <c r="Q76" s="89" t="s">
        <v>76</v>
      </c>
      <c r="R76" s="65"/>
      <c r="S76" s="65" t="s">
        <v>77</v>
      </c>
      <c r="T76" s="65"/>
    </row>
    <row r="77" spans="1:20" x14ac:dyDescent="0.3">
      <c r="A77" s="4">
        <v>73</v>
      </c>
      <c r="B77" s="73" t="s">
        <v>62</v>
      </c>
      <c r="C77" s="65" t="s">
        <v>211</v>
      </c>
      <c r="D77" s="65" t="s">
        <v>23</v>
      </c>
      <c r="E77" s="74">
        <v>18070209701</v>
      </c>
      <c r="F77" s="65" t="s">
        <v>212</v>
      </c>
      <c r="G77" s="74">
        <v>46</v>
      </c>
      <c r="H77" s="74">
        <v>62</v>
      </c>
      <c r="I77" s="73">
        <v>108</v>
      </c>
      <c r="J77" s="67">
        <v>8011690990</v>
      </c>
      <c r="K77" s="65" t="s">
        <v>73</v>
      </c>
      <c r="L77" s="65" t="s">
        <v>213</v>
      </c>
      <c r="M77" s="65">
        <v>9864140254</v>
      </c>
      <c r="N77" s="65" t="s">
        <v>214</v>
      </c>
      <c r="O77" s="65">
        <v>9707560780</v>
      </c>
      <c r="P77" s="106">
        <v>43581</v>
      </c>
      <c r="Q77" s="89" t="s">
        <v>87</v>
      </c>
      <c r="R77" s="65"/>
      <c r="S77" s="65" t="s">
        <v>77</v>
      </c>
      <c r="T77" s="65"/>
    </row>
    <row r="78" spans="1:20" x14ac:dyDescent="0.3">
      <c r="A78" s="4">
        <v>74</v>
      </c>
      <c r="B78" s="73" t="s">
        <v>63</v>
      </c>
      <c r="C78" s="65" t="s">
        <v>215</v>
      </c>
      <c r="D78" s="65" t="s">
        <v>25</v>
      </c>
      <c r="E78" s="74">
        <v>46</v>
      </c>
      <c r="F78" s="65"/>
      <c r="G78" s="74">
        <v>14</v>
      </c>
      <c r="H78" s="74">
        <v>14</v>
      </c>
      <c r="I78" s="73">
        <v>28</v>
      </c>
      <c r="J78" s="104">
        <v>9954112711</v>
      </c>
      <c r="K78" s="65" t="s">
        <v>167</v>
      </c>
      <c r="L78" s="65" t="s">
        <v>216</v>
      </c>
      <c r="M78" s="65">
        <v>8876502360</v>
      </c>
      <c r="N78" s="65" t="s">
        <v>217</v>
      </c>
      <c r="O78" s="65">
        <v>9706654102</v>
      </c>
      <c r="P78" s="106">
        <v>43581</v>
      </c>
      <c r="Q78" s="89" t="s">
        <v>87</v>
      </c>
      <c r="R78" s="65"/>
      <c r="S78" s="65" t="s">
        <v>77</v>
      </c>
      <c r="T78" s="65"/>
    </row>
    <row r="79" spans="1:20" x14ac:dyDescent="0.3">
      <c r="A79" s="4">
        <v>75</v>
      </c>
      <c r="B79" s="73" t="s">
        <v>63</v>
      </c>
      <c r="C79" s="65" t="s">
        <v>218</v>
      </c>
      <c r="D79" s="65" t="s">
        <v>23</v>
      </c>
      <c r="E79" s="74">
        <v>18070210201</v>
      </c>
      <c r="F79" s="65" t="s">
        <v>79</v>
      </c>
      <c r="G79" s="104">
        <v>26</v>
      </c>
      <c r="H79" s="104">
        <v>34</v>
      </c>
      <c r="I79" s="73">
        <v>60</v>
      </c>
      <c r="J79" s="67">
        <v>9678090453</v>
      </c>
      <c r="K79" s="65" t="s">
        <v>167</v>
      </c>
      <c r="L79" s="65" t="s">
        <v>216</v>
      </c>
      <c r="M79" s="65">
        <v>8876502360</v>
      </c>
      <c r="N79" s="65" t="s">
        <v>217</v>
      </c>
      <c r="O79" s="65">
        <v>9706654102</v>
      </c>
      <c r="P79" s="106">
        <v>43581</v>
      </c>
      <c r="Q79" s="89" t="s">
        <v>87</v>
      </c>
      <c r="R79" s="65"/>
      <c r="S79" s="65" t="s">
        <v>77</v>
      </c>
      <c r="T79" s="65"/>
    </row>
    <row r="80" spans="1:20" x14ac:dyDescent="0.3">
      <c r="A80" s="4">
        <v>76</v>
      </c>
      <c r="B80" s="59" t="s">
        <v>62</v>
      </c>
      <c r="C80" s="65" t="s">
        <v>219</v>
      </c>
      <c r="D80" s="65" t="s">
        <v>25</v>
      </c>
      <c r="E80" s="74">
        <v>30</v>
      </c>
      <c r="F80" s="65"/>
      <c r="G80" s="74">
        <v>15</v>
      </c>
      <c r="H80" s="74">
        <v>27</v>
      </c>
      <c r="I80" s="73">
        <v>42</v>
      </c>
      <c r="J80" s="65">
        <v>9957297299</v>
      </c>
      <c r="K80" s="65" t="s">
        <v>220</v>
      </c>
      <c r="L80" s="65" t="s">
        <v>221</v>
      </c>
      <c r="M80" s="65">
        <v>9508033715</v>
      </c>
      <c r="N80" s="65" t="s">
        <v>222</v>
      </c>
      <c r="O80" s="65">
        <v>9085404494</v>
      </c>
      <c r="P80" s="106">
        <v>43582</v>
      </c>
      <c r="Q80" s="89" t="s">
        <v>96</v>
      </c>
      <c r="R80" s="65"/>
      <c r="S80" s="65" t="s">
        <v>77</v>
      </c>
      <c r="T80" s="65"/>
    </row>
    <row r="81" spans="1:20" x14ac:dyDescent="0.3">
      <c r="A81" s="4">
        <v>77</v>
      </c>
      <c r="B81" s="59" t="s">
        <v>62</v>
      </c>
      <c r="C81" s="65" t="s">
        <v>223</v>
      </c>
      <c r="D81" s="65" t="s">
        <v>23</v>
      </c>
      <c r="E81" s="74">
        <v>18070211901</v>
      </c>
      <c r="F81" s="65" t="s">
        <v>79</v>
      </c>
      <c r="G81" s="74">
        <v>25</v>
      </c>
      <c r="H81" s="74">
        <v>28</v>
      </c>
      <c r="I81" s="73">
        <v>53</v>
      </c>
      <c r="J81" s="70">
        <v>9613226953</v>
      </c>
      <c r="K81" s="65" t="s">
        <v>220</v>
      </c>
      <c r="L81" s="65" t="s">
        <v>221</v>
      </c>
      <c r="M81" s="65">
        <v>9508033715</v>
      </c>
      <c r="N81" s="65" t="s">
        <v>222</v>
      </c>
      <c r="O81" s="65">
        <v>9085404494</v>
      </c>
      <c r="P81" s="106">
        <v>43582</v>
      </c>
      <c r="Q81" s="89" t="s">
        <v>96</v>
      </c>
      <c r="R81" s="65"/>
      <c r="S81" s="65" t="s">
        <v>77</v>
      </c>
      <c r="T81" s="65"/>
    </row>
    <row r="82" spans="1:20" x14ac:dyDescent="0.3">
      <c r="A82" s="4">
        <v>78</v>
      </c>
      <c r="B82" s="73" t="s">
        <v>63</v>
      </c>
      <c r="C82" s="65" t="s">
        <v>224</v>
      </c>
      <c r="D82" s="65" t="s">
        <v>25</v>
      </c>
      <c r="E82" s="74">
        <v>6</v>
      </c>
      <c r="F82" s="65"/>
      <c r="G82" s="104">
        <v>27</v>
      </c>
      <c r="H82" s="104">
        <v>18</v>
      </c>
      <c r="I82" s="73">
        <v>45</v>
      </c>
      <c r="J82" s="104">
        <v>9957509406</v>
      </c>
      <c r="K82" s="65" t="s">
        <v>225</v>
      </c>
      <c r="L82" s="65" t="s">
        <v>226</v>
      </c>
      <c r="M82" s="65">
        <v>9859263157</v>
      </c>
      <c r="N82" s="65" t="s">
        <v>227</v>
      </c>
      <c r="O82" s="65">
        <v>9577671622</v>
      </c>
      <c r="P82" s="106">
        <v>43582</v>
      </c>
      <c r="Q82" s="89" t="s">
        <v>96</v>
      </c>
      <c r="R82" s="65"/>
      <c r="S82" s="65" t="s">
        <v>77</v>
      </c>
      <c r="T82" s="65"/>
    </row>
    <row r="83" spans="1:20" x14ac:dyDescent="0.3">
      <c r="A83" s="4">
        <v>79</v>
      </c>
      <c r="B83" s="73" t="s">
        <v>63</v>
      </c>
      <c r="C83" s="65" t="s">
        <v>228</v>
      </c>
      <c r="D83" s="65" t="s">
        <v>23</v>
      </c>
      <c r="E83" s="74">
        <v>18070204104</v>
      </c>
      <c r="F83" s="65" t="s">
        <v>79</v>
      </c>
      <c r="G83" s="104">
        <v>15</v>
      </c>
      <c r="H83" s="104">
        <v>13</v>
      </c>
      <c r="I83" s="73">
        <v>28</v>
      </c>
      <c r="J83" s="65">
        <v>9859461029</v>
      </c>
      <c r="K83" s="65" t="s">
        <v>225</v>
      </c>
      <c r="L83" s="65" t="s">
        <v>226</v>
      </c>
      <c r="M83" s="65">
        <v>9859263157</v>
      </c>
      <c r="N83" s="65" t="s">
        <v>227</v>
      </c>
      <c r="O83" s="65">
        <v>9577671622</v>
      </c>
      <c r="P83" s="106">
        <v>43582</v>
      </c>
      <c r="Q83" s="89" t="s">
        <v>96</v>
      </c>
      <c r="R83" s="65"/>
      <c r="S83" s="65" t="s">
        <v>77</v>
      </c>
      <c r="T83" s="65"/>
    </row>
    <row r="84" spans="1:20" x14ac:dyDescent="0.3">
      <c r="A84" s="4">
        <v>80</v>
      </c>
      <c r="B84" s="73" t="s">
        <v>63</v>
      </c>
      <c r="C84" s="66" t="s">
        <v>229</v>
      </c>
      <c r="D84" s="65" t="s">
        <v>23</v>
      </c>
      <c r="E84" s="66">
        <v>18070204105</v>
      </c>
      <c r="F84" s="115" t="s">
        <v>79</v>
      </c>
      <c r="G84" s="60">
        <v>21</v>
      </c>
      <c r="H84" s="69">
        <v>20</v>
      </c>
      <c r="I84" s="117">
        <v>41</v>
      </c>
      <c r="J84" s="118">
        <v>8472057533</v>
      </c>
      <c r="K84" s="119" t="s">
        <v>225</v>
      </c>
      <c r="L84" s="120" t="s">
        <v>226</v>
      </c>
      <c r="M84" s="120">
        <v>9859263157</v>
      </c>
      <c r="N84" s="120" t="s">
        <v>227</v>
      </c>
      <c r="O84" s="120">
        <v>9577671622</v>
      </c>
      <c r="P84" s="106">
        <v>43582</v>
      </c>
      <c r="Q84" s="89" t="s">
        <v>96</v>
      </c>
      <c r="R84" s="65"/>
      <c r="S84" s="65" t="s">
        <v>77</v>
      </c>
      <c r="T84" s="65"/>
    </row>
    <row r="85" spans="1:20" x14ac:dyDescent="0.3">
      <c r="A85" s="4">
        <v>81</v>
      </c>
      <c r="B85" s="75"/>
      <c r="C85" s="76"/>
      <c r="D85" s="82"/>
      <c r="E85" s="76"/>
      <c r="F85" s="103"/>
      <c r="G85" s="100"/>
      <c r="H85" s="121"/>
      <c r="I85" s="122"/>
      <c r="J85" s="123"/>
      <c r="K85" s="124"/>
      <c r="L85" s="124"/>
      <c r="M85" s="124"/>
      <c r="N85" s="124"/>
      <c r="O85" s="124"/>
      <c r="P85" s="81">
        <v>43583</v>
      </c>
      <c r="Q85" s="82" t="s">
        <v>101</v>
      </c>
      <c r="R85" s="82"/>
      <c r="S85" s="82"/>
      <c r="T85" s="82"/>
    </row>
    <row r="86" spans="1:20" x14ac:dyDescent="0.3">
      <c r="A86" s="4">
        <v>82</v>
      </c>
      <c r="B86" s="125" t="s">
        <v>62</v>
      </c>
      <c r="C86" s="126" t="s">
        <v>230</v>
      </c>
      <c r="D86" s="126" t="s">
        <v>23</v>
      </c>
      <c r="E86" s="126">
        <v>18070206101</v>
      </c>
      <c r="F86" s="126" t="s">
        <v>79</v>
      </c>
      <c r="G86" s="125">
        <v>56</v>
      </c>
      <c r="H86" s="127">
        <v>61</v>
      </c>
      <c r="I86" s="128">
        <v>117</v>
      </c>
      <c r="J86" s="129">
        <v>9435329175</v>
      </c>
      <c r="K86" s="128" t="s">
        <v>167</v>
      </c>
      <c r="L86" s="127" t="s">
        <v>168</v>
      </c>
      <c r="M86" s="127">
        <v>9401453174</v>
      </c>
      <c r="N86" s="127" t="s">
        <v>169</v>
      </c>
      <c r="O86" s="127">
        <v>9854429558</v>
      </c>
      <c r="P86" s="106">
        <v>43584</v>
      </c>
      <c r="Q86" s="89" t="s">
        <v>107</v>
      </c>
      <c r="R86" s="65"/>
      <c r="S86" s="65" t="s">
        <v>77</v>
      </c>
      <c r="T86" s="65"/>
    </row>
    <row r="87" spans="1:20" x14ac:dyDescent="0.3">
      <c r="A87" s="4">
        <v>83</v>
      </c>
      <c r="B87" s="73" t="s">
        <v>63</v>
      </c>
      <c r="C87" s="65" t="s">
        <v>231</v>
      </c>
      <c r="D87" s="65" t="s">
        <v>25</v>
      </c>
      <c r="E87" s="74">
        <v>56</v>
      </c>
      <c r="F87" s="65"/>
      <c r="G87" s="74">
        <v>23</v>
      </c>
      <c r="H87" s="74">
        <v>21</v>
      </c>
      <c r="I87" s="73">
        <v>44</v>
      </c>
      <c r="J87" s="62">
        <v>8403884861</v>
      </c>
      <c r="K87" s="65" t="s">
        <v>232</v>
      </c>
      <c r="L87" s="65" t="s">
        <v>233</v>
      </c>
      <c r="M87" s="65">
        <v>9859231541</v>
      </c>
      <c r="N87" s="65" t="s">
        <v>234</v>
      </c>
      <c r="O87" s="65">
        <v>8253946572</v>
      </c>
      <c r="P87" s="106">
        <v>43584</v>
      </c>
      <c r="Q87" s="89" t="s">
        <v>107</v>
      </c>
      <c r="R87" s="65"/>
      <c r="S87" s="65" t="s">
        <v>77</v>
      </c>
      <c r="T87" s="65"/>
    </row>
    <row r="88" spans="1:20" ht="33" x14ac:dyDescent="0.3">
      <c r="A88" s="4">
        <v>84</v>
      </c>
      <c r="B88" s="73" t="s">
        <v>63</v>
      </c>
      <c r="C88" s="65" t="s">
        <v>235</v>
      </c>
      <c r="D88" s="65" t="s">
        <v>23</v>
      </c>
      <c r="E88" s="74">
        <v>18070201901</v>
      </c>
      <c r="F88" s="65" t="s">
        <v>79</v>
      </c>
      <c r="G88" s="104">
        <v>73</v>
      </c>
      <c r="H88" s="104">
        <v>45</v>
      </c>
      <c r="I88" s="73">
        <v>118</v>
      </c>
      <c r="J88" s="65" t="s">
        <v>236</v>
      </c>
      <c r="K88" s="65" t="s">
        <v>232</v>
      </c>
      <c r="L88" s="65" t="s">
        <v>233</v>
      </c>
      <c r="M88" s="65">
        <v>9859231541</v>
      </c>
      <c r="N88" s="65" t="s">
        <v>234</v>
      </c>
      <c r="O88" s="65">
        <v>8253946572</v>
      </c>
      <c r="P88" s="106">
        <v>43584</v>
      </c>
      <c r="Q88" s="89" t="s">
        <v>107</v>
      </c>
      <c r="R88" s="65"/>
      <c r="S88" s="65" t="s">
        <v>77</v>
      </c>
      <c r="T88" s="65"/>
    </row>
    <row r="89" spans="1:20" x14ac:dyDescent="0.3">
      <c r="A89" s="4">
        <v>85</v>
      </c>
      <c r="B89" s="73" t="s">
        <v>62</v>
      </c>
      <c r="C89" s="65" t="s">
        <v>237</v>
      </c>
      <c r="D89" s="65" t="s">
        <v>25</v>
      </c>
      <c r="E89" s="74">
        <v>13</v>
      </c>
      <c r="F89" s="65"/>
      <c r="G89" s="74">
        <v>35</v>
      </c>
      <c r="H89" s="74">
        <v>29</v>
      </c>
      <c r="I89" s="73">
        <v>64</v>
      </c>
      <c r="J89" s="104">
        <v>8011119353</v>
      </c>
      <c r="K89" s="65" t="s">
        <v>238</v>
      </c>
      <c r="L89" s="65" t="s">
        <v>239</v>
      </c>
      <c r="M89" s="65">
        <v>9613826996</v>
      </c>
      <c r="N89" s="65" t="s">
        <v>240</v>
      </c>
      <c r="O89" s="65">
        <v>9859877013</v>
      </c>
      <c r="P89" s="106">
        <v>43585</v>
      </c>
      <c r="Q89" s="89" t="s">
        <v>116</v>
      </c>
      <c r="R89" s="65"/>
      <c r="S89" s="65" t="s">
        <v>77</v>
      </c>
      <c r="T89" s="65"/>
    </row>
    <row r="90" spans="1:20" x14ac:dyDescent="0.3">
      <c r="A90" s="4">
        <v>86</v>
      </c>
      <c r="B90" s="73" t="s">
        <v>62</v>
      </c>
      <c r="C90" s="66" t="s">
        <v>241</v>
      </c>
      <c r="D90" s="65" t="s">
        <v>23</v>
      </c>
      <c r="E90" s="66">
        <v>18070203902</v>
      </c>
      <c r="F90" s="65" t="s">
        <v>79</v>
      </c>
      <c r="G90" s="104">
        <v>35</v>
      </c>
      <c r="H90" s="104">
        <v>32</v>
      </c>
      <c r="I90" s="73">
        <v>67</v>
      </c>
      <c r="J90" s="67">
        <v>8011525268</v>
      </c>
      <c r="K90" s="65" t="s">
        <v>238</v>
      </c>
      <c r="L90" s="65" t="s">
        <v>239</v>
      </c>
      <c r="M90" s="65">
        <v>9613826996</v>
      </c>
      <c r="N90" s="65" t="s">
        <v>240</v>
      </c>
      <c r="O90" s="65">
        <v>9859877013</v>
      </c>
      <c r="P90" s="106">
        <v>43585</v>
      </c>
      <c r="Q90" s="89" t="s">
        <v>116</v>
      </c>
      <c r="R90" s="65"/>
      <c r="S90" s="65" t="s">
        <v>77</v>
      </c>
      <c r="T90" s="65"/>
    </row>
    <row r="91" spans="1:20" x14ac:dyDescent="0.3">
      <c r="A91" s="4">
        <v>87</v>
      </c>
      <c r="B91" s="73" t="s">
        <v>62</v>
      </c>
      <c r="C91" s="65" t="s">
        <v>242</v>
      </c>
      <c r="D91" s="65" t="s">
        <v>23</v>
      </c>
      <c r="E91" s="74">
        <v>18070203903</v>
      </c>
      <c r="F91" s="65" t="s">
        <v>166</v>
      </c>
      <c r="G91" s="104">
        <v>21</v>
      </c>
      <c r="H91" s="104">
        <v>17</v>
      </c>
      <c r="I91" s="73">
        <v>38</v>
      </c>
      <c r="J91" s="67">
        <v>9854409210</v>
      </c>
      <c r="K91" s="65" t="s">
        <v>238</v>
      </c>
      <c r="L91" s="65" t="s">
        <v>239</v>
      </c>
      <c r="M91" s="65">
        <v>9613826996</v>
      </c>
      <c r="N91" s="65" t="s">
        <v>240</v>
      </c>
      <c r="O91" s="65">
        <v>9859877013</v>
      </c>
      <c r="P91" s="106">
        <v>43585</v>
      </c>
      <c r="Q91" s="89" t="s">
        <v>116</v>
      </c>
      <c r="R91" s="65"/>
      <c r="S91" s="65" t="s">
        <v>77</v>
      </c>
      <c r="T91" s="65"/>
    </row>
    <row r="92" spans="1:20" x14ac:dyDescent="0.3">
      <c r="A92" s="4">
        <v>88</v>
      </c>
      <c r="B92" s="73" t="s">
        <v>62</v>
      </c>
      <c r="C92" s="65" t="s">
        <v>243</v>
      </c>
      <c r="D92" s="65" t="s">
        <v>23</v>
      </c>
      <c r="E92" s="74">
        <v>18070203901</v>
      </c>
      <c r="F92" s="65" t="s">
        <v>79</v>
      </c>
      <c r="G92" s="104">
        <v>9</v>
      </c>
      <c r="H92" s="104">
        <v>17</v>
      </c>
      <c r="I92" s="73">
        <v>26</v>
      </c>
      <c r="J92" s="67">
        <v>9678364496</v>
      </c>
      <c r="K92" s="65" t="s">
        <v>238</v>
      </c>
      <c r="L92" s="65" t="s">
        <v>239</v>
      </c>
      <c r="M92" s="65">
        <v>9613826996</v>
      </c>
      <c r="N92" s="65" t="s">
        <v>240</v>
      </c>
      <c r="O92" s="65">
        <v>9859877013</v>
      </c>
      <c r="P92" s="106">
        <v>43585</v>
      </c>
      <c r="Q92" s="89" t="s">
        <v>116</v>
      </c>
      <c r="R92" s="65"/>
      <c r="S92" s="65" t="s">
        <v>77</v>
      </c>
      <c r="T92" s="65"/>
    </row>
    <row r="93" spans="1:20" x14ac:dyDescent="0.3">
      <c r="A93" s="4">
        <v>89</v>
      </c>
      <c r="B93" s="73" t="s">
        <v>63</v>
      </c>
      <c r="C93" s="60" t="s">
        <v>244</v>
      </c>
      <c r="D93" s="61" t="s">
        <v>25</v>
      </c>
      <c r="E93" s="60">
        <v>8</v>
      </c>
      <c r="F93" s="61"/>
      <c r="G93" s="60">
        <v>39</v>
      </c>
      <c r="H93" s="60">
        <v>19</v>
      </c>
      <c r="I93" s="59">
        <v>58</v>
      </c>
      <c r="J93" s="104">
        <v>8399883772</v>
      </c>
      <c r="K93" s="61" t="s">
        <v>245</v>
      </c>
      <c r="L93" s="65" t="s">
        <v>246</v>
      </c>
      <c r="M93" s="65">
        <v>8876502360</v>
      </c>
      <c r="N93" s="65" t="s">
        <v>247</v>
      </c>
      <c r="O93" s="65">
        <v>8399009782</v>
      </c>
      <c r="P93" s="106">
        <v>43585</v>
      </c>
      <c r="Q93" s="89" t="s">
        <v>116</v>
      </c>
      <c r="R93" s="65"/>
      <c r="S93" s="65" t="s">
        <v>77</v>
      </c>
      <c r="T93" s="65"/>
    </row>
    <row r="94" spans="1:20" ht="33" x14ac:dyDescent="0.3">
      <c r="A94" s="4">
        <v>90</v>
      </c>
      <c r="B94" s="73" t="s">
        <v>63</v>
      </c>
      <c r="C94" s="61" t="s">
        <v>248</v>
      </c>
      <c r="D94" s="61" t="s">
        <v>23</v>
      </c>
      <c r="E94" s="71">
        <v>18070203201</v>
      </c>
      <c r="F94" s="61" t="s">
        <v>200</v>
      </c>
      <c r="G94" s="60">
        <v>31</v>
      </c>
      <c r="H94" s="60">
        <v>23</v>
      </c>
      <c r="I94" s="59">
        <v>54</v>
      </c>
      <c r="J94" s="61" t="s">
        <v>249</v>
      </c>
      <c r="K94" s="61" t="s">
        <v>245</v>
      </c>
      <c r="L94" s="65" t="s">
        <v>246</v>
      </c>
      <c r="M94" s="65">
        <v>8876502360</v>
      </c>
      <c r="N94" s="65" t="s">
        <v>247</v>
      </c>
      <c r="O94" s="65">
        <v>8399009782</v>
      </c>
      <c r="P94" s="106">
        <v>43585</v>
      </c>
      <c r="Q94" s="89" t="s">
        <v>116</v>
      </c>
      <c r="R94" s="65"/>
      <c r="S94" s="65" t="s">
        <v>77</v>
      </c>
      <c r="T94" s="65"/>
    </row>
    <row r="95" spans="1:20" x14ac:dyDescent="0.3">
      <c r="A95" s="4">
        <v>91</v>
      </c>
      <c r="B95" s="17"/>
      <c r="C95" s="18"/>
      <c r="D95" s="18"/>
      <c r="E95" s="19"/>
      <c r="F95" s="18"/>
      <c r="G95" s="19"/>
      <c r="H95" s="19"/>
      <c r="I95" s="52">
        <f t="shared" ref="I95:I133" si="0">SUM(G95:H95)</f>
        <v>0</v>
      </c>
      <c r="J95" s="18"/>
      <c r="K95" s="18"/>
      <c r="L95" s="18"/>
      <c r="M95" s="18"/>
      <c r="N95" s="18"/>
      <c r="O95" s="18"/>
      <c r="P95" s="24"/>
      <c r="Q95" s="18"/>
      <c r="R95" s="18"/>
      <c r="S95" s="18"/>
      <c r="T95" s="18"/>
    </row>
    <row r="96" spans="1:20" x14ac:dyDescent="0.3">
      <c r="A96" s="4">
        <v>92</v>
      </c>
      <c r="B96" s="17"/>
      <c r="C96" s="18"/>
      <c r="D96" s="18"/>
      <c r="E96" s="19"/>
      <c r="F96" s="18"/>
      <c r="G96" s="19"/>
      <c r="H96" s="19"/>
      <c r="I96" s="52">
        <f t="shared" si="0"/>
        <v>0</v>
      </c>
      <c r="J96" s="18"/>
      <c r="K96" s="18"/>
      <c r="L96" s="18"/>
      <c r="M96" s="18"/>
      <c r="N96" s="18"/>
      <c r="O96" s="18"/>
      <c r="P96" s="24"/>
      <c r="Q96" s="18"/>
      <c r="R96" s="18"/>
      <c r="S96" s="18"/>
      <c r="T96" s="18"/>
    </row>
    <row r="97" spans="1:20" x14ac:dyDescent="0.3">
      <c r="A97" s="4">
        <v>93</v>
      </c>
      <c r="B97" s="17"/>
      <c r="C97" s="18"/>
      <c r="D97" s="18"/>
      <c r="E97" s="19"/>
      <c r="F97" s="18"/>
      <c r="G97" s="19"/>
      <c r="H97" s="19"/>
      <c r="I97" s="52">
        <f t="shared" si="0"/>
        <v>0</v>
      </c>
      <c r="J97" s="18"/>
      <c r="K97" s="18"/>
      <c r="L97" s="18"/>
      <c r="M97" s="18"/>
      <c r="N97" s="18"/>
      <c r="O97" s="18"/>
      <c r="P97" s="24"/>
      <c r="Q97" s="18"/>
      <c r="R97" s="18"/>
      <c r="S97" s="18"/>
      <c r="T97" s="18"/>
    </row>
    <row r="98" spans="1:20" x14ac:dyDescent="0.3">
      <c r="A98" s="4">
        <v>94</v>
      </c>
      <c r="B98" s="17"/>
      <c r="C98" s="18"/>
      <c r="D98" s="18"/>
      <c r="E98" s="19"/>
      <c r="F98" s="18"/>
      <c r="G98" s="19"/>
      <c r="H98" s="19"/>
      <c r="I98" s="52">
        <f t="shared" si="0"/>
        <v>0</v>
      </c>
      <c r="J98" s="18"/>
      <c r="K98" s="18"/>
      <c r="L98" s="18"/>
      <c r="M98" s="18"/>
      <c r="N98" s="18"/>
      <c r="O98" s="18"/>
      <c r="P98" s="24"/>
      <c r="Q98" s="18"/>
      <c r="R98" s="18"/>
      <c r="S98" s="18"/>
      <c r="T98" s="18"/>
    </row>
    <row r="99" spans="1:20" x14ac:dyDescent="0.3">
      <c r="A99" s="4">
        <v>95</v>
      </c>
      <c r="B99" s="17"/>
      <c r="C99" s="18"/>
      <c r="D99" s="18"/>
      <c r="E99" s="19"/>
      <c r="F99" s="18"/>
      <c r="G99" s="19"/>
      <c r="H99" s="19"/>
      <c r="I99" s="52">
        <f t="shared" si="0"/>
        <v>0</v>
      </c>
      <c r="J99" s="18"/>
      <c r="K99" s="18"/>
      <c r="L99" s="18"/>
      <c r="M99" s="18"/>
      <c r="N99" s="18"/>
      <c r="O99" s="18"/>
      <c r="P99" s="24"/>
      <c r="Q99" s="18"/>
      <c r="R99" s="18"/>
      <c r="S99" s="18"/>
      <c r="T99" s="18"/>
    </row>
    <row r="100" spans="1:20" x14ac:dyDescent="0.3">
      <c r="A100" s="4">
        <v>96</v>
      </c>
      <c r="B100" s="17"/>
      <c r="C100" s="18"/>
      <c r="D100" s="18"/>
      <c r="E100" s="19"/>
      <c r="F100" s="18"/>
      <c r="G100" s="19"/>
      <c r="H100" s="19"/>
      <c r="I100" s="52">
        <f t="shared" si="0"/>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52">
        <f t="shared" si="0"/>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52">
        <f t="shared" si="0"/>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2">
        <f t="shared" si="0"/>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2">
        <f t="shared" si="0"/>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2">
        <f t="shared" si="0"/>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2">
        <f t="shared" si="0"/>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2">
        <f t="shared" si="0"/>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2">
        <f t="shared" si="0"/>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2">
        <f t="shared" si="0"/>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2">
        <f t="shared" si="0"/>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2">
        <f t="shared" si="0"/>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2">
        <f t="shared" si="0"/>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2">
        <f t="shared" si="0"/>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2">
        <f t="shared" si="0"/>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2">
        <f t="shared" si="0"/>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2">
        <f t="shared" si="0"/>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2">
        <f t="shared" si="0"/>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2">
        <f t="shared" si="0"/>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2">
        <f t="shared" si="0"/>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2">
        <f t="shared" si="0"/>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2">
        <f t="shared" si="0"/>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2">
        <f t="shared" si="0"/>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2">
        <f t="shared" si="0"/>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2">
        <f t="shared" si="0"/>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2">
        <f t="shared" si="0"/>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2">
        <f t="shared" si="0"/>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2">
        <f t="shared" si="0"/>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2">
        <f t="shared" si="0"/>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2">
        <f t="shared" si="0"/>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2">
        <f t="shared" si="0"/>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2">
        <f t="shared" si="0"/>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2">
        <f t="shared" si="0"/>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2">
        <f t="shared" si="0"/>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2">
        <f t="shared" ref="I134:I164" si="1">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2">
        <f t="shared" si="1"/>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2">
        <f t="shared" si="1"/>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2">
        <f t="shared" si="1"/>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2">
        <f t="shared" si="1"/>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2">
        <f t="shared" si="1"/>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2">
        <f t="shared" si="1"/>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2">
        <f t="shared" si="1"/>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2">
        <f t="shared" si="1"/>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2">
        <f t="shared" si="1"/>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2">
        <f t="shared" si="1"/>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2">
        <f t="shared" si="1"/>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2">
        <f t="shared" si="1"/>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2">
        <f t="shared" si="1"/>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2">
        <f t="shared" si="1"/>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2">
        <f t="shared" si="1"/>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2">
        <f t="shared" si="1"/>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2">
        <f t="shared" si="1"/>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2">
        <f t="shared" si="1"/>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2">
        <f t="shared" si="1"/>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2">
        <f t="shared" si="1"/>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2">
        <f t="shared" si="1"/>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2">
        <f t="shared" si="1"/>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2">
        <f t="shared" si="1"/>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2">
        <f t="shared" si="1"/>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2">
        <f t="shared" si="1"/>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2">
        <f t="shared" si="1"/>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2">
        <f t="shared" si="1"/>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2">
        <f t="shared" si="1"/>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2">
        <f t="shared" si="1"/>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2">
        <f t="shared" si="1"/>
        <v>0</v>
      </c>
      <c r="J164" s="18"/>
      <c r="K164" s="18"/>
      <c r="L164" s="18"/>
      <c r="M164" s="18"/>
      <c r="N164" s="18"/>
      <c r="O164" s="18"/>
      <c r="P164" s="24"/>
      <c r="Q164" s="18"/>
      <c r="R164" s="18"/>
      <c r="S164" s="18"/>
      <c r="T164" s="18"/>
    </row>
    <row r="165" spans="1:20" x14ac:dyDescent="0.3">
      <c r="A165" s="3" t="s">
        <v>11</v>
      </c>
      <c r="B165" s="39"/>
      <c r="C165" s="3">
        <f>COUNTIFS(C5:C164,"*")</f>
        <v>87</v>
      </c>
      <c r="D165" s="3"/>
      <c r="E165" s="13"/>
      <c r="F165" s="3"/>
      <c r="G165" s="53">
        <f>SUM(G5:G164)</f>
        <v>2382</v>
      </c>
      <c r="H165" s="53">
        <f>SUM(H5:H164)</f>
        <v>2208</v>
      </c>
      <c r="I165" s="53">
        <f>SUM(I5:I164)</f>
        <v>4575</v>
      </c>
      <c r="J165" s="3"/>
      <c r="K165" s="7"/>
      <c r="L165" s="21"/>
      <c r="M165" s="21"/>
      <c r="N165" s="7"/>
      <c r="O165" s="7"/>
      <c r="P165" s="14"/>
      <c r="Q165" s="3"/>
      <c r="R165" s="3"/>
      <c r="S165" s="3"/>
      <c r="T165" s="12"/>
    </row>
    <row r="166" spans="1:20" x14ac:dyDescent="0.3">
      <c r="A166" s="44" t="s">
        <v>62</v>
      </c>
      <c r="B166" s="10">
        <f>COUNTIF(B$5:B$164,"Team 1")</f>
        <v>45</v>
      </c>
      <c r="C166" s="44" t="s">
        <v>25</v>
      </c>
      <c r="D166" s="10">
        <f>COUNTIF(D5:D164,"Anganwadi")</f>
        <v>45</v>
      </c>
    </row>
    <row r="167" spans="1:20" x14ac:dyDescent="0.3">
      <c r="A167" s="44" t="s">
        <v>63</v>
      </c>
      <c r="B167" s="10">
        <f>COUNTIF(B$6:B$164,"Team 2")</f>
        <v>38</v>
      </c>
      <c r="C167" s="44" t="s">
        <v>23</v>
      </c>
      <c r="D167" s="10">
        <f>COUNTIF(D5:D164,"School")</f>
        <v>37</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M99" activePane="bottomRight" state="frozen"/>
      <selection pane="topRight" activeCell="C1" sqref="C1"/>
      <selection pane="bottomLeft" activeCell="A5" sqref="A5"/>
      <selection pane="bottomRight" activeCell="T99" sqref="T99"/>
    </sheetView>
  </sheetViews>
  <sheetFormatPr defaultRowHeight="16.5" x14ac:dyDescent="0.3"/>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x14ac:dyDescent="0.3">
      <c r="A1" s="448" t="s">
        <v>70</v>
      </c>
      <c r="B1" s="448"/>
      <c r="C1" s="448"/>
      <c r="D1" s="51"/>
      <c r="E1" s="51"/>
      <c r="F1" s="51"/>
      <c r="G1" s="51"/>
      <c r="H1" s="51"/>
      <c r="I1" s="51"/>
      <c r="J1" s="51"/>
      <c r="K1" s="51"/>
      <c r="L1" s="51"/>
      <c r="M1" s="449"/>
      <c r="N1" s="449"/>
      <c r="O1" s="449"/>
      <c r="P1" s="449"/>
      <c r="Q1" s="449"/>
      <c r="R1" s="449"/>
      <c r="S1" s="449"/>
      <c r="T1" s="449"/>
    </row>
    <row r="2" spans="1:20" x14ac:dyDescent="0.3">
      <c r="A2" s="442" t="s">
        <v>59</v>
      </c>
      <c r="B2" s="443"/>
      <c r="C2" s="443"/>
      <c r="D2" s="25">
        <v>43586</v>
      </c>
      <c r="E2" s="22"/>
      <c r="F2" s="22"/>
      <c r="G2" s="22"/>
      <c r="H2" s="22"/>
      <c r="I2" s="22"/>
      <c r="J2" s="22"/>
      <c r="K2" s="22"/>
      <c r="L2" s="22"/>
      <c r="M2" s="22"/>
      <c r="N2" s="22"/>
      <c r="O2" s="22"/>
      <c r="P2" s="22"/>
      <c r="Q2" s="22"/>
      <c r="R2" s="22"/>
      <c r="S2" s="22"/>
    </row>
    <row r="3" spans="1:20" ht="24" customHeight="1" x14ac:dyDescent="0.3">
      <c r="A3" s="444" t="s">
        <v>14</v>
      </c>
      <c r="B3" s="440" t="s">
        <v>61</v>
      </c>
      <c r="C3" s="445" t="s">
        <v>7</v>
      </c>
      <c r="D3" s="445" t="s">
        <v>55</v>
      </c>
      <c r="E3" s="445" t="s">
        <v>16</v>
      </c>
      <c r="F3" s="446" t="s">
        <v>17</v>
      </c>
      <c r="G3" s="445" t="s">
        <v>8</v>
      </c>
      <c r="H3" s="445"/>
      <c r="I3" s="445"/>
      <c r="J3" s="445" t="s">
        <v>31</v>
      </c>
      <c r="K3" s="440" t="s">
        <v>33</v>
      </c>
      <c r="L3" s="440" t="s">
        <v>50</v>
      </c>
      <c r="M3" s="440" t="s">
        <v>51</v>
      </c>
      <c r="N3" s="440" t="s">
        <v>34</v>
      </c>
      <c r="O3" s="440" t="s">
        <v>35</v>
      </c>
      <c r="P3" s="444" t="s">
        <v>54</v>
      </c>
      <c r="Q3" s="445" t="s">
        <v>52</v>
      </c>
      <c r="R3" s="445" t="s">
        <v>32</v>
      </c>
      <c r="S3" s="445" t="s">
        <v>53</v>
      </c>
      <c r="T3" s="445" t="s">
        <v>13</v>
      </c>
    </row>
    <row r="4" spans="1:20" ht="25.5" customHeight="1" x14ac:dyDescent="0.3">
      <c r="A4" s="444"/>
      <c r="B4" s="447"/>
      <c r="C4" s="445"/>
      <c r="D4" s="445"/>
      <c r="E4" s="445"/>
      <c r="F4" s="446"/>
      <c r="G4" s="23" t="s">
        <v>9</v>
      </c>
      <c r="H4" s="23" t="s">
        <v>10</v>
      </c>
      <c r="I4" s="23" t="s">
        <v>11</v>
      </c>
      <c r="J4" s="445"/>
      <c r="K4" s="441"/>
      <c r="L4" s="441"/>
      <c r="M4" s="441"/>
      <c r="N4" s="441"/>
      <c r="O4" s="441"/>
      <c r="P4" s="444"/>
      <c r="Q4" s="444"/>
      <c r="R4" s="445"/>
      <c r="S4" s="445"/>
      <c r="T4" s="445"/>
    </row>
    <row r="5" spans="1:20" x14ac:dyDescent="0.3">
      <c r="A5" s="4">
        <v>1</v>
      </c>
      <c r="B5" s="17" t="s">
        <v>62</v>
      </c>
      <c r="C5" s="130" t="s">
        <v>165</v>
      </c>
      <c r="D5" s="131" t="s">
        <v>23</v>
      </c>
      <c r="E5" s="130">
        <v>18070203402</v>
      </c>
      <c r="F5" s="131" t="s">
        <v>166</v>
      </c>
      <c r="G5" s="132">
        <v>48</v>
      </c>
      <c r="H5" s="132">
        <v>62</v>
      </c>
      <c r="I5" s="54">
        <f>SUM(G5:H5)</f>
        <v>110</v>
      </c>
      <c r="J5" s="158">
        <v>9706325866</v>
      </c>
      <c r="K5" s="132" t="s">
        <v>167</v>
      </c>
      <c r="L5" s="164" t="s">
        <v>168</v>
      </c>
      <c r="M5" s="132">
        <v>9401453174</v>
      </c>
      <c r="N5" s="132" t="s">
        <v>169</v>
      </c>
      <c r="O5" s="165">
        <v>9854429558</v>
      </c>
      <c r="P5" s="166">
        <v>43587</v>
      </c>
      <c r="Q5" s="150" t="s">
        <v>76</v>
      </c>
      <c r="R5" s="18"/>
      <c r="S5" s="18" t="s">
        <v>77</v>
      </c>
      <c r="T5" s="48"/>
    </row>
    <row r="6" spans="1:20" x14ac:dyDescent="0.3">
      <c r="A6" s="4">
        <v>2</v>
      </c>
      <c r="B6" s="17" t="s">
        <v>63</v>
      </c>
      <c r="C6" s="130" t="s">
        <v>170</v>
      </c>
      <c r="D6" s="131" t="s">
        <v>25</v>
      </c>
      <c r="E6" s="130">
        <v>51</v>
      </c>
      <c r="F6" s="131"/>
      <c r="G6" s="132">
        <v>32</v>
      </c>
      <c r="H6" s="132">
        <v>16</v>
      </c>
      <c r="I6" s="54">
        <f t="shared" ref="I6:I69" si="0">SUM(G6:H6)</f>
        <v>48</v>
      </c>
      <c r="J6" s="167">
        <v>9957015181</v>
      </c>
      <c r="K6" s="132" t="s">
        <v>104</v>
      </c>
      <c r="L6" s="132" t="s">
        <v>171</v>
      </c>
      <c r="M6" s="132">
        <v>9854488526</v>
      </c>
      <c r="N6" s="132" t="s">
        <v>172</v>
      </c>
      <c r="O6" s="132">
        <v>9613264053</v>
      </c>
      <c r="P6" s="166">
        <v>43587</v>
      </c>
      <c r="Q6" s="150" t="s">
        <v>76</v>
      </c>
      <c r="R6" s="18"/>
      <c r="S6" s="18" t="s">
        <v>77</v>
      </c>
      <c r="T6" s="48"/>
    </row>
    <row r="7" spans="1:20" x14ac:dyDescent="0.3">
      <c r="A7" s="4">
        <v>3</v>
      </c>
      <c r="B7" s="17" t="s">
        <v>63</v>
      </c>
      <c r="C7" s="132" t="s">
        <v>173</v>
      </c>
      <c r="D7" s="131" t="s">
        <v>23</v>
      </c>
      <c r="E7" s="132">
        <v>18070205401</v>
      </c>
      <c r="F7" s="131" t="s">
        <v>79</v>
      </c>
      <c r="G7" s="132">
        <v>24</v>
      </c>
      <c r="H7" s="132">
        <v>21</v>
      </c>
      <c r="I7" s="54">
        <f t="shared" si="0"/>
        <v>45</v>
      </c>
      <c r="J7" s="158">
        <v>8753846387</v>
      </c>
      <c r="K7" s="132" t="s">
        <v>104</v>
      </c>
      <c r="L7" s="164" t="s">
        <v>171</v>
      </c>
      <c r="M7" s="132">
        <v>9854488526</v>
      </c>
      <c r="N7" s="132" t="s">
        <v>172</v>
      </c>
      <c r="O7" s="132">
        <v>9613264053</v>
      </c>
      <c r="P7" s="166">
        <v>43587</v>
      </c>
      <c r="Q7" s="150" t="s">
        <v>76</v>
      </c>
      <c r="R7" s="18"/>
      <c r="S7" s="18" t="s">
        <v>77</v>
      </c>
      <c r="T7" s="48"/>
    </row>
    <row r="8" spans="1:20" x14ac:dyDescent="0.3">
      <c r="A8" s="4">
        <v>4</v>
      </c>
      <c r="B8" s="17" t="s">
        <v>62</v>
      </c>
      <c r="C8" s="133" t="s">
        <v>250</v>
      </c>
      <c r="D8" s="131" t="s">
        <v>25</v>
      </c>
      <c r="E8" s="130"/>
      <c r="F8" s="131"/>
      <c r="G8" s="132">
        <v>23</v>
      </c>
      <c r="H8" s="134">
        <v>36</v>
      </c>
      <c r="I8" s="54">
        <f t="shared" si="0"/>
        <v>59</v>
      </c>
      <c r="J8" s="167">
        <v>8749865425</v>
      </c>
      <c r="K8" s="132" t="s">
        <v>152</v>
      </c>
      <c r="L8" s="164" t="s">
        <v>332</v>
      </c>
      <c r="M8" s="132">
        <v>9864934873</v>
      </c>
      <c r="N8" s="132" t="s">
        <v>154</v>
      </c>
      <c r="O8" s="132">
        <v>9678588517</v>
      </c>
      <c r="P8" s="166">
        <v>43588</v>
      </c>
      <c r="Q8" s="150" t="s">
        <v>87</v>
      </c>
      <c r="R8" s="18"/>
      <c r="S8" s="18" t="s">
        <v>77</v>
      </c>
      <c r="T8" s="48"/>
    </row>
    <row r="9" spans="1:20" x14ac:dyDescent="0.3">
      <c r="A9" s="4">
        <v>5</v>
      </c>
      <c r="B9" s="17" t="s">
        <v>62</v>
      </c>
      <c r="C9" s="132" t="s">
        <v>251</v>
      </c>
      <c r="D9" s="131" t="s">
        <v>23</v>
      </c>
      <c r="E9" s="132">
        <v>18070200501</v>
      </c>
      <c r="F9" s="131" t="s">
        <v>79</v>
      </c>
      <c r="G9" s="132">
        <v>23</v>
      </c>
      <c r="H9" s="132">
        <v>22</v>
      </c>
      <c r="I9" s="54">
        <f t="shared" si="0"/>
        <v>45</v>
      </c>
      <c r="J9" s="158">
        <v>7664806278</v>
      </c>
      <c r="K9" s="132" t="s">
        <v>152</v>
      </c>
      <c r="L9" s="132" t="s">
        <v>332</v>
      </c>
      <c r="M9" s="132">
        <v>9864934873</v>
      </c>
      <c r="N9" s="132" t="s">
        <v>154</v>
      </c>
      <c r="O9" s="132">
        <v>9678588517</v>
      </c>
      <c r="P9" s="166">
        <v>43588</v>
      </c>
      <c r="Q9" s="150" t="s">
        <v>87</v>
      </c>
      <c r="R9" s="18"/>
      <c r="S9" s="18" t="s">
        <v>77</v>
      </c>
      <c r="T9" s="48"/>
    </row>
    <row r="10" spans="1:20" x14ac:dyDescent="0.3">
      <c r="A10" s="4">
        <v>6</v>
      </c>
      <c r="B10" s="17" t="s">
        <v>63</v>
      </c>
      <c r="C10" s="130" t="s">
        <v>252</v>
      </c>
      <c r="D10" s="131" t="s">
        <v>25</v>
      </c>
      <c r="E10" s="130">
        <v>52</v>
      </c>
      <c r="F10" s="131"/>
      <c r="G10" s="132">
        <v>18</v>
      </c>
      <c r="H10" s="134">
        <v>21</v>
      </c>
      <c r="I10" s="54">
        <f t="shared" si="0"/>
        <v>39</v>
      </c>
      <c r="J10" s="167">
        <v>8723811424</v>
      </c>
      <c r="K10" s="132" t="s">
        <v>104</v>
      </c>
      <c r="L10" s="132" t="s">
        <v>171</v>
      </c>
      <c r="M10" s="132">
        <v>9854488526</v>
      </c>
      <c r="N10" s="132" t="s">
        <v>172</v>
      </c>
      <c r="O10" s="132">
        <v>9613264053</v>
      </c>
      <c r="P10" s="166">
        <v>43588</v>
      </c>
      <c r="Q10" s="150" t="s">
        <v>87</v>
      </c>
      <c r="R10" s="18"/>
      <c r="S10" s="18" t="s">
        <v>77</v>
      </c>
      <c r="T10" s="48"/>
    </row>
    <row r="11" spans="1:20" ht="33" x14ac:dyDescent="0.3">
      <c r="A11" s="4">
        <v>7</v>
      </c>
      <c r="B11" s="17" t="s">
        <v>63</v>
      </c>
      <c r="C11" s="131" t="s">
        <v>253</v>
      </c>
      <c r="D11" s="131" t="s">
        <v>23</v>
      </c>
      <c r="E11" s="135">
        <v>18070205402</v>
      </c>
      <c r="F11" s="131" t="s">
        <v>166</v>
      </c>
      <c r="G11" s="135">
        <v>34</v>
      </c>
      <c r="H11" s="135">
        <v>34</v>
      </c>
      <c r="I11" s="54">
        <f t="shared" si="0"/>
        <v>68</v>
      </c>
      <c r="J11" s="158">
        <v>9954600219</v>
      </c>
      <c r="K11" s="131" t="s">
        <v>104</v>
      </c>
      <c r="L11" s="131" t="s">
        <v>171</v>
      </c>
      <c r="M11" s="131">
        <v>9854488526</v>
      </c>
      <c r="N11" s="131" t="s">
        <v>172</v>
      </c>
      <c r="O11" s="131">
        <v>9613264053</v>
      </c>
      <c r="P11" s="166">
        <v>43588</v>
      </c>
      <c r="Q11" s="150" t="s">
        <v>87</v>
      </c>
      <c r="R11" s="18"/>
      <c r="S11" s="18" t="s">
        <v>77</v>
      </c>
      <c r="T11" s="48"/>
    </row>
    <row r="12" spans="1:20" x14ac:dyDescent="0.3">
      <c r="A12" s="4">
        <v>8</v>
      </c>
      <c r="B12" s="17" t="s">
        <v>62</v>
      </c>
      <c r="C12" s="92" t="s">
        <v>254</v>
      </c>
      <c r="D12" s="92" t="s">
        <v>23</v>
      </c>
      <c r="E12" s="93">
        <v>18070209401</v>
      </c>
      <c r="F12" s="92" t="s">
        <v>200</v>
      </c>
      <c r="G12" s="93">
        <v>62</v>
      </c>
      <c r="H12" s="93">
        <v>86</v>
      </c>
      <c r="I12" s="54">
        <f t="shared" si="0"/>
        <v>148</v>
      </c>
      <c r="J12" s="158">
        <v>8876667698</v>
      </c>
      <c r="K12" s="92" t="s">
        <v>73</v>
      </c>
      <c r="L12" s="92" t="s">
        <v>213</v>
      </c>
      <c r="M12" s="92">
        <v>9864140254</v>
      </c>
      <c r="N12" s="92" t="s">
        <v>188</v>
      </c>
      <c r="O12" s="92">
        <v>9854328593</v>
      </c>
      <c r="P12" s="166">
        <v>43589</v>
      </c>
      <c r="Q12" s="150" t="s">
        <v>96</v>
      </c>
      <c r="R12" s="18"/>
      <c r="S12" s="18" t="s">
        <v>77</v>
      </c>
      <c r="T12" s="48"/>
    </row>
    <row r="13" spans="1:20" x14ac:dyDescent="0.3">
      <c r="A13" s="4">
        <v>9</v>
      </c>
      <c r="B13" s="17" t="s">
        <v>63</v>
      </c>
      <c r="C13" s="92" t="s">
        <v>255</v>
      </c>
      <c r="D13" s="92" t="s">
        <v>25</v>
      </c>
      <c r="E13" s="93">
        <v>64</v>
      </c>
      <c r="F13" s="92"/>
      <c r="G13" s="93">
        <v>17</v>
      </c>
      <c r="H13" s="93">
        <v>20</v>
      </c>
      <c r="I13" s="54">
        <f t="shared" si="0"/>
        <v>37</v>
      </c>
      <c r="J13" s="92">
        <v>9508076474</v>
      </c>
      <c r="K13" s="92" t="s">
        <v>333</v>
      </c>
      <c r="L13" s="92" t="s">
        <v>334</v>
      </c>
      <c r="M13" s="92">
        <v>9864610293</v>
      </c>
      <c r="N13" s="92" t="s">
        <v>335</v>
      </c>
      <c r="O13" s="92">
        <v>8822254174</v>
      </c>
      <c r="P13" s="166">
        <v>43589</v>
      </c>
      <c r="Q13" s="150" t="s">
        <v>96</v>
      </c>
      <c r="R13" s="18"/>
      <c r="S13" s="18" t="s">
        <v>77</v>
      </c>
      <c r="T13" s="48"/>
    </row>
    <row r="14" spans="1:20" x14ac:dyDescent="0.3">
      <c r="A14" s="4">
        <v>10</v>
      </c>
      <c r="B14" s="17" t="s">
        <v>63</v>
      </c>
      <c r="C14" s="92" t="s">
        <v>256</v>
      </c>
      <c r="D14" s="92" t="s">
        <v>23</v>
      </c>
      <c r="E14" s="93">
        <v>18070209801</v>
      </c>
      <c r="F14" s="92" t="s">
        <v>212</v>
      </c>
      <c r="G14" s="93">
        <v>23</v>
      </c>
      <c r="H14" s="93">
        <v>18</v>
      </c>
      <c r="I14" s="54">
        <f t="shared" si="0"/>
        <v>41</v>
      </c>
      <c r="J14" s="92">
        <v>9508558167</v>
      </c>
      <c r="K14" s="92" t="s">
        <v>333</v>
      </c>
      <c r="L14" s="92" t="s">
        <v>334</v>
      </c>
      <c r="M14" s="92">
        <v>9864610293</v>
      </c>
      <c r="N14" s="92" t="s">
        <v>335</v>
      </c>
      <c r="O14" s="92">
        <v>8822254174</v>
      </c>
      <c r="P14" s="166">
        <v>43589</v>
      </c>
      <c r="Q14" s="150" t="s">
        <v>96</v>
      </c>
      <c r="R14" s="18"/>
      <c r="S14" s="18" t="s">
        <v>77</v>
      </c>
      <c r="T14" s="48"/>
    </row>
    <row r="15" spans="1:20" x14ac:dyDescent="0.3">
      <c r="A15" s="4">
        <v>11</v>
      </c>
      <c r="B15" s="17"/>
      <c r="C15" s="136"/>
      <c r="D15" s="136"/>
      <c r="E15" s="137"/>
      <c r="F15" s="136"/>
      <c r="G15" s="137"/>
      <c r="H15" s="137"/>
      <c r="I15" s="54">
        <f t="shared" si="0"/>
        <v>0</v>
      </c>
      <c r="J15" s="136"/>
      <c r="K15" s="136"/>
      <c r="L15" s="136"/>
      <c r="M15" s="136"/>
      <c r="N15" s="136"/>
      <c r="O15" s="136"/>
      <c r="P15" s="168">
        <v>43590</v>
      </c>
      <c r="Q15" s="147" t="s">
        <v>101</v>
      </c>
      <c r="R15" s="147"/>
      <c r="S15" s="147"/>
      <c r="T15" s="48"/>
    </row>
    <row r="16" spans="1:20" x14ac:dyDescent="0.3">
      <c r="A16" s="4">
        <v>12</v>
      </c>
      <c r="B16" s="17" t="s">
        <v>62</v>
      </c>
      <c r="C16" s="92" t="s">
        <v>257</v>
      </c>
      <c r="D16" s="92" t="s">
        <v>25</v>
      </c>
      <c r="E16" s="93">
        <v>63</v>
      </c>
      <c r="F16" s="92"/>
      <c r="G16" s="93">
        <v>21</v>
      </c>
      <c r="H16" s="93">
        <v>30</v>
      </c>
      <c r="I16" s="54">
        <f t="shared" si="0"/>
        <v>51</v>
      </c>
      <c r="J16" s="92">
        <v>9508771715</v>
      </c>
      <c r="K16" s="92" t="s">
        <v>73</v>
      </c>
      <c r="L16" s="92" t="s">
        <v>213</v>
      </c>
      <c r="M16" s="92">
        <v>9864140254</v>
      </c>
      <c r="N16" s="92" t="s">
        <v>214</v>
      </c>
      <c r="O16" s="92">
        <v>9707560780</v>
      </c>
      <c r="P16" s="166">
        <v>43591</v>
      </c>
      <c r="Q16" s="150" t="s">
        <v>107</v>
      </c>
      <c r="R16" s="18"/>
      <c r="S16" s="18" t="s">
        <v>77</v>
      </c>
      <c r="T16" s="48"/>
    </row>
    <row r="17" spans="1:20" x14ac:dyDescent="0.3">
      <c r="A17" s="4">
        <v>13</v>
      </c>
      <c r="B17" s="17" t="s">
        <v>62</v>
      </c>
      <c r="C17" s="92" t="s">
        <v>211</v>
      </c>
      <c r="D17" s="92" t="s">
        <v>23</v>
      </c>
      <c r="E17" s="93">
        <v>18070209701</v>
      </c>
      <c r="F17" s="92" t="s">
        <v>212</v>
      </c>
      <c r="G17" s="93">
        <v>46</v>
      </c>
      <c r="H17" s="93">
        <v>62</v>
      </c>
      <c r="I17" s="54">
        <f t="shared" si="0"/>
        <v>108</v>
      </c>
      <c r="J17" s="92" t="s">
        <v>336</v>
      </c>
      <c r="K17" s="92" t="s">
        <v>73</v>
      </c>
      <c r="L17" s="92" t="s">
        <v>213</v>
      </c>
      <c r="M17" s="92">
        <v>9864140254</v>
      </c>
      <c r="N17" s="92" t="s">
        <v>214</v>
      </c>
      <c r="O17" s="92">
        <v>9707560780</v>
      </c>
      <c r="P17" s="166">
        <v>43591</v>
      </c>
      <c r="Q17" s="150" t="s">
        <v>107</v>
      </c>
      <c r="R17" s="18"/>
      <c r="S17" s="18" t="s">
        <v>77</v>
      </c>
      <c r="T17" s="48"/>
    </row>
    <row r="18" spans="1:20" ht="33" x14ac:dyDescent="0.3">
      <c r="A18" s="4">
        <v>14</v>
      </c>
      <c r="B18" s="17" t="s">
        <v>63</v>
      </c>
      <c r="C18" s="92" t="s">
        <v>215</v>
      </c>
      <c r="D18" s="92" t="s">
        <v>25</v>
      </c>
      <c r="E18" s="93">
        <v>46</v>
      </c>
      <c r="F18" s="92"/>
      <c r="G18" s="93">
        <v>14</v>
      </c>
      <c r="H18" s="93">
        <v>14</v>
      </c>
      <c r="I18" s="54">
        <f t="shared" si="0"/>
        <v>28</v>
      </c>
      <c r="J18" s="92" t="s">
        <v>337</v>
      </c>
      <c r="K18" s="92" t="s">
        <v>167</v>
      </c>
      <c r="L18" s="92" t="s">
        <v>216</v>
      </c>
      <c r="M18" s="92">
        <v>8876502360</v>
      </c>
      <c r="N18" s="92" t="s">
        <v>217</v>
      </c>
      <c r="O18" s="92">
        <v>9706654102</v>
      </c>
      <c r="P18" s="166">
        <v>43591</v>
      </c>
      <c r="Q18" s="150" t="s">
        <v>107</v>
      </c>
      <c r="R18" s="18"/>
      <c r="S18" s="18" t="s">
        <v>77</v>
      </c>
      <c r="T18" s="48"/>
    </row>
    <row r="19" spans="1:20" x14ac:dyDescent="0.3">
      <c r="A19" s="4">
        <v>15</v>
      </c>
      <c r="B19" s="17" t="s">
        <v>63</v>
      </c>
      <c r="C19" s="65" t="s">
        <v>218</v>
      </c>
      <c r="D19" s="65" t="s">
        <v>23</v>
      </c>
      <c r="E19" s="74">
        <v>18070210201</v>
      </c>
      <c r="F19" s="65" t="s">
        <v>79</v>
      </c>
      <c r="G19" s="104">
        <v>26</v>
      </c>
      <c r="H19" s="104">
        <v>34</v>
      </c>
      <c r="I19" s="54">
        <f t="shared" si="0"/>
        <v>60</v>
      </c>
      <c r="J19" s="65" t="s">
        <v>338</v>
      </c>
      <c r="K19" s="65" t="s">
        <v>167</v>
      </c>
      <c r="L19" s="65" t="s">
        <v>216</v>
      </c>
      <c r="M19" s="65">
        <v>8876502360</v>
      </c>
      <c r="N19" s="65" t="s">
        <v>217</v>
      </c>
      <c r="O19" s="65">
        <v>9706654102</v>
      </c>
      <c r="P19" s="166">
        <v>43591</v>
      </c>
      <c r="Q19" s="150" t="s">
        <v>107</v>
      </c>
      <c r="R19" s="18"/>
      <c r="S19" s="18" t="s">
        <v>77</v>
      </c>
      <c r="T19" s="48"/>
    </row>
    <row r="20" spans="1:20" x14ac:dyDescent="0.3">
      <c r="A20" s="4">
        <v>16</v>
      </c>
      <c r="B20" s="17" t="s">
        <v>62</v>
      </c>
      <c r="C20" s="65" t="s">
        <v>219</v>
      </c>
      <c r="D20" s="65" t="s">
        <v>25</v>
      </c>
      <c r="E20" s="74">
        <v>30</v>
      </c>
      <c r="F20" s="65"/>
      <c r="G20" s="74">
        <v>15</v>
      </c>
      <c r="H20" s="74">
        <v>27</v>
      </c>
      <c r="I20" s="54">
        <f t="shared" si="0"/>
        <v>42</v>
      </c>
      <c r="J20" s="65">
        <v>9957297299</v>
      </c>
      <c r="K20" s="65" t="s">
        <v>220</v>
      </c>
      <c r="L20" s="65" t="s">
        <v>221</v>
      </c>
      <c r="M20" s="65">
        <v>9508033715</v>
      </c>
      <c r="N20" s="65" t="s">
        <v>222</v>
      </c>
      <c r="O20" s="65">
        <v>9085404494</v>
      </c>
      <c r="P20" s="166">
        <v>43592</v>
      </c>
      <c r="Q20" s="150" t="s">
        <v>116</v>
      </c>
      <c r="R20" s="150"/>
      <c r="S20" s="150" t="s">
        <v>77</v>
      </c>
      <c r="T20" s="48"/>
    </row>
    <row r="21" spans="1:20" x14ac:dyDescent="0.3">
      <c r="A21" s="4">
        <v>17</v>
      </c>
      <c r="B21" s="17" t="s">
        <v>62</v>
      </c>
      <c r="C21" s="65" t="s">
        <v>223</v>
      </c>
      <c r="D21" s="65" t="s">
        <v>23</v>
      </c>
      <c r="E21" s="74">
        <v>18070211901</v>
      </c>
      <c r="F21" s="65" t="s">
        <v>79</v>
      </c>
      <c r="G21" s="74">
        <v>25</v>
      </c>
      <c r="H21" s="74">
        <v>28</v>
      </c>
      <c r="I21" s="54">
        <f t="shared" si="0"/>
        <v>53</v>
      </c>
      <c r="J21" s="65" t="s">
        <v>339</v>
      </c>
      <c r="K21" s="65" t="s">
        <v>220</v>
      </c>
      <c r="L21" s="65" t="s">
        <v>221</v>
      </c>
      <c r="M21" s="65">
        <v>9508033715</v>
      </c>
      <c r="N21" s="65" t="s">
        <v>222</v>
      </c>
      <c r="O21" s="65">
        <v>9085404494</v>
      </c>
      <c r="P21" s="166">
        <v>43592</v>
      </c>
      <c r="Q21" s="150" t="s">
        <v>116</v>
      </c>
      <c r="R21" s="18"/>
      <c r="S21" s="18" t="s">
        <v>77</v>
      </c>
      <c r="T21" s="48"/>
    </row>
    <row r="22" spans="1:20" x14ac:dyDescent="0.3">
      <c r="A22" s="4">
        <v>18</v>
      </c>
      <c r="B22" s="17" t="s">
        <v>63</v>
      </c>
      <c r="C22" s="65" t="s">
        <v>224</v>
      </c>
      <c r="D22" s="65" t="s">
        <v>25</v>
      </c>
      <c r="E22" s="74">
        <v>6</v>
      </c>
      <c r="F22" s="65"/>
      <c r="G22" s="104">
        <v>27</v>
      </c>
      <c r="H22" s="104">
        <v>18</v>
      </c>
      <c r="I22" s="54">
        <f t="shared" si="0"/>
        <v>45</v>
      </c>
      <c r="J22" s="169">
        <v>7896694477</v>
      </c>
      <c r="K22" s="65" t="s">
        <v>225</v>
      </c>
      <c r="L22" s="65" t="s">
        <v>226</v>
      </c>
      <c r="M22" s="65">
        <v>9859263157</v>
      </c>
      <c r="N22" s="65" t="s">
        <v>227</v>
      </c>
      <c r="O22" s="65">
        <v>9577671622</v>
      </c>
      <c r="P22" s="166">
        <v>43592</v>
      </c>
      <c r="Q22" s="150" t="s">
        <v>116</v>
      </c>
      <c r="R22" s="18"/>
      <c r="S22" s="18" t="s">
        <v>77</v>
      </c>
      <c r="T22" s="48"/>
    </row>
    <row r="23" spans="1:20" x14ac:dyDescent="0.3">
      <c r="A23" s="4">
        <v>19</v>
      </c>
      <c r="B23" s="17" t="s">
        <v>63</v>
      </c>
      <c r="C23" s="65" t="s">
        <v>228</v>
      </c>
      <c r="D23" s="65" t="s">
        <v>23</v>
      </c>
      <c r="E23" s="74">
        <v>18070204104</v>
      </c>
      <c r="F23" s="65" t="s">
        <v>79</v>
      </c>
      <c r="G23" s="104">
        <v>15</v>
      </c>
      <c r="H23" s="104">
        <v>13</v>
      </c>
      <c r="I23" s="54">
        <f t="shared" si="0"/>
        <v>28</v>
      </c>
      <c r="J23" s="65">
        <v>9859461029</v>
      </c>
      <c r="K23" s="65" t="s">
        <v>225</v>
      </c>
      <c r="L23" s="65" t="s">
        <v>226</v>
      </c>
      <c r="M23" s="65">
        <v>9859263157</v>
      </c>
      <c r="N23" s="65" t="s">
        <v>227</v>
      </c>
      <c r="O23" s="65">
        <v>9577671622</v>
      </c>
      <c r="P23" s="166">
        <v>43592</v>
      </c>
      <c r="Q23" s="150" t="s">
        <v>116</v>
      </c>
      <c r="R23" s="18"/>
      <c r="S23" s="18" t="s">
        <v>77</v>
      </c>
      <c r="T23" s="48"/>
    </row>
    <row r="24" spans="1:20" x14ac:dyDescent="0.3">
      <c r="A24" s="4">
        <v>20</v>
      </c>
      <c r="B24" s="17" t="s">
        <v>63</v>
      </c>
      <c r="C24" s="138" t="s">
        <v>229</v>
      </c>
      <c r="D24" s="65" t="s">
        <v>23</v>
      </c>
      <c r="E24" s="138">
        <v>18070204105</v>
      </c>
      <c r="F24" s="139" t="s">
        <v>79</v>
      </c>
      <c r="G24" s="96">
        <v>21</v>
      </c>
      <c r="H24" s="140">
        <v>20</v>
      </c>
      <c r="I24" s="54">
        <f t="shared" si="0"/>
        <v>41</v>
      </c>
      <c r="J24" s="170">
        <v>8472057533</v>
      </c>
      <c r="K24" s="98" t="s">
        <v>225</v>
      </c>
      <c r="L24" s="171" t="s">
        <v>226</v>
      </c>
      <c r="M24" s="171">
        <v>9859263157</v>
      </c>
      <c r="N24" s="171" t="s">
        <v>227</v>
      </c>
      <c r="O24" s="171">
        <v>9577671622</v>
      </c>
      <c r="P24" s="166">
        <v>43592</v>
      </c>
      <c r="Q24" s="150" t="s">
        <v>116</v>
      </c>
      <c r="R24" s="18"/>
      <c r="S24" s="18" t="s">
        <v>77</v>
      </c>
      <c r="T24" s="48"/>
    </row>
    <row r="25" spans="1:20" x14ac:dyDescent="0.3">
      <c r="A25" s="4">
        <v>21</v>
      </c>
      <c r="B25" s="17" t="s">
        <v>62</v>
      </c>
      <c r="C25" s="141" t="s">
        <v>230</v>
      </c>
      <c r="D25" s="141" t="s">
        <v>23</v>
      </c>
      <c r="E25" s="141">
        <v>18070206101</v>
      </c>
      <c r="F25" s="141" t="s">
        <v>79</v>
      </c>
      <c r="G25" s="142">
        <v>56</v>
      </c>
      <c r="H25" s="143">
        <v>61</v>
      </c>
      <c r="I25" s="54">
        <f t="shared" si="0"/>
        <v>117</v>
      </c>
      <c r="J25" s="172">
        <v>9435329175</v>
      </c>
      <c r="K25" s="173" t="s">
        <v>167</v>
      </c>
      <c r="L25" s="143" t="s">
        <v>168</v>
      </c>
      <c r="M25" s="143">
        <v>9401453174</v>
      </c>
      <c r="N25" s="143" t="s">
        <v>169</v>
      </c>
      <c r="O25" s="143">
        <v>9854429558</v>
      </c>
      <c r="P25" s="166">
        <v>43593</v>
      </c>
      <c r="Q25" s="150" t="s">
        <v>122</v>
      </c>
      <c r="R25" s="18"/>
      <c r="S25" s="18" t="s">
        <v>77</v>
      </c>
      <c r="T25" s="48"/>
    </row>
    <row r="26" spans="1:20" x14ac:dyDescent="0.3">
      <c r="A26" s="4">
        <v>22</v>
      </c>
      <c r="B26" s="17" t="s">
        <v>63</v>
      </c>
      <c r="C26" s="18" t="s">
        <v>237</v>
      </c>
      <c r="D26" s="18" t="s">
        <v>25</v>
      </c>
      <c r="E26" s="144">
        <v>13</v>
      </c>
      <c r="F26" s="18"/>
      <c r="G26" s="144">
        <v>35</v>
      </c>
      <c r="H26" s="144">
        <v>29</v>
      </c>
      <c r="I26" s="54">
        <f t="shared" si="0"/>
        <v>64</v>
      </c>
      <c r="J26" s="18">
        <v>8011119353</v>
      </c>
      <c r="K26" s="18" t="s">
        <v>238</v>
      </c>
      <c r="L26" s="18" t="s">
        <v>239</v>
      </c>
      <c r="M26" s="18">
        <v>9613826996</v>
      </c>
      <c r="N26" s="18" t="s">
        <v>240</v>
      </c>
      <c r="O26" s="18">
        <v>9859877013</v>
      </c>
      <c r="P26" s="166">
        <v>43593</v>
      </c>
      <c r="Q26" s="150" t="s">
        <v>122</v>
      </c>
      <c r="R26" s="18"/>
      <c r="S26" s="18" t="s">
        <v>77</v>
      </c>
      <c r="T26" s="48"/>
    </row>
    <row r="27" spans="1:20" x14ac:dyDescent="0.3">
      <c r="A27" s="4">
        <v>23</v>
      </c>
      <c r="B27" s="17" t="s">
        <v>63</v>
      </c>
      <c r="C27" s="138" t="s">
        <v>241</v>
      </c>
      <c r="D27" s="18" t="s">
        <v>23</v>
      </c>
      <c r="E27" s="138">
        <v>18070203902</v>
      </c>
      <c r="F27" s="18" t="s">
        <v>79</v>
      </c>
      <c r="G27" s="145">
        <v>35</v>
      </c>
      <c r="H27" s="145">
        <v>32</v>
      </c>
      <c r="I27" s="54">
        <f t="shared" si="0"/>
        <v>67</v>
      </c>
      <c r="J27" s="174">
        <v>9859624423</v>
      </c>
      <c r="K27" s="18" t="s">
        <v>238</v>
      </c>
      <c r="L27" s="18" t="s">
        <v>239</v>
      </c>
      <c r="M27" s="18">
        <v>9613826996</v>
      </c>
      <c r="N27" s="18" t="s">
        <v>240</v>
      </c>
      <c r="O27" s="18">
        <v>9859877013</v>
      </c>
      <c r="P27" s="166">
        <v>43593</v>
      </c>
      <c r="Q27" s="150" t="s">
        <v>122</v>
      </c>
      <c r="R27" s="18"/>
      <c r="S27" s="18" t="s">
        <v>77</v>
      </c>
      <c r="T27" s="48"/>
    </row>
    <row r="28" spans="1:20" x14ac:dyDescent="0.3">
      <c r="A28" s="4">
        <v>24</v>
      </c>
      <c r="B28" s="17" t="s">
        <v>63</v>
      </c>
      <c r="C28" s="18" t="s">
        <v>242</v>
      </c>
      <c r="D28" s="18" t="s">
        <v>23</v>
      </c>
      <c r="E28" s="144">
        <v>18070203903</v>
      </c>
      <c r="F28" s="18" t="s">
        <v>166</v>
      </c>
      <c r="G28" s="146">
        <v>21</v>
      </c>
      <c r="H28" s="146">
        <v>17</v>
      </c>
      <c r="I28" s="54">
        <f t="shared" si="0"/>
        <v>38</v>
      </c>
      <c r="J28" s="175" t="s">
        <v>340</v>
      </c>
      <c r="K28" s="18" t="s">
        <v>238</v>
      </c>
      <c r="L28" s="18" t="s">
        <v>239</v>
      </c>
      <c r="M28" s="18">
        <v>9613826996</v>
      </c>
      <c r="N28" s="18" t="s">
        <v>240</v>
      </c>
      <c r="O28" s="18">
        <v>9859877013</v>
      </c>
      <c r="P28" s="166">
        <v>43593</v>
      </c>
      <c r="Q28" s="150" t="s">
        <v>122</v>
      </c>
      <c r="R28" s="18"/>
      <c r="S28" s="18" t="s">
        <v>77</v>
      </c>
      <c r="T28" s="48"/>
    </row>
    <row r="29" spans="1:20" x14ac:dyDescent="0.3">
      <c r="A29" s="4">
        <v>25</v>
      </c>
      <c r="B29" s="17" t="s">
        <v>63</v>
      </c>
      <c r="C29" s="18" t="s">
        <v>243</v>
      </c>
      <c r="D29" s="18" t="s">
        <v>23</v>
      </c>
      <c r="E29" s="144">
        <v>18070203901</v>
      </c>
      <c r="F29" s="18" t="s">
        <v>79</v>
      </c>
      <c r="G29" s="146">
        <v>9</v>
      </c>
      <c r="H29" s="146">
        <v>17</v>
      </c>
      <c r="I29" s="54">
        <f t="shared" si="0"/>
        <v>26</v>
      </c>
      <c r="J29" s="18" t="s">
        <v>341</v>
      </c>
      <c r="K29" s="18" t="s">
        <v>238</v>
      </c>
      <c r="L29" s="18" t="s">
        <v>239</v>
      </c>
      <c r="M29" s="18">
        <v>9613826996</v>
      </c>
      <c r="N29" s="18" t="s">
        <v>240</v>
      </c>
      <c r="O29" s="18">
        <v>9859877013</v>
      </c>
      <c r="P29" s="166">
        <v>43593</v>
      </c>
      <c r="Q29" s="150" t="s">
        <v>122</v>
      </c>
      <c r="R29" s="18"/>
      <c r="S29" s="18" t="s">
        <v>77</v>
      </c>
      <c r="T29" s="48"/>
    </row>
    <row r="30" spans="1:20" x14ac:dyDescent="0.3">
      <c r="A30" s="4">
        <v>26</v>
      </c>
      <c r="B30" s="17" t="s">
        <v>62</v>
      </c>
      <c r="C30" s="132" t="s">
        <v>244</v>
      </c>
      <c r="D30" s="131" t="s">
        <v>25</v>
      </c>
      <c r="E30" s="132">
        <v>8</v>
      </c>
      <c r="F30" s="131"/>
      <c r="G30" s="132">
        <v>39</v>
      </c>
      <c r="H30" s="132">
        <v>19</v>
      </c>
      <c r="I30" s="54">
        <f t="shared" si="0"/>
        <v>58</v>
      </c>
      <c r="J30" s="132">
        <v>8011526763</v>
      </c>
      <c r="K30" s="131" t="s">
        <v>245</v>
      </c>
      <c r="L30" s="18" t="s">
        <v>246</v>
      </c>
      <c r="M30" s="18">
        <v>8876502360</v>
      </c>
      <c r="N30" s="18" t="s">
        <v>247</v>
      </c>
      <c r="O30" s="18">
        <v>8399009782</v>
      </c>
      <c r="P30" s="166">
        <v>43594</v>
      </c>
      <c r="Q30" s="150" t="s">
        <v>76</v>
      </c>
      <c r="R30" s="131"/>
      <c r="S30" s="18" t="s">
        <v>77</v>
      </c>
      <c r="T30" s="48"/>
    </row>
    <row r="31" spans="1:20" ht="33" x14ac:dyDescent="0.3">
      <c r="A31" s="4">
        <v>27</v>
      </c>
      <c r="B31" s="17" t="s">
        <v>62</v>
      </c>
      <c r="C31" s="131" t="s">
        <v>248</v>
      </c>
      <c r="D31" s="131" t="s">
        <v>23</v>
      </c>
      <c r="E31" s="135">
        <v>18070203201</v>
      </c>
      <c r="F31" s="131" t="s">
        <v>200</v>
      </c>
      <c r="G31" s="132">
        <v>31</v>
      </c>
      <c r="H31" s="132">
        <v>23</v>
      </c>
      <c r="I31" s="54">
        <f t="shared" si="0"/>
        <v>54</v>
      </c>
      <c r="J31" s="131" t="s">
        <v>249</v>
      </c>
      <c r="K31" s="131" t="s">
        <v>245</v>
      </c>
      <c r="L31" s="18" t="s">
        <v>246</v>
      </c>
      <c r="M31" s="18">
        <v>8876502360</v>
      </c>
      <c r="N31" s="18" t="s">
        <v>247</v>
      </c>
      <c r="O31" s="18">
        <v>8399009782</v>
      </c>
      <c r="P31" s="166">
        <v>43594</v>
      </c>
      <c r="Q31" s="150" t="s">
        <v>76</v>
      </c>
      <c r="R31" s="131"/>
      <c r="S31" s="18" t="s">
        <v>77</v>
      </c>
      <c r="T31" s="48"/>
    </row>
    <row r="32" spans="1:20" x14ac:dyDescent="0.3">
      <c r="A32" s="4">
        <v>28</v>
      </c>
      <c r="B32" s="17" t="s">
        <v>63</v>
      </c>
      <c r="C32" s="18" t="s">
        <v>231</v>
      </c>
      <c r="D32" s="18" t="s">
        <v>25</v>
      </c>
      <c r="E32" s="144">
        <v>56</v>
      </c>
      <c r="F32" s="18"/>
      <c r="G32" s="144">
        <v>23</v>
      </c>
      <c r="H32" s="144">
        <v>21</v>
      </c>
      <c r="I32" s="54">
        <f t="shared" si="0"/>
        <v>44</v>
      </c>
      <c r="J32" s="18">
        <v>7662875183</v>
      </c>
      <c r="K32" s="18" t="s">
        <v>232</v>
      </c>
      <c r="L32" s="18" t="s">
        <v>233</v>
      </c>
      <c r="M32" s="18">
        <v>9859231541</v>
      </c>
      <c r="N32" s="18" t="s">
        <v>234</v>
      </c>
      <c r="O32" s="18">
        <v>8253946572</v>
      </c>
      <c r="P32" s="166">
        <v>43594</v>
      </c>
      <c r="Q32" s="150" t="s">
        <v>76</v>
      </c>
      <c r="R32" s="18"/>
      <c r="S32" s="18" t="s">
        <v>77</v>
      </c>
      <c r="T32" s="48"/>
    </row>
    <row r="33" spans="1:20" ht="33" x14ac:dyDescent="0.3">
      <c r="A33" s="4">
        <v>29</v>
      </c>
      <c r="B33" s="17" t="s">
        <v>63</v>
      </c>
      <c r="C33" s="18" t="s">
        <v>235</v>
      </c>
      <c r="D33" s="18" t="s">
        <v>23</v>
      </c>
      <c r="E33" s="144">
        <v>18070201901</v>
      </c>
      <c r="F33" s="18" t="s">
        <v>79</v>
      </c>
      <c r="G33" s="146">
        <v>73</v>
      </c>
      <c r="H33" s="146">
        <v>45</v>
      </c>
      <c r="I33" s="54">
        <f t="shared" si="0"/>
        <v>118</v>
      </c>
      <c r="J33" s="18" t="s">
        <v>236</v>
      </c>
      <c r="K33" s="18" t="s">
        <v>232</v>
      </c>
      <c r="L33" s="18" t="s">
        <v>233</v>
      </c>
      <c r="M33" s="18">
        <v>9859231541</v>
      </c>
      <c r="N33" s="18" t="s">
        <v>234</v>
      </c>
      <c r="O33" s="18">
        <v>8253946572</v>
      </c>
      <c r="P33" s="166">
        <v>43594</v>
      </c>
      <c r="Q33" s="150" t="s">
        <v>76</v>
      </c>
      <c r="R33" s="18"/>
      <c r="S33" s="18" t="s">
        <v>77</v>
      </c>
      <c r="T33" s="48"/>
    </row>
    <row r="34" spans="1:20" x14ac:dyDescent="0.3">
      <c r="A34" s="4">
        <v>30</v>
      </c>
      <c r="B34" s="17" t="s">
        <v>62</v>
      </c>
      <c r="C34" s="18" t="s">
        <v>258</v>
      </c>
      <c r="D34" s="18" t="s">
        <v>25</v>
      </c>
      <c r="E34" s="144">
        <v>27</v>
      </c>
      <c r="F34" s="18"/>
      <c r="G34" s="144">
        <v>32</v>
      </c>
      <c r="H34" s="144">
        <v>34</v>
      </c>
      <c r="I34" s="54">
        <f t="shared" si="0"/>
        <v>66</v>
      </c>
      <c r="J34" s="18">
        <v>9613532668</v>
      </c>
      <c r="K34" s="18" t="s">
        <v>82</v>
      </c>
      <c r="L34" s="18" t="s">
        <v>83</v>
      </c>
      <c r="M34" s="18">
        <v>9954471705</v>
      </c>
      <c r="N34" s="18" t="s">
        <v>342</v>
      </c>
      <c r="O34" s="18">
        <v>8253988184</v>
      </c>
      <c r="P34" s="166">
        <v>43595</v>
      </c>
      <c r="Q34" s="150" t="s">
        <v>87</v>
      </c>
      <c r="R34" s="18"/>
      <c r="S34" s="18" t="s">
        <v>77</v>
      </c>
      <c r="T34" s="48"/>
    </row>
    <row r="35" spans="1:20" x14ac:dyDescent="0.3">
      <c r="A35" s="4">
        <v>31</v>
      </c>
      <c r="B35" s="17" t="s">
        <v>62</v>
      </c>
      <c r="C35" s="18" t="s">
        <v>259</v>
      </c>
      <c r="D35" s="18" t="s">
        <v>23</v>
      </c>
      <c r="E35" s="144">
        <v>18070208301</v>
      </c>
      <c r="F35" s="18" t="s">
        <v>200</v>
      </c>
      <c r="G35" s="146">
        <v>52</v>
      </c>
      <c r="H35" s="146">
        <v>48</v>
      </c>
      <c r="I35" s="54">
        <f t="shared" si="0"/>
        <v>100</v>
      </c>
      <c r="J35" s="18" t="s">
        <v>343</v>
      </c>
      <c r="K35" s="18" t="s">
        <v>82</v>
      </c>
      <c r="L35" s="18" t="s">
        <v>83</v>
      </c>
      <c r="M35" s="18">
        <v>9954471705</v>
      </c>
      <c r="N35" s="18" t="s">
        <v>342</v>
      </c>
      <c r="O35" s="18">
        <v>8253988184</v>
      </c>
      <c r="P35" s="166">
        <v>43595</v>
      </c>
      <c r="Q35" s="150" t="s">
        <v>87</v>
      </c>
      <c r="R35" s="18"/>
      <c r="S35" s="18" t="s">
        <v>77</v>
      </c>
      <c r="T35" s="48"/>
    </row>
    <row r="36" spans="1:20" x14ac:dyDescent="0.3">
      <c r="A36" s="4">
        <v>32</v>
      </c>
      <c r="B36" s="17" t="s">
        <v>63</v>
      </c>
      <c r="C36" s="18" t="s">
        <v>260</v>
      </c>
      <c r="D36" s="18" t="s">
        <v>25</v>
      </c>
      <c r="E36" s="144">
        <v>7</v>
      </c>
      <c r="F36" s="18"/>
      <c r="G36" s="144">
        <v>13</v>
      </c>
      <c r="H36" s="144">
        <v>17</v>
      </c>
      <c r="I36" s="54">
        <f t="shared" si="0"/>
        <v>30</v>
      </c>
      <c r="J36" s="18">
        <v>9577631170</v>
      </c>
      <c r="K36" s="18" t="s">
        <v>344</v>
      </c>
      <c r="L36" s="18" t="s">
        <v>345</v>
      </c>
      <c r="M36" s="18">
        <v>9854123598</v>
      </c>
      <c r="N36" s="18" t="s">
        <v>346</v>
      </c>
      <c r="O36" s="18">
        <v>9706695399</v>
      </c>
      <c r="P36" s="166">
        <v>43595</v>
      </c>
      <c r="Q36" s="150" t="s">
        <v>87</v>
      </c>
      <c r="R36" s="110"/>
      <c r="S36" s="65" t="s">
        <v>77</v>
      </c>
      <c r="T36" s="18"/>
    </row>
    <row r="37" spans="1:20" x14ac:dyDescent="0.3">
      <c r="A37" s="4">
        <v>33</v>
      </c>
      <c r="B37" s="17" t="s">
        <v>63</v>
      </c>
      <c r="C37" s="18" t="s">
        <v>261</v>
      </c>
      <c r="D37" s="18" t="s">
        <v>23</v>
      </c>
      <c r="E37" s="144">
        <v>18070206401</v>
      </c>
      <c r="F37" s="18" t="s">
        <v>79</v>
      </c>
      <c r="G37" s="146">
        <v>17</v>
      </c>
      <c r="H37" s="146">
        <v>10</v>
      </c>
      <c r="I37" s="54">
        <f t="shared" si="0"/>
        <v>27</v>
      </c>
      <c r="J37" s="18" t="s">
        <v>347</v>
      </c>
      <c r="K37" s="18" t="s">
        <v>344</v>
      </c>
      <c r="L37" s="18" t="s">
        <v>345</v>
      </c>
      <c r="M37" s="18">
        <v>9854123598</v>
      </c>
      <c r="N37" s="18" t="s">
        <v>346</v>
      </c>
      <c r="O37" s="18">
        <v>9706695399</v>
      </c>
      <c r="P37" s="166">
        <v>43595</v>
      </c>
      <c r="Q37" s="150" t="s">
        <v>87</v>
      </c>
      <c r="R37" s="110"/>
      <c r="S37" s="65" t="s">
        <v>77</v>
      </c>
      <c r="T37" s="18"/>
    </row>
    <row r="38" spans="1:20" x14ac:dyDescent="0.3">
      <c r="A38" s="4">
        <v>34</v>
      </c>
      <c r="B38" s="17" t="s">
        <v>62</v>
      </c>
      <c r="C38" s="18" t="s">
        <v>262</v>
      </c>
      <c r="D38" s="18" t="s">
        <v>25</v>
      </c>
      <c r="E38" s="144">
        <v>69</v>
      </c>
      <c r="F38" s="18"/>
      <c r="G38" s="144">
        <v>22</v>
      </c>
      <c r="H38" s="144">
        <v>21</v>
      </c>
      <c r="I38" s="54">
        <f t="shared" si="0"/>
        <v>43</v>
      </c>
      <c r="J38" s="18">
        <v>9577473771</v>
      </c>
      <c r="K38" s="18" t="s">
        <v>348</v>
      </c>
      <c r="L38" s="18" t="s">
        <v>196</v>
      </c>
      <c r="M38" s="18">
        <v>9577044567</v>
      </c>
      <c r="N38" s="18" t="s">
        <v>349</v>
      </c>
      <c r="O38" s="18">
        <v>9707612676</v>
      </c>
      <c r="P38" s="166">
        <v>43596</v>
      </c>
      <c r="Q38" s="150" t="s">
        <v>96</v>
      </c>
      <c r="R38" s="110"/>
      <c r="S38" s="65" t="s">
        <v>77</v>
      </c>
      <c r="T38" s="18"/>
    </row>
    <row r="39" spans="1:20" x14ac:dyDescent="0.3">
      <c r="A39" s="4">
        <v>35</v>
      </c>
      <c r="B39" s="17" t="s">
        <v>62</v>
      </c>
      <c r="C39" s="18" t="s">
        <v>263</v>
      </c>
      <c r="D39" s="18" t="s">
        <v>23</v>
      </c>
      <c r="E39" s="144">
        <v>18070209302</v>
      </c>
      <c r="F39" s="18" t="s">
        <v>200</v>
      </c>
      <c r="G39" s="146">
        <v>18</v>
      </c>
      <c r="H39" s="146">
        <v>25</v>
      </c>
      <c r="I39" s="54">
        <f t="shared" si="0"/>
        <v>43</v>
      </c>
      <c r="J39" s="18" t="s">
        <v>350</v>
      </c>
      <c r="K39" s="18" t="s">
        <v>348</v>
      </c>
      <c r="L39" s="18" t="s">
        <v>196</v>
      </c>
      <c r="M39" s="18">
        <v>9577044567</v>
      </c>
      <c r="N39" s="18" t="s">
        <v>349</v>
      </c>
      <c r="O39" s="18">
        <v>9707612676</v>
      </c>
      <c r="P39" s="166">
        <v>43596</v>
      </c>
      <c r="Q39" s="150" t="s">
        <v>96</v>
      </c>
      <c r="R39" s="65"/>
      <c r="S39" s="65" t="s">
        <v>77</v>
      </c>
      <c r="T39" s="18"/>
    </row>
    <row r="40" spans="1:20" x14ac:dyDescent="0.3">
      <c r="A40" s="4">
        <v>36</v>
      </c>
      <c r="B40" s="17" t="s">
        <v>63</v>
      </c>
      <c r="C40" s="18" t="s">
        <v>264</v>
      </c>
      <c r="D40" s="18" t="s">
        <v>25</v>
      </c>
      <c r="E40" s="144">
        <v>1</v>
      </c>
      <c r="F40" s="18"/>
      <c r="G40" s="144">
        <v>15</v>
      </c>
      <c r="H40" s="144">
        <v>11</v>
      </c>
      <c r="I40" s="54">
        <f t="shared" si="0"/>
        <v>26</v>
      </c>
      <c r="J40" s="18">
        <v>9508418952</v>
      </c>
      <c r="K40" s="18" t="s">
        <v>351</v>
      </c>
      <c r="L40" s="18" t="s">
        <v>352</v>
      </c>
      <c r="M40" s="18">
        <v>9707627520</v>
      </c>
      <c r="N40" s="18" t="s">
        <v>353</v>
      </c>
      <c r="O40" s="18">
        <v>8474830511</v>
      </c>
      <c r="P40" s="166">
        <v>43596</v>
      </c>
      <c r="Q40" s="150" t="s">
        <v>96</v>
      </c>
      <c r="R40" s="65"/>
      <c r="S40" s="65" t="s">
        <v>77</v>
      </c>
      <c r="T40" s="18"/>
    </row>
    <row r="41" spans="1:20" x14ac:dyDescent="0.3">
      <c r="A41" s="4">
        <v>37</v>
      </c>
      <c r="B41" s="17" t="s">
        <v>63</v>
      </c>
      <c r="C41" s="18" t="s">
        <v>265</v>
      </c>
      <c r="D41" s="18" t="s">
        <v>23</v>
      </c>
      <c r="E41" s="144">
        <v>18070207101</v>
      </c>
      <c r="F41" s="18" t="s">
        <v>79</v>
      </c>
      <c r="G41" s="146">
        <v>13</v>
      </c>
      <c r="H41" s="146">
        <v>16</v>
      </c>
      <c r="I41" s="54">
        <f t="shared" si="0"/>
        <v>29</v>
      </c>
      <c r="J41" s="18" t="s">
        <v>354</v>
      </c>
      <c r="K41" s="18" t="s">
        <v>351</v>
      </c>
      <c r="L41" s="18" t="s">
        <v>352</v>
      </c>
      <c r="M41" s="18">
        <v>9707627520</v>
      </c>
      <c r="N41" s="18" t="s">
        <v>353</v>
      </c>
      <c r="O41" s="18">
        <v>8474830511</v>
      </c>
      <c r="P41" s="166">
        <v>43596</v>
      </c>
      <c r="Q41" s="150" t="s">
        <v>96</v>
      </c>
      <c r="R41" s="65"/>
      <c r="S41" s="65" t="s">
        <v>77</v>
      </c>
      <c r="T41" s="18"/>
    </row>
    <row r="42" spans="1:20" x14ac:dyDescent="0.3">
      <c r="A42" s="4">
        <v>38</v>
      </c>
      <c r="B42" s="17"/>
      <c r="C42" s="147"/>
      <c r="D42" s="147"/>
      <c r="E42" s="148"/>
      <c r="F42" s="147"/>
      <c r="G42" s="149"/>
      <c r="H42" s="149"/>
      <c r="I42" s="54">
        <f t="shared" si="0"/>
        <v>0</v>
      </c>
      <c r="J42" s="147"/>
      <c r="K42" s="147"/>
      <c r="L42" s="147"/>
      <c r="M42" s="147"/>
      <c r="N42" s="147"/>
      <c r="O42" s="147"/>
      <c r="P42" s="168">
        <v>43597</v>
      </c>
      <c r="Q42" s="147" t="s">
        <v>101</v>
      </c>
      <c r="R42" s="82"/>
      <c r="S42" s="82"/>
      <c r="T42" s="18"/>
    </row>
    <row r="43" spans="1:20" x14ac:dyDescent="0.3">
      <c r="A43" s="4">
        <v>39</v>
      </c>
      <c r="B43" s="17" t="s">
        <v>62</v>
      </c>
      <c r="C43" s="18" t="s">
        <v>266</v>
      </c>
      <c r="D43" s="18" t="s">
        <v>25</v>
      </c>
      <c r="E43" s="144">
        <v>81</v>
      </c>
      <c r="F43" s="18"/>
      <c r="G43" s="144">
        <v>22</v>
      </c>
      <c r="H43" s="144">
        <v>12</v>
      </c>
      <c r="I43" s="54">
        <f t="shared" si="0"/>
        <v>34</v>
      </c>
      <c r="J43" s="18">
        <v>9859167241</v>
      </c>
      <c r="K43" s="18" t="s">
        <v>355</v>
      </c>
      <c r="L43" s="18" t="s">
        <v>356</v>
      </c>
      <c r="M43" s="18">
        <v>9707838700</v>
      </c>
      <c r="N43" s="18" t="s">
        <v>357</v>
      </c>
      <c r="O43" s="18">
        <v>9864490614</v>
      </c>
      <c r="P43" s="166">
        <v>43598</v>
      </c>
      <c r="Q43" s="150" t="s">
        <v>107</v>
      </c>
      <c r="R43" s="65"/>
      <c r="S43" s="65" t="s">
        <v>77</v>
      </c>
      <c r="T43" s="18"/>
    </row>
    <row r="44" spans="1:20" ht="33" x14ac:dyDescent="0.3">
      <c r="A44" s="4">
        <v>40</v>
      </c>
      <c r="B44" s="17" t="s">
        <v>62</v>
      </c>
      <c r="C44" s="18" t="s">
        <v>267</v>
      </c>
      <c r="D44" s="18" t="s">
        <v>23</v>
      </c>
      <c r="E44" s="144">
        <v>18070209901</v>
      </c>
      <c r="F44" s="18" t="s">
        <v>79</v>
      </c>
      <c r="G44" s="146">
        <v>25</v>
      </c>
      <c r="H44" s="146">
        <v>35</v>
      </c>
      <c r="I44" s="54">
        <f t="shared" si="0"/>
        <v>60</v>
      </c>
      <c r="J44" s="18" t="s">
        <v>358</v>
      </c>
      <c r="K44" s="18" t="s">
        <v>355</v>
      </c>
      <c r="L44" s="18" t="s">
        <v>356</v>
      </c>
      <c r="M44" s="18">
        <v>9707838700</v>
      </c>
      <c r="N44" s="18" t="s">
        <v>357</v>
      </c>
      <c r="O44" s="18">
        <v>9864490614</v>
      </c>
      <c r="P44" s="166">
        <v>43598</v>
      </c>
      <c r="Q44" s="150" t="s">
        <v>107</v>
      </c>
      <c r="R44" s="176"/>
      <c r="S44" s="176" t="s">
        <v>77</v>
      </c>
      <c r="T44" s="18"/>
    </row>
    <row r="45" spans="1:20" x14ac:dyDescent="0.3">
      <c r="A45" s="4">
        <v>41</v>
      </c>
      <c r="B45" s="17" t="s">
        <v>63</v>
      </c>
      <c r="C45" s="150" t="s">
        <v>268</v>
      </c>
      <c r="D45" s="150" t="s">
        <v>25</v>
      </c>
      <c r="E45" s="151">
        <v>23</v>
      </c>
      <c r="F45" s="150"/>
      <c r="G45" s="151">
        <v>25</v>
      </c>
      <c r="H45" s="151">
        <v>16</v>
      </c>
      <c r="I45" s="54">
        <f t="shared" si="0"/>
        <v>41</v>
      </c>
      <c r="J45" s="150">
        <v>9508126436</v>
      </c>
      <c r="K45" s="150" t="s">
        <v>359</v>
      </c>
      <c r="L45" s="150" t="s">
        <v>191</v>
      </c>
      <c r="M45" s="150">
        <v>9864327546</v>
      </c>
      <c r="N45" s="150" t="s">
        <v>192</v>
      </c>
      <c r="O45" s="150">
        <v>9954459161</v>
      </c>
      <c r="P45" s="166">
        <v>43598</v>
      </c>
      <c r="Q45" s="150" t="s">
        <v>107</v>
      </c>
      <c r="R45" s="89"/>
      <c r="S45" s="89"/>
      <c r="T45" s="18"/>
    </row>
    <row r="46" spans="1:20" x14ac:dyDescent="0.3">
      <c r="A46" s="4">
        <v>42</v>
      </c>
      <c r="B46" s="17" t="s">
        <v>63</v>
      </c>
      <c r="C46" s="18" t="s">
        <v>269</v>
      </c>
      <c r="D46" s="18" t="s">
        <v>23</v>
      </c>
      <c r="E46" s="144">
        <v>18070208201</v>
      </c>
      <c r="F46" s="18" t="s">
        <v>79</v>
      </c>
      <c r="G46" s="146">
        <v>16</v>
      </c>
      <c r="H46" s="146">
        <v>20</v>
      </c>
      <c r="I46" s="54">
        <f t="shared" si="0"/>
        <v>36</v>
      </c>
      <c r="J46" s="18" t="s">
        <v>360</v>
      </c>
      <c r="K46" s="18" t="s">
        <v>359</v>
      </c>
      <c r="L46" s="18" t="s">
        <v>191</v>
      </c>
      <c r="M46" s="18">
        <v>9864327546</v>
      </c>
      <c r="N46" s="18" t="s">
        <v>192</v>
      </c>
      <c r="O46" s="18">
        <v>9954459161</v>
      </c>
      <c r="P46" s="166">
        <v>43598</v>
      </c>
      <c r="Q46" s="150" t="s">
        <v>107</v>
      </c>
      <c r="R46" s="89"/>
      <c r="S46" s="89" t="s">
        <v>77</v>
      </c>
      <c r="T46" s="18"/>
    </row>
    <row r="47" spans="1:20" x14ac:dyDescent="0.3">
      <c r="A47" s="4">
        <v>43</v>
      </c>
      <c r="B47" s="17" t="s">
        <v>62</v>
      </c>
      <c r="C47" s="18" t="s">
        <v>270</v>
      </c>
      <c r="D47" s="18" t="s">
        <v>25</v>
      </c>
      <c r="E47" s="144">
        <v>43</v>
      </c>
      <c r="F47" s="18"/>
      <c r="G47" s="144">
        <v>16</v>
      </c>
      <c r="H47" s="144">
        <v>26</v>
      </c>
      <c r="I47" s="54">
        <f t="shared" si="0"/>
        <v>42</v>
      </c>
      <c r="J47" s="18">
        <v>9954400582</v>
      </c>
      <c r="K47" s="18" t="s">
        <v>333</v>
      </c>
      <c r="L47" s="18" t="s">
        <v>361</v>
      </c>
      <c r="M47" s="18">
        <v>9706717675</v>
      </c>
      <c r="N47" s="18" t="s">
        <v>362</v>
      </c>
      <c r="O47" s="18">
        <v>9508469725</v>
      </c>
      <c r="P47" s="166">
        <v>43599</v>
      </c>
      <c r="Q47" s="150" t="s">
        <v>116</v>
      </c>
      <c r="R47" s="65"/>
      <c r="S47" s="65" t="s">
        <v>77</v>
      </c>
      <c r="T47" s="18"/>
    </row>
    <row r="48" spans="1:20" x14ac:dyDescent="0.3">
      <c r="A48" s="4">
        <v>44</v>
      </c>
      <c r="B48" s="17" t="s">
        <v>62</v>
      </c>
      <c r="C48" s="18" t="s">
        <v>271</v>
      </c>
      <c r="D48" s="18" t="s">
        <v>23</v>
      </c>
      <c r="E48" s="144">
        <v>18070210304</v>
      </c>
      <c r="F48" s="18" t="s">
        <v>79</v>
      </c>
      <c r="G48" s="146">
        <v>11</v>
      </c>
      <c r="H48" s="146">
        <v>14</v>
      </c>
      <c r="I48" s="54">
        <f t="shared" si="0"/>
        <v>25</v>
      </c>
      <c r="J48" s="18">
        <v>9859975431</v>
      </c>
      <c r="K48" s="18" t="s">
        <v>333</v>
      </c>
      <c r="L48" s="18" t="s">
        <v>361</v>
      </c>
      <c r="M48" s="18">
        <v>9706717675</v>
      </c>
      <c r="N48" s="18" t="s">
        <v>362</v>
      </c>
      <c r="O48" s="18">
        <v>9508469725</v>
      </c>
      <c r="P48" s="166">
        <v>43599</v>
      </c>
      <c r="Q48" s="150" t="s">
        <v>116</v>
      </c>
      <c r="R48" s="65"/>
      <c r="S48" s="65" t="s">
        <v>77</v>
      </c>
      <c r="T48" s="18"/>
    </row>
    <row r="49" spans="1:20" ht="33" x14ac:dyDescent="0.3">
      <c r="A49" s="4">
        <v>45</v>
      </c>
      <c r="B49" s="17" t="s">
        <v>63</v>
      </c>
      <c r="C49" s="18" t="s">
        <v>272</v>
      </c>
      <c r="D49" s="18" t="s">
        <v>25</v>
      </c>
      <c r="E49" s="144">
        <v>2</v>
      </c>
      <c r="F49" s="18"/>
      <c r="G49" s="144">
        <v>14</v>
      </c>
      <c r="H49" s="144">
        <v>29</v>
      </c>
      <c r="I49" s="54">
        <f t="shared" si="0"/>
        <v>43</v>
      </c>
      <c r="J49" s="18">
        <v>8822160338</v>
      </c>
      <c r="K49" s="18" t="s">
        <v>363</v>
      </c>
      <c r="L49" s="18" t="s">
        <v>364</v>
      </c>
      <c r="M49" s="18">
        <v>9707804298</v>
      </c>
      <c r="N49" s="18" t="s">
        <v>365</v>
      </c>
      <c r="O49" s="18">
        <v>8822435054</v>
      </c>
      <c r="P49" s="166">
        <v>43599</v>
      </c>
      <c r="Q49" s="150" t="s">
        <v>116</v>
      </c>
      <c r="R49" s="65"/>
      <c r="S49" s="65" t="s">
        <v>77</v>
      </c>
      <c r="T49" s="18"/>
    </row>
    <row r="50" spans="1:20" ht="33" x14ac:dyDescent="0.3">
      <c r="A50" s="4">
        <v>46</v>
      </c>
      <c r="B50" s="17" t="s">
        <v>63</v>
      </c>
      <c r="C50" s="18" t="s">
        <v>273</v>
      </c>
      <c r="D50" s="18" t="s">
        <v>23</v>
      </c>
      <c r="E50" s="144">
        <v>18070207403</v>
      </c>
      <c r="F50" s="18" t="s">
        <v>79</v>
      </c>
      <c r="G50" s="146">
        <v>9</v>
      </c>
      <c r="H50" s="146">
        <v>22</v>
      </c>
      <c r="I50" s="54">
        <f t="shared" si="0"/>
        <v>31</v>
      </c>
      <c r="J50" s="18" t="s">
        <v>366</v>
      </c>
      <c r="K50" s="18" t="s">
        <v>363</v>
      </c>
      <c r="L50" s="18" t="s">
        <v>364</v>
      </c>
      <c r="M50" s="18">
        <v>9707804298</v>
      </c>
      <c r="N50" s="18" t="s">
        <v>365</v>
      </c>
      <c r="O50" s="18">
        <v>8822435054</v>
      </c>
      <c r="P50" s="166">
        <v>43599</v>
      </c>
      <c r="Q50" s="150" t="s">
        <v>116</v>
      </c>
      <c r="R50" s="65"/>
      <c r="S50" s="65" t="s">
        <v>77</v>
      </c>
      <c r="T50" s="18"/>
    </row>
    <row r="51" spans="1:20" x14ac:dyDescent="0.3">
      <c r="A51" s="4">
        <v>47</v>
      </c>
      <c r="B51" s="17" t="s">
        <v>63</v>
      </c>
      <c r="C51" s="65" t="s">
        <v>274</v>
      </c>
      <c r="D51" s="65" t="s">
        <v>25</v>
      </c>
      <c r="E51" s="74">
        <v>78</v>
      </c>
      <c r="F51" s="65"/>
      <c r="G51" s="74">
        <v>16</v>
      </c>
      <c r="H51" s="74">
        <v>16</v>
      </c>
      <c r="I51" s="54">
        <f t="shared" si="0"/>
        <v>32</v>
      </c>
      <c r="J51" s="83">
        <v>9508880955</v>
      </c>
      <c r="K51" s="65" t="s">
        <v>82</v>
      </c>
      <c r="L51" s="65" t="s">
        <v>83</v>
      </c>
      <c r="M51" s="65">
        <v>9954471705</v>
      </c>
      <c r="N51" s="65" t="s">
        <v>367</v>
      </c>
      <c r="O51" s="65">
        <v>8822434947</v>
      </c>
      <c r="P51" s="166">
        <v>43600</v>
      </c>
      <c r="Q51" s="150" t="s">
        <v>122</v>
      </c>
      <c r="R51" s="65"/>
      <c r="S51" s="65" t="s">
        <v>77</v>
      </c>
      <c r="T51" s="18"/>
    </row>
    <row r="52" spans="1:20" x14ac:dyDescent="0.3">
      <c r="A52" s="4">
        <v>48</v>
      </c>
      <c r="B52" s="17" t="s">
        <v>63</v>
      </c>
      <c r="C52" s="65" t="s">
        <v>275</v>
      </c>
      <c r="D52" s="65" t="s">
        <v>25</v>
      </c>
      <c r="E52" s="74">
        <v>29</v>
      </c>
      <c r="F52" s="65"/>
      <c r="G52" s="104">
        <v>15</v>
      </c>
      <c r="H52" s="104">
        <v>16</v>
      </c>
      <c r="I52" s="54">
        <f t="shared" si="0"/>
        <v>31</v>
      </c>
      <c r="J52" s="177">
        <v>9508406116</v>
      </c>
      <c r="K52" s="65" t="s">
        <v>82</v>
      </c>
      <c r="L52" s="65" t="s">
        <v>83</v>
      </c>
      <c r="M52" s="65">
        <v>9954471705</v>
      </c>
      <c r="N52" s="65" t="s">
        <v>367</v>
      </c>
      <c r="O52" s="65">
        <v>8822434947</v>
      </c>
      <c r="P52" s="166">
        <v>43600</v>
      </c>
      <c r="Q52" s="150" t="s">
        <v>122</v>
      </c>
      <c r="R52" s="65"/>
      <c r="S52" s="65" t="s">
        <v>77</v>
      </c>
      <c r="T52" s="18"/>
    </row>
    <row r="53" spans="1:20" ht="33" x14ac:dyDescent="0.3">
      <c r="A53" s="4">
        <v>49</v>
      </c>
      <c r="B53" s="17" t="s">
        <v>63</v>
      </c>
      <c r="C53" s="65" t="s">
        <v>276</v>
      </c>
      <c r="D53" s="65" t="s">
        <v>23</v>
      </c>
      <c r="E53" s="74">
        <v>18070208701</v>
      </c>
      <c r="F53" s="65" t="s">
        <v>212</v>
      </c>
      <c r="G53" s="74">
        <v>13</v>
      </c>
      <c r="H53" s="74">
        <v>26</v>
      </c>
      <c r="I53" s="54">
        <f t="shared" si="0"/>
        <v>39</v>
      </c>
      <c r="J53" s="105" t="s">
        <v>368</v>
      </c>
      <c r="K53" s="65" t="s">
        <v>82</v>
      </c>
      <c r="L53" s="65" t="s">
        <v>83</v>
      </c>
      <c r="M53" s="65">
        <v>9954471705</v>
      </c>
      <c r="N53" s="65" t="s">
        <v>367</v>
      </c>
      <c r="O53" s="65">
        <v>8822434947</v>
      </c>
      <c r="P53" s="166">
        <v>43600</v>
      </c>
      <c r="Q53" s="150" t="s">
        <v>122</v>
      </c>
      <c r="R53" s="65"/>
      <c r="S53" s="65" t="s">
        <v>77</v>
      </c>
      <c r="T53" s="18"/>
    </row>
    <row r="54" spans="1:20" x14ac:dyDescent="0.3">
      <c r="A54" s="4">
        <v>50</v>
      </c>
      <c r="B54" s="17" t="s">
        <v>62</v>
      </c>
      <c r="C54" s="65" t="s">
        <v>277</v>
      </c>
      <c r="D54" s="65" t="s">
        <v>25</v>
      </c>
      <c r="E54" s="74">
        <v>52</v>
      </c>
      <c r="F54" s="65"/>
      <c r="G54" s="104">
        <v>17</v>
      </c>
      <c r="H54" s="104">
        <v>9</v>
      </c>
      <c r="I54" s="54">
        <f t="shared" si="0"/>
        <v>26</v>
      </c>
      <c r="J54" s="177">
        <v>9854338211</v>
      </c>
      <c r="K54" s="65" t="s">
        <v>369</v>
      </c>
      <c r="L54" s="65" t="s">
        <v>370</v>
      </c>
      <c r="M54" s="65">
        <v>7896105505</v>
      </c>
      <c r="N54" s="65" t="s">
        <v>371</v>
      </c>
      <c r="O54" s="65">
        <v>9859857186</v>
      </c>
      <c r="P54" s="166">
        <v>43600</v>
      </c>
      <c r="Q54" s="150" t="s">
        <v>122</v>
      </c>
      <c r="R54" s="65"/>
      <c r="S54" s="65" t="s">
        <v>77</v>
      </c>
      <c r="T54" s="18"/>
    </row>
    <row r="55" spans="1:20" x14ac:dyDescent="0.3">
      <c r="A55" s="4">
        <v>51</v>
      </c>
      <c r="B55" s="17" t="s">
        <v>62</v>
      </c>
      <c r="C55" s="65" t="s">
        <v>278</v>
      </c>
      <c r="D55" s="65" t="s">
        <v>25</v>
      </c>
      <c r="E55" s="74">
        <v>112</v>
      </c>
      <c r="F55" s="65"/>
      <c r="G55" s="74">
        <v>12</v>
      </c>
      <c r="H55" s="74">
        <v>12</v>
      </c>
      <c r="I55" s="54">
        <f t="shared" si="0"/>
        <v>24</v>
      </c>
      <c r="J55" s="178">
        <v>9613978201</v>
      </c>
      <c r="K55" s="65" t="s">
        <v>369</v>
      </c>
      <c r="L55" s="65" t="s">
        <v>370</v>
      </c>
      <c r="M55" s="65">
        <v>7896105505</v>
      </c>
      <c r="N55" s="65" t="s">
        <v>371</v>
      </c>
      <c r="O55" s="65">
        <v>9859857186</v>
      </c>
      <c r="P55" s="166">
        <v>43600</v>
      </c>
      <c r="Q55" s="150" t="s">
        <v>122</v>
      </c>
      <c r="R55" s="65"/>
      <c r="S55" s="65" t="s">
        <v>77</v>
      </c>
      <c r="T55" s="18"/>
    </row>
    <row r="56" spans="1:20" x14ac:dyDescent="0.3">
      <c r="A56" s="4">
        <v>52</v>
      </c>
      <c r="B56" s="17" t="s">
        <v>62</v>
      </c>
      <c r="C56" s="65" t="s">
        <v>279</v>
      </c>
      <c r="D56" s="65" t="s">
        <v>23</v>
      </c>
      <c r="E56" s="74">
        <v>18070211001</v>
      </c>
      <c r="F56" s="65" t="s">
        <v>200</v>
      </c>
      <c r="G56" s="74">
        <v>27</v>
      </c>
      <c r="H56" s="74">
        <v>30</v>
      </c>
      <c r="I56" s="54">
        <f t="shared" si="0"/>
        <v>57</v>
      </c>
      <c r="J56" s="179">
        <v>9707168592</v>
      </c>
      <c r="K56" s="65" t="s">
        <v>369</v>
      </c>
      <c r="L56" s="65" t="s">
        <v>370</v>
      </c>
      <c r="M56" s="65">
        <v>7896105505</v>
      </c>
      <c r="N56" s="65" t="s">
        <v>371</v>
      </c>
      <c r="O56" s="65">
        <v>9859857186</v>
      </c>
      <c r="P56" s="166">
        <v>43600</v>
      </c>
      <c r="Q56" s="150" t="s">
        <v>122</v>
      </c>
      <c r="R56" s="65"/>
      <c r="S56" s="65" t="s">
        <v>77</v>
      </c>
      <c r="T56" s="18"/>
    </row>
    <row r="57" spans="1:20" ht="30" x14ac:dyDescent="0.3">
      <c r="A57" s="4">
        <v>53</v>
      </c>
      <c r="B57" s="17" t="s">
        <v>63</v>
      </c>
      <c r="C57" s="68" t="s">
        <v>280</v>
      </c>
      <c r="D57" s="152" t="s">
        <v>25</v>
      </c>
      <c r="E57" s="66">
        <v>44</v>
      </c>
      <c r="F57" s="115"/>
      <c r="G57" s="69">
        <v>24</v>
      </c>
      <c r="H57" s="69">
        <v>26</v>
      </c>
      <c r="I57" s="54">
        <f t="shared" si="0"/>
        <v>50</v>
      </c>
      <c r="J57" s="180" t="s">
        <v>372</v>
      </c>
      <c r="K57" s="69" t="s">
        <v>225</v>
      </c>
      <c r="L57" s="69" t="s">
        <v>226</v>
      </c>
      <c r="M57" s="69">
        <v>9859263157</v>
      </c>
      <c r="N57" s="69" t="s">
        <v>373</v>
      </c>
      <c r="O57" s="69">
        <v>7399370885</v>
      </c>
      <c r="P57" s="166">
        <v>43601</v>
      </c>
      <c r="Q57" s="150" t="s">
        <v>76</v>
      </c>
      <c r="R57" s="65"/>
      <c r="S57" s="65" t="s">
        <v>77</v>
      </c>
      <c r="T57" s="18"/>
    </row>
    <row r="58" spans="1:20" x14ac:dyDescent="0.3">
      <c r="A58" s="4">
        <v>54</v>
      </c>
      <c r="B58" s="17" t="s">
        <v>63</v>
      </c>
      <c r="C58" s="65" t="s">
        <v>281</v>
      </c>
      <c r="D58" s="65" t="s">
        <v>23</v>
      </c>
      <c r="E58" s="74">
        <v>18070204106</v>
      </c>
      <c r="F58" s="65" t="s">
        <v>212</v>
      </c>
      <c r="G58" s="74">
        <v>64</v>
      </c>
      <c r="H58" s="74">
        <v>62</v>
      </c>
      <c r="I58" s="54">
        <f t="shared" si="0"/>
        <v>126</v>
      </c>
      <c r="J58" s="65">
        <v>7399370885</v>
      </c>
      <c r="K58" s="65" t="s">
        <v>225</v>
      </c>
      <c r="L58" s="65" t="s">
        <v>226</v>
      </c>
      <c r="M58" s="65">
        <v>9859263157</v>
      </c>
      <c r="N58" s="65" t="s">
        <v>373</v>
      </c>
      <c r="O58" s="65">
        <v>7399370885</v>
      </c>
      <c r="P58" s="166">
        <v>43601</v>
      </c>
      <c r="Q58" s="150" t="s">
        <v>76</v>
      </c>
      <c r="R58" s="65"/>
      <c r="S58" s="65" t="s">
        <v>77</v>
      </c>
      <c r="T58" s="18"/>
    </row>
    <row r="59" spans="1:20" ht="33" x14ac:dyDescent="0.3">
      <c r="A59" s="4">
        <v>55</v>
      </c>
      <c r="B59" s="17" t="s">
        <v>62</v>
      </c>
      <c r="C59" s="65" t="s">
        <v>282</v>
      </c>
      <c r="D59" s="65" t="s">
        <v>25</v>
      </c>
      <c r="E59" s="74">
        <v>3</v>
      </c>
      <c r="F59" s="65"/>
      <c r="G59" s="74">
        <v>34</v>
      </c>
      <c r="H59" s="74">
        <v>37</v>
      </c>
      <c r="I59" s="54">
        <f t="shared" si="0"/>
        <v>71</v>
      </c>
      <c r="J59" s="65">
        <v>9508177223</v>
      </c>
      <c r="K59" s="65" t="s">
        <v>374</v>
      </c>
      <c r="L59" s="65" t="s">
        <v>364</v>
      </c>
      <c r="M59" s="65">
        <v>9707804298</v>
      </c>
      <c r="N59" s="65" t="s">
        <v>365</v>
      </c>
      <c r="O59" s="65">
        <v>8822435054</v>
      </c>
      <c r="P59" s="166">
        <v>43601</v>
      </c>
      <c r="Q59" s="150" t="s">
        <v>76</v>
      </c>
      <c r="R59" s="65"/>
      <c r="S59" s="65" t="s">
        <v>77</v>
      </c>
      <c r="T59" s="18"/>
    </row>
    <row r="60" spans="1:20" ht="33" x14ac:dyDescent="0.3">
      <c r="A60" s="4">
        <v>56</v>
      </c>
      <c r="B60" s="17" t="s">
        <v>62</v>
      </c>
      <c r="C60" s="65" t="s">
        <v>283</v>
      </c>
      <c r="D60" s="65" t="s">
        <v>23</v>
      </c>
      <c r="E60" s="74">
        <v>18070207402</v>
      </c>
      <c r="F60" s="65" t="s">
        <v>212</v>
      </c>
      <c r="G60" s="104">
        <v>41</v>
      </c>
      <c r="H60" s="104">
        <v>41</v>
      </c>
      <c r="I60" s="54">
        <f t="shared" si="0"/>
        <v>82</v>
      </c>
      <c r="J60" s="65">
        <v>8253822609</v>
      </c>
      <c r="K60" s="65" t="s">
        <v>374</v>
      </c>
      <c r="L60" s="65" t="s">
        <v>364</v>
      </c>
      <c r="M60" s="65">
        <v>9707804298</v>
      </c>
      <c r="N60" s="65" t="s">
        <v>375</v>
      </c>
      <c r="O60" s="65">
        <v>9707161101</v>
      </c>
      <c r="P60" s="166">
        <v>43601</v>
      </c>
      <c r="Q60" s="150" t="s">
        <v>76</v>
      </c>
      <c r="R60" s="65"/>
      <c r="S60" s="65" t="s">
        <v>77</v>
      </c>
      <c r="T60" s="18"/>
    </row>
    <row r="61" spans="1:20" x14ac:dyDescent="0.3">
      <c r="A61" s="4">
        <v>57</v>
      </c>
      <c r="B61" s="17" t="s">
        <v>63</v>
      </c>
      <c r="C61" s="65" t="s">
        <v>284</v>
      </c>
      <c r="D61" s="65" t="s">
        <v>25</v>
      </c>
      <c r="E61" s="74">
        <v>82</v>
      </c>
      <c r="F61" s="65"/>
      <c r="G61" s="74">
        <v>20</v>
      </c>
      <c r="H61" s="74">
        <v>20</v>
      </c>
      <c r="I61" s="54">
        <f t="shared" si="0"/>
        <v>40</v>
      </c>
      <c r="J61" s="65">
        <v>8011447987</v>
      </c>
      <c r="K61" s="65" t="s">
        <v>98</v>
      </c>
      <c r="L61" s="65" t="s">
        <v>99</v>
      </c>
      <c r="M61" s="65">
        <v>9859274482</v>
      </c>
      <c r="N61" s="65" t="s">
        <v>100</v>
      </c>
      <c r="O61" s="65">
        <v>9707556874</v>
      </c>
      <c r="P61" s="166">
        <v>43602</v>
      </c>
      <c r="Q61" s="150" t="s">
        <v>87</v>
      </c>
      <c r="R61" s="65"/>
      <c r="S61" s="65" t="s">
        <v>77</v>
      </c>
      <c r="T61" s="18"/>
    </row>
    <row r="62" spans="1:20" x14ac:dyDescent="0.3">
      <c r="A62" s="4">
        <v>58</v>
      </c>
      <c r="B62" s="17" t="s">
        <v>63</v>
      </c>
      <c r="C62" s="153" t="s">
        <v>285</v>
      </c>
      <c r="D62" s="154" t="s">
        <v>23</v>
      </c>
      <c r="E62" s="153">
        <v>18070210706</v>
      </c>
      <c r="F62" s="155" t="s">
        <v>81</v>
      </c>
      <c r="G62" s="156">
        <v>0</v>
      </c>
      <c r="H62" s="156">
        <v>31</v>
      </c>
      <c r="I62" s="54">
        <f t="shared" si="0"/>
        <v>31</v>
      </c>
      <c r="J62" s="178">
        <v>9435726310</v>
      </c>
      <c r="K62" s="156" t="s">
        <v>98</v>
      </c>
      <c r="L62" s="156" t="s">
        <v>99</v>
      </c>
      <c r="M62" s="181">
        <v>9859274482</v>
      </c>
      <c r="N62" s="156" t="s">
        <v>100</v>
      </c>
      <c r="O62" s="156">
        <v>9707556874</v>
      </c>
      <c r="P62" s="166">
        <v>43602</v>
      </c>
      <c r="Q62" s="150" t="s">
        <v>87</v>
      </c>
      <c r="R62" s="65"/>
      <c r="S62" s="65" t="s">
        <v>77</v>
      </c>
      <c r="T62" s="18"/>
    </row>
    <row r="63" spans="1:20" x14ac:dyDescent="0.3">
      <c r="A63" s="4">
        <v>59</v>
      </c>
      <c r="B63" s="17" t="s">
        <v>62</v>
      </c>
      <c r="C63" s="65" t="s">
        <v>286</v>
      </c>
      <c r="D63" s="65" t="s">
        <v>25</v>
      </c>
      <c r="E63" s="74">
        <v>50</v>
      </c>
      <c r="F63" s="65"/>
      <c r="G63" s="104">
        <v>12</v>
      </c>
      <c r="H63" s="104">
        <v>17</v>
      </c>
      <c r="I63" s="54">
        <f t="shared" si="0"/>
        <v>29</v>
      </c>
      <c r="J63" s="65">
        <v>9508795485</v>
      </c>
      <c r="K63" s="65" t="s">
        <v>376</v>
      </c>
      <c r="L63" s="65" t="s">
        <v>377</v>
      </c>
      <c r="M63" s="65">
        <v>9859033743</v>
      </c>
      <c r="N63" s="65" t="s">
        <v>378</v>
      </c>
      <c r="O63" s="65">
        <v>9577632178</v>
      </c>
      <c r="P63" s="166">
        <v>43602</v>
      </c>
      <c r="Q63" s="150" t="s">
        <v>87</v>
      </c>
      <c r="R63" s="65"/>
      <c r="S63" s="65" t="s">
        <v>77</v>
      </c>
      <c r="T63" s="18"/>
    </row>
    <row r="64" spans="1:20" x14ac:dyDescent="0.3">
      <c r="A64" s="4">
        <v>60</v>
      </c>
      <c r="B64" s="17" t="s">
        <v>62</v>
      </c>
      <c r="C64" s="65" t="s">
        <v>287</v>
      </c>
      <c r="D64" s="65" t="s">
        <v>23</v>
      </c>
      <c r="E64" s="74">
        <v>18070210501</v>
      </c>
      <c r="F64" s="65" t="s">
        <v>212</v>
      </c>
      <c r="G64" s="74">
        <v>2</v>
      </c>
      <c r="H64" s="74">
        <v>9</v>
      </c>
      <c r="I64" s="54">
        <f t="shared" si="0"/>
        <v>11</v>
      </c>
      <c r="J64" s="65" t="s">
        <v>379</v>
      </c>
      <c r="K64" s="65" t="s">
        <v>376</v>
      </c>
      <c r="L64" s="65" t="s">
        <v>377</v>
      </c>
      <c r="M64" s="65">
        <v>9859033743</v>
      </c>
      <c r="N64" s="65" t="s">
        <v>378</v>
      </c>
      <c r="O64" s="65">
        <v>9577632178</v>
      </c>
      <c r="P64" s="166">
        <v>43602</v>
      </c>
      <c r="Q64" s="150" t="s">
        <v>87</v>
      </c>
      <c r="R64" s="65"/>
      <c r="S64" s="65" t="s">
        <v>77</v>
      </c>
      <c r="T64" s="18"/>
    </row>
    <row r="65" spans="1:20" x14ac:dyDescent="0.3">
      <c r="A65" s="4">
        <v>61</v>
      </c>
      <c r="B65" s="17" t="s">
        <v>62</v>
      </c>
      <c r="C65" s="65" t="s">
        <v>288</v>
      </c>
      <c r="D65" s="65" t="s">
        <v>23</v>
      </c>
      <c r="E65" s="74">
        <v>18070210502</v>
      </c>
      <c r="F65" s="65" t="s">
        <v>212</v>
      </c>
      <c r="G65" s="104">
        <v>4</v>
      </c>
      <c r="H65" s="104">
        <v>2</v>
      </c>
      <c r="I65" s="54">
        <f t="shared" si="0"/>
        <v>6</v>
      </c>
      <c r="J65" s="65" t="s">
        <v>380</v>
      </c>
      <c r="K65" s="65" t="s">
        <v>376</v>
      </c>
      <c r="L65" s="65" t="s">
        <v>377</v>
      </c>
      <c r="M65" s="65">
        <v>9859033743</v>
      </c>
      <c r="N65" s="65" t="s">
        <v>378</v>
      </c>
      <c r="O65" s="65">
        <v>9577632178</v>
      </c>
      <c r="P65" s="166">
        <v>43602</v>
      </c>
      <c r="Q65" s="150" t="s">
        <v>87</v>
      </c>
      <c r="R65" s="61"/>
      <c r="S65" s="61" t="s">
        <v>77</v>
      </c>
      <c r="T65" s="18"/>
    </row>
    <row r="66" spans="1:20" x14ac:dyDescent="0.3">
      <c r="A66" s="4">
        <v>62</v>
      </c>
      <c r="B66" s="17"/>
      <c r="C66" s="82"/>
      <c r="D66" s="82"/>
      <c r="E66" s="102"/>
      <c r="F66" s="82"/>
      <c r="G66" s="100"/>
      <c r="H66" s="100"/>
      <c r="I66" s="54">
        <f t="shared" si="0"/>
        <v>0</v>
      </c>
      <c r="J66" s="82"/>
      <c r="K66" s="82"/>
      <c r="L66" s="82"/>
      <c r="M66" s="82"/>
      <c r="N66" s="82"/>
      <c r="O66" s="82"/>
      <c r="P66" s="168">
        <v>43603</v>
      </c>
      <c r="Q66" s="147" t="s">
        <v>96</v>
      </c>
      <c r="R66" s="82"/>
      <c r="S66" s="82"/>
      <c r="T66" s="18"/>
    </row>
    <row r="67" spans="1:20" x14ac:dyDescent="0.3">
      <c r="A67" s="4">
        <v>63</v>
      </c>
      <c r="B67" s="17"/>
      <c r="C67" s="82"/>
      <c r="D67" s="82"/>
      <c r="E67" s="102"/>
      <c r="F67" s="82"/>
      <c r="G67" s="100"/>
      <c r="H67" s="100"/>
      <c r="I67" s="54">
        <f t="shared" si="0"/>
        <v>0</v>
      </c>
      <c r="J67" s="82"/>
      <c r="K67" s="82"/>
      <c r="L67" s="82"/>
      <c r="M67" s="82"/>
      <c r="N67" s="82"/>
      <c r="O67" s="82"/>
      <c r="P67" s="168">
        <v>43604</v>
      </c>
      <c r="Q67" s="147" t="s">
        <v>101</v>
      </c>
      <c r="R67" s="82"/>
      <c r="S67" s="82"/>
      <c r="T67" s="18"/>
    </row>
    <row r="68" spans="1:20" x14ac:dyDescent="0.3">
      <c r="A68" s="4">
        <v>64</v>
      </c>
      <c r="B68" s="17" t="s">
        <v>62</v>
      </c>
      <c r="C68" s="92" t="s">
        <v>289</v>
      </c>
      <c r="D68" s="92" t="s">
        <v>25</v>
      </c>
      <c r="E68" s="93">
        <v>107</v>
      </c>
      <c r="F68" s="92"/>
      <c r="G68" s="93">
        <v>7</v>
      </c>
      <c r="H68" s="93">
        <v>5</v>
      </c>
      <c r="I68" s="54">
        <f t="shared" si="0"/>
        <v>12</v>
      </c>
      <c r="J68" s="92">
        <v>9508638251</v>
      </c>
      <c r="K68" s="92" t="s">
        <v>376</v>
      </c>
      <c r="L68" s="92" t="s">
        <v>377</v>
      </c>
      <c r="M68" s="92">
        <v>9859033743</v>
      </c>
      <c r="N68" s="92" t="s">
        <v>381</v>
      </c>
      <c r="O68" s="92">
        <v>8136031652</v>
      </c>
      <c r="P68" s="166">
        <v>43605</v>
      </c>
      <c r="Q68" s="150" t="s">
        <v>107</v>
      </c>
      <c r="R68" s="65"/>
      <c r="S68" s="65" t="s">
        <v>77</v>
      </c>
      <c r="T68" s="18"/>
    </row>
    <row r="69" spans="1:20" x14ac:dyDescent="0.3">
      <c r="A69" s="4">
        <v>65</v>
      </c>
      <c r="B69" s="17" t="s">
        <v>62</v>
      </c>
      <c r="C69" s="92" t="s">
        <v>290</v>
      </c>
      <c r="D69" s="92" t="s">
        <v>23</v>
      </c>
      <c r="E69" s="93">
        <v>18070210801</v>
      </c>
      <c r="F69" s="92" t="s">
        <v>212</v>
      </c>
      <c r="G69" s="93">
        <v>2</v>
      </c>
      <c r="H69" s="93">
        <v>5</v>
      </c>
      <c r="I69" s="54">
        <f t="shared" si="0"/>
        <v>7</v>
      </c>
      <c r="J69" s="92" t="s">
        <v>382</v>
      </c>
      <c r="K69" s="92" t="s">
        <v>376</v>
      </c>
      <c r="L69" s="92" t="s">
        <v>377</v>
      </c>
      <c r="M69" s="92">
        <v>9859033743</v>
      </c>
      <c r="N69" s="92" t="s">
        <v>381</v>
      </c>
      <c r="O69" s="92">
        <v>8136031652</v>
      </c>
      <c r="P69" s="166">
        <v>43605</v>
      </c>
      <c r="Q69" s="150" t="s">
        <v>107</v>
      </c>
      <c r="R69" s="65"/>
      <c r="S69" s="65" t="s">
        <v>77</v>
      </c>
      <c r="T69" s="18"/>
    </row>
    <row r="70" spans="1:20" x14ac:dyDescent="0.3">
      <c r="A70" s="4">
        <v>66</v>
      </c>
      <c r="B70" s="17" t="s">
        <v>63</v>
      </c>
      <c r="C70" s="92" t="s">
        <v>291</v>
      </c>
      <c r="D70" s="92" t="s">
        <v>25</v>
      </c>
      <c r="E70" s="93">
        <v>47</v>
      </c>
      <c r="F70" s="92"/>
      <c r="G70" s="93">
        <v>17</v>
      </c>
      <c r="H70" s="93">
        <v>16</v>
      </c>
      <c r="I70" s="54">
        <f t="shared" ref="I70:I133" si="1">SUM(G70:H70)</f>
        <v>33</v>
      </c>
      <c r="J70" s="92">
        <v>9678239335</v>
      </c>
      <c r="K70" s="92" t="s">
        <v>98</v>
      </c>
      <c r="L70" s="92" t="s">
        <v>99</v>
      </c>
      <c r="M70" s="92">
        <v>9859274482</v>
      </c>
      <c r="N70" s="92" t="s">
        <v>100</v>
      </c>
      <c r="O70" s="92">
        <v>9707556874</v>
      </c>
      <c r="P70" s="166">
        <v>43605</v>
      </c>
      <c r="Q70" s="150" t="s">
        <v>107</v>
      </c>
      <c r="R70" s="65"/>
      <c r="S70" s="65" t="s">
        <v>77</v>
      </c>
      <c r="T70" s="18"/>
    </row>
    <row r="71" spans="1:20" x14ac:dyDescent="0.3">
      <c r="A71" s="4">
        <v>67</v>
      </c>
      <c r="B71" s="17" t="s">
        <v>63</v>
      </c>
      <c r="C71" s="157" t="s">
        <v>292</v>
      </c>
      <c r="D71" s="92" t="s">
        <v>23</v>
      </c>
      <c r="E71" s="157">
        <v>18070210101</v>
      </c>
      <c r="F71" s="92" t="s">
        <v>166</v>
      </c>
      <c r="G71" s="93">
        <v>17</v>
      </c>
      <c r="H71" s="93">
        <v>13</v>
      </c>
      <c r="I71" s="54">
        <f t="shared" si="1"/>
        <v>30</v>
      </c>
      <c r="J71" s="92">
        <v>95777420524</v>
      </c>
      <c r="K71" s="92" t="s">
        <v>98</v>
      </c>
      <c r="L71" s="92" t="s">
        <v>99</v>
      </c>
      <c r="M71" s="92">
        <v>9859274482</v>
      </c>
      <c r="N71" s="92" t="s">
        <v>100</v>
      </c>
      <c r="O71" s="92">
        <v>9707556874</v>
      </c>
      <c r="P71" s="166">
        <v>43605</v>
      </c>
      <c r="Q71" s="150" t="s">
        <v>107</v>
      </c>
      <c r="R71" s="65"/>
      <c r="S71" s="65" t="s">
        <v>77</v>
      </c>
      <c r="T71" s="18"/>
    </row>
    <row r="72" spans="1:20" x14ac:dyDescent="0.3">
      <c r="A72" s="4">
        <v>68</v>
      </c>
      <c r="B72" s="17" t="s">
        <v>63</v>
      </c>
      <c r="C72" s="92" t="s">
        <v>293</v>
      </c>
      <c r="D72" s="92" t="s">
        <v>25</v>
      </c>
      <c r="E72" s="93">
        <v>59</v>
      </c>
      <c r="F72" s="92"/>
      <c r="G72" s="93">
        <v>27</v>
      </c>
      <c r="H72" s="93">
        <v>18</v>
      </c>
      <c r="I72" s="54">
        <f t="shared" si="1"/>
        <v>45</v>
      </c>
      <c r="J72" s="92">
        <v>9707825695</v>
      </c>
      <c r="K72" s="92" t="s">
        <v>232</v>
      </c>
      <c r="L72" s="92" t="s">
        <v>233</v>
      </c>
      <c r="M72" s="92">
        <v>9859231541</v>
      </c>
      <c r="N72" s="92" t="s">
        <v>383</v>
      </c>
      <c r="O72" s="92">
        <v>9707821213</v>
      </c>
      <c r="P72" s="166">
        <v>43606</v>
      </c>
      <c r="Q72" s="150" t="s">
        <v>116</v>
      </c>
      <c r="R72" s="65"/>
      <c r="S72" s="65" t="s">
        <v>77</v>
      </c>
      <c r="T72" s="18"/>
    </row>
    <row r="73" spans="1:20" x14ac:dyDescent="0.3">
      <c r="A73" s="4">
        <v>69</v>
      </c>
      <c r="B73" s="17" t="s">
        <v>63</v>
      </c>
      <c r="C73" s="92" t="s">
        <v>294</v>
      </c>
      <c r="D73" s="92" t="s">
        <v>23</v>
      </c>
      <c r="E73" s="93">
        <v>18070201801</v>
      </c>
      <c r="F73" s="92" t="s">
        <v>212</v>
      </c>
      <c r="G73" s="93">
        <v>21</v>
      </c>
      <c r="H73" s="93">
        <v>28</v>
      </c>
      <c r="I73" s="54">
        <f t="shared" si="1"/>
        <v>49</v>
      </c>
      <c r="J73" s="92" t="s">
        <v>384</v>
      </c>
      <c r="K73" s="92" t="s">
        <v>232</v>
      </c>
      <c r="L73" s="92" t="s">
        <v>233</v>
      </c>
      <c r="M73" s="92">
        <v>9859231541</v>
      </c>
      <c r="N73" s="92" t="s">
        <v>385</v>
      </c>
      <c r="O73" s="92">
        <v>9508232901</v>
      </c>
      <c r="P73" s="166">
        <v>43606</v>
      </c>
      <c r="Q73" s="150" t="s">
        <v>116</v>
      </c>
      <c r="R73" s="65"/>
      <c r="S73" s="65" t="s">
        <v>77</v>
      </c>
      <c r="T73" s="18"/>
    </row>
    <row r="74" spans="1:20" x14ac:dyDescent="0.3">
      <c r="A74" s="4">
        <v>70</v>
      </c>
      <c r="B74" s="17" t="s">
        <v>62</v>
      </c>
      <c r="C74" s="92" t="s">
        <v>295</v>
      </c>
      <c r="D74" s="92" t="s">
        <v>25</v>
      </c>
      <c r="E74" s="93">
        <v>50</v>
      </c>
      <c r="F74" s="92"/>
      <c r="G74" s="93">
        <v>14</v>
      </c>
      <c r="H74" s="93">
        <v>16</v>
      </c>
      <c r="I74" s="54">
        <f t="shared" si="1"/>
        <v>30</v>
      </c>
      <c r="J74" s="92">
        <v>9678043178</v>
      </c>
      <c r="K74" s="92" t="s">
        <v>386</v>
      </c>
      <c r="L74" s="92" t="s">
        <v>387</v>
      </c>
      <c r="M74" s="92">
        <v>7399629305</v>
      </c>
      <c r="N74" s="92" t="s">
        <v>388</v>
      </c>
      <c r="O74" s="92">
        <v>9707804171</v>
      </c>
      <c r="P74" s="166">
        <v>43606</v>
      </c>
      <c r="Q74" s="150" t="s">
        <v>116</v>
      </c>
      <c r="R74" s="65"/>
      <c r="S74" s="65" t="s">
        <v>77</v>
      </c>
      <c r="T74" s="18"/>
    </row>
    <row r="75" spans="1:20" x14ac:dyDescent="0.3">
      <c r="A75" s="4">
        <v>71</v>
      </c>
      <c r="B75" s="17" t="s">
        <v>62</v>
      </c>
      <c r="C75" s="92" t="s">
        <v>296</v>
      </c>
      <c r="D75" s="92" t="s">
        <v>23</v>
      </c>
      <c r="E75" s="93">
        <v>18070204001</v>
      </c>
      <c r="F75" s="92" t="s">
        <v>79</v>
      </c>
      <c r="G75" s="93">
        <v>12</v>
      </c>
      <c r="H75" s="93">
        <v>15</v>
      </c>
      <c r="I75" s="54">
        <f t="shared" si="1"/>
        <v>27</v>
      </c>
      <c r="J75" s="92" t="s">
        <v>389</v>
      </c>
      <c r="K75" s="92" t="s">
        <v>238</v>
      </c>
      <c r="L75" s="92" t="s">
        <v>239</v>
      </c>
      <c r="M75" s="92">
        <v>9613826996</v>
      </c>
      <c r="N75" s="92" t="s">
        <v>240</v>
      </c>
      <c r="O75" s="92">
        <v>9859877013</v>
      </c>
      <c r="P75" s="166">
        <v>43606</v>
      </c>
      <c r="Q75" s="150" t="s">
        <v>116</v>
      </c>
      <c r="R75" s="65"/>
      <c r="S75" s="65" t="s">
        <v>77</v>
      </c>
      <c r="T75" s="18"/>
    </row>
    <row r="76" spans="1:20" x14ac:dyDescent="0.3">
      <c r="A76" s="4">
        <v>72</v>
      </c>
      <c r="B76" s="17" t="s">
        <v>62</v>
      </c>
      <c r="C76" s="92" t="s">
        <v>297</v>
      </c>
      <c r="D76" s="92" t="s">
        <v>23</v>
      </c>
      <c r="E76" s="93">
        <v>18070204003</v>
      </c>
      <c r="F76" s="92" t="s">
        <v>166</v>
      </c>
      <c r="G76" s="93">
        <v>34</v>
      </c>
      <c r="H76" s="93">
        <v>23</v>
      </c>
      <c r="I76" s="54">
        <f t="shared" si="1"/>
        <v>57</v>
      </c>
      <c r="J76" s="92" t="s">
        <v>390</v>
      </c>
      <c r="K76" s="92" t="s">
        <v>238</v>
      </c>
      <c r="L76" s="92" t="s">
        <v>239</v>
      </c>
      <c r="M76" s="92">
        <v>9613826996</v>
      </c>
      <c r="N76" s="92" t="s">
        <v>240</v>
      </c>
      <c r="O76" s="92">
        <v>9859877013</v>
      </c>
      <c r="P76" s="166">
        <v>43606</v>
      </c>
      <c r="Q76" s="150" t="s">
        <v>116</v>
      </c>
      <c r="R76" s="61"/>
      <c r="S76" s="61" t="s">
        <v>77</v>
      </c>
      <c r="T76" s="18"/>
    </row>
    <row r="77" spans="1:20" ht="30.75" x14ac:dyDescent="0.3">
      <c r="A77" s="4">
        <v>73</v>
      </c>
      <c r="B77" s="17" t="s">
        <v>62</v>
      </c>
      <c r="C77" s="158" t="s">
        <v>298</v>
      </c>
      <c r="D77" s="92" t="s">
        <v>23</v>
      </c>
      <c r="E77" s="158">
        <v>18070204009</v>
      </c>
      <c r="F77" s="92" t="s">
        <v>81</v>
      </c>
      <c r="G77" s="93">
        <v>11</v>
      </c>
      <c r="H77" s="93">
        <v>11</v>
      </c>
      <c r="I77" s="54">
        <f t="shared" si="1"/>
        <v>22</v>
      </c>
      <c r="J77" s="92"/>
      <c r="K77" s="92"/>
      <c r="L77" s="92"/>
      <c r="M77" s="92"/>
      <c r="N77" s="92"/>
      <c r="O77" s="92"/>
      <c r="P77" s="166">
        <v>43606</v>
      </c>
      <c r="Q77" s="150" t="s">
        <v>116</v>
      </c>
      <c r="R77" s="61"/>
      <c r="S77" s="61" t="s">
        <v>77</v>
      </c>
      <c r="T77" s="18"/>
    </row>
    <row r="78" spans="1:20" x14ac:dyDescent="0.3">
      <c r="A78" s="4">
        <v>74</v>
      </c>
      <c r="B78" s="17" t="s">
        <v>63</v>
      </c>
      <c r="C78" s="92" t="s">
        <v>299</v>
      </c>
      <c r="D78" s="92" t="s">
        <v>23</v>
      </c>
      <c r="E78" s="93">
        <v>18070203505</v>
      </c>
      <c r="F78" s="92" t="s">
        <v>166</v>
      </c>
      <c r="G78" s="93">
        <v>0</v>
      </c>
      <c r="H78" s="93">
        <v>126</v>
      </c>
      <c r="I78" s="54">
        <f t="shared" si="1"/>
        <v>126</v>
      </c>
      <c r="J78" s="92">
        <v>9859247483</v>
      </c>
      <c r="K78" s="92" t="s">
        <v>391</v>
      </c>
      <c r="L78" s="92" t="s">
        <v>392</v>
      </c>
      <c r="M78" s="92">
        <v>9435119376</v>
      </c>
      <c r="N78" s="92" t="s">
        <v>393</v>
      </c>
      <c r="O78" s="92">
        <v>9706150774</v>
      </c>
      <c r="P78" s="166">
        <v>43607</v>
      </c>
      <c r="Q78" s="150" t="s">
        <v>122</v>
      </c>
      <c r="R78" s="65"/>
      <c r="S78" s="65" t="s">
        <v>77</v>
      </c>
      <c r="T78" s="18"/>
    </row>
    <row r="79" spans="1:20" ht="33" x14ac:dyDescent="0.3">
      <c r="A79" s="4">
        <v>75</v>
      </c>
      <c r="B79" s="17" t="s">
        <v>62</v>
      </c>
      <c r="C79" s="92" t="s">
        <v>300</v>
      </c>
      <c r="D79" s="92" t="s">
        <v>23</v>
      </c>
      <c r="E79" s="93">
        <v>18070207401</v>
      </c>
      <c r="F79" s="92" t="s">
        <v>166</v>
      </c>
      <c r="G79" s="93">
        <v>65</v>
      </c>
      <c r="H79" s="93">
        <v>52</v>
      </c>
      <c r="I79" s="54">
        <f t="shared" si="1"/>
        <v>117</v>
      </c>
      <c r="J79" s="92">
        <v>9577315143</v>
      </c>
      <c r="K79" s="92" t="s">
        <v>374</v>
      </c>
      <c r="L79" s="92" t="s">
        <v>364</v>
      </c>
      <c r="M79" s="92">
        <v>9707804298</v>
      </c>
      <c r="N79" s="92" t="s">
        <v>375</v>
      </c>
      <c r="O79" s="92">
        <v>9707161101</v>
      </c>
      <c r="P79" s="166">
        <v>43607</v>
      </c>
      <c r="Q79" s="150" t="s">
        <v>122</v>
      </c>
      <c r="R79" s="65"/>
      <c r="S79" s="65" t="s">
        <v>77</v>
      </c>
      <c r="T79" s="18"/>
    </row>
    <row r="80" spans="1:20" ht="33" x14ac:dyDescent="0.3">
      <c r="A80" s="4">
        <v>76</v>
      </c>
      <c r="B80" s="17" t="s">
        <v>62</v>
      </c>
      <c r="C80" s="92" t="s">
        <v>301</v>
      </c>
      <c r="D80" s="92" t="s">
        <v>23</v>
      </c>
      <c r="E80" s="93">
        <v>18070207406</v>
      </c>
      <c r="F80" s="92" t="s">
        <v>81</v>
      </c>
      <c r="G80" s="93">
        <v>40</v>
      </c>
      <c r="H80" s="93">
        <v>65</v>
      </c>
      <c r="I80" s="54">
        <f t="shared" si="1"/>
        <v>105</v>
      </c>
      <c r="J80" s="92" t="s">
        <v>394</v>
      </c>
      <c r="K80" s="92" t="s">
        <v>374</v>
      </c>
      <c r="L80" s="92" t="s">
        <v>364</v>
      </c>
      <c r="M80" s="92">
        <v>9707804298</v>
      </c>
      <c r="N80" s="92" t="s">
        <v>375</v>
      </c>
      <c r="O80" s="92">
        <v>9707161101</v>
      </c>
      <c r="P80" s="166">
        <v>43607</v>
      </c>
      <c r="Q80" s="150" t="s">
        <v>122</v>
      </c>
      <c r="R80" s="65"/>
      <c r="S80" s="65" t="s">
        <v>77</v>
      </c>
      <c r="T80" s="18"/>
    </row>
    <row r="81" spans="1:20" ht="33" x14ac:dyDescent="0.3">
      <c r="A81" s="4">
        <v>77</v>
      </c>
      <c r="B81" s="17" t="s">
        <v>63</v>
      </c>
      <c r="C81" s="92" t="s">
        <v>302</v>
      </c>
      <c r="D81" s="92" t="s">
        <v>25</v>
      </c>
      <c r="E81" s="93">
        <v>22</v>
      </c>
      <c r="F81" s="92"/>
      <c r="G81" s="93">
        <v>16</v>
      </c>
      <c r="H81" s="93">
        <v>15</v>
      </c>
      <c r="I81" s="54">
        <f t="shared" si="1"/>
        <v>31</v>
      </c>
      <c r="J81" s="92" t="s">
        <v>395</v>
      </c>
      <c r="K81" s="92" t="s">
        <v>82</v>
      </c>
      <c r="L81" s="92" t="s">
        <v>83</v>
      </c>
      <c r="M81" s="92">
        <v>9954471705</v>
      </c>
      <c r="N81" s="92" t="s">
        <v>396</v>
      </c>
      <c r="O81" s="92">
        <v>9613227172</v>
      </c>
      <c r="P81" s="166">
        <v>43608</v>
      </c>
      <c r="Q81" s="150" t="s">
        <v>76</v>
      </c>
      <c r="R81" s="65"/>
      <c r="S81" s="65" t="s">
        <v>77</v>
      </c>
      <c r="T81" s="18"/>
    </row>
    <row r="82" spans="1:20" x14ac:dyDescent="0.3">
      <c r="A82" s="4">
        <v>78</v>
      </c>
      <c r="B82" s="17" t="s">
        <v>63</v>
      </c>
      <c r="C82" s="92" t="s">
        <v>303</v>
      </c>
      <c r="D82" s="92" t="s">
        <v>23</v>
      </c>
      <c r="E82" s="93">
        <v>18070208801</v>
      </c>
      <c r="F82" s="92" t="s">
        <v>200</v>
      </c>
      <c r="G82" s="93">
        <v>45</v>
      </c>
      <c r="H82" s="93">
        <v>53</v>
      </c>
      <c r="I82" s="54">
        <f t="shared" si="1"/>
        <v>98</v>
      </c>
      <c r="J82" s="92">
        <v>9859034239</v>
      </c>
      <c r="K82" s="92" t="s">
        <v>82</v>
      </c>
      <c r="L82" s="92" t="s">
        <v>83</v>
      </c>
      <c r="M82" s="92">
        <v>9954471705</v>
      </c>
      <c r="N82" s="92" t="s">
        <v>396</v>
      </c>
      <c r="O82" s="92">
        <v>9613227172</v>
      </c>
      <c r="P82" s="166">
        <v>43608</v>
      </c>
      <c r="Q82" s="150" t="s">
        <v>76</v>
      </c>
      <c r="R82" s="65"/>
      <c r="S82" s="65" t="s">
        <v>77</v>
      </c>
      <c r="T82" s="18"/>
    </row>
    <row r="83" spans="1:20" x14ac:dyDescent="0.3">
      <c r="A83" s="4">
        <v>79</v>
      </c>
      <c r="B83" s="17" t="s">
        <v>62</v>
      </c>
      <c r="C83" s="92" t="s">
        <v>304</v>
      </c>
      <c r="D83" s="92" t="s">
        <v>25</v>
      </c>
      <c r="E83" s="93">
        <v>35</v>
      </c>
      <c r="F83" s="92"/>
      <c r="G83" s="93">
        <v>31</v>
      </c>
      <c r="H83" s="93">
        <v>23</v>
      </c>
      <c r="I83" s="54">
        <f t="shared" si="1"/>
        <v>54</v>
      </c>
      <c r="J83" s="92">
        <v>9957441997</v>
      </c>
      <c r="K83" s="92" t="s">
        <v>73</v>
      </c>
      <c r="L83" s="92" t="s">
        <v>213</v>
      </c>
      <c r="M83" s="92">
        <v>9864140254</v>
      </c>
      <c r="N83" s="92" t="s">
        <v>397</v>
      </c>
      <c r="O83" s="92">
        <v>8822848490</v>
      </c>
      <c r="P83" s="166">
        <v>43608</v>
      </c>
      <c r="Q83" s="150" t="s">
        <v>76</v>
      </c>
      <c r="R83" s="65"/>
      <c r="S83" s="65" t="s">
        <v>77</v>
      </c>
      <c r="T83" s="18"/>
    </row>
    <row r="84" spans="1:20" ht="33" x14ac:dyDescent="0.3">
      <c r="A84" s="4">
        <v>80</v>
      </c>
      <c r="B84" s="17" t="s">
        <v>62</v>
      </c>
      <c r="C84" s="91" t="s">
        <v>305</v>
      </c>
      <c r="D84" s="92" t="s">
        <v>23</v>
      </c>
      <c r="E84" s="93">
        <v>18070209202</v>
      </c>
      <c r="F84" s="92" t="s">
        <v>212</v>
      </c>
      <c r="G84" s="93">
        <v>37</v>
      </c>
      <c r="H84" s="93">
        <v>16</v>
      </c>
      <c r="I84" s="54">
        <f t="shared" si="1"/>
        <v>53</v>
      </c>
      <c r="J84" s="92" t="s">
        <v>398</v>
      </c>
      <c r="K84" s="92" t="s">
        <v>73</v>
      </c>
      <c r="L84" s="92" t="s">
        <v>213</v>
      </c>
      <c r="M84" s="92">
        <v>9864140254</v>
      </c>
      <c r="N84" s="92" t="s">
        <v>397</v>
      </c>
      <c r="O84" s="92">
        <v>8822848490</v>
      </c>
      <c r="P84" s="166">
        <v>43608</v>
      </c>
      <c r="Q84" s="150" t="s">
        <v>76</v>
      </c>
      <c r="R84" s="65"/>
      <c r="S84" s="65" t="s">
        <v>77</v>
      </c>
      <c r="T84" s="18"/>
    </row>
    <row r="85" spans="1:20" x14ac:dyDescent="0.3">
      <c r="A85" s="4">
        <v>81</v>
      </c>
      <c r="B85" s="17" t="s">
        <v>62</v>
      </c>
      <c r="C85" s="159" t="s">
        <v>306</v>
      </c>
      <c r="D85" s="159" t="s">
        <v>25</v>
      </c>
      <c r="E85" s="160">
        <v>46</v>
      </c>
      <c r="F85" s="159"/>
      <c r="G85" s="160">
        <v>16</v>
      </c>
      <c r="H85" s="160">
        <v>11</v>
      </c>
      <c r="I85" s="54">
        <f t="shared" si="1"/>
        <v>27</v>
      </c>
      <c r="J85" s="160">
        <v>9577249865</v>
      </c>
      <c r="K85" s="160" t="s">
        <v>399</v>
      </c>
      <c r="L85" s="160" t="s">
        <v>400</v>
      </c>
      <c r="M85" s="160">
        <v>9864337230</v>
      </c>
      <c r="N85" s="160" t="s">
        <v>401</v>
      </c>
      <c r="O85" s="160">
        <v>7399481246</v>
      </c>
      <c r="P85" s="166">
        <v>43609</v>
      </c>
      <c r="Q85" s="150" t="s">
        <v>87</v>
      </c>
      <c r="R85" s="65"/>
      <c r="S85" s="65" t="s">
        <v>77</v>
      </c>
      <c r="T85" s="18"/>
    </row>
    <row r="86" spans="1:20" x14ac:dyDescent="0.3">
      <c r="A86" s="4">
        <v>82</v>
      </c>
      <c r="B86" s="17" t="s">
        <v>62</v>
      </c>
      <c r="C86" s="91" t="s">
        <v>307</v>
      </c>
      <c r="D86" s="92" t="s">
        <v>23</v>
      </c>
      <c r="E86" s="93">
        <v>18070210705</v>
      </c>
      <c r="F86" s="92" t="s">
        <v>212</v>
      </c>
      <c r="G86" s="93">
        <v>14</v>
      </c>
      <c r="H86" s="93">
        <v>17</v>
      </c>
      <c r="I86" s="54">
        <f t="shared" si="1"/>
        <v>31</v>
      </c>
      <c r="J86" s="92">
        <v>9707556874</v>
      </c>
      <c r="K86" s="92" t="s">
        <v>98</v>
      </c>
      <c r="L86" s="92" t="s">
        <v>99</v>
      </c>
      <c r="M86" s="92">
        <v>9859274482</v>
      </c>
      <c r="N86" s="92" t="s">
        <v>402</v>
      </c>
      <c r="O86" s="92">
        <v>9508152864</v>
      </c>
      <c r="P86" s="166">
        <v>43609</v>
      </c>
      <c r="Q86" s="150" t="s">
        <v>87</v>
      </c>
      <c r="R86" s="65"/>
      <c r="S86" s="65" t="s">
        <v>77</v>
      </c>
      <c r="T86" s="18"/>
    </row>
    <row r="87" spans="1:20" x14ac:dyDescent="0.3">
      <c r="A87" s="4">
        <v>83</v>
      </c>
      <c r="B87" s="17" t="s">
        <v>63</v>
      </c>
      <c r="C87" s="92" t="s">
        <v>308</v>
      </c>
      <c r="D87" s="92" t="s">
        <v>25</v>
      </c>
      <c r="E87" s="93">
        <v>42</v>
      </c>
      <c r="F87" s="92"/>
      <c r="G87" s="93">
        <v>12</v>
      </c>
      <c r="H87" s="93">
        <v>16</v>
      </c>
      <c r="I87" s="54">
        <f t="shared" si="1"/>
        <v>28</v>
      </c>
      <c r="J87" s="92">
        <v>9613662387</v>
      </c>
      <c r="K87" s="92" t="s">
        <v>98</v>
      </c>
      <c r="L87" s="92" t="s">
        <v>99</v>
      </c>
      <c r="M87" s="92">
        <v>9859274482</v>
      </c>
      <c r="N87" s="92" t="s">
        <v>402</v>
      </c>
      <c r="O87" s="92">
        <v>9508152864</v>
      </c>
      <c r="P87" s="166">
        <v>43609</v>
      </c>
      <c r="Q87" s="150" t="s">
        <v>87</v>
      </c>
      <c r="R87" s="65"/>
      <c r="S87" s="65" t="s">
        <v>77</v>
      </c>
      <c r="T87" s="18"/>
    </row>
    <row r="88" spans="1:20" ht="33" x14ac:dyDescent="0.3">
      <c r="A88" s="4">
        <v>84</v>
      </c>
      <c r="B88" s="17" t="s">
        <v>63</v>
      </c>
      <c r="C88" s="92" t="s">
        <v>309</v>
      </c>
      <c r="D88" s="92" t="s">
        <v>23</v>
      </c>
      <c r="E88" s="93">
        <v>18070210005</v>
      </c>
      <c r="F88" s="92" t="s">
        <v>212</v>
      </c>
      <c r="G88" s="93">
        <v>27</v>
      </c>
      <c r="H88" s="93">
        <v>25</v>
      </c>
      <c r="I88" s="54">
        <f t="shared" si="1"/>
        <v>52</v>
      </c>
      <c r="J88" s="92" t="s">
        <v>403</v>
      </c>
      <c r="K88" s="92" t="s">
        <v>98</v>
      </c>
      <c r="L88" s="92" t="s">
        <v>99</v>
      </c>
      <c r="M88" s="92">
        <v>9859274482</v>
      </c>
      <c r="N88" s="92" t="s">
        <v>404</v>
      </c>
      <c r="O88" s="92">
        <v>8822155534</v>
      </c>
      <c r="P88" s="166">
        <v>43609</v>
      </c>
      <c r="Q88" s="150" t="s">
        <v>87</v>
      </c>
      <c r="R88" s="65"/>
      <c r="S88" s="65" t="s">
        <v>77</v>
      </c>
      <c r="T88" s="18"/>
    </row>
    <row r="89" spans="1:20" x14ac:dyDescent="0.3">
      <c r="A89" s="4">
        <v>85</v>
      </c>
      <c r="B89" s="17" t="s">
        <v>62</v>
      </c>
      <c r="C89" s="92" t="s">
        <v>310</v>
      </c>
      <c r="D89" s="92" t="s">
        <v>25</v>
      </c>
      <c r="E89" s="93">
        <v>18323050310</v>
      </c>
      <c r="F89" s="92"/>
      <c r="G89" s="93">
        <v>14</v>
      </c>
      <c r="H89" s="93">
        <v>13</v>
      </c>
      <c r="I89" s="54">
        <f t="shared" si="1"/>
        <v>27</v>
      </c>
      <c r="J89" s="92">
        <v>8486169976</v>
      </c>
      <c r="K89" s="92" t="s">
        <v>405</v>
      </c>
      <c r="L89" s="92" t="s">
        <v>406</v>
      </c>
      <c r="M89" s="92">
        <v>9401453183</v>
      </c>
      <c r="N89" s="92" t="s">
        <v>407</v>
      </c>
      <c r="O89" s="92">
        <v>9859777985</v>
      </c>
      <c r="P89" s="166">
        <v>43610</v>
      </c>
      <c r="Q89" s="150" t="s">
        <v>96</v>
      </c>
      <c r="R89" s="65"/>
      <c r="S89" s="65" t="s">
        <v>77</v>
      </c>
      <c r="T89" s="18"/>
    </row>
    <row r="90" spans="1:20" ht="33" x14ac:dyDescent="0.3">
      <c r="A90" s="4">
        <v>86</v>
      </c>
      <c r="B90" s="17" t="s">
        <v>62</v>
      </c>
      <c r="C90" s="92" t="s">
        <v>311</v>
      </c>
      <c r="D90" s="92" t="s">
        <v>23</v>
      </c>
      <c r="E90" s="93">
        <v>18070202301</v>
      </c>
      <c r="F90" s="92" t="s">
        <v>166</v>
      </c>
      <c r="G90" s="93">
        <v>0</v>
      </c>
      <c r="H90" s="93">
        <v>41</v>
      </c>
      <c r="I90" s="54">
        <f t="shared" si="1"/>
        <v>41</v>
      </c>
      <c r="J90" s="92" t="s">
        <v>408</v>
      </c>
      <c r="K90" s="92" t="s">
        <v>405</v>
      </c>
      <c r="L90" s="92" t="s">
        <v>406</v>
      </c>
      <c r="M90" s="92">
        <v>9401453183</v>
      </c>
      <c r="N90" s="92" t="s">
        <v>407</v>
      </c>
      <c r="O90" s="92">
        <v>9859777985</v>
      </c>
      <c r="P90" s="166">
        <v>43610</v>
      </c>
      <c r="Q90" s="150" t="s">
        <v>96</v>
      </c>
      <c r="R90" s="65"/>
      <c r="S90" s="65" t="s">
        <v>77</v>
      </c>
      <c r="T90" s="18"/>
    </row>
    <row r="91" spans="1:20" x14ac:dyDescent="0.3">
      <c r="A91" s="4">
        <v>87</v>
      </c>
      <c r="B91" s="17" t="s">
        <v>63</v>
      </c>
      <c r="C91" s="92" t="s">
        <v>312</v>
      </c>
      <c r="D91" s="92" t="s">
        <v>25</v>
      </c>
      <c r="E91" s="93">
        <v>16</v>
      </c>
      <c r="F91" s="92"/>
      <c r="G91" s="93">
        <v>10</v>
      </c>
      <c r="H91" s="93">
        <v>14</v>
      </c>
      <c r="I91" s="54">
        <f t="shared" si="1"/>
        <v>24</v>
      </c>
      <c r="J91" s="92">
        <v>8822590183</v>
      </c>
      <c r="K91" s="92" t="s">
        <v>409</v>
      </c>
      <c r="L91" s="92" t="s">
        <v>410</v>
      </c>
      <c r="M91" s="92">
        <v>7399621217</v>
      </c>
      <c r="N91" s="92" t="s">
        <v>411</v>
      </c>
      <c r="O91" s="92">
        <v>8256072404</v>
      </c>
      <c r="P91" s="166">
        <v>43610</v>
      </c>
      <c r="Q91" s="150" t="s">
        <v>96</v>
      </c>
      <c r="R91" s="65"/>
      <c r="S91" s="65" t="s">
        <v>77</v>
      </c>
      <c r="T91" s="18"/>
    </row>
    <row r="92" spans="1:20" x14ac:dyDescent="0.3">
      <c r="A92" s="4">
        <v>88</v>
      </c>
      <c r="B92" s="17" t="s">
        <v>63</v>
      </c>
      <c r="C92" s="92" t="s">
        <v>313</v>
      </c>
      <c r="D92" s="92" t="s">
        <v>25</v>
      </c>
      <c r="E92" s="93">
        <v>90</v>
      </c>
      <c r="F92" s="92"/>
      <c r="G92" s="93">
        <v>8</v>
      </c>
      <c r="H92" s="93">
        <v>19</v>
      </c>
      <c r="I92" s="54">
        <f t="shared" si="1"/>
        <v>27</v>
      </c>
      <c r="J92" s="92">
        <v>9707285192</v>
      </c>
      <c r="K92" s="92" t="s">
        <v>409</v>
      </c>
      <c r="L92" s="92" t="s">
        <v>410</v>
      </c>
      <c r="M92" s="92">
        <v>7399621217</v>
      </c>
      <c r="N92" s="92" t="s">
        <v>411</v>
      </c>
      <c r="O92" s="92">
        <v>8256072404</v>
      </c>
      <c r="P92" s="166">
        <v>43610</v>
      </c>
      <c r="Q92" s="150" t="s">
        <v>96</v>
      </c>
      <c r="R92" s="65"/>
      <c r="S92" s="65" t="s">
        <v>77</v>
      </c>
      <c r="T92" s="18"/>
    </row>
    <row r="93" spans="1:20" ht="33" x14ac:dyDescent="0.3">
      <c r="A93" s="4">
        <v>89</v>
      </c>
      <c r="B93" s="17" t="s">
        <v>63</v>
      </c>
      <c r="C93" s="92" t="s">
        <v>314</v>
      </c>
      <c r="D93" s="92" t="s">
        <v>23</v>
      </c>
      <c r="E93" s="93">
        <v>18070202001</v>
      </c>
      <c r="F93" s="92" t="s">
        <v>212</v>
      </c>
      <c r="G93" s="93">
        <v>32</v>
      </c>
      <c r="H93" s="93">
        <v>20</v>
      </c>
      <c r="I93" s="54">
        <f t="shared" si="1"/>
        <v>52</v>
      </c>
      <c r="J93" s="92" t="s">
        <v>412</v>
      </c>
      <c r="K93" s="92" t="s">
        <v>409</v>
      </c>
      <c r="L93" s="92" t="s">
        <v>410</v>
      </c>
      <c r="M93" s="92">
        <v>7399621217</v>
      </c>
      <c r="N93" s="92" t="s">
        <v>411</v>
      </c>
      <c r="O93" s="92">
        <v>8256072404</v>
      </c>
      <c r="P93" s="166">
        <v>43610</v>
      </c>
      <c r="Q93" s="150" t="s">
        <v>96</v>
      </c>
      <c r="R93" s="65"/>
      <c r="S93" s="65" t="s">
        <v>77</v>
      </c>
      <c r="T93" s="18"/>
    </row>
    <row r="94" spans="1:20" x14ac:dyDescent="0.3">
      <c r="A94" s="4">
        <v>90</v>
      </c>
      <c r="B94" s="17"/>
      <c r="C94" s="136"/>
      <c r="D94" s="136"/>
      <c r="E94" s="137"/>
      <c r="F94" s="136"/>
      <c r="G94" s="137"/>
      <c r="H94" s="137"/>
      <c r="I94" s="54">
        <f t="shared" si="1"/>
        <v>0</v>
      </c>
      <c r="J94" s="136"/>
      <c r="K94" s="136"/>
      <c r="L94" s="136"/>
      <c r="M94" s="136"/>
      <c r="N94" s="136"/>
      <c r="O94" s="136"/>
      <c r="P94" s="168">
        <v>43611</v>
      </c>
      <c r="Q94" s="147" t="s">
        <v>101</v>
      </c>
      <c r="R94" s="82"/>
      <c r="S94" s="82"/>
      <c r="T94" s="18"/>
    </row>
    <row r="95" spans="1:20" x14ac:dyDescent="0.3">
      <c r="A95" s="4">
        <v>91</v>
      </c>
      <c r="B95" s="17" t="s">
        <v>63</v>
      </c>
      <c r="C95" s="92" t="s">
        <v>315</v>
      </c>
      <c r="D95" s="92" t="s">
        <v>25</v>
      </c>
      <c r="E95" s="93">
        <v>41</v>
      </c>
      <c r="F95" s="92"/>
      <c r="G95" s="93">
        <v>27</v>
      </c>
      <c r="H95" s="93">
        <v>25</v>
      </c>
      <c r="I95" s="54">
        <f t="shared" si="1"/>
        <v>52</v>
      </c>
      <c r="J95" s="92">
        <v>9957296340</v>
      </c>
      <c r="K95" s="92" t="s">
        <v>98</v>
      </c>
      <c r="L95" s="92" t="s">
        <v>99</v>
      </c>
      <c r="M95" s="92">
        <v>9859274482</v>
      </c>
      <c r="N95" s="92" t="s">
        <v>402</v>
      </c>
      <c r="O95" s="92">
        <v>9508152864</v>
      </c>
      <c r="P95" s="166">
        <v>43612</v>
      </c>
      <c r="Q95" s="150" t="s">
        <v>107</v>
      </c>
      <c r="R95" s="65"/>
      <c r="S95" s="65" t="s">
        <v>77</v>
      </c>
      <c r="T95" s="18"/>
    </row>
    <row r="96" spans="1:20" x14ac:dyDescent="0.3">
      <c r="A96" s="4">
        <v>92</v>
      </c>
      <c r="B96" s="17" t="s">
        <v>63</v>
      </c>
      <c r="C96" s="91" t="s">
        <v>316</v>
      </c>
      <c r="D96" s="91" t="s">
        <v>23</v>
      </c>
      <c r="E96" s="161">
        <v>18070210002</v>
      </c>
      <c r="F96" s="91" t="s">
        <v>212</v>
      </c>
      <c r="G96" s="161">
        <v>12</v>
      </c>
      <c r="H96" s="161">
        <v>26</v>
      </c>
      <c r="I96" s="54">
        <f t="shared" si="1"/>
        <v>38</v>
      </c>
      <c r="J96" s="91" t="s">
        <v>413</v>
      </c>
      <c r="K96" s="91" t="s">
        <v>98</v>
      </c>
      <c r="L96" s="91" t="s">
        <v>99</v>
      </c>
      <c r="M96" s="91">
        <v>9859274482</v>
      </c>
      <c r="N96" s="91" t="s">
        <v>402</v>
      </c>
      <c r="O96" s="91">
        <v>9508152864</v>
      </c>
      <c r="P96" s="166">
        <v>43612</v>
      </c>
      <c r="Q96" s="150" t="s">
        <v>107</v>
      </c>
      <c r="R96" s="89"/>
      <c r="S96" s="65" t="s">
        <v>77</v>
      </c>
      <c r="T96" s="18"/>
    </row>
    <row r="97" spans="1:20" x14ac:dyDescent="0.3">
      <c r="A97" s="4">
        <v>93</v>
      </c>
      <c r="B97" s="17" t="s">
        <v>62</v>
      </c>
      <c r="C97" s="91" t="s">
        <v>317</v>
      </c>
      <c r="D97" s="91" t="s">
        <v>25</v>
      </c>
      <c r="E97" s="161">
        <v>11</v>
      </c>
      <c r="F97" s="91"/>
      <c r="G97" s="161">
        <v>14</v>
      </c>
      <c r="H97" s="161">
        <v>23</v>
      </c>
      <c r="I97" s="54">
        <f t="shared" si="1"/>
        <v>37</v>
      </c>
      <c r="J97" s="91">
        <v>9613029397</v>
      </c>
      <c r="K97" s="91" t="s">
        <v>351</v>
      </c>
      <c r="L97" s="91" t="s">
        <v>352</v>
      </c>
      <c r="M97" s="91">
        <v>9707627520</v>
      </c>
      <c r="N97" s="91" t="s">
        <v>414</v>
      </c>
      <c r="O97" s="91">
        <v>8822451902</v>
      </c>
      <c r="P97" s="166">
        <v>43612</v>
      </c>
      <c r="Q97" s="150" t="s">
        <v>107</v>
      </c>
      <c r="R97" s="89"/>
      <c r="S97" s="65" t="s">
        <v>77</v>
      </c>
      <c r="T97" s="18"/>
    </row>
    <row r="98" spans="1:20" x14ac:dyDescent="0.3">
      <c r="A98" s="4">
        <v>94</v>
      </c>
      <c r="B98" s="17" t="s">
        <v>62</v>
      </c>
      <c r="C98" s="91" t="s">
        <v>318</v>
      </c>
      <c r="D98" s="91" t="s">
        <v>23</v>
      </c>
      <c r="E98" s="161">
        <v>18070212601</v>
      </c>
      <c r="F98" s="91" t="s">
        <v>79</v>
      </c>
      <c r="G98" s="161">
        <v>4</v>
      </c>
      <c r="H98" s="161">
        <v>4</v>
      </c>
      <c r="I98" s="54">
        <f t="shared" si="1"/>
        <v>8</v>
      </c>
      <c r="J98" s="91">
        <v>9613153177</v>
      </c>
      <c r="K98" s="91" t="s">
        <v>351</v>
      </c>
      <c r="L98" s="91" t="s">
        <v>352</v>
      </c>
      <c r="M98" s="91">
        <v>9707627520</v>
      </c>
      <c r="N98" s="91" t="s">
        <v>415</v>
      </c>
      <c r="O98" s="91">
        <v>9954472169</v>
      </c>
      <c r="P98" s="166">
        <v>43612</v>
      </c>
      <c r="Q98" s="150" t="s">
        <v>107</v>
      </c>
      <c r="R98" s="89"/>
      <c r="S98" s="65" t="s">
        <v>77</v>
      </c>
      <c r="T98" s="18"/>
    </row>
    <row r="99" spans="1:20" ht="33" x14ac:dyDescent="0.3">
      <c r="A99" s="4">
        <v>95</v>
      </c>
      <c r="B99" s="17" t="s">
        <v>62</v>
      </c>
      <c r="C99" s="91" t="s">
        <v>319</v>
      </c>
      <c r="D99" s="91" t="s">
        <v>25</v>
      </c>
      <c r="E99" s="161">
        <v>4</v>
      </c>
      <c r="F99" s="91"/>
      <c r="G99" s="161">
        <v>13</v>
      </c>
      <c r="H99" s="161">
        <v>15</v>
      </c>
      <c r="I99" s="54">
        <f t="shared" si="1"/>
        <v>28</v>
      </c>
      <c r="J99" s="91" t="s">
        <v>416</v>
      </c>
      <c r="K99" s="91" t="s">
        <v>351</v>
      </c>
      <c r="L99" s="91" t="s">
        <v>352</v>
      </c>
      <c r="M99" s="91">
        <v>9707627520</v>
      </c>
      <c r="N99" s="91" t="s">
        <v>417</v>
      </c>
      <c r="O99" s="91">
        <v>8011795413</v>
      </c>
      <c r="P99" s="166">
        <v>43613</v>
      </c>
      <c r="Q99" s="150" t="s">
        <v>116</v>
      </c>
      <c r="R99" s="89"/>
      <c r="S99" s="65" t="s">
        <v>77</v>
      </c>
      <c r="T99" s="18"/>
    </row>
    <row r="100" spans="1:20" ht="33" x14ac:dyDescent="0.3">
      <c r="A100" s="4">
        <v>96</v>
      </c>
      <c r="B100" s="17" t="s">
        <v>62</v>
      </c>
      <c r="C100" s="91" t="s">
        <v>320</v>
      </c>
      <c r="D100" s="91" t="s">
        <v>23</v>
      </c>
      <c r="E100" s="161">
        <v>18070206901</v>
      </c>
      <c r="F100" s="91" t="s">
        <v>212</v>
      </c>
      <c r="G100" s="161">
        <v>10</v>
      </c>
      <c r="H100" s="161">
        <v>15</v>
      </c>
      <c r="I100" s="54">
        <f t="shared" si="1"/>
        <v>25</v>
      </c>
      <c r="J100" s="91" t="s">
        <v>418</v>
      </c>
      <c r="K100" s="91" t="s">
        <v>351</v>
      </c>
      <c r="L100" s="91" t="s">
        <v>352</v>
      </c>
      <c r="M100" s="91">
        <v>9707627520</v>
      </c>
      <c r="N100" s="91" t="s">
        <v>417</v>
      </c>
      <c r="O100" s="91">
        <v>8011795413</v>
      </c>
      <c r="P100" s="166">
        <v>43613</v>
      </c>
      <c r="Q100" s="150" t="s">
        <v>116</v>
      </c>
      <c r="R100" s="89"/>
      <c r="S100" s="65" t="s">
        <v>77</v>
      </c>
      <c r="T100" s="18"/>
    </row>
    <row r="101" spans="1:20" ht="33" x14ac:dyDescent="0.3">
      <c r="A101" s="4">
        <v>97</v>
      </c>
      <c r="B101" s="17" t="s">
        <v>63</v>
      </c>
      <c r="C101" s="92" t="s">
        <v>321</v>
      </c>
      <c r="D101" s="92" t="s">
        <v>25</v>
      </c>
      <c r="E101" s="93">
        <v>14</v>
      </c>
      <c r="F101" s="92"/>
      <c r="G101" s="93">
        <v>15</v>
      </c>
      <c r="H101" s="93">
        <v>15</v>
      </c>
      <c r="I101" s="54">
        <f t="shared" si="1"/>
        <v>30</v>
      </c>
      <c r="J101" s="92" t="s">
        <v>419</v>
      </c>
      <c r="K101" s="92" t="s">
        <v>391</v>
      </c>
      <c r="L101" s="92" t="s">
        <v>392</v>
      </c>
      <c r="M101" s="92">
        <v>9435119376</v>
      </c>
      <c r="N101" s="92" t="s">
        <v>407</v>
      </c>
      <c r="O101" s="92">
        <v>9859777985</v>
      </c>
      <c r="P101" s="166">
        <v>43613</v>
      </c>
      <c r="Q101" s="150" t="s">
        <v>116</v>
      </c>
      <c r="R101" s="89"/>
      <c r="S101" s="65" t="s">
        <v>77</v>
      </c>
      <c r="T101" s="18"/>
    </row>
    <row r="102" spans="1:20" ht="49.5" x14ac:dyDescent="0.3">
      <c r="A102" s="4">
        <v>98</v>
      </c>
      <c r="B102" s="17" t="s">
        <v>63</v>
      </c>
      <c r="C102" s="92" t="s">
        <v>322</v>
      </c>
      <c r="D102" s="92" t="s">
        <v>23</v>
      </c>
      <c r="E102" s="93">
        <v>18070203204</v>
      </c>
      <c r="F102" s="92" t="s">
        <v>212</v>
      </c>
      <c r="G102" s="93">
        <v>29</v>
      </c>
      <c r="H102" s="93">
        <v>33</v>
      </c>
      <c r="I102" s="54">
        <f t="shared" si="1"/>
        <v>62</v>
      </c>
      <c r="J102" s="92" t="s">
        <v>420</v>
      </c>
      <c r="K102" s="92" t="s">
        <v>391</v>
      </c>
      <c r="L102" s="92" t="s">
        <v>392</v>
      </c>
      <c r="M102" s="92">
        <v>9435119376</v>
      </c>
      <c r="N102" s="92" t="s">
        <v>393</v>
      </c>
      <c r="O102" s="92">
        <v>9706150774</v>
      </c>
      <c r="P102" s="166">
        <v>43613</v>
      </c>
      <c r="Q102" s="150" t="s">
        <v>116</v>
      </c>
      <c r="R102" s="89"/>
      <c r="S102" s="65" t="s">
        <v>77</v>
      </c>
      <c r="T102" s="18"/>
    </row>
    <row r="103" spans="1:20" x14ac:dyDescent="0.3">
      <c r="A103" s="4">
        <v>99</v>
      </c>
      <c r="B103" s="17" t="s">
        <v>62</v>
      </c>
      <c r="C103" s="92" t="s">
        <v>323</v>
      </c>
      <c r="D103" s="92" t="s">
        <v>25</v>
      </c>
      <c r="E103" s="93">
        <v>57</v>
      </c>
      <c r="F103" s="92"/>
      <c r="G103" s="93">
        <v>17</v>
      </c>
      <c r="H103" s="93">
        <v>14</v>
      </c>
      <c r="I103" s="54">
        <f t="shared" si="1"/>
        <v>31</v>
      </c>
      <c r="J103" s="92">
        <v>9707670024</v>
      </c>
      <c r="K103" s="92" t="s">
        <v>232</v>
      </c>
      <c r="L103" s="92" t="s">
        <v>233</v>
      </c>
      <c r="M103" s="92">
        <v>9859231541</v>
      </c>
      <c r="N103" s="92" t="s">
        <v>234</v>
      </c>
      <c r="O103" s="92">
        <v>8253946572</v>
      </c>
      <c r="P103" s="166">
        <v>43614</v>
      </c>
      <c r="Q103" s="150" t="s">
        <v>122</v>
      </c>
      <c r="R103" s="89"/>
      <c r="S103" s="65" t="s">
        <v>77</v>
      </c>
      <c r="T103" s="18"/>
    </row>
    <row r="104" spans="1:20" x14ac:dyDescent="0.3">
      <c r="A104" s="4">
        <v>100</v>
      </c>
      <c r="B104" s="17" t="s">
        <v>62</v>
      </c>
      <c r="C104" s="92" t="s">
        <v>324</v>
      </c>
      <c r="D104" s="92" t="s">
        <v>25</v>
      </c>
      <c r="E104" s="93">
        <v>83</v>
      </c>
      <c r="F104" s="92"/>
      <c r="G104" s="93">
        <v>15</v>
      </c>
      <c r="H104" s="93">
        <v>10</v>
      </c>
      <c r="I104" s="54">
        <f t="shared" si="1"/>
        <v>25</v>
      </c>
      <c r="J104" s="92">
        <v>9508705639</v>
      </c>
      <c r="K104" s="92" t="s">
        <v>232</v>
      </c>
      <c r="L104" s="92" t="s">
        <v>233</v>
      </c>
      <c r="M104" s="92">
        <v>9859231541</v>
      </c>
      <c r="N104" s="92" t="s">
        <v>234</v>
      </c>
      <c r="O104" s="92">
        <v>8253946572</v>
      </c>
      <c r="P104" s="166">
        <v>43614</v>
      </c>
      <c r="Q104" s="150" t="s">
        <v>122</v>
      </c>
      <c r="R104" s="89"/>
      <c r="S104" s="65" t="s">
        <v>77</v>
      </c>
      <c r="T104" s="18"/>
    </row>
    <row r="105" spans="1:20" ht="33" x14ac:dyDescent="0.3">
      <c r="A105" s="4">
        <v>101</v>
      </c>
      <c r="B105" s="17" t="s">
        <v>62</v>
      </c>
      <c r="C105" s="92" t="s">
        <v>325</v>
      </c>
      <c r="D105" s="92" t="s">
        <v>23</v>
      </c>
      <c r="E105" s="93">
        <v>18070201902</v>
      </c>
      <c r="F105" s="92" t="s">
        <v>212</v>
      </c>
      <c r="G105" s="93">
        <v>13</v>
      </c>
      <c r="H105" s="93">
        <v>15</v>
      </c>
      <c r="I105" s="54">
        <f t="shared" si="1"/>
        <v>28</v>
      </c>
      <c r="J105" s="92" t="s">
        <v>421</v>
      </c>
      <c r="K105" s="92" t="s">
        <v>232</v>
      </c>
      <c r="L105" s="92" t="s">
        <v>233</v>
      </c>
      <c r="M105" s="92">
        <v>9859231541</v>
      </c>
      <c r="N105" s="92" t="s">
        <v>234</v>
      </c>
      <c r="O105" s="92">
        <v>8253946572</v>
      </c>
      <c r="P105" s="166">
        <v>43614</v>
      </c>
      <c r="Q105" s="150" t="s">
        <v>122</v>
      </c>
      <c r="R105" s="89"/>
      <c r="S105" s="65" t="s">
        <v>77</v>
      </c>
      <c r="T105" s="18"/>
    </row>
    <row r="106" spans="1:20" x14ac:dyDescent="0.3">
      <c r="A106" s="4">
        <v>102</v>
      </c>
      <c r="B106" s="17" t="s">
        <v>63</v>
      </c>
      <c r="C106" s="92" t="s">
        <v>326</v>
      </c>
      <c r="D106" s="92" t="s">
        <v>25</v>
      </c>
      <c r="E106" s="93">
        <v>73</v>
      </c>
      <c r="F106" s="92"/>
      <c r="G106" s="93">
        <v>18</v>
      </c>
      <c r="H106" s="93">
        <v>12</v>
      </c>
      <c r="I106" s="54">
        <f t="shared" si="1"/>
        <v>30</v>
      </c>
      <c r="J106" s="92">
        <v>8876043038</v>
      </c>
      <c r="K106" s="92" t="s">
        <v>98</v>
      </c>
      <c r="L106" s="92" t="s">
        <v>99</v>
      </c>
      <c r="M106" s="92">
        <v>9859274482</v>
      </c>
      <c r="N106" s="92" t="s">
        <v>404</v>
      </c>
      <c r="O106" s="92">
        <v>8822155534</v>
      </c>
      <c r="P106" s="166">
        <v>43614</v>
      </c>
      <c r="Q106" s="150" t="s">
        <v>122</v>
      </c>
      <c r="R106" s="89"/>
      <c r="S106" s="65" t="s">
        <v>77</v>
      </c>
      <c r="T106" s="18"/>
    </row>
    <row r="107" spans="1:20" ht="33" x14ac:dyDescent="0.3">
      <c r="A107" s="4">
        <v>103</v>
      </c>
      <c r="B107" s="17" t="s">
        <v>63</v>
      </c>
      <c r="C107" s="92" t="s">
        <v>327</v>
      </c>
      <c r="D107" s="92" t="s">
        <v>23</v>
      </c>
      <c r="E107" s="93">
        <v>18070210001</v>
      </c>
      <c r="F107" s="92" t="s">
        <v>212</v>
      </c>
      <c r="G107" s="93">
        <v>13</v>
      </c>
      <c r="H107" s="93">
        <v>26</v>
      </c>
      <c r="I107" s="54">
        <f t="shared" si="1"/>
        <v>39</v>
      </c>
      <c r="J107" s="92">
        <v>9864148500</v>
      </c>
      <c r="K107" s="92" t="s">
        <v>98</v>
      </c>
      <c r="L107" s="92" t="s">
        <v>99</v>
      </c>
      <c r="M107" s="92">
        <v>9859274482</v>
      </c>
      <c r="N107" s="92" t="s">
        <v>404</v>
      </c>
      <c r="O107" s="92">
        <v>8822155534</v>
      </c>
      <c r="P107" s="166">
        <v>43614</v>
      </c>
      <c r="Q107" s="150" t="s">
        <v>122</v>
      </c>
      <c r="R107" s="89"/>
      <c r="S107" s="65" t="s">
        <v>77</v>
      </c>
      <c r="T107" s="18"/>
    </row>
    <row r="108" spans="1:20" x14ac:dyDescent="0.3">
      <c r="A108" s="4">
        <v>104</v>
      </c>
      <c r="B108" s="17" t="s">
        <v>63</v>
      </c>
      <c r="C108" s="92" t="s">
        <v>328</v>
      </c>
      <c r="D108" s="92" t="s">
        <v>23</v>
      </c>
      <c r="E108" s="93">
        <v>18070210003</v>
      </c>
      <c r="F108" s="92" t="s">
        <v>166</v>
      </c>
      <c r="G108" s="93">
        <v>34</v>
      </c>
      <c r="H108" s="93">
        <v>34</v>
      </c>
      <c r="I108" s="54">
        <f t="shared" si="1"/>
        <v>68</v>
      </c>
      <c r="J108" s="92" t="s">
        <v>422</v>
      </c>
      <c r="K108" s="92" t="s">
        <v>98</v>
      </c>
      <c r="L108" s="92" t="s">
        <v>99</v>
      </c>
      <c r="M108" s="92">
        <v>9859274482</v>
      </c>
      <c r="N108" s="92" t="s">
        <v>404</v>
      </c>
      <c r="O108" s="92">
        <v>8822155534</v>
      </c>
      <c r="P108" s="166">
        <v>43614</v>
      </c>
      <c r="Q108" s="150" t="s">
        <v>122</v>
      </c>
      <c r="R108" s="89"/>
      <c r="S108" s="65" t="s">
        <v>77</v>
      </c>
      <c r="T108" s="18"/>
    </row>
    <row r="109" spans="1:20" ht="33" x14ac:dyDescent="0.3">
      <c r="A109" s="4">
        <v>105</v>
      </c>
      <c r="B109" s="17" t="s">
        <v>62</v>
      </c>
      <c r="C109" s="92" t="s">
        <v>329</v>
      </c>
      <c r="D109" s="92" t="s">
        <v>23</v>
      </c>
      <c r="E109" s="93">
        <v>18070213003</v>
      </c>
      <c r="F109" s="92" t="s">
        <v>81</v>
      </c>
      <c r="G109" s="93">
        <v>57</v>
      </c>
      <c r="H109" s="93">
        <v>76</v>
      </c>
      <c r="I109" s="54">
        <f t="shared" si="1"/>
        <v>133</v>
      </c>
      <c r="J109" s="92">
        <v>7896230710</v>
      </c>
      <c r="K109" s="92" t="s">
        <v>93</v>
      </c>
      <c r="L109" s="92" t="s">
        <v>120</v>
      </c>
      <c r="M109" s="92">
        <v>8486221284</v>
      </c>
      <c r="N109" s="92" t="s">
        <v>95</v>
      </c>
      <c r="O109" s="92">
        <v>9954432392</v>
      </c>
      <c r="P109" s="166">
        <v>43615</v>
      </c>
      <c r="Q109" s="150" t="s">
        <v>76</v>
      </c>
      <c r="R109" s="89"/>
      <c r="S109" s="65" t="s">
        <v>77</v>
      </c>
      <c r="T109" s="18"/>
    </row>
    <row r="110" spans="1:20" ht="33" x14ac:dyDescent="0.3">
      <c r="A110" s="4">
        <v>106</v>
      </c>
      <c r="B110" s="17" t="s">
        <v>63</v>
      </c>
      <c r="C110" s="92" t="s">
        <v>330</v>
      </c>
      <c r="D110" s="92" t="s">
        <v>23</v>
      </c>
      <c r="E110" s="93">
        <v>18070205201</v>
      </c>
      <c r="F110" s="92" t="s">
        <v>79</v>
      </c>
      <c r="G110" s="93">
        <v>49</v>
      </c>
      <c r="H110" s="93">
        <v>56</v>
      </c>
      <c r="I110" s="54">
        <f t="shared" si="1"/>
        <v>105</v>
      </c>
      <c r="J110" s="92">
        <v>9864633729</v>
      </c>
      <c r="K110" s="92" t="s">
        <v>203</v>
      </c>
      <c r="L110" s="92" t="s">
        <v>204</v>
      </c>
      <c r="M110" s="92">
        <v>9854375127</v>
      </c>
      <c r="N110" s="92" t="s">
        <v>205</v>
      </c>
      <c r="O110" s="92">
        <v>9613122793</v>
      </c>
      <c r="P110" s="166">
        <v>43615</v>
      </c>
      <c r="Q110" s="150" t="s">
        <v>76</v>
      </c>
      <c r="R110" s="89"/>
      <c r="S110" s="65" t="s">
        <v>77</v>
      </c>
      <c r="T110" s="18"/>
    </row>
    <row r="111" spans="1:20" ht="33" x14ac:dyDescent="0.3">
      <c r="A111" s="4">
        <v>107</v>
      </c>
      <c r="B111" s="17" t="s">
        <v>62</v>
      </c>
      <c r="C111" s="65" t="s">
        <v>102</v>
      </c>
      <c r="D111" s="65" t="s">
        <v>25</v>
      </c>
      <c r="E111" s="84">
        <v>18323050720</v>
      </c>
      <c r="F111" s="65"/>
      <c r="G111" s="74">
        <v>10</v>
      </c>
      <c r="H111" s="74">
        <v>18</v>
      </c>
      <c r="I111" s="54">
        <f t="shared" si="1"/>
        <v>28</v>
      </c>
      <c r="J111" s="65" t="s">
        <v>103</v>
      </c>
      <c r="K111" s="65" t="s">
        <v>104</v>
      </c>
      <c r="L111" s="65" t="s">
        <v>105</v>
      </c>
      <c r="M111" s="65">
        <v>9854488526</v>
      </c>
      <c r="N111" s="65" t="s">
        <v>106</v>
      </c>
      <c r="O111" s="65">
        <v>9957265003</v>
      </c>
      <c r="P111" s="166">
        <v>43616</v>
      </c>
      <c r="Q111" s="150" t="s">
        <v>87</v>
      </c>
      <c r="R111" s="145"/>
      <c r="S111" s="65" t="s">
        <v>77</v>
      </c>
      <c r="T111" s="18"/>
    </row>
    <row r="112" spans="1:20" x14ac:dyDescent="0.3">
      <c r="A112" s="4">
        <v>108</v>
      </c>
      <c r="B112" s="17" t="s">
        <v>62</v>
      </c>
      <c r="C112" s="65" t="s">
        <v>108</v>
      </c>
      <c r="D112" s="65" t="s">
        <v>25</v>
      </c>
      <c r="E112" s="84">
        <v>18323050721</v>
      </c>
      <c r="F112" s="65"/>
      <c r="G112" s="73">
        <v>21</v>
      </c>
      <c r="H112" s="73">
        <v>28</v>
      </c>
      <c r="I112" s="54">
        <f t="shared" si="1"/>
        <v>49</v>
      </c>
      <c r="J112" s="65">
        <v>9854021942</v>
      </c>
      <c r="K112" s="65" t="s">
        <v>104</v>
      </c>
      <c r="L112" s="65" t="s">
        <v>105</v>
      </c>
      <c r="M112" s="65">
        <v>9854488526</v>
      </c>
      <c r="N112" s="65" t="s">
        <v>109</v>
      </c>
      <c r="O112" s="65">
        <v>9859703884</v>
      </c>
      <c r="P112" s="166">
        <v>43616</v>
      </c>
      <c r="Q112" s="150" t="s">
        <v>87</v>
      </c>
      <c r="R112" s="145"/>
      <c r="S112" s="65" t="s">
        <v>77</v>
      </c>
      <c r="T112" s="18"/>
    </row>
    <row r="113" spans="1:20" x14ac:dyDescent="0.3">
      <c r="A113" s="4">
        <v>109</v>
      </c>
      <c r="B113" s="17" t="s">
        <v>62</v>
      </c>
      <c r="C113" s="65" t="s">
        <v>110</v>
      </c>
      <c r="D113" s="65" t="s">
        <v>25</v>
      </c>
      <c r="E113" s="85">
        <v>18323050725</v>
      </c>
      <c r="F113" s="65"/>
      <c r="G113" s="74">
        <v>12</v>
      </c>
      <c r="H113" s="74">
        <v>12</v>
      </c>
      <c r="I113" s="54">
        <f t="shared" si="1"/>
        <v>24</v>
      </c>
      <c r="J113" s="65">
        <v>8724020198</v>
      </c>
      <c r="K113" s="65" t="s">
        <v>104</v>
      </c>
      <c r="L113" s="65" t="s">
        <v>105</v>
      </c>
      <c r="M113" s="65">
        <v>9854488526</v>
      </c>
      <c r="N113" s="65" t="s">
        <v>106</v>
      </c>
      <c r="O113" s="65">
        <v>9957265003</v>
      </c>
      <c r="P113" s="166">
        <v>43616</v>
      </c>
      <c r="Q113" s="150" t="s">
        <v>87</v>
      </c>
      <c r="R113" s="145"/>
      <c r="S113" s="65" t="s">
        <v>77</v>
      </c>
      <c r="T113" s="18"/>
    </row>
    <row r="114" spans="1:20" x14ac:dyDescent="0.3">
      <c r="A114" s="4">
        <v>110</v>
      </c>
      <c r="B114" s="17" t="s">
        <v>63</v>
      </c>
      <c r="C114" s="18" t="s">
        <v>266</v>
      </c>
      <c r="D114" s="18" t="s">
        <v>25</v>
      </c>
      <c r="E114" s="144">
        <v>81</v>
      </c>
      <c r="F114" s="18"/>
      <c r="G114" s="19">
        <v>22</v>
      </c>
      <c r="H114" s="19">
        <v>12</v>
      </c>
      <c r="I114" s="54">
        <f t="shared" si="1"/>
        <v>34</v>
      </c>
      <c r="J114" s="18">
        <v>9859167241</v>
      </c>
      <c r="K114" s="18" t="s">
        <v>355</v>
      </c>
      <c r="L114" s="18" t="s">
        <v>356</v>
      </c>
      <c r="M114" s="18">
        <v>9707838700</v>
      </c>
      <c r="N114" s="18" t="s">
        <v>357</v>
      </c>
      <c r="O114" s="18">
        <v>9864490614</v>
      </c>
      <c r="P114" s="166">
        <v>43616</v>
      </c>
      <c r="Q114" s="150" t="s">
        <v>87</v>
      </c>
      <c r="R114" s="145"/>
      <c r="S114" s="65" t="s">
        <v>77</v>
      </c>
      <c r="T114" s="18"/>
    </row>
    <row r="115" spans="1:20" x14ac:dyDescent="0.3">
      <c r="A115" s="4">
        <v>111</v>
      </c>
      <c r="B115" s="17" t="s">
        <v>63</v>
      </c>
      <c r="C115" s="162" t="s">
        <v>331</v>
      </c>
      <c r="D115" s="86" t="s">
        <v>23</v>
      </c>
      <c r="E115" s="163">
        <v>18070207301</v>
      </c>
      <c r="F115" s="163" t="s">
        <v>79</v>
      </c>
      <c r="G115" s="83">
        <v>2</v>
      </c>
      <c r="H115" s="83">
        <v>3</v>
      </c>
      <c r="I115" s="54">
        <f t="shared" si="1"/>
        <v>5</v>
      </c>
      <c r="J115" s="182">
        <v>9854450648</v>
      </c>
      <c r="K115" s="83" t="s">
        <v>423</v>
      </c>
      <c r="L115" s="83" t="s">
        <v>424</v>
      </c>
      <c r="M115" s="83">
        <v>9864144738</v>
      </c>
      <c r="N115" s="83" t="s">
        <v>425</v>
      </c>
      <c r="O115" s="83">
        <v>9859067581</v>
      </c>
      <c r="P115" s="166">
        <v>43616</v>
      </c>
      <c r="Q115" s="150" t="s">
        <v>87</v>
      </c>
      <c r="R115" s="145"/>
      <c r="S115" s="65" t="s">
        <v>77</v>
      </c>
      <c r="T115" s="18"/>
    </row>
    <row r="116" spans="1:20" x14ac:dyDescent="0.3">
      <c r="A116" s="4">
        <v>112</v>
      </c>
      <c r="B116" s="17"/>
      <c r="C116" s="18"/>
      <c r="D116" s="18"/>
      <c r="E116" s="19"/>
      <c r="F116" s="18"/>
      <c r="G116" s="19"/>
      <c r="H116" s="19"/>
      <c r="I116" s="54">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4">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4">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4">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4">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4">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4">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4">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4">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4">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4">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4">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4">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4">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4">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4">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4">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4">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4">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4">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4">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4">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4">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4">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4">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4">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4">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4">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4">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4">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4">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4">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4">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4">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4">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4">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4">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4">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4">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4">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4">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4">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4">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4">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4">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4">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4">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4">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4">
        <f t="shared" si="2"/>
        <v>0</v>
      </c>
      <c r="J164" s="18"/>
      <c r="K164" s="18"/>
      <c r="L164" s="18"/>
      <c r="M164" s="18"/>
      <c r="N164" s="18"/>
      <c r="O164" s="18"/>
      <c r="P164" s="24"/>
      <c r="Q164" s="18"/>
      <c r="R164" s="18"/>
      <c r="S164" s="18"/>
      <c r="T164" s="18"/>
    </row>
    <row r="165" spans="1:20" x14ac:dyDescent="0.3">
      <c r="A165" s="21" t="s">
        <v>11</v>
      </c>
      <c r="B165" s="39"/>
      <c r="C165" s="21">
        <f>COUNTIFS(C5:C164,"*")</f>
        <v>106</v>
      </c>
      <c r="D165" s="21"/>
      <c r="E165" s="13"/>
      <c r="F165" s="21"/>
      <c r="G165" s="55">
        <f>SUM(G5:G164)</f>
        <v>2393</v>
      </c>
      <c r="H165" s="55">
        <f>SUM(H5:H164)</f>
        <v>2704</v>
      </c>
      <c r="I165" s="55">
        <f>SUM(I5:I164)</f>
        <v>5097</v>
      </c>
      <c r="J165" s="21"/>
      <c r="K165" s="21"/>
      <c r="L165" s="21"/>
      <c r="M165" s="21"/>
      <c r="N165" s="21"/>
      <c r="O165" s="21"/>
      <c r="P165" s="14"/>
      <c r="Q165" s="21"/>
      <c r="R165" s="21"/>
      <c r="S165" s="21"/>
      <c r="T165" s="12"/>
    </row>
    <row r="166" spans="1:20" x14ac:dyDescent="0.3">
      <c r="A166" s="44" t="s">
        <v>62</v>
      </c>
      <c r="B166" s="10">
        <f>COUNTIF(B$5:B$164,"Team 1")</f>
        <v>52</v>
      </c>
      <c r="C166" s="44" t="s">
        <v>25</v>
      </c>
      <c r="D166" s="10">
        <f>COUNTIF(D5:D164,"Anganwadi")</f>
        <v>49</v>
      </c>
    </row>
    <row r="167" spans="1:20" x14ac:dyDescent="0.3">
      <c r="A167" s="44" t="s">
        <v>63</v>
      </c>
      <c r="B167" s="10">
        <f>COUNTIF(B$6:B$164,"Team 2")</f>
        <v>54</v>
      </c>
      <c r="C167" s="44" t="s">
        <v>23</v>
      </c>
      <c r="D167" s="10">
        <f>COUNTIF(D5:D164,"School")</f>
        <v>57</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9" sqref="A9"/>
    </sheetView>
  </sheetViews>
  <sheetFormatPr defaultRowHeight="16.5" x14ac:dyDescent="0.3"/>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x14ac:dyDescent="0.3">
      <c r="A1" s="448" t="s">
        <v>70</v>
      </c>
      <c r="B1" s="448"/>
      <c r="C1" s="448"/>
      <c r="D1" s="51"/>
      <c r="E1" s="51"/>
      <c r="F1" s="51"/>
      <c r="G1" s="51"/>
      <c r="H1" s="51"/>
      <c r="I1" s="51"/>
      <c r="J1" s="51"/>
      <c r="K1" s="51"/>
      <c r="L1" s="51"/>
      <c r="M1" s="449"/>
      <c r="N1" s="449"/>
      <c r="O1" s="449"/>
      <c r="P1" s="449"/>
      <c r="Q1" s="449"/>
      <c r="R1" s="449"/>
      <c r="S1" s="449"/>
      <c r="T1" s="449"/>
    </row>
    <row r="2" spans="1:20" x14ac:dyDescent="0.3">
      <c r="A2" s="442" t="s">
        <v>59</v>
      </c>
      <c r="B2" s="443"/>
      <c r="C2" s="443"/>
      <c r="D2" s="25">
        <v>43617</v>
      </c>
      <c r="E2" s="22"/>
      <c r="F2" s="22"/>
      <c r="G2" s="22"/>
      <c r="H2" s="22"/>
      <c r="I2" s="22"/>
      <c r="J2" s="22"/>
      <c r="K2" s="22"/>
      <c r="L2" s="22"/>
      <c r="M2" s="22"/>
      <c r="N2" s="22"/>
      <c r="O2" s="22"/>
      <c r="P2" s="22"/>
      <c r="Q2" s="22"/>
      <c r="R2" s="22"/>
      <c r="S2" s="22"/>
    </row>
    <row r="3" spans="1:20" ht="24" customHeight="1" x14ac:dyDescent="0.3">
      <c r="A3" s="444" t="s">
        <v>14</v>
      </c>
      <c r="B3" s="440" t="s">
        <v>61</v>
      </c>
      <c r="C3" s="445" t="s">
        <v>7</v>
      </c>
      <c r="D3" s="445" t="s">
        <v>55</v>
      </c>
      <c r="E3" s="445" t="s">
        <v>16</v>
      </c>
      <c r="F3" s="446" t="s">
        <v>17</v>
      </c>
      <c r="G3" s="445" t="s">
        <v>8</v>
      </c>
      <c r="H3" s="445"/>
      <c r="I3" s="445"/>
      <c r="J3" s="445" t="s">
        <v>31</v>
      </c>
      <c r="K3" s="440" t="s">
        <v>33</v>
      </c>
      <c r="L3" s="440" t="s">
        <v>50</v>
      </c>
      <c r="M3" s="440" t="s">
        <v>51</v>
      </c>
      <c r="N3" s="440" t="s">
        <v>34</v>
      </c>
      <c r="O3" s="440" t="s">
        <v>35</v>
      </c>
      <c r="P3" s="444" t="s">
        <v>54</v>
      </c>
      <c r="Q3" s="445" t="s">
        <v>52</v>
      </c>
      <c r="R3" s="445" t="s">
        <v>32</v>
      </c>
      <c r="S3" s="445" t="s">
        <v>53</v>
      </c>
      <c r="T3" s="445" t="s">
        <v>13</v>
      </c>
    </row>
    <row r="4" spans="1:20" ht="25.5" customHeight="1" x14ac:dyDescent="0.3">
      <c r="A4" s="444"/>
      <c r="B4" s="447"/>
      <c r="C4" s="445"/>
      <c r="D4" s="445"/>
      <c r="E4" s="445"/>
      <c r="F4" s="446"/>
      <c r="G4" s="23" t="s">
        <v>9</v>
      </c>
      <c r="H4" s="23" t="s">
        <v>10</v>
      </c>
      <c r="I4" s="23" t="s">
        <v>11</v>
      </c>
      <c r="J4" s="445"/>
      <c r="K4" s="441"/>
      <c r="L4" s="441"/>
      <c r="M4" s="441"/>
      <c r="N4" s="441"/>
      <c r="O4" s="441"/>
      <c r="P4" s="444"/>
      <c r="Q4" s="444"/>
      <c r="R4" s="445"/>
      <c r="S4" s="445"/>
      <c r="T4" s="445"/>
    </row>
    <row r="5" spans="1:20" ht="30" x14ac:dyDescent="0.3">
      <c r="A5" s="4">
        <v>1</v>
      </c>
      <c r="B5" s="183" t="s">
        <v>62</v>
      </c>
      <c r="C5" s="184" t="s">
        <v>426</v>
      </c>
      <c r="D5" s="65" t="s">
        <v>23</v>
      </c>
      <c r="E5" s="184">
        <v>18070208404</v>
      </c>
      <c r="F5" s="65" t="s">
        <v>81</v>
      </c>
      <c r="G5" s="74">
        <v>0</v>
      </c>
      <c r="H5" s="74">
        <v>122</v>
      </c>
      <c r="I5" s="54">
        <f>SUM(G5:H5)</f>
        <v>122</v>
      </c>
      <c r="J5" s="69">
        <v>8011794933</v>
      </c>
      <c r="K5" s="73" t="s">
        <v>134</v>
      </c>
      <c r="L5" s="73" t="s">
        <v>135</v>
      </c>
      <c r="M5" s="65">
        <v>9859916240</v>
      </c>
      <c r="N5" s="73" t="s">
        <v>136</v>
      </c>
      <c r="O5" s="73">
        <v>9577294201</v>
      </c>
      <c r="P5" s="229">
        <v>43617</v>
      </c>
      <c r="Q5" s="89" t="s">
        <v>497</v>
      </c>
      <c r="R5" s="65"/>
      <c r="S5" s="65" t="s">
        <v>77</v>
      </c>
      <c r="T5" s="18"/>
    </row>
    <row r="6" spans="1:20" x14ac:dyDescent="0.3">
      <c r="A6" s="4">
        <v>2</v>
      </c>
      <c r="B6" s="183" t="s">
        <v>63</v>
      </c>
      <c r="C6" s="184" t="s">
        <v>427</v>
      </c>
      <c r="D6" s="65" t="s">
        <v>23</v>
      </c>
      <c r="E6" s="184">
        <v>18070208401</v>
      </c>
      <c r="F6" s="65" t="s">
        <v>200</v>
      </c>
      <c r="G6" s="74">
        <v>68</v>
      </c>
      <c r="H6" s="74">
        <v>74</v>
      </c>
      <c r="I6" s="54">
        <f t="shared" ref="I6:I69" si="0">SUM(G6:H6)</f>
        <v>142</v>
      </c>
      <c r="J6" s="69">
        <v>9859226100</v>
      </c>
      <c r="K6" s="73" t="s">
        <v>134</v>
      </c>
      <c r="L6" s="73" t="s">
        <v>135</v>
      </c>
      <c r="M6" s="65">
        <v>9859916240</v>
      </c>
      <c r="N6" s="73" t="s">
        <v>136</v>
      </c>
      <c r="O6" s="73">
        <v>9577294201</v>
      </c>
      <c r="P6" s="229">
        <v>43617</v>
      </c>
      <c r="Q6" s="89" t="s">
        <v>497</v>
      </c>
      <c r="R6" s="65"/>
      <c r="S6" s="65" t="s">
        <v>77</v>
      </c>
      <c r="T6" s="18"/>
    </row>
    <row r="7" spans="1:20" x14ac:dyDescent="0.3">
      <c r="A7" s="4">
        <v>3</v>
      </c>
      <c r="B7" s="185"/>
      <c r="C7" s="186"/>
      <c r="D7" s="82"/>
      <c r="E7" s="186"/>
      <c r="F7" s="82"/>
      <c r="G7" s="102"/>
      <c r="H7" s="102"/>
      <c r="I7" s="54">
        <f t="shared" si="0"/>
        <v>0</v>
      </c>
      <c r="J7" s="121"/>
      <c r="K7" s="75"/>
      <c r="L7" s="75"/>
      <c r="M7" s="82"/>
      <c r="N7" s="75"/>
      <c r="O7" s="75"/>
      <c r="P7" s="230">
        <v>43618</v>
      </c>
      <c r="Q7" s="82" t="s">
        <v>498</v>
      </c>
      <c r="R7" s="82"/>
      <c r="S7" s="82"/>
      <c r="T7" s="18"/>
    </row>
    <row r="8" spans="1:20" ht="30" x14ac:dyDescent="0.3">
      <c r="A8" s="4">
        <v>4</v>
      </c>
      <c r="B8" s="187" t="s">
        <v>62</v>
      </c>
      <c r="C8" s="184" t="s">
        <v>428</v>
      </c>
      <c r="D8" s="65" t="s">
        <v>23</v>
      </c>
      <c r="E8" s="184">
        <v>18070206213</v>
      </c>
      <c r="F8" s="65" t="s">
        <v>81</v>
      </c>
      <c r="G8" s="184">
        <v>79</v>
      </c>
      <c r="H8" s="184">
        <v>45</v>
      </c>
      <c r="I8" s="54">
        <f t="shared" si="0"/>
        <v>124</v>
      </c>
      <c r="J8" s="69">
        <v>9435156651</v>
      </c>
      <c r="K8" s="156" t="s">
        <v>147</v>
      </c>
      <c r="L8" s="156" t="s">
        <v>499</v>
      </c>
      <c r="M8" s="156">
        <v>9859262264</v>
      </c>
      <c r="N8" s="156" t="s">
        <v>500</v>
      </c>
      <c r="O8" s="156">
        <v>9613829793</v>
      </c>
      <c r="P8" s="229">
        <v>43619</v>
      </c>
      <c r="Q8" s="89" t="s">
        <v>501</v>
      </c>
      <c r="R8" s="65"/>
      <c r="S8" s="65" t="s">
        <v>77</v>
      </c>
      <c r="T8" s="18"/>
    </row>
    <row r="9" spans="1:20" x14ac:dyDescent="0.3">
      <c r="A9" s="4">
        <v>5</v>
      </c>
      <c r="B9" s="183" t="s">
        <v>63</v>
      </c>
      <c r="C9" s="184" t="s">
        <v>429</v>
      </c>
      <c r="D9" s="65" t="s">
        <v>23</v>
      </c>
      <c r="E9" s="184">
        <v>18070212602</v>
      </c>
      <c r="F9" s="65" t="s">
        <v>81</v>
      </c>
      <c r="G9" s="184">
        <v>79</v>
      </c>
      <c r="H9" s="184">
        <v>59</v>
      </c>
      <c r="I9" s="54">
        <f t="shared" si="0"/>
        <v>138</v>
      </c>
      <c r="J9" s="69">
        <v>9706716934</v>
      </c>
      <c r="K9" s="65" t="s">
        <v>351</v>
      </c>
      <c r="L9" s="65" t="s">
        <v>352</v>
      </c>
      <c r="M9" s="65">
        <v>9707627520</v>
      </c>
      <c r="N9" s="65" t="s">
        <v>414</v>
      </c>
      <c r="O9" s="65">
        <v>8822451902</v>
      </c>
      <c r="P9" s="229">
        <v>43619</v>
      </c>
      <c r="Q9" s="89" t="s">
        <v>501</v>
      </c>
      <c r="R9" s="65"/>
      <c r="S9" s="65" t="s">
        <v>77</v>
      </c>
      <c r="T9" s="18"/>
    </row>
    <row r="10" spans="1:20" x14ac:dyDescent="0.3">
      <c r="A10" s="4">
        <v>6</v>
      </c>
      <c r="B10" s="183" t="s">
        <v>62</v>
      </c>
      <c r="C10" s="184" t="s">
        <v>430</v>
      </c>
      <c r="D10" s="65" t="s">
        <v>23</v>
      </c>
      <c r="E10" s="184">
        <v>18070212402</v>
      </c>
      <c r="F10" s="65" t="s">
        <v>81</v>
      </c>
      <c r="G10" s="184">
        <v>67</v>
      </c>
      <c r="H10" s="184">
        <v>72</v>
      </c>
      <c r="I10" s="54">
        <f t="shared" si="0"/>
        <v>139</v>
      </c>
      <c r="J10" s="69">
        <v>9957963658</v>
      </c>
      <c r="K10" s="65" t="s">
        <v>152</v>
      </c>
      <c r="L10" s="65" t="s">
        <v>153</v>
      </c>
      <c r="M10" s="65">
        <v>9864290698</v>
      </c>
      <c r="N10" s="65" t="s">
        <v>502</v>
      </c>
      <c r="O10" s="65">
        <v>8876956187</v>
      </c>
      <c r="P10" s="229">
        <v>43620</v>
      </c>
      <c r="Q10" s="89" t="s">
        <v>503</v>
      </c>
      <c r="R10" s="65"/>
      <c r="S10" s="65" t="s">
        <v>77</v>
      </c>
      <c r="T10" s="18"/>
    </row>
    <row r="11" spans="1:20" ht="30" x14ac:dyDescent="0.3">
      <c r="A11" s="4">
        <v>7</v>
      </c>
      <c r="B11" s="183" t="s">
        <v>63</v>
      </c>
      <c r="C11" s="184" t="s">
        <v>431</v>
      </c>
      <c r="D11" s="65" t="s">
        <v>23</v>
      </c>
      <c r="E11" s="184">
        <v>18070206007</v>
      </c>
      <c r="F11" s="65" t="s">
        <v>81</v>
      </c>
      <c r="G11" s="184">
        <v>69</v>
      </c>
      <c r="H11" s="184">
        <v>95</v>
      </c>
      <c r="I11" s="54">
        <f t="shared" si="0"/>
        <v>164</v>
      </c>
      <c r="J11" s="69">
        <v>9085352674</v>
      </c>
      <c r="K11" s="65" t="s">
        <v>104</v>
      </c>
      <c r="L11" s="65" t="s">
        <v>105</v>
      </c>
      <c r="M11" s="65">
        <v>9854488526</v>
      </c>
      <c r="N11" s="65" t="s">
        <v>172</v>
      </c>
      <c r="O11" s="65">
        <v>9613264053</v>
      </c>
      <c r="P11" s="229">
        <v>43620</v>
      </c>
      <c r="Q11" s="89" t="s">
        <v>503</v>
      </c>
      <c r="R11" s="65"/>
      <c r="S11" s="65" t="s">
        <v>77</v>
      </c>
      <c r="T11" s="18"/>
    </row>
    <row r="12" spans="1:20" ht="33" x14ac:dyDescent="0.3">
      <c r="A12" s="4">
        <v>8</v>
      </c>
      <c r="B12" s="185"/>
      <c r="C12" s="186"/>
      <c r="D12" s="82"/>
      <c r="E12" s="186"/>
      <c r="F12" s="82"/>
      <c r="G12" s="186"/>
      <c r="H12" s="186"/>
      <c r="I12" s="54">
        <f t="shared" si="0"/>
        <v>0</v>
      </c>
      <c r="J12" s="121"/>
      <c r="K12" s="82"/>
      <c r="L12" s="82"/>
      <c r="M12" s="82"/>
      <c r="N12" s="82"/>
      <c r="O12" s="82"/>
      <c r="P12" s="230">
        <v>43621</v>
      </c>
      <c r="Q12" s="82" t="s">
        <v>504</v>
      </c>
      <c r="R12" s="82"/>
      <c r="S12" s="82"/>
      <c r="T12" s="18"/>
    </row>
    <row r="13" spans="1:20" x14ac:dyDescent="0.3">
      <c r="A13" s="4">
        <v>9</v>
      </c>
      <c r="B13" s="183" t="s">
        <v>62</v>
      </c>
      <c r="C13" s="65" t="s">
        <v>432</v>
      </c>
      <c r="D13" s="65" t="s">
        <v>25</v>
      </c>
      <c r="E13" s="74">
        <v>18323050911</v>
      </c>
      <c r="F13" s="65"/>
      <c r="G13" s="74">
        <v>21</v>
      </c>
      <c r="H13" s="74">
        <v>16</v>
      </c>
      <c r="I13" s="54">
        <f t="shared" si="0"/>
        <v>37</v>
      </c>
      <c r="J13" s="65">
        <v>9706078544</v>
      </c>
      <c r="K13" s="65" t="s">
        <v>505</v>
      </c>
      <c r="L13" s="65" t="s">
        <v>506</v>
      </c>
      <c r="M13" s="65">
        <v>9854306269</v>
      </c>
      <c r="N13" s="65" t="s">
        <v>507</v>
      </c>
      <c r="O13" s="65">
        <v>9954683359</v>
      </c>
      <c r="P13" s="229">
        <v>43622</v>
      </c>
      <c r="Q13" s="89" t="s">
        <v>508</v>
      </c>
      <c r="R13" s="65"/>
      <c r="S13" s="65" t="s">
        <v>77</v>
      </c>
      <c r="T13" s="18"/>
    </row>
    <row r="14" spans="1:20" x14ac:dyDescent="0.3">
      <c r="A14" s="4">
        <v>10</v>
      </c>
      <c r="B14" s="183" t="s">
        <v>62</v>
      </c>
      <c r="C14" s="184" t="s">
        <v>433</v>
      </c>
      <c r="D14" s="65" t="s">
        <v>23</v>
      </c>
      <c r="E14" s="184">
        <v>18070212804</v>
      </c>
      <c r="F14" s="65" t="s">
        <v>212</v>
      </c>
      <c r="G14" s="184">
        <v>47</v>
      </c>
      <c r="H14" s="184">
        <v>51</v>
      </c>
      <c r="I14" s="54">
        <f t="shared" si="0"/>
        <v>98</v>
      </c>
      <c r="J14" s="154">
        <v>7664938273</v>
      </c>
      <c r="K14" s="65" t="s">
        <v>505</v>
      </c>
      <c r="L14" s="65" t="s">
        <v>506</v>
      </c>
      <c r="M14" s="65">
        <v>9854306269</v>
      </c>
      <c r="N14" s="65" t="s">
        <v>507</v>
      </c>
      <c r="O14" s="65">
        <v>9954683359</v>
      </c>
      <c r="P14" s="229">
        <v>43622</v>
      </c>
      <c r="Q14" s="89" t="s">
        <v>508</v>
      </c>
      <c r="R14" s="65"/>
      <c r="S14" s="65" t="s">
        <v>77</v>
      </c>
      <c r="T14" s="18"/>
    </row>
    <row r="15" spans="1:20" ht="30" x14ac:dyDescent="0.3">
      <c r="A15" s="4">
        <v>11</v>
      </c>
      <c r="B15" s="183" t="s">
        <v>63</v>
      </c>
      <c r="C15" s="184" t="s">
        <v>434</v>
      </c>
      <c r="D15" s="65" t="s">
        <v>23</v>
      </c>
      <c r="E15" s="184">
        <v>18070213001</v>
      </c>
      <c r="F15" s="65" t="s">
        <v>166</v>
      </c>
      <c r="G15" s="184">
        <v>46</v>
      </c>
      <c r="H15" s="184">
        <v>41</v>
      </c>
      <c r="I15" s="54">
        <f t="shared" si="0"/>
        <v>87</v>
      </c>
      <c r="J15" s="69">
        <v>7399360423</v>
      </c>
      <c r="K15" s="105" t="s">
        <v>93</v>
      </c>
      <c r="L15" s="105" t="s">
        <v>120</v>
      </c>
      <c r="M15" s="105">
        <v>8486221284</v>
      </c>
      <c r="N15" s="105" t="s">
        <v>121</v>
      </c>
      <c r="O15" s="105">
        <v>9859422188</v>
      </c>
      <c r="P15" s="229">
        <v>43622</v>
      </c>
      <c r="Q15" s="89" t="s">
        <v>508</v>
      </c>
      <c r="R15" s="65"/>
      <c r="S15" s="65" t="s">
        <v>77</v>
      </c>
      <c r="T15" s="18"/>
    </row>
    <row r="16" spans="1:20" x14ac:dyDescent="0.3">
      <c r="A16" s="4">
        <v>12</v>
      </c>
      <c r="B16" s="183" t="s">
        <v>63</v>
      </c>
      <c r="C16" s="184" t="s">
        <v>435</v>
      </c>
      <c r="D16" s="65" t="s">
        <v>23</v>
      </c>
      <c r="E16" s="184">
        <v>18070213002</v>
      </c>
      <c r="F16" s="65" t="s">
        <v>212</v>
      </c>
      <c r="G16" s="184">
        <v>18</v>
      </c>
      <c r="H16" s="184">
        <v>17</v>
      </c>
      <c r="I16" s="54">
        <f t="shared" si="0"/>
        <v>35</v>
      </c>
      <c r="J16" s="154">
        <v>9954159129</v>
      </c>
      <c r="K16" s="105" t="s">
        <v>93</v>
      </c>
      <c r="L16" s="105" t="s">
        <v>120</v>
      </c>
      <c r="M16" s="105">
        <v>8486221284</v>
      </c>
      <c r="N16" s="105" t="s">
        <v>121</v>
      </c>
      <c r="O16" s="105">
        <v>9859422188</v>
      </c>
      <c r="P16" s="229">
        <v>43622</v>
      </c>
      <c r="Q16" s="89" t="s">
        <v>508</v>
      </c>
      <c r="R16" s="65"/>
      <c r="S16" s="65" t="s">
        <v>77</v>
      </c>
      <c r="T16" s="18"/>
    </row>
    <row r="17" spans="1:20" x14ac:dyDescent="0.3">
      <c r="A17" s="4">
        <v>13</v>
      </c>
      <c r="B17" s="183" t="s">
        <v>62</v>
      </c>
      <c r="C17" s="184" t="s">
        <v>436</v>
      </c>
      <c r="D17" s="65" t="s">
        <v>23</v>
      </c>
      <c r="E17" s="184">
        <v>18070212805</v>
      </c>
      <c r="F17" s="65" t="s">
        <v>212</v>
      </c>
      <c r="G17" s="184">
        <v>31</v>
      </c>
      <c r="H17" s="184">
        <v>41</v>
      </c>
      <c r="I17" s="54">
        <f t="shared" si="0"/>
        <v>72</v>
      </c>
      <c r="J17" s="154">
        <v>9954108933</v>
      </c>
      <c r="K17" s="65" t="s">
        <v>505</v>
      </c>
      <c r="L17" s="65" t="s">
        <v>506</v>
      </c>
      <c r="M17" s="65">
        <v>9854306269</v>
      </c>
      <c r="N17" s="65" t="s">
        <v>507</v>
      </c>
      <c r="O17" s="65">
        <v>9954683359</v>
      </c>
      <c r="P17" s="229">
        <v>43623</v>
      </c>
      <c r="Q17" s="89" t="s">
        <v>509</v>
      </c>
      <c r="R17" s="65"/>
      <c r="S17" s="65" t="s">
        <v>77</v>
      </c>
      <c r="T17" s="18"/>
    </row>
    <row r="18" spans="1:20" x14ac:dyDescent="0.3">
      <c r="A18" s="4">
        <v>14</v>
      </c>
      <c r="B18" s="183" t="s">
        <v>62</v>
      </c>
      <c r="C18" s="184" t="s">
        <v>437</v>
      </c>
      <c r="D18" s="65" t="s">
        <v>23</v>
      </c>
      <c r="E18" s="184">
        <v>18070212806</v>
      </c>
      <c r="F18" s="65" t="s">
        <v>166</v>
      </c>
      <c r="G18" s="184">
        <v>18</v>
      </c>
      <c r="H18" s="184">
        <v>24</v>
      </c>
      <c r="I18" s="54">
        <f t="shared" si="0"/>
        <v>42</v>
      </c>
      <c r="J18" s="154">
        <v>8011526743</v>
      </c>
      <c r="K18" s="65" t="s">
        <v>505</v>
      </c>
      <c r="L18" s="65" t="s">
        <v>506</v>
      </c>
      <c r="M18" s="65">
        <v>9854306269</v>
      </c>
      <c r="N18" s="65" t="s">
        <v>507</v>
      </c>
      <c r="O18" s="65">
        <v>9954683359</v>
      </c>
      <c r="P18" s="229">
        <v>43623</v>
      </c>
      <c r="Q18" s="89" t="s">
        <v>509</v>
      </c>
      <c r="R18" s="65"/>
      <c r="S18" s="65" t="s">
        <v>77</v>
      </c>
      <c r="T18" s="18"/>
    </row>
    <row r="19" spans="1:20" x14ac:dyDescent="0.3">
      <c r="A19" s="4">
        <v>15</v>
      </c>
      <c r="B19" s="183" t="s">
        <v>63</v>
      </c>
      <c r="C19" s="184" t="s">
        <v>438</v>
      </c>
      <c r="D19" s="65" t="s">
        <v>23</v>
      </c>
      <c r="E19" s="184">
        <v>18070209101</v>
      </c>
      <c r="F19" s="65" t="s">
        <v>212</v>
      </c>
      <c r="G19" s="184">
        <v>39</v>
      </c>
      <c r="H19" s="184">
        <v>39</v>
      </c>
      <c r="I19" s="54">
        <f t="shared" si="0"/>
        <v>78</v>
      </c>
      <c r="J19" s="69">
        <v>9707759715</v>
      </c>
      <c r="K19" s="83" t="s">
        <v>195</v>
      </c>
      <c r="L19" s="83" t="s">
        <v>196</v>
      </c>
      <c r="M19" s="59">
        <v>9577044567</v>
      </c>
      <c r="N19" s="73" t="s">
        <v>197</v>
      </c>
      <c r="O19" s="73">
        <v>8822314447</v>
      </c>
      <c r="P19" s="229">
        <v>43623</v>
      </c>
      <c r="Q19" s="89" t="s">
        <v>509</v>
      </c>
      <c r="R19" s="65"/>
      <c r="S19" s="65" t="s">
        <v>77</v>
      </c>
      <c r="T19" s="18"/>
    </row>
    <row r="20" spans="1:20" ht="30" x14ac:dyDescent="0.3">
      <c r="A20" s="4">
        <v>16</v>
      </c>
      <c r="B20" s="183" t="s">
        <v>63</v>
      </c>
      <c r="C20" s="184" t="s">
        <v>439</v>
      </c>
      <c r="D20" s="65" t="s">
        <v>23</v>
      </c>
      <c r="E20" s="184">
        <v>18070209102</v>
      </c>
      <c r="F20" s="65" t="s">
        <v>166</v>
      </c>
      <c r="G20" s="184">
        <v>26</v>
      </c>
      <c r="H20" s="184">
        <v>12</v>
      </c>
      <c r="I20" s="54">
        <f t="shared" si="0"/>
        <v>38</v>
      </c>
      <c r="J20" s="69">
        <v>9707811014</v>
      </c>
      <c r="K20" s="83" t="s">
        <v>195</v>
      </c>
      <c r="L20" s="83" t="s">
        <v>196</v>
      </c>
      <c r="M20" s="59">
        <v>9577044567</v>
      </c>
      <c r="N20" s="73" t="s">
        <v>197</v>
      </c>
      <c r="O20" s="73">
        <v>8822314447</v>
      </c>
      <c r="P20" s="229">
        <v>43623</v>
      </c>
      <c r="Q20" s="89" t="s">
        <v>509</v>
      </c>
      <c r="R20" s="65"/>
      <c r="S20" s="65" t="s">
        <v>77</v>
      </c>
      <c r="T20" s="18"/>
    </row>
    <row r="21" spans="1:20" x14ac:dyDescent="0.3">
      <c r="A21" s="4">
        <v>17</v>
      </c>
      <c r="B21" s="183" t="s">
        <v>62</v>
      </c>
      <c r="C21" s="188" t="s">
        <v>440</v>
      </c>
      <c r="D21" s="63" t="s">
        <v>25</v>
      </c>
      <c r="E21" s="189">
        <v>18323050917</v>
      </c>
      <c r="F21" s="190"/>
      <c r="G21" s="69">
        <v>9</v>
      </c>
      <c r="H21" s="69">
        <v>14</v>
      </c>
      <c r="I21" s="54">
        <f t="shared" si="0"/>
        <v>23</v>
      </c>
      <c r="J21" s="69">
        <v>9401362989</v>
      </c>
      <c r="K21" s="69" t="s">
        <v>93</v>
      </c>
      <c r="L21" s="69" t="s">
        <v>120</v>
      </c>
      <c r="M21" s="69">
        <v>8486221284</v>
      </c>
      <c r="N21" s="69" t="s">
        <v>95</v>
      </c>
      <c r="O21" s="69">
        <v>9954432392</v>
      </c>
      <c r="P21" s="229">
        <v>43624</v>
      </c>
      <c r="Q21" s="89" t="s">
        <v>497</v>
      </c>
      <c r="R21" s="65"/>
      <c r="S21" s="65" t="s">
        <v>77</v>
      </c>
      <c r="T21" s="18"/>
    </row>
    <row r="22" spans="1:20" x14ac:dyDescent="0.3">
      <c r="A22" s="4">
        <v>18</v>
      </c>
      <c r="B22" s="183" t="s">
        <v>62</v>
      </c>
      <c r="C22" s="184" t="s">
        <v>441</v>
      </c>
      <c r="D22" s="65" t="s">
        <v>23</v>
      </c>
      <c r="E22" s="184">
        <v>18070212904</v>
      </c>
      <c r="F22" s="65" t="s">
        <v>212</v>
      </c>
      <c r="G22" s="184">
        <v>17</v>
      </c>
      <c r="H22" s="184">
        <v>8</v>
      </c>
      <c r="I22" s="54">
        <f t="shared" si="0"/>
        <v>25</v>
      </c>
      <c r="J22" s="69">
        <v>9864932690</v>
      </c>
      <c r="K22" s="69" t="s">
        <v>93</v>
      </c>
      <c r="L22" s="69" t="s">
        <v>120</v>
      </c>
      <c r="M22" s="69">
        <v>8486221284</v>
      </c>
      <c r="N22" s="69" t="s">
        <v>95</v>
      </c>
      <c r="O22" s="69">
        <v>9954432392</v>
      </c>
      <c r="P22" s="229">
        <v>43624</v>
      </c>
      <c r="Q22" s="89" t="s">
        <v>497</v>
      </c>
      <c r="R22" s="65"/>
      <c r="S22" s="65" t="s">
        <v>77</v>
      </c>
      <c r="T22" s="18"/>
    </row>
    <row r="23" spans="1:20" ht="30" x14ac:dyDescent="0.3">
      <c r="A23" s="4">
        <v>19</v>
      </c>
      <c r="B23" s="183" t="s">
        <v>62</v>
      </c>
      <c r="C23" s="184" t="s">
        <v>442</v>
      </c>
      <c r="D23" s="65" t="s">
        <v>23</v>
      </c>
      <c r="E23" s="184">
        <v>18070212905</v>
      </c>
      <c r="F23" s="65" t="s">
        <v>81</v>
      </c>
      <c r="G23" s="184">
        <v>30</v>
      </c>
      <c r="H23" s="184">
        <v>26</v>
      </c>
      <c r="I23" s="54">
        <f t="shared" si="0"/>
        <v>56</v>
      </c>
      <c r="J23" s="69">
        <v>9864413694</v>
      </c>
      <c r="K23" s="69" t="s">
        <v>93</v>
      </c>
      <c r="L23" s="69" t="s">
        <v>120</v>
      </c>
      <c r="M23" s="69">
        <v>8486221284</v>
      </c>
      <c r="N23" s="69" t="s">
        <v>95</v>
      </c>
      <c r="O23" s="69">
        <v>9954432392</v>
      </c>
      <c r="P23" s="229">
        <v>43624</v>
      </c>
      <c r="Q23" s="89" t="s">
        <v>497</v>
      </c>
      <c r="R23" s="65"/>
      <c r="S23" s="65" t="s">
        <v>77</v>
      </c>
      <c r="T23" s="18"/>
    </row>
    <row r="24" spans="1:20" x14ac:dyDescent="0.3">
      <c r="A24" s="4">
        <v>20</v>
      </c>
      <c r="B24" s="183" t="s">
        <v>63</v>
      </c>
      <c r="C24" s="191" t="s">
        <v>443</v>
      </c>
      <c r="D24" s="61" t="s">
        <v>25</v>
      </c>
      <c r="E24" s="69">
        <v>18323050907</v>
      </c>
      <c r="F24" s="61"/>
      <c r="G24" s="69">
        <v>28</v>
      </c>
      <c r="H24" s="69">
        <v>22</v>
      </c>
      <c r="I24" s="54">
        <f t="shared" si="0"/>
        <v>50</v>
      </c>
      <c r="J24" s="191">
        <v>9085352196</v>
      </c>
      <c r="K24" s="69" t="s">
        <v>510</v>
      </c>
      <c r="L24" s="69" t="s">
        <v>511</v>
      </c>
      <c r="M24" s="69">
        <v>9085919086</v>
      </c>
      <c r="N24" s="69" t="s">
        <v>512</v>
      </c>
      <c r="O24" s="69">
        <v>8749944879</v>
      </c>
      <c r="P24" s="229">
        <v>43624</v>
      </c>
      <c r="Q24" s="89" t="s">
        <v>497</v>
      </c>
      <c r="R24" s="65"/>
      <c r="S24" s="65" t="s">
        <v>77</v>
      </c>
      <c r="T24" s="18"/>
    </row>
    <row r="25" spans="1:20" x14ac:dyDescent="0.3">
      <c r="A25" s="4">
        <v>21</v>
      </c>
      <c r="B25" s="183" t="s">
        <v>63</v>
      </c>
      <c r="C25" s="184" t="s">
        <v>444</v>
      </c>
      <c r="D25" s="65" t="s">
        <v>23</v>
      </c>
      <c r="E25" s="184">
        <v>18070213102</v>
      </c>
      <c r="F25" s="65" t="s">
        <v>212</v>
      </c>
      <c r="G25" s="184">
        <v>46</v>
      </c>
      <c r="H25" s="184">
        <v>64</v>
      </c>
      <c r="I25" s="54">
        <f t="shared" si="0"/>
        <v>110</v>
      </c>
      <c r="J25" s="154">
        <v>9707736764</v>
      </c>
      <c r="K25" s="69" t="s">
        <v>510</v>
      </c>
      <c r="L25" s="69" t="s">
        <v>511</v>
      </c>
      <c r="M25" s="69">
        <v>9085919086</v>
      </c>
      <c r="N25" s="69" t="s">
        <v>512</v>
      </c>
      <c r="O25" s="69">
        <v>8749944879</v>
      </c>
      <c r="P25" s="229">
        <v>43624</v>
      </c>
      <c r="Q25" s="89" t="s">
        <v>497</v>
      </c>
      <c r="R25" s="65"/>
      <c r="S25" s="65" t="s">
        <v>77</v>
      </c>
      <c r="T25" s="18"/>
    </row>
    <row r="26" spans="1:20" x14ac:dyDescent="0.3">
      <c r="A26" s="4">
        <v>22</v>
      </c>
      <c r="B26" s="185"/>
      <c r="C26" s="186"/>
      <c r="D26" s="82"/>
      <c r="E26" s="186"/>
      <c r="F26" s="82"/>
      <c r="G26" s="186"/>
      <c r="H26" s="186"/>
      <c r="I26" s="54">
        <f t="shared" si="0"/>
        <v>0</v>
      </c>
      <c r="J26" s="186"/>
      <c r="K26" s="121"/>
      <c r="L26" s="121"/>
      <c r="M26" s="121"/>
      <c r="N26" s="121"/>
      <c r="O26" s="121"/>
      <c r="P26" s="230">
        <v>43625</v>
      </c>
      <c r="Q26" s="82" t="s">
        <v>498</v>
      </c>
      <c r="R26" s="82"/>
      <c r="S26" s="82"/>
      <c r="T26" s="18"/>
    </row>
    <row r="27" spans="1:20" x14ac:dyDescent="0.3">
      <c r="A27" s="4">
        <v>23</v>
      </c>
      <c r="B27" s="183" t="s">
        <v>62</v>
      </c>
      <c r="C27" s="184" t="s">
        <v>445</v>
      </c>
      <c r="D27" s="65" t="s">
        <v>23</v>
      </c>
      <c r="E27" s="184">
        <v>18070203202</v>
      </c>
      <c r="F27" s="65" t="s">
        <v>166</v>
      </c>
      <c r="G27" s="184">
        <v>53</v>
      </c>
      <c r="H27" s="184">
        <v>52</v>
      </c>
      <c r="I27" s="54">
        <f t="shared" si="0"/>
        <v>105</v>
      </c>
      <c r="J27" s="69">
        <v>8011716405</v>
      </c>
      <c r="K27" s="156" t="s">
        <v>391</v>
      </c>
      <c r="L27" s="156" t="s">
        <v>246</v>
      </c>
      <c r="M27" s="156">
        <v>8876502360</v>
      </c>
      <c r="N27" s="156" t="s">
        <v>247</v>
      </c>
      <c r="O27" s="156">
        <v>8399009782</v>
      </c>
      <c r="P27" s="229">
        <v>43626</v>
      </c>
      <c r="Q27" s="89" t="s">
        <v>501</v>
      </c>
      <c r="R27" s="65"/>
      <c r="S27" s="65" t="s">
        <v>77</v>
      </c>
      <c r="T27" s="18"/>
    </row>
    <row r="28" spans="1:20" x14ac:dyDescent="0.3">
      <c r="A28" s="4">
        <v>24</v>
      </c>
      <c r="B28" s="183" t="s">
        <v>62</v>
      </c>
      <c r="C28" s="184" t="s">
        <v>446</v>
      </c>
      <c r="D28" s="65" t="s">
        <v>23</v>
      </c>
      <c r="E28" s="184">
        <v>18070203208</v>
      </c>
      <c r="F28" s="65" t="s">
        <v>81</v>
      </c>
      <c r="G28" s="184">
        <v>32</v>
      </c>
      <c r="H28" s="184">
        <v>30</v>
      </c>
      <c r="I28" s="54">
        <f t="shared" si="0"/>
        <v>62</v>
      </c>
      <c r="J28" s="69">
        <v>9854326365</v>
      </c>
      <c r="K28" s="156" t="s">
        <v>391</v>
      </c>
      <c r="L28" s="156" t="s">
        <v>246</v>
      </c>
      <c r="M28" s="156">
        <v>8876502360</v>
      </c>
      <c r="N28" s="156" t="s">
        <v>247</v>
      </c>
      <c r="O28" s="156">
        <v>8399009782</v>
      </c>
      <c r="P28" s="229">
        <v>43626</v>
      </c>
      <c r="Q28" s="89" t="s">
        <v>501</v>
      </c>
      <c r="R28" s="65"/>
      <c r="S28" s="65" t="s">
        <v>77</v>
      </c>
      <c r="T28" s="18"/>
    </row>
    <row r="29" spans="1:20" x14ac:dyDescent="0.3">
      <c r="A29" s="4">
        <v>25</v>
      </c>
      <c r="B29" s="183" t="s">
        <v>63</v>
      </c>
      <c r="C29" s="191" t="s">
        <v>447</v>
      </c>
      <c r="D29" s="61" t="s">
        <v>25</v>
      </c>
      <c r="E29" s="69">
        <v>18323050912</v>
      </c>
      <c r="F29" s="61"/>
      <c r="G29" s="69">
        <v>16</v>
      </c>
      <c r="H29" s="69">
        <v>15</v>
      </c>
      <c r="I29" s="54">
        <f t="shared" si="0"/>
        <v>31</v>
      </c>
      <c r="J29" s="69">
        <v>9577229317</v>
      </c>
      <c r="K29" s="61" t="s">
        <v>505</v>
      </c>
      <c r="L29" s="63" t="s">
        <v>506</v>
      </c>
      <c r="M29" s="69">
        <v>9854306269</v>
      </c>
      <c r="N29" s="69" t="s">
        <v>513</v>
      </c>
      <c r="O29" s="69">
        <v>9678091497</v>
      </c>
      <c r="P29" s="229">
        <v>43626</v>
      </c>
      <c r="Q29" s="89" t="s">
        <v>501</v>
      </c>
      <c r="R29" s="65"/>
      <c r="S29" s="65" t="s">
        <v>77</v>
      </c>
      <c r="T29" s="18"/>
    </row>
    <row r="30" spans="1:20" ht="30" x14ac:dyDescent="0.3">
      <c r="A30" s="4">
        <v>26</v>
      </c>
      <c r="B30" s="183" t="s">
        <v>63</v>
      </c>
      <c r="C30" s="184" t="s">
        <v>448</v>
      </c>
      <c r="D30" s="65" t="s">
        <v>23</v>
      </c>
      <c r="E30" s="184">
        <v>18070212808</v>
      </c>
      <c r="F30" s="65" t="s">
        <v>166</v>
      </c>
      <c r="G30" s="184">
        <v>26</v>
      </c>
      <c r="H30" s="184">
        <v>28</v>
      </c>
      <c r="I30" s="54">
        <f t="shared" si="0"/>
        <v>54</v>
      </c>
      <c r="J30" s="69">
        <v>8486299808</v>
      </c>
      <c r="K30" s="61" t="s">
        <v>505</v>
      </c>
      <c r="L30" s="63" t="s">
        <v>506</v>
      </c>
      <c r="M30" s="69">
        <v>9854306269</v>
      </c>
      <c r="N30" s="69" t="s">
        <v>513</v>
      </c>
      <c r="O30" s="69">
        <v>9678091497</v>
      </c>
      <c r="P30" s="229">
        <v>43626</v>
      </c>
      <c r="Q30" s="89" t="s">
        <v>501</v>
      </c>
      <c r="R30" s="65"/>
      <c r="S30" s="65" t="s">
        <v>77</v>
      </c>
      <c r="T30" s="18"/>
    </row>
    <row r="31" spans="1:20" ht="30" x14ac:dyDescent="0.3">
      <c r="A31" s="4">
        <v>27</v>
      </c>
      <c r="B31" s="183" t="s">
        <v>63</v>
      </c>
      <c r="C31" s="184" t="s">
        <v>449</v>
      </c>
      <c r="D31" s="65" t="s">
        <v>23</v>
      </c>
      <c r="E31" s="184">
        <v>18070212809</v>
      </c>
      <c r="F31" s="65" t="s">
        <v>212</v>
      </c>
      <c r="G31" s="184">
        <v>15</v>
      </c>
      <c r="H31" s="184">
        <v>10</v>
      </c>
      <c r="I31" s="54">
        <f t="shared" si="0"/>
        <v>25</v>
      </c>
      <c r="J31" s="154" t="s">
        <v>514</v>
      </c>
      <c r="K31" s="61" t="s">
        <v>505</v>
      </c>
      <c r="L31" s="63" t="s">
        <v>506</v>
      </c>
      <c r="M31" s="69">
        <v>9854306269</v>
      </c>
      <c r="N31" s="69" t="s">
        <v>513</v>
      </c>
      <c r="O31" s="69">
        <v>9678091497</v>
      </c>
      <c r="P31" s="229">
        <v>43626</v>
      </c>
      <c r="Q31" s="89" t="s">
        <v>501</v>
      </c>
      <c r="R31" s="65"/>
      <c r="S31" s="65" t="s">
        <v>77</v>
      </c>
      <c r="T31" s="18"/>
    </row>
    <row r="32" spans="1:20" x14ac:dyDescent="0.3">
      <c r="A32" s="4">
        <v>28</v>
      </c>
      <c r="B32" s="183" t="s">
        <v>62</v>
      </c>
      <c r="C32" s="184" t="s">
        <v>450</v>
      </c>
      <c r="D32" s="65" t="s">
        <v>23</v>
      </c>
      <c r="E32" s="184">
        <v>18070202201</v>
      </c>
      <c r="F32" s="65" t="s">
        <v>200</v>
      </c>
      <c r="G32" s="184">
        <v>53</v>
      </c>
      <c r="H32" s="184">
        <v>49</v>
      </c>
      <c r="I32" s="54">
        <f t="shared" si="0"/>
        <v>102</v>
      </c>
      <c r="J32" s="69">
        <v>7896434263</v>
      </c>
      <c r="K32" s="59" t="s">
        <v>203</v>
      </c>
      <c r="L32" s="73" t="s">
        <v>204</v>
      </c>
      <c r="M32" s="73">
        <v>9854375127</v>
      </c>
      <c r="N32" s="73" t="s">
        <v>515</v>
      </c>
      <c r="O32" s="73">
        <v>9678115412</v>
      </c>
      <c r="P32" s="229">
        <v>43627</v>
      </c>
      <c r="Q32" s="89" t="s">
        <v>503</v>
      </c>
      <c r="R32" s="65"/>
      <c r="S32" s="65" t="s">
        <v>77</v>
      </c>
      <c r="T32" s="18"/>
    </row>
    <row r="33" spans="1:20" ht="30" x14ac:dyDescent="0.3">
      <c r="A33" s="4">
        <v>29</v>
      </c>
      <c r="B33" s="183" t="s">
        <v>63</v>
      </c>
      <c r="C33" s="184" t="s">
        <v>451</v>
      </c>
      <c r="D33" s="65" t="s">
        <v>23</v>
      </c>
      <c r="E33" s="184">
        <v>18070202203</v>
      </c>
      <c r="F33" s="65" t="s">
        <v>81</v>
      </c>
      <c r="G33" s="184">
        <v>67</v>
      </c>
      <c r="H33" s="184">
        <v>42</v>
      </c>
      <c r="I33" s="54">
        <f t="shared" si="0"/>
        <v>109</v>
      </c>
      <c r="J33" s="69">
        <v>9957209832</v>
      </c>
      <c r="K33" s="59" t="s">
        <v>203</v>
      </c>
      <c r="L33" s="73" t="s">
        <v>204</v>
      </c>
      <c r="M33" s="73">
        <v>9854375127</v>
      </c>
      <c r="N33" s="73" t="s">
        <v>515</v>
      </c>
      <c r="O33" s="73">
        <v>9678115412</v>
      </c>
      <c r="P33" s="229">
        <v>43627</v>
      </c>
      <c r="Q33" s="89" t="s">
        <v>503</v>
      </c>
      <c r="R33" s="65"/>
      <c r="S33" s="65" t="s">
        <v>77</v>
      </c>
      <c r="T33" s="18"/>
    </row>
    <row r="34" spans="1:20" ht="33" x14ac:dyDescent="0.3">
      <c r="A34" s="4">
        <v>30</v>
      </c>
      <c r="B34" s="187" t="s">
        <v>62</v>
      </c>
      <c r="C34" s="184" t="s">
        <v>428</v>
      </c>
      <c r="D34" s="65" t="s">
        <v>23</v>
      </c>
      <c r="E34" s="184">
        <v>18070206213</v>
      </c>
      <c r="F34" s="65" t="s">
        <v>81</v>
      </c>
      <c r="G34" s="184"/>
      <c r="H34" s="184"/>
      <c r="I34" s="54">
        <f t="shared" si="0"/>
        <v>0</v>
      </c>
      <c r="J34" s="69">
        <v>9435156651</v>
      </c>
      <c r="K34" s="156" t="s">
        <v>147</v>
      </c>
      <c r="L34" s="156" t="s">
        <v>499</v>
      </c>
      <c r="M34" s="156">
        <v>9859262264</v>
      </c>
      <c r="N34" s="156" t="s">
        <v>500</v>
      </c>
      <c r="O34" s="156">
        <v>9613829793</v>
      </c>
      <c r="P34" s="229">
        <v>43628</v>
      </c>
      <c r="Q34" s="89" t="s">
        <v>504</v>
      </c>
      <c r="R34" s="92"/>
      <c r="S34" s="92" t="s">
        <v>77</v>
      </c>
      <c r="T34" s="18"/>
    </row>
    <row r="35" spans="1:20" ht="33" x14ac:dyDescent="0.3">
      <c r="A35" s="4">
        <v>31</v>
      </c>
      <c r="B35" s="183" t="s">
        <v>63</v>
      </c>
      <c r="C35" s="192" t="s">
        <v>452</v>
      </c>
      <c r="D35" s="193" t="s">
        <v>23</v>
      </c>
      <c r="E35" s="192">
        <v>18070207004</v>
      </c>
      <c r="F35" s="194" t="s">
        <v>453</v>
      </c>
      <c r="G35" s="195">
        <v>289</v>
      </c>
      <c r="H35" s="195">
        <v>203</v>
      </c>
      <c r="I35" s="54">
        <f t="shared" si="0"/>
        <v>492</v>
      </c>
      <c r="J35" s="193">
        <v>9854403518</v>
      </c>
      <c r="K35" s="128" t="s">
        <v>344</v>
      </c>
      <c r="L35" s="128" t="s">
        <v>345</v>
      </c>
      <c r="M35" s="231">
        <v>9854403518</v>
      </c>
      <c r="N35" s="232" t="s">
        <v>217</v>
      </c>
      <c r="O35" s="232">
        <v>9864770190</v>
      </c>
      <c r="P35" s="229">
        <v>43628</v>
      </c>
      <c r="Q35" s="89" t="s">
        <v>504</v>
      </c>
      <c r="R35" s="92"/>
      <c r="S35" s="92" t="s">
        <v>77</v>
      </c>
      <c r="T35" s="18"/>
    </row>
    <row r="36" spans="1:20" x14ac:dyDescent="0.3">
      <c r="A36" s="4">
        <v>32</v>
      </c>
      <c r="B36" s="187" t="s">
        <v>62</v>
      </c>
      <c r="C36" s="162" t="s">
        <v>454</v>
      </c>
      <c r="D36" s="61" t="s">
        <v>23</v>
      </c>
      <c r="E36" s="163">
        <v>18070207804</v>
      </c>
      <c r="F36" s="196" t="s">
        <v>453</v>
      </c>
      <c r="G36" s="195">
        <v>146</v>
      </c>
      <c r="H36" s="195">
        <v>126</v>
      </c>
      <c r="I36" s="54">
        <f t="shared" si="0"/>
        <v>272</v>
      </c>
      <c r="J36" s="65">
        <v>9577841933</v>
      </c>
      <c r="K36" s="73" t="s">
        <v>369</v>
      </c>
      <c r="L36" s="73" t="s">
        <v>370</v>
      </c>
      <c r="M36" s="73">
        <v>7896105505</v>
      </c>
      <c r="N36" s="73" t="s">
        <v>371</v>
      </c>
      <c r="O36" s="73">
        <v>9859857186</v>
      </c>
      <c r="P36" s="229">
        <v>43629</v>
      </c>
      <c r="Q36" s="89" t="s">
        <v>508</v>
      </c>
      <c r="R36" s="92"/>
      <c r="S36" s="92" t="s">
        <v>77</v>
      </c>
      <c r="T36" s="18"/>
    </row>
    <row r="37" spans="1:20" x14ac:dyDescent="0.3">
      <c r="A37" s="4">
        <v>33</v>
      </c>
      <c r="B37" s="183" t="s">
        <v>63</v>
      </c>
      <c r="C37" s="192" t="s">
        <v>452</v>
      </c>
      <c r="D37" s="193" t="s">
        <v>23</v>
      </c>
      <c r="E37" s="192">
        <v>18070207004</v>
      </c>
      <c r="F37" s="194" t="s">
        <v>453</v>
      </c>
      <c r="G37" s="195"/>
      <c r="H37" s="195"/>
      <c r="I37" s="54">
        <f t="shared" si="0"/>
        <v>0</v>
      </c>
      <c r="J37" s="193">
        <v>9854403518</v>
      </c>
      <c r="K37" s="128" t="s">
        <v>344</v>
      </c>
      <c r="L37" s="128" t="s">
        <v>345</v>
      </c>
      <c r="M37" s="231">
        <v>9854403518</v>
      </c>
      <c r="N37" s="232" t="s">
        <v>217</v>
      </c>
      <c r="O37" s="232">
        <v>9864770190</v>
      </c>
      <c r="P37" s="229">
        <v>43629</v>
      </c>
      <c r="Q37" s="89" t="s">
        <v>508</v>
      </c>
      <c r="R37" s="92"/>
      <c r="S37" s="92" t="s">
        <v>77</v>
      </c>
      <c r="T37" s="18"/>
    </row>
    <row r="38" spans="1:20" x14ac:dyDescent="0.3">
      <c r="A38" s="4">
        <v>34</v>
      </c>
      <c r="B38" s="187" t="s">
        <v>62</v>
      </c>
      <c r="C38" s="162" t="s">
        <v>454</v>
      </c>
      <c r="D38" s="61" t="s">
        <v>23</v>
      </c>
      <c r="E38" s="163">
        <v>18070207804</v>
      </c>
      <c r="F38" s="196" t="s">
        <v>453</v>
      </c>
      <c r="G38" s="195"/>
      <c r="H38" s="195"/>
      <c r="I38" s="54">
        <f t="shared" si="0"/>
        <v>0</v>
      </c>
      <c r="J38" s="65">
        <v>9577841933</v>
      </c>
      <c r="K38" s="73" t="s">
        <v>369</v>
      </c>
      <c r="L38" s="73" t="s">
        <v>370</v>
      </c>
      <c r="M38" s="73">
        <v>7896105505</v>
      </c>
      <c r="N38" s="73" t="s">
        <v>371</v>
      </c>
      <c r="O38" s="73">
        <v>9859857186</v>
      </c>
      <c r="P38" s="229">
        <v>43630</v>
      </c>
      <c r="Q38" s="89" t="s">
        <v>509</v>
      </c>
      <c r="R38" s="92"/>
      <c r="S38" s="92" t="s">
        <v>77</v>
      </c>
      <c r="T38" s="18"/>
    </row>
    <row r="39" spans="1:20" x14ac:dyDescent="0.3">
      <c r="A39" s="4">
        <v>35</v>
      </c>
      <c r="B39" s="183" t="s">
        <v>63</v>
      </c>
      <c r="C39" s="192" t="s">
        <v>452</v>
      </c>
      <c r="D39" s="193" t="s">
        <v>23</v>
      </c>
      <c r="E39" s="192">
        <v>18070207004</v>
      </c>
      <c r="F39" s="194" t="s">
        <v>453</v>
      </c>
      <c r="G39" s="195"/>
      <c r="H39" s="195"/>
      <c r="I39" s="54">
        <f t="shared" si="0"/>
        <v>0</v>
      </c>
      <c r="J39" s="193">
        <v>9854403518</v>
      </c>
      <c r="K39" s="128" t="s">
        <v>344</v>
      </c>
      <c r="L39" s="128" t="s">
        <v>345</v>
      </c>
      <c r="M39" s="231">
        <v>9854403518</v>
      </c>
      <c r="N39" s="232" t="s">
        <v>217</v>
      </c>
      <c r="O39" s="232">
        <v>9864770190</v>
      </c>
      <c r="P39" s="229">
        <v>43630</v>
      </c>
      <c r="Q39" s="89" t="s">
        <v>509</v>
      </c>
      <c r="R39" s="92"/>
      <c r="S39" s="92" t="s">
        <v>77</v>
      </c>
      <c r="T39" s="18"/>
    </row>
    <row r="40" spans="1:20" x14ac:dyDescent="0.3">
      <c r="A40" s="4">
        <v>36</v>
      </c>
      <c r="B40" s="187" t="s">
        <v>62</v>
      </c>
      <c r="C40" s="197" t="s">
        <v>455</v>
      </c>
      <c r="D40" s="193" t="s">
        <v>23</v>
      </c>
      <c r="E40" s="197">
        <v>18070200602</v>
      </c>
      <c r="F40" s="198" t="s">
        <v>79</v>
      </c>
      <c r="G40" s="195">
        <v>14</v>
      </c>
      <c r="H40" s="195">
        <v>16</v>
      </c>
      <c r="I40" s="54">
        <f t="shared" si="0"/>
        <v>30</v>
      </c>
      <c r="J40" s="96">
        <v>8876461523</v>
      </c>
      <c r="K40" s="96" t="s">
        <v>126</v>
      </c>
      <c r="L40" s="96" t="s">
        <v>127</v>
      </c>
      <c r="M40" s="96">
        <v>8399009685</v>
      </c>
      <c r="N40" s="96" t="s">
        <v>128</v>
      </c>
      <c r="O40" s="233">
        <v>9085388395</v>
      </c>
      <c r="P40" s="229">
        <v>43631</v>
      </c>
      <c r="Q40" s="89" t="s">
        <v>497</v>
      </c>
      <c r="R40" s="92"/>
      <c r="S40" s="92" t="s">
        <v>77</v>
      </c>
      <c r="T40" s="18"/>
    </row>
    <row r="41" spans="1:20" ht="30" x14ac:dyDescent="0.3">
      <c r="A41" s="4">
        <v>37</v>
      </c>
      <c r="B41" s="199" t="s">
        <v>62</v>
      </c>
      <c r="C41" s="200" t="s">
        <v>456</v>
      </c>
      <c r="D41" s="201" t="s">
        <v>23</v>
      </c>
      <c r="E41" s="200">
        <v>18070200603</v>
      </c>
      <c r="F41" s="202" t="s">
        <v>79</v>
      </c>
      <c r="G41" s="203">
        <v>31</v>
      </c>
      <c r="H41" s="203">
        <v>19</v>
      </c>
      <c r="I41" s="54">
        <f t="shared" si="0"/>
        <v>50</v>
      </c>
      <c r="J41" s="132">
        <v>9706532259</v>
      </c>
      <c r="K41" s="132" t="s">
        <v>126</v>
      </c>
      <c r="L41" s="132" t="s">
        <v>127</v>
      </c>
      <c r="M41" s="132">
        <v>8399009685</v>
      </c>
      <c r="N41" s="132" t="s">
        <v>128</v>
      </c>
      <c r="O41" s="234">
        <v>9085388395</v>
      </c>
      <c r="P41" s="229">
        <v>43631</v>
      </c>
      <c r="Q41" s="89" t="s">
        <v>497</v>
      </c>
      <c r="R41" s="92"/>
      <c r="S41" s="92" t="s">
        <v>77</v>
      </c>
      <c r="T41" s="18"/>
    </row>
    <row r="42" spans="1:20" ht="30.75" x14ac:dyDescent="0.3">
      <c r="A42" s="4">
        <v>38</v>
      </c>
      <c r="B42" s="187" t="s">
        <v>62</v>
      </c>
      <c r="C42" s="197" t="s">
        <v>457</v>
      </c>
      <c r="D42" s="193" t="s">
        <v>23</v>
      </c>
      <c r="E42" s="197">
        <v>18070200605</v>
      </c>
      <c r="F42" s="92"/>
      <c r="G42" s="195">
        <v>26</v>
      </c>
      <c r="H42" s="195">
        <v>9</v>
      </c>
      <c r="I42" s="54">
        <f t="shared" si="0"/>
        <v>35</v>
      </c>
      <c r="J42" s="158">
        <v>9706906158</v>
      </c>
      <c r="K42" s="96" t="s">
        <v>126</v>
      </c>
      <c r="L42" s="96" t="s">
        <v>127</v>
      </c>
      <c r="M42" s="96">
        <v>8399009685</v>
      </c>
      <c r="N42" s="96" t="s">
        <v>128</v>
      </c>
      <c r="O42" s="233">
        <v>9085388395</v>
      </c>
      <c r="P42" s="229">
        <v>43631</v>
      </c>
      <c r="Q42" s="89" t="s">
        <v>497</v>
      </c>
      <c r="R42" s="92"/>
      <c r="S42" s="92" t="s">
        <v>77</v>
      </c>
      <c r="T42" s="18"/>
    </row>
    <row r="43" spans="1:20" x14ac:dyDescent="0.3">
      <c r="A43" s="4">
        <v>39</v>
      </c>
      <c r="B43" s="183" t="s">
        <v>63</v>
      </c>
      <c r="C43" s="197" t="s">
        <v>458</v>
      </c>
      <c r="D43" s="193" t="s">
        <v>23</v>
      </c>
      <c r="E43" s="197">
        <v>18070205203</v>
      </c>
      <c r="F43" s="92" t="s">
        <v>79</v>
      </c>
      <c r="G43" s="195">
        <v>24</v>
      </c>
      <c r="H43" s="195">
        <v>23</v>
      </c>
      <c r="I43" s="54">
        <f t="shared" si="0"/>
        <v>47</v>
      </c>
      <c r="J43" s="96">
        <v>8720917571</v>
      </c>
      <c r="K43" s="59" t="s">
        <v>203</v>
      </c>
      <c r="L43" s="73" t="s">
        <v>204</v>
      </c>
      <c r="M43" s="73">
        <v>9854375127</v>
      </c>
      <c r="N43" s="73" t="s">
        <v>515</v>
      </c>
      <c r="O43" s="73">
        <v>9678115412</v>
      </c>
      <c r="P43" s="229">
        <v>43631</v>
      </c>
      <c r="Q43" s="89" t="s">
        <v>497</v>
      </c>
      <c r="R43" s="92"/>
      <c r="S43" s="92" t="s">
        <v>77</v>
      </c>
      <c r="T43" s="18"/>
    </row>
    <row r="44" spans="1:20" ht="30.75" x14ac:dyDescent="0.3">
      <c r="A44" s="4">
        <v>40</v>
      </c>
      <c r="B44" s="183" t="s">
        <v>63</v>
      </c>
      <c r="C44" s="197" t="s">
        <v>459</v>
      </c>
      <c r="D44" s="193" t="s">
        <v>23</v>
      </c>
      <c r="E44" s="197">
        <v>18070205205</v>
      </c>
      <c r="F44" s="204" t="s">
        <v>166</v>
      </c>
      <c r="G44" s="195">
        <v>36</v>
      </c>
      <c r="H44" s="195">
        <v>33</v>
      </c>
      <c r="I44" s="54">
        <f t="shared" si="0"/>
        <v>69</v>
      </c>
      <c r="J44" s="96">
        <v>9954723467</v>
      </c>
      <c r="K44" s="59" t="s">
        <v>203</v>
      </c>
      <c r="L44" s="73" t="s">
        <v>204</v>
      </c>
      <c r="M44" s="73">
        <v>9854375127</v>
      </c>
      <c r="N44" s="73" t="s">
        <v>515</v>
      </c>
      <c r="O44" s="73">
        <v>9678115412</v>
      </c>
      <c r="P44" s="229">
        <v>43631</v>
      </c>
      <c r="Q44" s="89" t="s">
        <v>497</v>
      </c>
      <c r="R44" s="92"/>
      <c r="S44" s="92" t="s">
        <v>77</v>
      </c>
      <c r="T44" s="18"/>
    </row>
    <row r="45" spans="1:20" ht="30.75" x14ac:dyDescent="0.3">
      <c r="A45" s="4">
        <v>41</v>
      </c>
      <c r="B45" s="183" t="s">
        <v>63</v>
      </c>
      <c r="C45" s="197" t="s">
        <v>460</v>
      </c>
      <c r="D45" s="193" t="s">
        <v>23</v>
      </c>
      <c r="E45" s="197">
        <v>18070205207</v>
      </c>
      <c r="F45" s="204" t="s">
        <v>81</v>
      </c>
      <c r="G45" s="195">
        <v>26</v>
      </c>
      <c r="H45" s="195">
        <v>12</v>
      </c>
      <c r="I45" s="54">
        <f t="shared" si="0"/>
        <v>38</v>
      </c>
      <c r="J45" s="96">
        <v>9859200182</v>
      </c>
      <c r="K45" s="59" t="s">
        <v>203</v>
      </c>
      <c r="L45" s="73" t="s">
        <v>204</v>
      </c>
      <c r="M45" s="73">
        <v>9854375127</v>
      </c>
      <c r="N45" s="73" t="s">
        <v>515</v>
      </c>
      <c r="O45" s="73">
        <v>9678115412</v>
      </c>
      <c r="P45" s="229">
        <v>43631</v>
      </c>
      <c r="Q45" s="89" t="s">
        <v>497</v>
      </c>
      <c r="R45" s="92"/>
      <c r="S45" s="92" t="s">
        <v>77</v>
      </c>
      <c r="T45" s="18"/>
    </row>
    <row r="46" spans="1:20" x14ac:dyDescent="0.3">
      <c r="A46" s="4">
        <v>42</v>
      </c>
      <c r="B46" s="185"/>
      <c r="C46" s="205"/>
      <c r="D46" s="206"/>
      <c r="E46" s="205"/>
      <c r="F46" s="207"/>
      <c r="G46" s="208"/>
      <c r="H46" s="208"/>
      <c r="I46" s="54">
        <f t="shared" si="0"/>
        <v>0</v>
      </c>
      <c r="J46" s="235"/>
      <c r="K46" s="75"/>
      <c r="L46" s="75"/>
      <c r="M46" s="75"/>
      <c r="N46" s="75"/>
      <c r="O46" s="75"/>
      <c r="P46" s="230">
        <v>43632</v>
      </c>
      <c r="Q46" s="82" t="s">
        <v>498</v>
      </c>
      <c r="R46" s="136"/>
      <c r="S46" s="136"/>
      <c r="T46" s="18"/>
    </row>
    <row r="47" spans="1:20" ht="33" x14ac:dyDescent="0.3">
      <c r="A47" s="4">
        <v>43</v>
      </c>
      <c r="B47" s="83" t="s">
        <v>62</v>
      </c>
      <c r="C47" s="65" t="s">
        <v>111</v>
      </c>
      <c r="D47" s="65" t="s">
        <v>25</v>
      </c>
      <c r="E47" s="74">
        <v>18323050214</v>
      </c>
      <c r="F47" s="65"/>
      <c r="G47" s="74">
        <v>23</v>
      </c>
      <c r="H47" s="74">
        <v>19</v>
      </c>
      <c r="I47" s="54">
        <f t="shared" si="0"/>
        <v>42</v>
      </c>
      <c r="J47" s="65" t="s">
        <v>112</v>
      </c>
      <c r="K47" s="65" t="s">
        <v>113</v>
      </c>
      <c r="L47" s="65" t="s">
        <v>114</v>
      </c>
      <c r="M47" s="65">
        <v>9706755177</v>
      </c>
      <c r="N47" s="65" t="s">
        <v>115</v>
      </c>
      <c r="O47" s="65">
        <v>9707445028</v>
      </c>
      <c r="P47" s="229">
        <v>43633</v>
      </c>
      <c r="Q47" s="89" t="s">
        <v>501</v>
      </c>
      <c r="R47" s="92"/>
      <c r="S47" s="92" t="s">
        <v>77</v>
      </c>
      <c r="T47" s="18"/>
    </row>
    <row r="48" spans="1:20" x14ac:dyDescent="0.3">
      <c r="A48" s="4">
        <v>44</v>
      </c>
      <c r="B48" s="83" t="s">
        <v>62</v>
      </c>
      <c r="C48" s="65" t="s">
        <v>117</v>
      </c>
      <c r="D48" s="65" t="s">
        <v>25</v>
      </c>
      <c r="E48" s="74">
        <v>18323050216</v>
      </c>
      <c r="F48" s="65"/>
      <c r="G48" s="74">
        <v>18</v>
      </c>
      <c r="H48" s="74">
        <v>16</v>
      </c>
      <c r="I48" s="54">
        <f t="shared" si="0"/>
        <v>34</v>
      </c>
      <c r="J48" s="65">
        <v>9859433400</v>
      </c>
      <c r="K48" s="65" t="s">
        <v>113</v>
      </c>
      <c r="L48" s="65" t="s">
        <v>114</v>
      </c>
      <c r="M48" s="65">
        <v>9706755177</v>
      </c>
      <c r="N48" s="65" t="s">
        <v>115</v>
      </c>
      <c r="O48" s="65">
        <v>9707445028</v>
      </c>
      <c r="P48" s="229">
        <v>43633</v>
      </c>
      <c r="Q48" s="89" t="s">
        <v>501</v>
      </c>
      <c r="R48" s="92"/>
      <c r="S48" s="92" t="s">
        <v>77</v>
      </c>
      <c r="T48" s="18"/>
    </row>
    <row r="49" spans="1:20" x14ac:dyDescent="0.3">
      <c r="A49" s="4">
        <v>45</v>
      </c>
      <c r="B49" s="83" t="s">
        <v>62</v>
      </c>
      <c r="C49" s="65" t="s">
        <v>118</v>
      </c>
      <c r="D49" s="65" t="s">
        <v>25</v>
      </c>
      <c r="E49" s="74">
        <v>18323050217</v>
      </c>
      <c r="F49" s="65"/>
      <c r="G49" s="74">
        <v>19</v>
      </c>
      <c r="H49" s="74">
        <v>18</v>
      </c>
      <c r="I49" s="54">
        <f t="shared" si="0"/>
        <v>37</v>
      </c>
      <c r="J49" s="65">
        <v>9508986349</v>
      </c>
      <c r="K49" s="65" t="s">
        <v>113</v>
      </c>
      <c r="L49" s="65" t="s">
        <v>114</v>
      </c>
      <c r="M49" s="65">
        <v>9706755177</v>
      </c>
      <c r="N49" s="65" t="s">
        <v>100</v>
      </c>
      <c r="O49" s="65">
        <v>9707556874</v>
      </c>
      <c r="P49" s="229">
        <v>43633</v>
      </c>
      <c r="Q49" s="89" t="s">
        <v>501</v>
      </c>
      <c r="R49" s="92"/>
      <c r="S49" s="92" t="s">
        <v>77</v>
      </c>
      <c r="T49" s="18"/>
    </row>
    <row r="50" spans="1:20" x14ac:dyDescent="0.3">
      <c r="A50" s="4">
        <v>46</v>
      </c>
      <c r="B50" s="83" t="s">
        <v>63</v>
      </c>
      <c r="C50" s="65" t="s">
        <v>461</v>
      </c>
      <c r="D50" s="65" t="s">
        <v>25</v>
      </c>
      <c r="E50" s="74">
        <v>18323050220</v>
      </c>
      <c r="F50" s="65"/>
      <c r="G50" s="74">
        <v>14</v>
      </c>
      <c r="H50" s="74">
        <v>15</v>
      </c>
      <c r="I50" s="54">
        <f t="shared" si="0"/>
        <v>29</v>
      </c>
      <c r="J50" s="65">
        <v>9707824710</v>
      </c>
      <c r="K50" s="65" t="s">
        <v>113</v>
      </c>
      <c r="L50" s="65" t="s">
        <v>114</v>
      </c>
      <c r="M50" s="65">
        <v>9706755177</v>
      </c>
      <c r="N50" s="65" t="s">
        <v>115</v>
      </c>
      <c r="O50" s="65">
        <v>9707445028</v>
      </c>
      <c r="P50" s="229">
        <v>43633</v>
      </c>
      <c r="Q50" s="89" t="s">
        <v>501</v>
      </c>
      <c r="R50" s="92"/>
      <c r="S50" s="92" t="s">
        <v>77</v>
      </c>
      <c r="T50" s="18"/>
    </row>
    <row r="51" spans="1:20" x14ac:dyDescent="0.3">
      <c r="A51" s="4">
        <v>47</v>
      </c>
      <c r="B51" s="83" t="s">
        <v>63</v>
      </c>
      <c r="C51" s="65" t="s">
        <v>462</v>
      </c>
      <c r="D51" s="65" t="s">
        <v>25</v>
      </c>
      <c r="E51" s="74">
        <v>18323050221</v>
      </c>
      <c r="F51" s="65"/>
      <c r="G51" s="74">
        <v>15</v>
      </c>
      <c r="H51" s="74">
        <v>13</v>
      </c>
      <c r="I51" s="54">
        <f t="shared" si="0"/>
        <v>28</v>
      </c>
      <c r="J51" s="65">
        <v>9957115549</v>
      </c>
      <c r="K51" s="65" t="s">
        <v>113</v>
      </c>
      <c r="L51" s="65" t="s">
        <v>114</v>
      </c>
      <c r="M51" s="65">
        <v>9706755177</v>
      </c>
      <c r="N51" s="65" t="s">
        <v>100</v>
      </c>
      <c r="O51" s="65">
        <v>9707556874</v>
      </c>
      <c r="P51" s="229">
        <v>43633</v>
      </c>
      <c r="Q51" s="89" t="s">
        <v>501</v>
      </c>
      <c r="R51" s="92"/>
      <c r="S51" s="92" t="s">
        <v>77</v>
      </c>
      <c r="T51" s="18"/>
    </row>
    <row r="52" spans="1:20" x14ac:dyDescent="0.3">
      <c r="A52" s="4">
        <v>48</v>
      </c>
      <c r="B52" s="83" t="s">
        <v>63</v>
      </c>
      <c r="C52" s="65" t="s">
        <v>463</v>
      </c>
      <c r="D52" s="65" t="s">
        <v>25</v>
      </c>
      <c r="E52" s="74">
        <v>18323050222</v>
      </c>
      <c r="F52" s="65"/>
      <c r="G52" s="74">
        <v>10</v>
      </c>
      <c r="H52" s="74">
        <v>14</v>
      </c>
      <c r="I52" s="54">
        <f t="shared" si="0"/>
        <v>24</v>
      </c>
      <c r="J52" s="65">
        <v>7663920884</v>
      </c>
      <c r="K52" s="65" t="s">
        <v>113</v>
      </c>
      <c r="L52" s="65" t="s">
        <v>114</v>
      </c>
      <c r="M52" s="65">
        <v>9706755177</v>
      </c>
      <c r="N52" s="65" t="s">
        <v>115</v>
      </c>
      <c r="O52" s="65">
        <v>9707445028</v>
      </c>
      <c r="P52" s="229">
        <v>43633</v>
      </c>
      <c r="Q52" s="89" t="s">
        <v>501</v>
      </c>
      <c r="R52" s="92"/>
      <c r="S52" s="92" t="s">
        <v>77</v>
      </c>
      <c r="T52" s="18"/>
    </row>
    <row r="53" spans="1:20" x14ac:dyDescent="0.3">
      <c r="A53" s="4">
        <v>49</v>
      </c>
      <c r="B53" s="83" t="s">
        <v>62</v>
      </c>
      <c r="C53" s="92" t="s">
        <v>464</v>
      </c>
      <c r="D53" s="92" t="s">
        <v>25</v>
      </c>
      <c r="E53" s="93">
        <v>18323050709</v>
      </c>
      <c r="F53" s="92"/>
      <c r="G53" s="93">
        <v>20</v>
      </c>
      <c r="H53" s="93">
        <v>22</v>
      </c>
      <c r="I53" s="54">
        <f t="shared" si="0"/>
        <v>42</v>
      </c>
      <c r="J53" s="92">
        <v>9613659043</v>
      </c>
      <c r="K53" s="92" t="s">
        <v>113</v>
      </c>
      <c r="L53" s="92" t="s">
        <v>114</v>
      </c>
      <c r="M53" s="92">
        <v>9706755177</v>
      </c>
      <c r="N53" s="92" t="s">
        <v>516</v>
      </c>
      <c r="O53" s="92">
        <v>9864874003</v>
      </c>
      <c r="P53" s="229">
        <v>43634</v>
      </c>
      <c r="Q53" s="89" t="s">
        <v>503</v>
      </c>
      <c r="R53" s="92"/>
      <c r="S53" s="92" t="s">
        <v>77</v>
      </c>
      <c r="T53" s="18"/>
    </row>
    <row r="54" spans="1:20" x14ac:dyDescent="0.3">
      <c r="A54" s="4">
        <v>50</v>
      </c>
      <c r="B54" s="83" t="s">
        <v>62</v>
      </c>
      <c r="C54" s="92" t="s">
        <v>465</v>
      </c>
      <c r="D54" s="92" t="s">
        <v>25</v>
      </c>
      <c r="E54" s="93">
        <v>18323050710</v>
      </c>
      <c r="F54" s="92"/>
      <c r="G54" s="93">
        <v>13</v>
      </c>
      <c r="H54" s="93">
        <v>11</v>
      </c>
      <c r="I54" s="54">
        <f t="shared" si="0"/>
        <v>24</v>
      </c>
      <c r="J54" s="92">
        <v>9859237211</v>
      </c>
      <c r="K54" s="92" t="s">
        <v>113</v>
      </c>
      <c r="L54" s="92" t="s">
        <v>114</v>
      </c>
      <c r="M54" s="92">
        <v>9706755177</v>
      </c>
      <c r="N54" s="92" t="s">
        <v>516</v>
      </c>
      <c r="O54" s="92">
        <v>9864874003</v>
      </c>
      <c r="P54" s="229">
        <v>43634</v>
      </c>
      <c r="Q54" s="89" t="s">
        <v>503</v>
      </c>
      <c r="R54" s="92"/>
      <c r="S54" s="92" t="s">
        <v>77</v>
      </c>
      <c r="T54" s="18"/>
    </row>
    <row r="55" spans="1:20" x14ac:dyDescent="0.3">
      <c r="A55" s="4">
        <v>51</v>
      </c>
      <c r="B55" s="90" t="s">
        <v>63</v>
      </c>
      <c r="C55" s="92" t="s">
        <v>466</v>
      </c>
      <c r="D55" s="92" t="s">
        <v>25</v>
      </c>
      <c r="E55" s="93">
        <v>18323050711</v>
      </c>
      <c r="F55" s="92"/>
      <c r="G55" s="93">
        <v>16</v>
      </c>
      <c r="H55" s="93">
        <v>14</v>
      </c>
      <c r="I55" s="54">
        <f t="shared" si="0"/>
        <v>30</v>
      </c>
      <c r="J55" s="92">
        <v>9706163616</v>
      </c>
      <c r="K55" s="92" t="s">
        <v>113</v>
      </c>
      <c r="L55" s="92" t="s">
        <v>114</v>
      </c>
      <c r="M55" s="92">
        <v>9706755177</v>
      </c>
      <c r="N55" s="92" t="s">
        <v>516</v>
      </c>
      <c r="O55" s="92">
        <v>9864874003</v>
      </c>
      <c r="P55" s="229">
        <v>43634</v>
      </c>
      <c r="Q55" s="89" t="s">
        <v>503</v>
      </c>
      <c r="R55" s="92"/>
      <c r="S55" s="92" t="s">
        <v>77</v>
      </c>
      <c r="T55" s="18"/>
    </row>
    <row r="56" spans="1:20" ht="33" x14ac:dyDescent="0.3">
      <c r="A56" s="4">
        <v>52</v>
      </c>
      <c r="B56" s="90" t="s">
        <v>63</v>
      </c>
      <c r="C56" s="92" t="s">
        <v>467</v>
      </c>
      <c r="D56" s="92" t="s">
        <v>25</v>
      </c>
      <c r="E56" s="93">
        <v>18323050712</v>
      </c>
      <c r="F56" s="92"/>
      <c r="G56" s="93">
        <v>5</v>
      </c>
      <c r="H56" s="93">
        <v>6</v>
      </c>
      <c r="I56" s="54">
        <f t="shared" si="0"/>
        <v>11</v>
      </c>
      <c r="J56" s="92">
        <v>9101824937</v>
      </c>
      <c r="K56" s="92" t="s">
        <v>113</v>
      </c>
      <c r="L56" s="92" t="s">
        <v>114</v>
      </c>
      <c r="M56" s="92">
        <v>9706755177</v>
      </c>
      <c r="N56" s="92" t="s">
        <v>516</v>
      </c>
      <c r="O56" s="92">
        <v>9864874003</v>
      </c>
      <c r="P56" s="229">
        <v>43634</v>
      </c>
      <c r="Q56" s="89" t="s">
        <v>503</v>
      </c>
      <c r="R56" s="92"/>
      <c r="S56" s="92" t="s">
        <v>77</v>
      </c>
      <c r="T56" s="18"/>
    </row>
    <row r="57" spans="1:20" ht="33" x14ac:dyDescent="0.3">
      <c r="A57" s="4">
        <v>53</v>
      </c>
      <c r="B57" s="83" t="s">
        <v>62</v>
      </c>
      <c r="C57" s="86" t="s">
        <v>119</v>
      </c>
      <c r="D57" s="86" t="s">
        <v>25</v>
      </c>
      <c r="E57" s="83">
        <v>18323050922</v>
      </c>
      <c r="F57" s="86"/>
      <c r="G57" s="83">
        <v>22</v>
      </c>
      <c r="H57" s="83">
        <v>21</v>
      </c>
      <c r="I57" s="54">
        <f t="shared" si="0"/>
        <v>43</v>
      </c>
      <c r="J57" s="83">
        <v>9954682422</v>
      </c>
      <c r="K57" s="83" t="s">
        <v>93</v>
      </c>
      <c r="L57" s="83" t="s">
        <v>120</v>
      </c>
      <c r="M57" s="83">
        <v>8486221284</v>
      </c>
      <c r="N57" s="83" t="s">
        <v>121</v>
      </c>
      <c r="O57" s="83">
        <v>9859422188</v>
      </c>
      <c r="P57" s="229">
        <v>43635</v>
      </c>
      <c r="Q57" s="89" t="s">
        <v>504</v>
      </c>
      <c r="R57" s="91"/>
      <c r="S57" s="91" t="s">
        <v>77</v>
      </c>
      <c r="T57" s="18"/>
    </row>
    <row r="58" spans="1:20" ht="33" x14ac:dyDescent="0.3">
      <c r="A58" s="4">
        <v>54</v>
      </c>
      <c r="B58" s="83" t="s">
        <v>62</v>
      </c>
      <c r="C58" s="86" t="s">
        <v>123</v>
      </c>
      <c r="D58" s="86" t="s">
        <v>25</v>
      </c>
      <c r="E58" s="83">
        <v>18323050923</v>
      </c>
      <c r="F58" s="86"/>
      <c r="G58" s="83">
        <v>24</v>
      </c>
      <c r="H58" s="83">
        <v>19</v>
      </c>
      <c r="I58" s="54">
        <f t="shared" si="0"/>
        <v>43</v>
      </c>
      <c r="J58" s="83">
        <v>9678376065</v>
      </c>
      <c r="K58" s="83" t="s">
        <v>93</v>
      </c>
      <c r="L58" s="83" t="s">
        <v>120</v>
      </c>
      <c r="M58" s="83">
        <v>8486221284</v>
      </c>
      <c r="N58" s="83" t="s">
        <v>121</v>
      </c>
      <c r="O58" s="83">
        <v>9859422188</v>
      </c>
      <c r="P58" s="229">
        <v>43635</v>
      </c>
      <c r="Q58" s="89" t="s">
        <v>504</v>
      </c>
      <c r="R58" s="92"/>
      <c r="S58" s="92" t="s">
        <v>77</v>
      </c>
      <c r="T58" s="18"/>
    </row>
    <row r="59" spans="1:20" ht="33" x14ac:dyDescent="0.3">
      <c r="A59" s="4">
        <v>55</v>
      </c>
      <c r="B59" s="83" t="s">
        <v>62</v>
      </c>
      <c r="C59" s="86" t="s">
        <v>124</v>
      </c>
      <c r="D59" s="86" t="s">
        <v>25</v>
      </c>
      <c r="E59" s="83">
        <v>18323050924</v>
      </c>
      <c r="F59" s="88"/>
      <c r="G59" s="83">
        <v>22</v>
      </c>
      <c r="H59" s="83">
        <v>16</v>
      </c>
      <c r="I59" s="54">
        <f t="shared" si="0"/>
        <v>38</v>
      </c>
      <c r="J59" s="83">
        <v>9674668379</v>
      </c>
      <c r="K59" s="83" t="s">
        <v>93</v>
      </c>
      <c r="L59" s="83" t="s">
        <v>120</v>
      </c>
      <c r="M59" s="83">
        <v>8486221284</v>
      </c>
      <c r="N59" s="83" t="s">
        <v>121</v>
      </c>
      <c r="O59" s="83">
        <v>9859422188</v>
      </c>
      <c r="P59" s="229">
        <v>43635</v>
      </c>
      <c r="Q59" s="89" t="s">
        <v>504</v>
      </c>
      <c r="R59" s="92"/>
      <c r="S59" s="92" t="s">
        <v>77</v>
      </c>
      <c r="T59" s="18"/>
    </row>
    <row r="60" spans="1:20" ht="33" x14ac:dyDescent="0.3">
      <c r="A60" s="4">
        <v>56</v>
      </c>
      <c r="B60" s="83" t="s">
        <v>63</v>
      </c>
      <c r="C60" s="65" t="s">
        <v>125</v>
      </c>
      <c r="D60" s="65" t="s">
        <v>25</v>
      </c>
      <c r="E60" s="74">
        <v>18323051009</v>
      </c>
      <c r="F60" s="65"/>
      <c r="G60" s="74">
        <v>18</v>
      </c>
      <c r="H60" s="74">
        <v>30</v>
      </c>
      <c r="I60" s="54">
        <f t="shared" si="0"/>
        <v>48</v>
      </c>
      <c r="J60" s="65">
        <v>9859627137</v>
      </c>
      <c r="K60" s="65" t="s">
        <v>126</v>
      </c>
      <c r="L60" s="65" t="s">
        <v>127</v>
      </c>
      <c r="M60" s="65">
        <v>8399009685</v>
      </c>
      <c r="N60" s="65" t="s">
        <v>128</v>
      </c>
      <c r="O60" s="65">
        <v>9085388395</v>
      </c>
      <c r="P60" s="229">
        <v>43635</v>
      </c>
      <c r="Q60" s="89" t="s">
        <v>504</v>
      </c>
      <c r="R60" s="92"/>
      <c r="S60" s="92" t="s">
        <v>77</v>
      </c>
      <c r="T60" s="18"/>
    </row>
    <row r="61" spans="1:20" ht="33" x14ac:dyDescent="0.3">
      <c r="A61" s="4">
        <v>57</v>
      </c>
      <c r="B61" s="83" t="s">
        <v>63</v>
      </c>
      <c r="C61" s="89" t="s">
        <v>129</v>
      </c>
      <c r="D61" s="65" t="s">
        <v>25</v>
      </c>
      <c r="E61" s="74">
        <v>18323051010</v>
      </c>
      <c r="F61" s="65"/>
      <c r="G61" s="74">
        <v>28</v>
      </c>
      <c r="H61" s="74">
        <v>21</v>
      </c>
      <c r="I61" s="54">
        <f t="shared" si="0"/>
        <v>49</v>
      </c>
      <c r="J61" s="65">
        <v>7663002280</v>
      </c>
      <c r="K61" s="65" t="s">
        <v>126</v>
      </c>
      <c r="L61" s="65" t="s">
        <v>127</v>
      </c>
      <c r="M61" s="65">
        <v>8399009685</v>
      </c>
      <c r="N61" s="65" t="s">
        <v>128</v>
      </c>
      <c r="O61" s="65">
        <v>9085388395</v>
      </c>
      <c r="P61" s="229">
        <v>43635</v>
      </c>
      <c r="Q61" s="89" t="s">
        <v>504</v>
      </c>
      <c r="R61" s="92"/>
      <c r="S61" s="92" t="s">
        <v>77</v>
      </c>
      <c r="T61" s="18"/>
    </row>
    <row r="62" spans="1:20" ht="33" x14ac:dyDescent="0.3">
      <c r="A62" s="4">
        <v>58</v>
      </c>
      <c r="B62" s="83" t="s">
        <v>63</v>
      </c>
      <c r="C62" s="89" t="s">
        <v>130</v>
      </c>
      <c r="D62" s="65" t="s">
        <v>25</v>
      </c>
      <c r="E62" s="74">
        <v>18323051011</v>
      </c>
      <c r="F62" s="65"/>
      <c r="G62" s="74">
        <v>33</v>
      </c>
      <c r="H62" s="74">
        <v>27</v>
      </c>
      <c r="I62" s="54">
        <f t="shared" si="0"/>
        <v>60</v>
      </c>
      <c r="J62" s="65">
        <v>9613630690</v>
      </c>
      <c r="K62" s="65" t="s">
        <v>126</v>
      </c>
      <c r="L62" s="65" t="s">
        <v>127</v>
      </c>
      <c r="M62" s="65">
        <v>8399009685</v>
      </c>
      <c r="N62" s="65" t="s">
        <v>128</v>
      </c>
      <c r="O62" s="65">
        <v>9085388395</v>
      </c>
      <c r="P62" s="229">
        <v>43635</v>
      </c>
      <c r="Q62" s="89" t="s">
        <v>504</v>
      </c>
      <c r="R62" s="92"/>
      <c r="S62" s="92" t="s">
        <v>77</v>
      </c>
      <c r="T62" s="18"/>
    </row>
    <row r="63" spans="1:20" x14ac:dyDescent="0.3">
      <c r="A63" s="4">
        <v>59</v>
      </c>
      <c r="B63" s="90" t="s">
        <v>62</v>
      </c>
      <c r="C63" s="91" t="s">
        <v>131</v>
      </c>
      <c r="D63" s="92" t="s">
        <v>25</v>
      </c>
      <c r="E63" s="93">
        <v>18323050212</v>
      </c>
      <c r="F63" s="92"/>
      <c r="G63" s="93">
        <v>15</v>
      </c>
      <c r="H63" s="93">
        <v>21</v>
      </c>
      <c r="I63" s="54">
        <f t="shared" si="0"/>
        <v>36</v>
      </c>
      <c r="J63" s="92">
        <v>9859292997</v>
      </c>
      <c r="K63" s="92" t="s">
        <v>113</v>
      </c>
      <c r="L63" s="92" t="s">
        <v>114</v>
      </c>
      <c r="M63" s="92">
        <v>9706755177</v>
      </c>
      <c r="N63" s="92" t="s">
        <v>115</v>
      </c>
      <c r="O63" s="92">
        <v>9707445028</v>
      </c>
      <c r="P63" s="229">
        <v>43636</v>
      </c>
      <c r="Q63" s="89" t="s">
        <v>508</v>
      </c>
      <c r="R63" s="92"/>
      <c r="S63" s="92" t="s">
        <v>77</v>
      </c>
      <c r="T63" s="18"/>
    </row>
    <row r="64" spans="1:20" x14ac:dyDescent="0.3">
      <c r="A64" s="4">
        <v>60</v>
      </c>
      <c r="B64" s="90" t="s">
        <v>62</v>
      </c>
      <c r="C64" s="91" t="s">
        <v>132</v>
      </c>
      <c r="D64" s="92" t="s">
        <v>25</v>
      </c>
      <c r="E64" s="93">
        <v>18323050213</v>
      </c>
      <c r="F64" s="92"/>
      <c r="G64" s="93">
        <v>22</v>
      </c>
      <c r="H64" s="93">
        <v>17</v>
      </c>
      <c r="I64" s="54">
        <f t="shared" si="0"/>
        <v>39</v>
      </c>
      <c r="J64" s="92">
        <v>9508718683</v>
      </c>
      <c r="K64" s="92" t="s">
        <v>113</v>
      </c>
      <c r="L64" s="92" t="s">
        <v>114</v>
      </c>
      <c r="M64" s="92">
        <v>9706755177</v>
      </c>
      <c r="N64" s="92" t="s">
        <v>100</v>
      </c>
      <c r="O64" s="92">
        <v>9707556874</v>
      </c>
      <c r="P64" s="229">
        <v>43636</v>
      </c>
      <c r="Q64" s="89" t="s">
        <v>508</v>
      </c>
      <c r="R64" s="92"/>
      <c r="S64" s="92" t="s">
        <v>77</v>
      </c>
      <c r="T64" s="18"/>
    </row>
    <row r="65" spans="1:20" x14ac:dyDescent="0.3">
      <c r="A65" s="4">
        <v>61</v>
      </c>
      <c r="B65" s="90" t="s">
        <v>63</v>
      </c>
      <c r="C65" s="91" t="s">
        <v>133</v>
      </c>
      <c r="D65" s="92" t="s">
        <v>25</v>
      </c>
      <c r="E65" s="93">
        <v>19</v>
      </c>
      <c r="F65" s="92"/>
      <c r="G65" s="93">
        <v>25</v>
      </c>
      <c r="H65" s="93">
        <v>26</v>
      </c>
      <c r="I65" s="54">
        <f t="shared" si="0"/>
        <v>51</v>
      </c>
      <c r="J65" s="92">
        <v>9854775492</v>
      </c>
      <c r="K65" s="92" t="s">
        <v>134</v>
      </c>
      <c r="L65" s="92" t="s">
        <v>135</v>
      </c>
      <c r="M65" s="92">
        <v>9859916240</v>
      </c>
      <c r="N65" s="92" t="s">
        <v>136</v>
      </c>
      <c r="O65" s="92">
        <v>9577294201</v>
      </c>
      <c r="P65" s="229">
        <v>43636</v>
      </c>
      <c r="Q65" s="89" t="s">
        <v>508</v>
      </c>
      <c r="R65" s="92"/>
      <c r="S65" s="92" t="s">
        <v>77</v>
      </c>
      <c r="T65" s="18"/>
    </row>
    <row r="66" spans="1:20" x14ac:dyDescent="0.3">
      <c r="A66" s="4">
        <v>62</v>
      </c>
      <c r="B66" s="90" t="s">
        <v>63</v>
      </c>
      <c r="C66" s="92" t="s">
        <v>137</v>
      </c>
      <c r="D66" s="92" t="s">
        <v>25</v>
      </c>
      <c r="E66" s="93">
        <v>67</v>
      </c>
      <c r="F66" s="92"/>
      <c r="G66" s="93">
        <v>25</v>
      </c>
      <c r="H66" s="93">
        <v>44</v>
      </c>
      <c r="I66" s="54">
        <f t="shared" si="0"/>
        <v>69</v>
      </c>
      <c r="J66" s="92">
        <v>9954472389</v>
      </c>
      <c r="K66" s="92" t="s">
        <v>134</v>
      </c>
      <c r="L66" s="92" t="s">
        <v>135</v>
      </c>
      <c r="M66" s="92">
        <v>9859916240</v>
      </c>
      <c r="N66" s="92" t="s">
        <v>136</v>
      </c>
      <c r="O66" s="92">
        <v>9577294201</v>
      </c>
      <c r="P66" s="229">
        <v>43636</v>
      </c>
      <c r="Q66" s="89" t="s">
        <v>508</v>
      </c>
      <c r="R66" s="92"/>
      <c r="S66" s="92" t="s">
        <v>77</v>
      </c>
      <c r="T66" s="18"/>
    </row>
    <row r="67" spans="1:20" x14ac:dyDescent="0.3">
      <c r="A67" s="4">
        <v>63</v>
      </c>
      <c r="B67" s="90" t="s">
        <v>62</v>
      </c>
      <c r="C67" s="92" t="s">
        <v>138</v>
      </c>
      <c r="D67" s="92" t="s">
        <v>25</v>
      </c>
      <c r="E67" s="93">
        <v>18323050717</v>
      </c>
      <c r="F67" s="92"/>
      <c r="G67" s="93">
        <v>8</v>
      </c>
      <c r="H67" s="93">
        <v>7</v>
      </c>
      <c r="I67" s="54">
        <f t="shared" si="0"/>
        <v>15</v>
      </c>
      <c r="J67" s="92">
        <v>9435224122</v>
      </c>
      <c r="K67" s="92" t="s">
        <v>104</v>
      </c>
      <c r="L67" s="92" t="s">
        <v>105</v>
      </c>
      <c r="M67" s="92">
        <v>9854488526</v>
      </c>
      <c r="N67" s="92" t="s">
        <v>106</v>
      </c>
      <c r="O67" s="92">
        <v>9957265003</v>
      </c>
      <c r="P67" s="229">
        <v>43637</v>
      </c>
      <c r="Q67" s="89" t="s">
        <v>509</v>
      </c>
      <c r="R67" s="92"/>
      <c r="S67" s="92" t="s">
        <v>77</v>
      </c>
      <c r="T67" s="18"/>
    </row>
    <row r="68" spans="1:20" x14ac:dyDescent="0.3">
      <c r="A68" s="4">
        <v>64</v>
      </c>
      <c r="B68" s="90" t="s">
        <v>62</v>
      </c>
      <c r="C68" s="92" t="s">
        <v>139</v>
      </c>
      <c r="D68" s="92" t="s">
        <v>25</v>
      </c>
      <c r="E68" s="93">
        <v>18323050718</v>
      </c>
      <c r="F68" s="92"/>
      <c r="G68" s="93">
        <v>16</v>
      </c>
      <c r="H68" s="93">
        <v>19</v>
      </c>
      <c r="I68" s="54">
        <f t="shared" si="0"/>
        <v>35</v>
      </c>
      <c r="J68" s="92">
        <v>8876024823</v>
      </c>
      <c r="K68" s="92" t="s">
        <v>104</v>
      </c>
      <c r="L68" s="92" t="s">
        <v>105</v>
      </c>
      <c r="M68" s="92">
        <v>9854488526</v>
      </c>
      <c r="N68" s="92" t="s">
        <v>140</v>
      </c>
      <c r="O68" s="92">
        <v>9859607673</v>
      </c>
      <c r="P68" s="229">
        <v>43637</v>
      </c>
      <c r="Q68" s="89" t="s">
        <v>509</v>
      </c>
      <c r="R68" s="92"/>
      <c r="S68" s="92" t="s">
        <v>77</v>
      </c>
      <c r="T68" s="18"/>
    </row>
    <row r="69" spans="1:20" x14ac:dyDescent="0.3">
      <c r="A69" s="4">
        <v>65</v>
      </c>
      <c r="B69" s="83" t="s">
        <v>62</v>
      </c>
      <c r="C69" s="94" t="s">
        <v>141</v>
      </c>
      <c r="D69" s="95" t="s">
        <v>25</v>
      </c>
      <c r="E69" s="96">
        <v>18323050723</v>
      </c>
      <c r="F69" s="97"/>
      <c r="G69" s="98">
        <v>24</v>
      </c>
      <c r="H69" s="98">
        <v>29</v>
      </c>
      <c r="I69" s="54">
        <f t="shared" si="0"/>
        <v>53</v>
      </c>
      <c r="J69" s="96">
        <v>8876876760</v>
      </c>
      <c r="K69" s="98" t="s">
        <v>104</v>
      </c>
      <c r="L69" s="98" t="s">
        <v>105</v>
      </c>
      <c r="M69" s="98">
        <v>9854488526</v>
      </c>
      <c r="N69" s="98" t="s">
        <v>109</v>
      </c>
      <c r="O69" s="98">
        <v>9859703884</v>
      </c>
      <c r="P69" s="229">
        <v>43637</v>
      </c>
      <c r="Q69" s="89" t="s">
        <v>509</v>
      </c>
      <c r="R69" s="92"/>
      <c r="S69" s="92" t="s">
        <v>77</v>
      </c>
      <c r="T69" s="18"/>
    </row>
    <row r="70" spans="1:20" x14ac:dyDescent="0.3">
      <c r="A70" s="4">
        <v>66</v>
      </c>
      <c r="B70" s="90" t="s">
        <v>63</v>
      </c>
      <c r="C70" s="92" t="s">
        <v>142</v>
      </c>
      <c r="D70" s="92" t="s">
        <v>25</v>
      </c>
      <c r="E70" s="93">
        <v>26</v>
      </c>
      <c r="F70" s="92"/>
      <c r="G70" s="93">
        <v>13</v>
      </c>
      <c r="H70" s="93">
        <v>13</v>
      </c>
      <c r="I70" s="54">
        <f t="shared" ref="I70:I133" si="1">SUM(G70:H70)</f>
        <v>26</v>
      </c>
      <c r="J70" s="92">
        <v>8011794923</v>
      </c>
      <c r="K70" s="92" t="s">
        <v>82</v>
      </c>
      <c r="L70" s="92" t="s">
        <v>83</v>
      </c>
      <c r="M70" s="92">
        <v>9954471705</v>
      </c>
      <c r="N70" s="92" t="s">
        <v>143</v>
      </c>
      <c r="O70" s="92">
        <v>9678524098</v>
      </c>
      <c r="P70" s="229">
        <v>43637</v>
      </c>
      <c r="Q70" s="89" t="s">
        <v>509</v>
      </c>
      <c r="R70" s="92"/>
      <c r="S70" s="92" t="s">
        <v>77</v>
      </c>
      <c r="T70" s="18"/>
    </row>
    <row r="71" spans="1:20" x14ac:dyDescent="0.3">
      <c r="A71" s="4">
        <v>67</v>
      </c>
      <c r="B71" s="90" t="s">
        <v>63</v>
      </c>
      <c r="C71" s="92" t="s">
        <v>144</v>
      </c>
      <c r="D71" s="92" t="s">
        <v>25</v>
      </c>
      <c r="E71" s="93">
        <v>94</v>
      </c>
      <c r="F71" s="92"/>
      <c r="G71" s="93">
        <v>14</v>
      </c>
      <c r="H71" s="93">
        <v>18</v>
      </c>
      <c r="I71" s="54">
        <f t="shared" si="1"/>
        <v>32</v>
      </c>
      <c r="J71" s="92">
        <v>9707839570</v>
      </c>
      <c r="K71" s="92" t="s">
        <v>82</v>
      </c>
      <c r="L71" s="92" t="s">
        <v>83</v>
      </c>
      <c r="M71" s="92">
        <v>9954471705</v>
      </c>
      <c r="N71" s="92" t="s">
        <v>143</v>
      </c>
      <c r="O71" s="92">
        <v>9678524098</v>
      </c>
      <c r="P71" s="229">
        <v>43637</v>
      </c>
      <c r="Q71" s="89" t="s">
        <v>509</v>
      </c>
      <c r="R71" s="92"/>
      <c r="S71" s="92" t="s">
        <v>77</v>
      </c>
      <c r="T71" s="18"/>
    </row>
    <row r="72" spans="1:20" x14ac:dyDescent="0.3">
      <c r="A72" s="4">
        <v>68</v>
      </c>
      <c r="B72" s="90" t="s">
        <v>63</v>
      </c>
      <c r="C72" s="92" t="s">
        <v>145</v>
      </c>
      <c r="D72" s="92" t="s">
        <v>25</v>
      </c>
      <c r="E72" s="93">
        <v>79</v>
      </c>
      <c r="F72" s="92"/>
      <c r="G72" s="93">
        <v>25</v>
      </c>
      <c r="H72" s="93">
        <v>24</v>
      </c>
      <c r="I72" s="54">
        <f t="shared" si="1"/>
        <v>49</v>
      </c>
      <c r="J72" s="92">
        <v>8254880409</v>
      </c>
      <c r="K72" s="92" t="s">
        <v>82</v>
      </c>
      <c r="L72" s="92" t="s">
        <v>83</v>
      </c>
      <c r="M72" s="92">
        <v>9954471705</v>
      </c>
      <c r="N72" s="92" t="s">
        <v>143</v>
      </c>
      <c r="O72" s="92">
        <v>9678524098</v>
      </c>
      <c r="P72" s="229">
        <v>43637</v>
      </c>
      <c r="Q72" s="89" t="s">
        <v>509</v>
      </c>
      <c r="R72" s="92"/>
      <c r="S72" s="92" t="s">
        <v>77</v>
      </c>
      <c r="T72" s="18"/>
    </row>
    <row r="73" spans="1:20" x14ac:dyDescent="0.3">
      <c r="A73" s="4">
        <v>69</v>
      </c>
      <c r="B73" s="90" t="s">
        <v>62</v>
      </c>
      <c r="C73" s="92" t="s">
        <v>146</v>
      </c>
      <c r="D73" s="92" t="s">
        <v>25</v>
      </c>
      <c r="E73" s="93">
        <v>18323050828</v>
      </c>
      <c r="F73" s="92"/>
      <c r="G73" s="93">
        <v>13</v>
      </c>
      <c r="H73" s="93">
        <v>12</v>
      </c>
      <c r="I73" s="54">
        <f t="shared" si="1"/>
        <v>25</v>
      </c>
      <c r="J73" s="92">
        <v>9859221070</v>
      </c>
      <c r="K73" s="92" t="s">
        <v>147</v>
      </c>
      <c r="L73" s="92" t="s">
        <v>148</v>
      </c>
      <c r="M73" s="92">
        <v>9854464469</v>
      </c>
      <c r="N73" s="92" t="s">
        <v>149</v>
      </c>
      <c r="O73" s="92">
        <v>9707594182</v>
      </c>
      <c r="P73" s="229">
        <v>43638</v>
      </c>
      <c r="Q73" s="89" t="s">
        <v>497</v>
      </c>
      <c r="R73" s="236"/>
      <c r="S73" s="92" t="s">
        <v>77</v>
      </c>
      <c r="T73" s="18"/>
    </row>
    <row r="74" spans="1:20" x14ac:dyDescent="0.3">
      <c r="A74" s="4">
        <v>70</v>
      </c>
      <c r="B74" s="90" t="s">
        <v>62</v>
      </c>
      <c r="C74" s="92" t="s">
        <v>150</v>
      </c>
      <c r="D74" s="92" t="s">
        <v>25</v>
      </c>
      <c r="E74" s="93">
        <v>18323050829</v>
      </c>
      <c r="F74" s="92"/>
      <c r="G74" s="93">
        <v>14</v>
      </c>
      <c r="H74" s="93">
        <v>20</v>
      </c>
      <c r="I74" s="54">
        <f t="shared" si="1"/>
        <v>34</v>
      </c>
      <c r="J74" s="92">
        <v>9954684368</v>
      </c>
      <c r="K74" s="92" t="s">
        <v>147</v>
      </c>
      <c r="L74" s="92" t="s">
        <v>148</v>
      </c>
      <c r="M74" s="92">
        <v>9854464469</v>
      </c>
      <c r="N74" s="92" t="s">
        <v>149</v>
      </c>
      <c r="O74" s="92">
        <v>9707594182</v>
      </c>
      <c r="P74" s="229">
        <v>43638</v>
      </c>
      <c r="Q74" s="89" t="s">
        <v>497</v>
      </c>
      <c r="R74" s="236"/>
      <c r="S74" s="92" t="s">
        <v>77</v>
      </c>
      <c r="T74" s="18"/>
    </row>
    <row r="75" spans="1:20" x14ac:dyDescent="0.3">
      <c r="A75" s="4">
        <v>71</v>
      </c>
      <c r="B75" s="90" t="s">
        <v>63</v>
      </c>
      <c r="C75" s="92" t="s">
        <v>151</v>
      </c>
      <c r="D75" s="92" t="s">
        <v>25</v>
      </c>
      <c r="E75" s="93">
        <v>29</v>
      </c>
      <c r="F75" s="92"/>
      <c r="G75" s="93">
        <v>18</v>
      </c>
      <c r="H75" s="93">
        <v>17</v>
      </c>
      <c r="I75" s="54">
        <f t="shared" si="1"/>
        <v>35</v>
      </c>
      <c r="J75" s="92">
        <v>8749806992</v>
      </c>
      <c r="K75" s="92" t="s">
        <v>152</v>
      </c>
      <c r="L75" s="92" t="s">
        <v>153</v>
      </c>
      <c r="M75" s="92">
        <v>9864290698</v>
      </c>
      <c r="N75" s="92" t="s">
        <v>154</v>
      </c>
      <c r="O75" s="92">
        <v>9678588517</v>
      </c>
      <c r="P75" s="229">
        <v>43638</v>
      </c>
      <c r="Q75" s="89" t="s">
        <v>497</v>
      </c>
      <c r="R75" s="236"/>
      <c r="S75" s="92" t="s">
        <v>77</v>
      </c>
      <c r="T75" s="18"/>
    </row>
    <row r="76" spans="1:20" x14ac:dyDescent="0.3">
      <c r="A76" s="4">
        <v>72</v>
      </c>
      <c r="B76" s="90" t="s">
        <v>63</v>
      </c>
      <c r="C76" s="92" t="s">
        <v>155</v>
      </c>
      <c r="D76" s="92" t="s">
        <v>25</v>
      </c>
      <c r="E76" s="93">
        <v>204</v>
      </c>
      <c r="F76" s="92"/>
      <c r="G76" s="93">
        <v>23</v>
      </c>
      <c r="H76" s="93">
        <v>20</v>
      </c>
      <c r="I76" s="54">
        <f t="shared" si="1"/>
        <v>43</v>
      </c>
      <c r="J76" s="92">
        <v>9859649042</v>
      </c>
      <c r="K76" s="92" t="s">
        <v>152</v>
      </c>
      <c r="L76" s="92" t="s">
        <v>153</v>
      </c>
      <c r="M76" s="92">
        <v>9864290698</v>
      </c>
      <c r="N76" s="92" t="s">
        <v>154</v>
      </c>
      <c r="O76" s="92">
        <v>9678588517</v>
      </c>
      <c r="P76" s="229">
        <v>43638</v>
      </c>
      <c r="Q76" s="89" t="s">
        <v>497</v>
      </c>
      <c r="R76" s="236"/>
      <c r="S76" s="92" t="s">
        <v>77</v>
      </c>
      <c r="T76" s="18"/>
    </row>
    <row r="77" spans="1:20" x14ac:dyDescent="0.3">
      <c r="A77" s="4">
        <v>73</v>
      </c>
      <c r="B77" s="209"/>
      <c r="C77" s="136"/>
      <c r="D77" s="136"/>
      <c r="E77" s="137"/>
      <c r="F77" s="136"/>
      <c r="G77" s="137"/>
      <c r="H77" s="137"/>
      <c r="I77" s="54">
        <f t="shared" si="1"/>
        <v>0</v>
      </c>
      <c r="J77" s="136"/>
      <c r="K77" s="136"/>
      <c r="L77" s="136"/>
      <c r="M77" s="136"/>
      <c r="N77" s="136"/>
      <c r="O77" s="136"/>
      <c r="P77" s="230">
        <v>43639</v>
      </c>
      <c r="Q77" s="82" t="s">
        <v>498</v>
      </c>
      <c r="R77" s="237"/>
      <c r="S77" s="136"/>
      <c r="T77" s="18"/>
    </row>
    <row r="78" spans="1:20" x14ac:dyDescent="0.3">
      <c r="A78" s="4">
        <v>74</v>
      </c>
      <c r="B78" s="90" t="s">
        <v>62</v>
      </c>
      <c r="C78" s="92" t="s">
        <v>468</v>
      </c>
      <c r="D78" s="92" t="s">
        <v>25</v>
      </c>
      <c r="E78" s="93">
        <v>18323050223</v>
      </c>
      <c r="F78" s="92"/>
      <c r="G78" s="93">
        <v>13</v>
      </c>
      <c r="H78" s="93">
        <v>13</v>
      </c>
      <c r="I78" s="54">
        <f t="shared" si="1"/>
        <v>26</v>
      </c>
      <c r="J78" s="92">
        <v>9613284771</v>
      </c>
      <c r="K78" s="92" t="s">
        <v>203</v>
      </c>
      <c r="L78" s="92" t="s">
        <v>204</v>
      </c>
      <c r="M78" s="92">
        <v>9854375127</v>
      </c>
      <c r="N78" s="92" t="s">
        <v>515</v>
      </c>
      <c r="O78" s="92">
        <v>9678115412</v>
      </c>
      <c r="P78" s="229">
        <v>43640</v>
      </c>
      <c r="Q78" s="89" t="s">
        <v>501</v>
      </c>
      <c r="R78" s="236"/>
      <c r="S78" s="92" t="s">
        <v>77</v>
      </c>
      <c r="T78" s="18"/>
    </row>
    <row r="79" spans="1:20" x14ac:dyDescent="0.3">
      <c r="A79" s="4">
        <v>75</v>
      </c>
      <c r="B79" s="90" t="s">
        <v>62</v>
      </c>
      <c r="C79" s="92" t="s">
        <v>469</v>
      </c>
      <c r="D79" s="92" t="s">
        <v>25</v>
      </c>
      <c r="E79" s="93">
        <v>18323050224</v>
      </c>
      <c r="F79" s="92"/>
      <c r="G79" s="93">
        <v>16</v>
      </c>
      <c r="H79" s="93">
        <v>10</v>
      </c>
      <c r="I79" s="54">
        <f t="shared" si="1"/>
        <v>26</v>
      </c>
      <c r="J79" s="92">
        <v>9707716568</v>
      </c>
      <c r="K79" s="92" t="s">
        <v>203</v>
      </c>
      <c r="L79" s="92" t="s">
        <v>204</v>
      </c>
      <c r="M79" s="92">
        <v>9854375127</v>
      </c>
      <c r="N79" s="92" t="s">
        <v>515</v>
      </c>
      <c r="O79" s="92">
        <v>9678115412</v>
      </c>
      <c r="P79" s="229">
        <v>43640</v>
      </c>
      <c r="Q79" s="89" t="s">
        <v>501</v>
      </c>
      <c r="R79" s="236"/>
      <c r="S79" s="92" t="s">
        <v>77</v>
      </c>
      <c r="T79" s="18"/>
    </row>
    <row r="80" spans="1:20" x14ac:dyDescent="0.3">
      <c r="A80" s="4">
        <v>76</v>
      </c>
      <c r="B80" s="90" t="s">
        <v>62</v>
      </c>
      <c r="C80" s="91" t="s">
        <v>470</v>
      </c>
      <c r="D80" s="92" t="s">
        <v>25</v>
      </c>
      <c r="E80" s="93">
        <v>18323050225</v>
      </c>
      <c r="F80" s="92"/>
      <c r="G80" s="93">
        <v>14</v>
      </c>
      <c r="H80" s="93">
        <v>11</v>
      </c>
      <c r="I80" s="54">
        <f t="shared" si="1"/>
        <v>25</v>
      </c>
      <c r="J80" s="92">
        <v>8486845070</v>
      </c>
      <c r="K80" s="92" t="s">
        <v>203</v>
      </c>
      <c r="L80" s="92" t="s">
        <v>204</v>
      </c>
      <c r="M80" s="92">
        <v>9854375127</v>
      </c>
      <c r="N80" s="92" t="s">
        <v>515</v>
      </c>
      <c r="O80" s="92">
        <v>9678115412</v>
      </c>
      <c r="P80" s="229">
        <v>43640</v>
      </c>
      <c r="Q80" s="89" t="s">
        <v>501</v>
      </c>
      <c r="R80" s="236"/>
      <c r="S80" s="92" t="s">
        <v>77</v>
      </c>
      <c r="T80" s="18"/>
    </row>
    <row r="81" spans="1:20" ht="33" x14ac:dyDescent="0.3">
      <c r="A81" s="4">
        <v>77</v>
      </c>
      <c r="B81" s="90" t="s">
        <v>63</v>
      </c>
      <c r="C81" s="91" t="s">
        <v>471</v>
      </c>
      <c r="D81" s="92" t="s">
        <v>25</v>
      </c>
      <c r="E81" s="93">
        <v>18323050201</v>
      </c>
      <c r="F81" s="92"/>
      <c r="G81" s="93">
        <v>18</v>
      </c>
      <c r="H81" s="93">
        <v>15</v>
      </c>
      <c r="I81" s="54">
        <f t="shared" si="1"/>
        <v>33</v>
      </c>
      <c r="J81" s="92" t="s">
        <v>517</v>
      </c>
      <c r="K81" s="92" t="s">
        <v>203</v>
      </c>
      <c r="L81" s="92" t="s">
        <v>204</v>
      </c>
      <c r="M81" s="92">
        <v>9854375127</v>
      </c>
      <c r="N81" s="92" t="s">
        <v>515</v>
      </c>
      <c r="O81" s="92">
        <v>9678115412</v>
      </c>
      <c r="P81" s="229">
        <v>43640</v>
      </c>
      <c r="Q81" s="89" t="s">
        <v>501</v>
      </c>
      <c r="R81" s="236"/>
      <c r="S81" s="92" t="s">
        <v>77</v>
      </c>
      <c r="T81" s="18"/>
    </row>
    <row r="82" spans="1:20" x14ac:dyDescent="0.3">
      <c r="A82" s="4">
        <v>78</v>
      </c>
      <c r="B82" s="90" t="s">
        <v>63</v>
      </c>
      <c r="C82" s="91" t="s">
        <v>472</v>
      </c>
      <c r="D82" s="92" t="s">
        <v>25</v>
      </c>
      <c r="E82" s="93">
        <v>18323050202</v>
      </c>
      <c r="F82" s="92"/>
      <c r="G82" s="93">
        <v>23</v>
      </c>
      <c r="H82" s="93">
        <v>20</v>
      </c>
      <c r="I82" s="54">
        <f t="shared" si="1"/>
        <v>43</v>
      </c>
      <c r="J82" s="92">
        <v>8822379376</v>
      </c>
      <c r="K82" s="92" t="s">
        <v>203</v>
      </c>
      <c r="L82" s="92" t="s">
        <v>204</v>
      </c>
      <c r="M82" s="92">
        <v>9854375127</v>
      </c>
      <c r="N82" s="92" t="s">
        <v>515</v>
      </c>
      <c r="O82" s="92">
        <v>9678115412</v>
      </c>
      <c r="P82" s="229">
        <v>43640</v>
      </c>
      <c r="Q82" s="89" t="s">
        <v>501</v>
      </c>
      <c r="R82" s="236"/>
      <c r="S82" s="92" t="s">
        <v>77</v>
      </c>
      <c r="T82" s="18"/>
    </row>
    <row r="83" spans="1:20" x14ac:dyDescent="0.3">
      <c r="A83" s="4">
        <v>79</v>
      </c>
      <c r="B83" s="90" t="s">
        <v>63</v>
      </c>
      <c r="C83" s="92" t="s">
        <v>473</v>
      </c>
      <c r="D83" s="92" t="s">
        <v>25</v>
      </c>
      <c r="E83" s="93">
        <v>18323050207</v>
      </c>
      <c r="F83" s="92"/>
      <c r="G83" s="93">
        <v>18</v>
      </c>
      <c r="H83" s="93">
        <v>23</v>
      </c>
      <c r="I83" s="54">
        <f t="shared" si="1"/>
        <v>41</v>
      </c>
      <c r="J83" s="92">
        <v>9577417484</v>
      </c>
      <c r="K83" s="92" t="s">
        <v>203</v>
      </c>
      <c r="L83" s="92" t="s">
        <v>204</v>
      </c>
      <c r="M83" s="92">
        <v>9854375127</v>
      </c>
      <c r="N83" s="92" t="s">
        <v>518</v>
      </c>
      <c r="O83" s="92">
        <v>9707283255</v>
      </c>
      <c r="P83" s="229">
        <v>43640</v>
      </c>
      <c r="Q83" s="89" t="s">
        <v>501</v>
      </c>
      <c r="R83" s="236"/>
      <c r="S83" s="92" t="s">
        <v>77</v>
      </c>
      <c r="T83" s="18"/>
    </row>
    <row r="84" spans="1:20" x14ac:dyDescent="0.3">
      <c r="A84" s="4">
        <v>80</v>
      </c>
      <c r="B84" s="90" t="s">
        <v>62</v>
      </c>
      <c r="C84" s="92" t="s">
        <v>474</v>
      </c>
      <c r="D84" s="92" t="s">
        <v>25</v>
      </c>
      <c r="E84" s="93">
        <v>18323050305</v>
      </c>
      <c r="F84" s="92"/>
      <c r="G84" s="93">
        <v>10</v>
      </c>
      <c r="H84" s="93">
        <v>13</v>
      </c>
      <c r="I84" s="54">
        <f t="shared" si="1"/>
        <v>23</v>
      </c>
      <c r="J84" s="92">
        <v>9864504364</v>
      </c>
      <c r="K84" s="92" t="s">
        <v>344</v>
      </c>
      <c r="L84" s="92" t="s">
        <v>345</v>
      </c>
      <c r="M84" s="92">
        <v>9854123598</v>
      </c>
      <c r="N84" s="92" t="s">
        <v>519</v>
      </c>
      <c r="O84" s="92">
        <v>8011690642</v>
      </c>
      <c r="P84" s="229">
        <v>43641</v>
      </c>
      <c r="Q84" s="89" t="s">
        <v>503</v>
      </c>
      <c r="R84" s="236"/>
      <c r="S84" s="92" t="s">
        <v>77</v>
      </c>
      <c r="T84" s="18"/>
    </row>
    <row r="85" spans="1:20" x14ac:dyDescent="0.3">
      <c r="A85" s="4">
        <v>81</v>
      </c>
      <c r="B85" s="90" t="s">
        <v>62</v>
      </c>
      <c r="C85" s="92" t="s">
        <v>475</v>
      </c>
      <c r="D85" s="92" t="s">
        <v>25</v>
      </c>
      <c r="E85" s="93">
        <v>18323050308</v>
      </c>
      <c r="F85" s="92"/>
      <c r="G85" s="93">
        <v>5</v>
      </c>
      <c r="H85" s="93">
        <v>7</v>
      </c>
      <c r="I85" s="54">
        <f t="shared" si="1"/>
        <v>12</v>
      </c>
      <c r="J85" s="92">
        <v>8822290280</v>
      </c>
      <c r="K85" s="92" t="s">
        <v>344</v>
      </c>
      <c r="L85" s="92" t="s">
        <v>345</v>
      </c>
      <c r="M85" s="92">
        <v>9854123598</v>
      </c>
      <c r="N85" s="92" t="s">
        <v>519</v>
      </c>
      <c r="O85" s="92">
        <v>8011690642</v>
      </c>
      <c r="P85" s="229">
        <v>43641</v>
      </c>
      <c r="Q85" s="89" t="s">
        <v>503</v>
      </c>
      <c r="R85" s="236"/>
      <c r="S85" s="92" t="s">
        <v>77</v>
      </c>
      <c r="T85" s="18"/>
    </row>
    <row r="86" spans="1:20" x14ac:dyDescent="0.3">
      <c r="A86" s="4">
        <v>82</v>
      </c>
      <c r="B86" s="90" t="s">
        <v>63</v>
      </c>
      <c r="C86" s="92" t="s">
        <v>476</v>
      </c>
      <c r="D86" s="92" t="s">
        <v>25</v>
      </c>
      <c r="E86" s="93">
        <v>18323051036</v>
      </c>
      <c r="F86" s="92"/>
      <c r="G86" s="93">
        <v>13</v>
      </c>
      <c r="H86" s="93">
        <v>17</v>
      </c>
      <c r="I86" s="54">
        <f t="shared" si="1"/>
        <v>30</v>
      </c>
      <c r="J86" s="92">
        <v>9579304304</v>
      </c>
      <c r="K86" s="92" t="s">
        <v>158</v>
      </c>
      <c r="L86" s="92" t="s">
        <v>159</v>
      </c>
      <c r="M86" s="92">
        <v>8876435447</v>
      </c>
      <c r="N86" s="92" t="s">
        <v>520</v>
      </c>
      <c r="O86" s="92">
        <v>9854466067</v>
      </c>
      <c r="P86" s="229">
        <v>43641</v>
      </c>
      <c r="Q86" s="89" t="s">
        <v>503</v>
      </c>
      <c r="R86" s="236"/>
      <c r="S86" s="92" t="s">
        <v>77</v>
      </c>
      <c r="T86" s="18"/>
    </row>
    <row r="87" spans="1:20" x14ac:dyDescent="0.3">
      <c r="A87" s="4">
        <v>83</v>
      </c>
      <c r="B87" s="90" t="s">
        <v>63</v>
      </c>
      <c r="C87" s="92" t="s">
        <v>477</v>
      </c>
      <c r="D87" s="92" t="s">
        <v>25</v>
      </c>
      <c r="E87" s="93">
        <v>18323051035</v>
      </c>
      <c r="F87" s="92"/>
      <c r="G87" s="93">
        <v>19</v>
      </c>
      <c r="H87" s="93">
        <v>16</v>
      </c>
      <c r="I87" s="54">
        <f t="shared" si="1"/>
        <v>35</v>
      </c>
      <c r="J87" s="92">
        <v>9678934146</v>
      </c>
      <c r="K87" s="92" t="s">
        <v>158</v>
      </c>
      <c r="L87" s="92" t="s">
        <v>159</v>
      </c>
      <c r="M87" s="92">
        <v>8876435447</v>
      </c>
      <c r="N87" s="92" t="s">
        <v>521</v>
      </c>
      <c r="O87" s="92">
        <v>9613320695</v>
      </c>
      <c r="P87" s="229">
        <v>43641</v>
      </c>
      <c r="Q87" s="89" t="s">
        <v>503</v>
      </c>
      <c r="R87" s="236"/>
      <c r="S87" s="92" t="s">
        <v>77</v>
      </c>
      <c r="T87" s="18"/>
    </row>
    <row r="88" spans="1:20" x14ac:dyDescent="0.3">
      <c r="A88" s="4">
        <v>84</v>
      </c>
      <c r="B88" s="90" t="s">
        <v>63</v>
      </c>
      <c r="C88" s="92" t="s">
        <v>478</v>
      </c>
      <c r="D88" s="92" t="s">
        <v>25</v>
      </c>
      <c r="E88" s="93">
        <v>18323051027</v>
      </c>
      <c r="F88" s="92"/>
      <c r="G88" s="93">
        <v>16</v>
      </c>
      <c r="H88" s="93">
        <v>13</v>
      </c>
      <c r="I88" s="54">
        <f t="shared" si="1"/>
        <v>29</v>
      </c>
      <c r="J88" s="92">
        <v>9577720983</v>
      </c>
      <c r="K88" s="92" t="s">
        <v>158</v>
      </c>
      <c r="L88" s="92" t="s">
        <v>159</v>
      </c>
      <c r="M88" s="92">
        <v>8876435447</v>
      </c>
      <c r="N88" s="92" t="s">
        <v>181</v>
      </c>
      <c r="O88" s="92">
        <v>8822957979</v>
      </c>
      <c r="P88" s="229">
        <v>43641</v>
      </c>
      <c r="Q88" s="89" t="s">
        <v>503</v>
      </c>
      <c r="R88" s="236"/>
      <c r="S88" s="92" t="s">
        <v>77</v>
      </c>
      <c r="T88" s="18"/>
    </row>
    <row r="89" spans="1:20" ht="33" x14ac:dyDescent="0.3">
      <c r="A89" s="4">
        <v>85</v>
      </c>
      <c r="B89" s="90" t="s">
        <v>62</v>
      </c>
      <c r="C89" s="92" t="s">
        <v>479</v>
      </c>
      <c r="D89" s="92" t="s">
        <v>25</v>
      </c>
      <c r="E89" s="93">
        <v>17</v>
      </c>
      <c r="F89" s="92"/>
      <c r="G89" s="93">
        <v>52</v>
      </c>
      <c r="H89" s="93">
        <v>62</v>
      </c>
      <c r="I89" s="54">
        <f t="shared" si="1"/>
        <v>114</v>
      </c>
      <c r="J89" s="92">
        <v>9859258904</v>
      </c>
      <c r="K89" s="92" t="s">
        <v>167</v>
      </c>
      <c r="L89" s="92" t="s">
        <v>168</v>
      </c>
      <c r="M89" s="92">
        <v>9401453174</v>
      </c>
      <c r="N89" s="92" t="s">
        <v>217</v>
      </c>
      <c r="O89" s="92">
        <v>9864770190</v>
      </c>
      <c r="P89" s="229">
        <v>43642</v>
      </c>
      <c r="Q89" s="89" t="s">
        <v>504</v>
      </c>
      <c r="R89" s="236"/>
      <c r="S89" s="92" t="s">
        <v>77</v>
      </c>
      <c r="T89" s="18"/>
    </row>
    <row r="90" spans="1:20" ht="33" x14ac:dyDescent="0.3">
      <c r="A90" s="4">
        <v>86</v>
      </c>
      <c r="B90" s="90" t="s">
        <v>63</v>
      </c>
      <c r="C90" s="18" t="s">
        <v>480</v>
      </c>
      <c r="D90" s="18" t="s">
        <v>25</v>
      </c>
      <c r="E90" s="144">
        <v>85</v>
      </c>
      <c r="F90" s="18"/>
      <c r="G90" s="144">
        <v>27</v>
      </c>
      <c r="H90" s="144">
        <v>23</v>
      </c>
      <c r="I90" s="54">
        <f t="shared" si="1"/>
        <v>50</v>
      </c>
      <c r="J90" s="18">
        <v>9707742423</v>
      </c>
      <c r="K90" s="18" t="s">
        <v>147</v>
      </c>
      <c r="L90" s="18" t="s">
        <v>499</v>
      </c>
      <c r="M90" s="18">
        <v>9859262264</v>
      </c>
      <c r="N90" s="18" t="s">
        <v>522</v>
      </c>
      <c r="O90" s="18">
        <v>8473005726</v>
      </c>
      <c r="P90" s="229">
        <v>43642</v>
      </c>
      <c r="Q90" s="89" t="s">
        <v>504</v>
      </c>
      <c r="R90" s="236"/>
      <c r="S90" s="92" t="s">
        <v>77</v>
      </c>
      <c r="T90" s="18"/>
    </row>
    <row r="91" spans="1:20" ht="33" x14ac:dyDescent="0.3">
      <c r="A91" s="4">
        <v>87</v>
      </c>
      <c r="B91" s="90" t="s">
        <v>63</v>
      </c>
      <c r="C91" s="92" t="s">
        <v>481</v>
      </c>
      <c r="D91" s="92" t="s">
        <v>25</v>
      </c>
      <c r="E91" s="93">
        <v>18323050903</v>
      </c>
      <c r="F91" s="92"/>
      <c r="G91" s="93">
        <v>27</v>
      </c>
      <c r="H91" s="93">
        <v>19</v>
      </c>
      <c r="I91" s="54">
        <f t="shared" si="1"/>
        <v>46</v>
      </c>
      <c r="J91" s="92">
        <v>7399394434</v>
      </c>
      <c r="K91" s="92" t="s">
        <v>147</v>
      </c>
      <c r="L91" s="92" t="s">
        <v>148</v>
      </c>
      <c r="M91" s="92">
        <v>9854464469</v>
      </c>
      <c r="N91" s="92" t="s">
        <v>523</v>
      </c>
      <c r="O91" s="92">
        <v>8752932711</v>
      </c>
      <c r="P91" s="229">
        <v>43642</v>
      </c>
      <c r="Q91" s="89" t="s">
        <v>504</v>
      </c>
      <c r="R91" s="236"/>
      <c r="S91" s="92" t="s">
        <v>77</v>
      </c>
      <c r="T91" s="18"/>
    </row>
    <row r="92" spans="1:20" x14ac:dyDescent="0.3">
      <c r="A92" s="4">
        <v>88</v>
      </c>
      <c r="B92" s="59" t="s">
        <v>62</v>
      </c>
      <c r="C92" s="65" t="s">
        <v>482</v>
      </c>
      <c r="D92" s="65" t="s">
        <v>25</v>
      </c>
      <c r="E92" s="74">
        <v>76</v>
      </c>
      <c r="F92" s="65"/>
      <c r="G92" s="74">
        <v>24</v>
      </c>
      <c r="H92" s="74">
        <v>27</v>
      </c>
      <c r="I92" s="54">
        <f t="shared" si="1"/>
        <v>51</v>
      </c>
      <c r="J92" s="65">
        <v>9435484705</v>
      </c>
      <c r="K92" s="65" t="s">
        <v>152</v>
      </c>
      <c r="L92" s="65" t="s">
        <v>332</v>
      </c>
      <c r="M92" s="65">
        <v>9864934873</v>
      </c>
      <c r="N92" s="65" t="s">
        <v>154</v>
      </c>
      <c r="O92" s="65">
        <v>9678588517</v>
      </c>
      <c r="P92" s="229">
        <v>43643</v>
      </c>
      <c r="Q92" s="89" t="s">
        <v>508</v>
      </c>
      <c r="R92" s="236"/>
      <c r="S92" s="92" t="s">
        <v>77</v>
      </c>
      <c r="T92" s="18"/>
    </row>
    <row r="93" spans="1:20" x14ac:dyDescent="0.3">
      <c r="A93" s="4">
        <v>89</v>
      </c>
      <c r="B93" s="210" t="s">
        <v>62</v>
      </c>
      <c r="C93" s="211" t="s">
        <v>483</v>
      </c>
      <c r="D93" s="212" t="s">
        <v>25</v>
      </c>
      <c r="E93" s="210">
        <v>18323050928</v>
      </c>
      <c r="F93" s="212"/>
      <c r="G93" s="212">
        <v>26</v>
      </c>
      <c r="H93" s="212">
        <v>27</v>
      </c>
      <c r="I93" s="54">
        <f t="shared" si="1"/>
        <v>53</v>
      </c>
      <c r="J93" s="210">
        <v>9678335572</v>
      </c>
      <c r="K93" s="214" t="s">
        <v>220</v>
      </c>
      <c r="L93" s="214" t="s">
        <v>221</v>
      </c>
      <c r="M93" s="214">
        <v>9508033715</v>
      </c>
      <c r="N93" s="214" t="s">
        <v>524</v>
      </c>
      <c r="O93" s="214">
        <v>8011116621</v>
      </c>
      <c r="P93" s="229">
        <v>43643</v>
      </c>
      <c r="Q93" s="89" t="s">
        <v>508</v>
      </c>
      <c r="R93" s="236"/>
      <c r="S93" s="92" t="s">
        <v>77</v>
      </c>
      <c r="T93" s="18"/>
    </row>
    <row r="94" spans="1:20" x14ac:dyDescent="0.3">
      <c r="A94" s="4">
        <v>90</v>
      </c>
      <c r="B94" s="210" t="s">
        <v>63</v>
      </c>
      <c r="C94" s="211" t="s">
        <v>484</v>
      </c>
      <c r="D94" s="211" t="s">
        <v>25</v>
      </c>
      <c r="E94" s="210">
        <v>18323050914</v>
      </c>
      <c r="F94" s="211"/>
      <c r="G94" s="210">
        <v>23</v>
      </c>
      <c r="H94" s="210">
        <v>41</v>
      </c>
      <c r="I94" s="54">
        <f t="shared" si="1"/>
        <v>64</v>
      </c>
      <c r="J94" s="210">
        <v>7896543625</v>
      </c>
      <c r="K94" s="210" t="s">
        <v>505</v>
      </c>
      <c r="L94" s="211" t="s">
        <v>506</v>
      </c>
      <c r="M94" s="210">
        <v>9854306269</v>
      </c>
      <c r="N94" s="210" t="s">
        <v>507</v>
      </c>
      <c r="O94" s="210">
        <v>9954683359</v>
      </c>
      <c r="P94" s="229">
        <v>43643</v>
      </c>
      <c r="Q94" s="89" t="s">
        <v>508</v>
      </c>
      <c r="R94" s="236"/>
      <c r="S94" s="92" t="s">
        <v>77</v>
      </c>
      <c r="T94" s="18"/>
    </row>
    <row r="95" spans="1:20" x14ac:dyDescent="0.3">
      <c r="A95" s="4">
        <v>91</v>
      </c>
      <c r="B95" s="210" t="s">
        <v>63</v>
      </c>
      <c r="C95" s="213" t="s">
        <v>485</v>
      </c>
      <c r="D95" s="211" t="s">
        <v>25</v>
      </c>
      <c r="E95" s="214">
        <v>18323050916</v>
      </c>
      <c r="F95" s="215"/>
      <c r="G95" s="214">
        <v>16</v>
      </c>
      <c r="H95" s="214">
        <v>17</v>
      </c>
      <c r="I95" s="54">
        <f t="shared" si="1"/>
        <v>33</v>
      </c>
      <c r="J95" s="214">
        <v>96788957165</v>
      </c>
      <c r="K95" s="210" t="s">
        <v>505</v>
      </c>
      <c r="L95" s="211" t="s">
        <v>506</v>
      </c>
      <c r="M95" s="210">
        <v>9854306269</v>
      </c>
      <c r="N95" s="210" t="s">
        <v>507</v>
      </c>
      <c r="O95" s="210">
        <v>9954683359</v>
      </c>
      <c r="P95" s="229">
        <v>43643</v>
      </c>
      <c r="Q95" s="89" t="s">
        <v>508</v>
      </c>
      <c r="R95" s="236"/>
      <c r="S95" s="92" t="s">
        <v>77</v>
      </c>
      <c r="T95" s="18"/>
    </row>
    <row r="96" spans="1:20" x14ac:dyDescent="0.3">
      <c r="A96" s="4">
        <v>92</v>
      </c>
      <c r="B96" s="210" t="s">
        <v>62</v>
      </c>
      <c r="C96" s="216" t="s">
        <v>486</v>
      </c>
      <c r="D96" s="215" t="s">
        <v>25</v>
      </c>
      <c r="E96" s="214">
        <v>25</v>
      </c>
      <c r="F96" s="217"/>
      <c r="G96" s="214">
        <v>21</v>
      </c>
      <c r="H96" s="214">
        <v>16</v>
      </c>
      <c r="I96" s="54">
        <f t="shared" si="1"/>
        <v>37</v>
      </c>
      <c r="J96" s="214">
        <v>8822260377</v>
      </c>
      <c r="K96" s="214" t="s">
        <v>190</v>
      </c>
      <c r="L96" s="214" t="s">
        <v>191</v>
      </c>
      <c r="M96" s="214">
        <v>9864327546</v>
      </c>
      <c r="N96" s="214" t="s">
        <v>192</v>
      </c>
      <c r="O96" s="214">
        <v>9954459161</v>
      </c>
      <c r="P96" s="229">
        <v>43644</v>
      </c>
      <c r="Q96" s="89" t="s">
        <v>509</v>
      </c>
      <c r="R96" s="236"/>
      <c r="S96" s="92" t="s">
        <v>77</v>
      </c>
      <c r="T96" s="18"/>
    </row>
    <row r="97" spans="1:20" x14ac:dyDescent="0.3">
      <c r="A97" s="4">
        <v>93</v>
      </c>
      <c r="B97" s="210" t="s">
        <v>62</v>
      </c>
      <c r="C97" s="218" t="s">
        <v>190</v>
      </c>
      <c r="D97" s="219" t="s">
        <v>25</v>
      </c>
      <c r="E97" s="220">
        <v>95</v>
      </c>
      <c r="F97" s="219"/>
      <c r="G97" s="221">
        <v>19</v>
      </c>
      <c r="H97" s="221">
        <v>20</v>
      </c>
      <c r="I97" s="54">
        <f t="shared" si="1"/>
        <v>39</v>
      </c>
      <c r="J97" s="219">
        <v>8256026705</v>
      </c>
      <c r="K97" s="219" t="s">
        <v>190</v>
      </c>
      <c r="L97" s="219" t="s">
        <v>191</v>
      </c>
      <c r="M97" s="219">
        <v>9864327546</v>
      </c>
      <c r="N97" s="219" t="s">
        <v>192</v>
      </c>
      <c r="O97" s="219">
        <v>9954459161</v>
      </c>
      <c r="P97" s="229">
        <v>43644</v>
      </c>
      <c r="Q97" s="89" t="s">
        <v>509</v>
      </c>
      <c r="R97" s="236"/>
      <c r="S97" s="92" t="s">
        <v>77</v>
      </c>
      <c r="T97" s="18"/>
    </row>
    <row r="98" spans="1:20" x14ac:dyDescent="0.3">
      <c r="A98" s="4">
        <v>94</v>
      </c>
      <c r="B98" s="210" t="s">
        <v>62</v>
      </c>
      <c r="C98" s="219" t="s">
        <v>487</v>
      </c>
      <c r="D98" s="219" t="s">
        <v>25</v>
      </c>
      <c r="E98" s="220">
        <v>24</v>
      </c>
      <c r="F98" s="219"/>
      <c r="G98" s="220">
        <v>37</v>
      </c>
      <c r="H98" s="220">
        <v>21</v>
      </c>
      <c r="I98" s="54">
        <f t="shared" si="1"/>
        <v>58</v>
      </c>
      <c r="J98" s="219">
        <v>8822590257</v>
      </c>
      <c r="K98" s="219" t="s">
        <v>359</v>
      </c>
      <c r="L98" s="219" t="s">
        <v>191</v>
      </c>
      <c r="M98" s="219">
        <v>9864327546</v>
      </c>
      <c r="N98" s="219" t="s">
        <v>192</v>
      </c>
      <c r="O98" s="219">
        <v>9954459161</v>
      </c>
      <c r="P98" s="229">
        <v>43644</v>
      </c>
      <c r="Q98" s="89" t="s">
        <v>509</v>
      </c>
      <c r="R98" s="236"/>
      <c r="S98" s="92" t="s">
        <v>77</v>
      </c>
      <c r="T98" s="18"/>
    </row>
    <row r="99" spans="1:20" x14ac:dyDescent="0.3">
      <c r="A99" s="4">
        <v>95</v>
      </c>
      <c r="B99" s="210" t="s">
        <v>63</v>
      </c>
      <c r="C99" s="214" t="s">
        <v>488</v>
      </c>
      <c r="D99" s="215" t="s">
        <v>25</v>
      </c>
      <c r="E99" s="214">
        <v>3</v>
      </c>
      <c r="F99" s="214"/>
      <c r="G99" s="214">
        <v>27</v>
      </c>
      <c r="H99" s="214">
        <v>24</v>
      </c>
      <c r="I99" s="54">
        <f t="shared" si="1"/>
        <v>51</v>
      </c>
      <c r="J99" s="214">
        <v>9957772865</v>
      </c>
      <c r="K99" s="214" t="s">
        <v>386</v>
      </c>
      <c r="L99" s="221" t="s">
        <v>387</v>
      </c>
      <c r="M99" s="221">
        <v>7399629305</v>
      </c>
      <c r="N99" s="221" t="s">
        <v>525</v>
      </c>
      <c r="O99" s="221">
        <v>8761006648</v>
      </c>
      <c r="P99" s="229">
        <v>43644</v>
      </c>
      <c r="Q99" s="89" t="s">
        <v>509</v>
      </c>
      <c r="R99" s="236"/>
      <c r="S99" s="92" t="s">
        <v>77</v>
      </c>
      <c r="T99" s="18"/>
    </row>
    <row r="100" spans="1:20" ht="25.5" x14ac:dyDescent="0.3">
      <c r="A100" s="4">
        <v>96</v>
      </c>
      <c r="B100" s="210" t="s">
        <v>63</v>
      </c>
      <c r="C100" s="210" t="s">
        <v>489</v>
      </c>
      <c r="D100" s="211" t="s">
        <v>25</v>
      </c>
      <c r="E100" s="210">
        <v>51</v>
      </c>
      <c r="F100" s="210"/>
      <c r="G100" s="210">
        <v>19</v>
      </c>
      <c r="H100" s="210">
        <v>20</v>
      </c>
      <c r="I100" s="54">
        <f t="shared" si="1"/>
        <v>39</v>
      </c>
      <c r="J100" s="211" t="s">
        <v>526</v>
      </c>
      <c r="K100" s="210" t="s">
        <v>386</v>
      </c>
      <c r="L100" s="210" t="s">
        <v>387</v>
      </c>
      <c r="M100" s="210">
        <v>7399629305</v>
      </c>
      <c r="N100" s="210" t="s">
        <v>525</v>
      </c>
      <c r="O100" s="210">
        <v>8761006648</v>
      </c>
      <c r="P100" s="229">
        <v>43644</v>
      </c>
      <c r="Q100" s="89" t="s">
        <v>509</v>
      </c>
      <c r="R100" s="236"/>
      <c r="S100" s="92" t="s">
        <v>77</v>
      </c>
      <c r="T100" s="18"/>
    </row>
    <row r="101" spans="1:20" x14ac:dyDescent="0.3">
      <c r="A101" s="4">
        <v>97</v>
      </c>
      <c r="B101" s="210" t="s">
        <v>63</v>
      </c>
      <c r="C101" s="210" t="s">
        <v>490</v>
      </c>
      <c r="D101" s="211" t="s">
        <v>25</v>
      </c>
      <c r="E101" s="210">
        <v>52</v>
      </c>
      <c r="F101" s="211"/>
      <c r="G101" s="210">
        <v>22</v>
      </c>
      <c r="H101" s="210">
        <v>15</v>
      </c>
      <c r="I101" s="54">
        <f t="shared" si="1"/>
        <v>37</v>
      </c>
      <c r="J101" s="210">
        <v>8011315313</v>
      </c>
      <c r="K101" s="210" t="s">
        <v>386</v>
      </c>
      <c r="L101" s="210" t="s">
        <v>387</v>
      </c>
      <c r="M101" s="210">
        <v>7399629305</v>
      </c>
      <c r="N101" s="210" t="s">
        <v>525</v>
      </c>
      <c r="O101" s="210">
        <v>8761006648</v>
      </c>
      <c r="P101" s="229">
        <v>43644</v>
      </c>
      <c r="Q101" s="89" t="s">
        <v>509</v>
      </c>
      <c r="R101" s="236"/>
      <c r="S101" s="92" t="s">
        <v>77</v>
      </c>
      <c r="T101" s="18"/>
    </row>
    <row r="102" spans="1:20" x14ac:dyDescent="0.3">
      <c r="A102" s="4">
        <v>98</v>
      </c>
      <c r="B102" s="210" t="s">
        <v>62</v>
      </c>
      <c r="C102" s="213" t="s">
        <v>491</v>
      </c>
      <c r="D102" s="222" t="s">
        <v>25</v>
      </c>
      <c r="E102" s="222">
        <v>72</v>
      </c>
      <c r="F102" s="222"/>
      <c r="G102" s="210">
        <v>22</v>
      </c>
      <c r="H102" s="210">
        <v>25</v>
      </c>
      <c r="I102" s="54">
        <f t="shared" si="1"/>
        <v>47</v>
      </c>
      <c r="J102" s="221">
        <v>8403942087</v>
      </c>
      <c r="K102" s="211" t="s">
        <v>333</v>
      </c>
      <c r="L102" s="210" t="s">
        <v>334</v>
      </c>
      <c r="M102" s="210">
        <v>9864610293</v>
      </c>
      <c r="N102" s="210" t="s">
        <v>335</v>
      </c>
      <c r="O102" s="210">
        <v>8822254174</v>
      </c>
      <c r="P102" s="229">
        <v>43645</v>
      </c>
      <c r="Q102" s="89" t="s">
        <v>497</v>
      </c>
      <c r="R102" s="236"/>
      <c r="S102" s="92" t="s">
        <v>77</v>
      </c>
      <c r="T102" s="18"/>
    </row>
    <row r="103" spans="1:20" x14ac:dyDescent="0.3">
      <c r="A103" s="4">
        <v>99</v>
      </c>
      <c r="B103" s="210" t="s">
        <v>62</v>
      </c>
      <c r="C103" s="223" t="s">
        <v>492</v>
      </c>
      <c r="D103" s="218" t="s">
        <v>25</v>
      </c>
      <c r="E103" s="216">
        <v>48</v>
      </c>
      <c r="F103" s="224"/>
      <c r="G103" s="216">
        <v>23</v>
      </c>
      <c r="H103" s="216">
        <v>26</v>
      </c>
      <c r="I103" s="54">
        <f t="shared" si="1"/>
        <v>49</v>
      </c>
      <c r="J103" s="216">
        <v>8254972798</v>
      </c>
      <c r="K103" s="216" t="s">
        <v>113</v>
      </c>
      <c r="L103" s="216" t="s">
        <v>114</v>
      </c>
      <c r="M103" s="216">
        <v>9706755177</v>
      </c>
      <c r="N103" s="216" t="s">
        <v>516</v>
      </c>
      <c r="O103" s="216">
        <v>9864874003</v>
      </c>
      <c r="P103" s="229">
        <v>43645</v>
      </c>
      <c r="Q103" s="89" t="s">
        <v>497</v>
      </c>
      <c r="R103" s="236"/>
      <c r="S103" s="92" t="s">
        <v>77</v>
      </c>
      <c r="T103" s="18"/>
    </row>
    <row r="104" spans="1:20" x14ac:dyDescent="0.3">
      <c r="A104" s="4">
        <v>100</v>
      </c>
      <c r="B104" s="210" t="s">
        <v>62</v>
      </c>
      <c r="C104" s="213" t="s">
        <v>493</v>
      </c>
      <c r="D104" s="222" t="s">
        <v>25</v>
      </c>
      <c r="E104" s="214">
        <v>108</v>
      </c>
      <c r="F104" s="215"/>
      <c r="G104" s="225">
        <v>14</v>
      </c>
      <c r="H104" s="225">
        <v>12</v>
      </c>
      <c r="I104" s="54">
        <f t="shared" si="1"/>
        <v>26</v>
      </c>
      <c r="J104" s="221">
        <v>8011267907</v>
      </c>
      <c r="K104" s="214" t="s">
        <v>98</v>
      </c>
      <c r="L104" s="221" t="s">
        <v>99</v>
      </c>
      <c r="M104" s="221">
        <v>9859274482</v>
      </c>
      <c r="N104" s="221" t="s">
        <v>100</v>
      </c>
      <c r="O104" s="221">
        <v>9707556874</v>
      </c>
      <c r="P104" s="229">
        <v>43645</v>
      </c>
      <c r="Q104" s="89" t="s">
        <v>497</v>
      </c>
      <c r="R104" s="236"/>
      <c r="S104" s="92" t="s">
        <v>77</v>
      </c>
      <c r="T104" s="18"/>
    </row>
    <row r="105" spans="1:20" ht="25.5" x14ac:dyDescent="0.3">
      <c r="A105" s="4">
        <v>101</v>
      </c>
      <c r="B105" s="210" t="s">
        <v>63</v>
      </c>
      <c r="C105" s="214" t="s">
        <v>494</v>
      </c>
      <c r="D105" s="215" t="s">
        <v>25</v>
      </c>
      <c r="E105" s="222">
        <v>20</v>
      </c>
      <c r="F105" s="217"/>
      <c r="G105" s="214">
        <v>19</v>
      </c>
      <c r="H105" s="214">
        <v>20</v>
      </c>
      <c r="I105" s="54">
        <f t="shared" si="1"/>
        <v>39</v>
      </c>
      <c r="J105" s="211" t="s">
        <v>527</v>
      </c>
      <c r="K105" s="214" t="s">
        <v>391</v>
      </c>
      <c r="L105" s="214" t="s">
        <v>246</v>
      </c>
      <c r="M105" s="221">
        <v>8876502360</v>
      </c>
      <c r="N105" s="221" t="s">
        <v>528</v>
      </c>
      <c r="O105" s="221">
        <v>9954400812</v>
      </c>
      <c r="P105" s="229">
        <v>43645</v>
      </c>
      <c r="Q105" s="89" t="s">
        <v>497</v>
      </c>
      <c r="R105" s="236"/>
      <c r="S105" s="92" t="s">
        <v>77</v>
      </c>
      <c r="T105" s="18"/>
    </row>
    <row r="106" spans="1:20" x14ac:dyDescent="0.3">
      <c r="A106" s="4">
        <v>102</v>
      </c>
      <c r="B106" s="210" t="s">
        <v>63</v>
      </c>
      <c r="C106" s="222" t="s">
        <v>495</v>
      </c>
      <c r="D106" s="215" t="s">
        <v>23</v>
      </c>
      <c r="E106" s="222">
        <v>18070203503</v>
      </c>
      <c r="F106" s="214" t="s">
        <v>79</v>
      </c>
      <c r="G106" s="214">
        <v>17</v>
      </c>
      <c r="H106" s="214">
        <v>19</v>
      </c>
      <c r="I106" s="54">
        <f t="shared" si="1"/>
        <v>36</v>
      </c>
      <c r="J106" s="219">
        <v>9401914999</v>
      </c>
      <c r="K106" s="214" t="s">
        <v>391</v>
      </c>
      <c r="L106" s="214" t="s">
        <v>246</v>
      </c>
      <c r="M106" s="221">
        <v>8876502360</v>
      </c>
      <c r="N106" s="221" t="s">
        <v>528</v>
      </c>
      <c r="O106" s="221">
        <v>9954400812</v>
      </c>
      <c r="P106" s="229">
        <v>43645</v>
      </c>
      <c r="Q106" s="89" t="s">
        <v>497</v>
      </c>
      <c r="R106" s="236"/>
      <c r="S106" s="92" t="s">
        <v>77</v>
      </c>
      <c r="T106" s="18"/>
    </row>
    <row r="107" spans="1:20" ht="25.5" x14ac:dyDescent="0.3">
      <c r="A107" s="4">
        <v>103</v>
      </c>
      <c r="B107" s="210" t="s">
        <v>63</v>
      </c>
      <c r="C107" s="214" t="s">
        <v>496</v>
      </c>
      <c r="D107" s="215" t="s">
        <v>25</v>
      </c>
      <c r="E107" s="214">
        <v>45</v>
      </c>
      <c r="F107" s="215"/>
      <c r="G107" s="214">
        <v>38</v>
      </c>
      <c r="H107" s="214">
        <v>30</v>
      </c>
      <c r="I107" s="54">
        <f t="shared" si="1"/>
        <v>68</v>
      </c>
      <c r="J107" s="211" t="s">
        <v>529</v>
      </c>
      <c r="K107" s="214" t="s">
        <v>391</v>
      </c>
      <c r="L107" s="214" t="s">
        <v>246</v>
      </c>
      <c r="M107" s="221">
        <v>8876502360</v>
      </c>
      <c r="N107" s="221" t="s">
        <v>528</v>
      </c>
      <c r="O107" s="221">
        <v>9954400812</v>
      </c>
      <c r="P107" s="229">
        <v>43645</v>
      </c>
      <c r="Q107" s="89" t="s">
        <v>497</v>
      </c>
      <c r="R107" s="236"/>
      <c r="S107" s="92" t="s">
        <v>77</v>
      </c>
      <c r="T107" s="18"/>
    </row>
    <row r="108" spans="1:20" x14ac:dyDescent="0.3">
      <c r="A108" s="4">
        <v>104</v>
      </c>
      <c r="B108" s="226"/>
      <c r="C108" s="227"/>
      <c r="D108" s="228"/>
      <c r="E108" s="227"/>
      <c r="F108" s="228"/>
      <c r="G108" s="227"/>
      <c r="H108" s="227"/>
      <c r="I108" s="54">
        <f t="shared" si="1"/>
        <v>0</v>
      </c>
      <c r="J108" s="238"/>
      <c r="K108" s="227"/>
      <c r="L108" s="227"/>
      <c r="M108" s="227"/>
      <c r="N108" s="227"/>
      <c r="O108" s="227"/>
      <c r="P108" s="230">
        <v>43646</v>
      </c>
      <c r="Q108" s="82" t="s">
        <v>498</v>
      </c>
      <c r="R108" s="237"/>
      <c r="S108" s="136"/>
      <c r="T108" s="18"/>
    </row>
    <row r="109" spans="1:20" x14ac:dyDescent="0.3">
      <c r="A109" s="4">
        <v>105</v>
      </c>
      <c r="B109" s="17"/>
      <c r="C109" s="18"/>
      <c r="D109" s="18"/>
      <c r="E109" s="19"/>
      <c r="F109" s="18"/>
      <c r="G109" s="19"/>
      <c r="H109" s="19"/>
      <c r="I109" s="54">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4">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4">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4">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4">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4">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4">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4">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4">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4">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4">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4">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4">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4">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4">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4">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4">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4">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4">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4">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4">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4">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4">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4">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4">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4">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4">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4">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4">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4">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4">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4">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4">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4">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4">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4">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4">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4">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4">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4">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4">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4">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4">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4">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4">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4">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4">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4">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4">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4">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4">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4">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4">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4">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4">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4">
        <f t="shared" si="2"/>
        <v>0</v>
      </c>
      <c r="J164" s="18"/>
      <c r="K164" s="18"/>
      <c r="L164" s="18"/>
      <c r="M164" s="18"/>
      <c r="N164" s="18"/>
      <c r="O164" s="18"/>
      <c r="P164" s="24"/>
      <c r="Q164" s="18"/>
      <c r="R164" s="18"/>
      <c r="S164" s="18"/>
      <c r="T164" s="18"/>
    </row>
    <row r="165" spans="1:20" x14ac:dyDescent="0.3">
      <c r="A165" s="21" t="s">
        <v>11</v>
      </c>
      <c r="B165" s="39"/>
      <c r="C165" s="21">
        <f>COUNTIFS(C5:C164,"*")</f>
        <v>98</v>
      </c>
      <c r="D165" s="21"/>
      <c r="E165" s="13"/>
      <c r="F165" s="21"/>
      <c r="G165" s="55">
        <f>SUM(G5:G164)</f>
        <v>2785</v>
      </c>
      <c r="H165" s="55">
        <f>SUM(H5:H164)</f>
        <v>2700</v>
      </c>
      <c r="I165" s="55">
        <f>SUM(I5:I164)</f>
        <v>5485</v>
      </c>
      <c r="J165" s="21"/>
      <c r="K165" s="21"/>
      <c r="L165" s="21"/>
      <c r="M165" s="21"/>
      <c r="N165" s="21"/>
      <c r="O165" s="21"/>
      <c r="P165" s="14"/>
      <c r="Q165" s="21"/>
      <c r="R165" s="21"/>
      <c r="S165" s="21"/>
      <c r="T165" s="12"/>
    </row>
    <row r="166" spans="1:20" x14ac:dyDescent="0.3">
      <c r="A166" s="44" t="s">
        <v>62</v>
      </c>
      <c r="B166" s="10">
        <f>COUNTIF(B$5:B$164,"Team 1")</f>
        <v>48</v>
      </c>
      <c r="C166" s="44" t="s">
        <v>25</v>
      </c>
      <c r="D166" s="10">
        <f>COUNTIF(D5:D164,"Anganwadi")</f>
        <v>63</v>
      </c>
    </row>
    <row r="167" spans="1:20" x14ac:dyDescent="0.3">
      <c r="A167" s="44" t="s">
        <v>63</v>
      </c>
      <c r="B167" s="10">
        <f>COUNTIF(B$6:B$164,"Team 2")</f>
        <v>50</v>
      </c>
      <c r="C167" s="44" t="s">
        <v>23</v>
      </c>
      <c r="D167" s="10">
        <f>COUNTIF(D5:D164,"School")</f>
        <v>35</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124" activePane="bottomRight" state="frozen"/>
      <selection pane="topRight" activeCell="C1" sqref="C1"/>
      <selection pane="bottomLeft" activeCell="A5" sqref="A5"/>
      <selection pane="bottomRight" activeCell="B124" sqref="B124"/>
    </sheetView>
  </sheetViews>
  <sheetFormatPr defaultRowHeight="16.5" x14ac:dyDescent="0.3"/>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x14ac:dyDescent="0.3">
      <c r="A1" s="448" t="s">
        <v>70</v>
      </c>
      <c r="B1" s="448"/>
      <c r="C1" s="448"/>
      <c r="D1" s="51"/>
      <c r="E1" s="51"/>
      <c r="F1" s="51"/>
      <c r="G1" s="51"/>
      <c r="H1" s="51"/>
      <c r="I1" s="51"/>
      <c r="J1" s="51"/>
      <c r="K1" s="51"/>
      <c r="L1" s="51"/>
      <c r="M1" s="450"/>
      <c r="N1" s="450"/>
      <c r="O1" s="450"/>
      <c r="P1" s="450"/>
      <c r="Q1" s="450"/>
      <c r="R1" s="450"/>
      <c r="S1" s="450"/>
      <c r="T1" s="450"/>
    </row>
    <row r="2" spans="1:20" x14ac:dyDescent="0.3">
      <c r="A2" s="442" t="s">
        <v>59</v>
      </c>
      <c r="B2" s="443"/>
      <c r="C2" s="443"/>
      <c r="D2" s="25">
        <v>43647</v>
      </c>
      <c r="E2" s="22"/>
      <c r="F2" s="22"/>
      <c r="G2" s="22"/>
      <c r="H2" s="22"/>
      <c r="I2" s="22"/>
      <c r="J2" s="22"/>
      <c r="K2" s="22"/>
      <c r="L2" s="22"/>
      <c r="M2" s="22"/>
      <c r="N2" s="22"/>
      <c r="O2" s="22"/>
      <c r="P2" s="22"/>
      <c r="Q2" s="22"/>
      <c r="R2" s="22"/>
      <c r="S2" s="22"/>
    </row>
    <row r="3" spans="1:20" ht="24" customHeight="1" x14ac:dyDescent="0.3">
      <c r="A3" s="444" t="s">
        <v>14</v>
      </c>
      <c r="B3" s="440" t="s">
        <v>61</v>
      </c>
      <c r="C3" s="445" t="s">
        <v>7</v>
      </c>
      <c r="D3" s="445" t="s">
        <v>55</v>
      </c>
      <c r="E3" s="445" t="s">
        <v>16</v>
      </c>
      <c r="F3" s="446" t="s">
        <v>17</v>
      </c>
      <c r="G3" s="445" t="s">
        <v>8</v>
      </c>
      <c r="H3" s="445"/>
      <c r="I3" s="445"/>
      <c r="J3" s="445" t="s">
        <v>31</v>
      </c>
      <c r="K3" s="440" t="s">
        <v>33</v>
      </c>
      <c r="L3" s="440" t="s">
        <v>50</v>
      </c>
      <c r="M3" s="440" t="s">
        <v>51</v>
      </c>
      <c r="N3" s="440" t="s">
        <v>34</v>
      </c>
      <c r="O3" s="440" t="s">
        <v>35</v>
      </c>
      <c r="P3" s="444" t="s">
        <v>54</v>
      </c>
      <c r="Q3" s="445" t="s">
        <v>52</v>
      </c>
      <c r="R3" s="445" t="s">
        <v>32</v>
      </c>
      <c r="S3" s="445" t="s">
        <v>53</v>
      </c>
      <c r="T3" s="445" t="s">
        <v>13</v>
      </c>
    </row>
    <row r="4" spans="1:20" ht="25.5" customHeight="1" x14ac:dyDescent="0.3">
      <c r="A4" s="444"/>
      <c r="B4" s="447"/>
      <c r="C4" s="445"/>
      <c r="D4" s="445"/>
      <c r="E4" s="445"/>
      <c r="F4" s="446"/>
      <c r="G4" s="23" t="s">
        <v>9</v>
      </c>
      <c r="H4" s="23" t="s">
        <v>10</v>
      </c>
      <c r="I4" s="23" t="s">
        <v>11</v>
      </c>
      <c r="J4" s="445"/>
      <c r="K4" s="441"/>
      <c r="L4" s="441"/>
      <c r="M4" s="441"/>
      <c r="N4" s="441"/>
      <c r="O4" s="441"/>
      <c r="P4" s="444"/>
      <c r="Q4" s="444"/>
      <c r="R4" s="445"/>
      <c r="S4" s="445"/>
      <c r="T4" s="445"/>
    </row>
    <row r="5" spans="1:20" x14ac:dyDescent="0.3">
      <c r="A5" s="4">
        <v>1</v>
      </c>
      <c r="B5" s="239" t="s">
        <v>62</v>
      </c>
      <c r="C5" s="239" t="s">
        <v>530</v>
      </c>
      <c r="D5" s="239" t="s">
        <v>25</v>
      </c>
      <c r="E5" s="239">
        <v>18323050801</v>
      </c>
      <c r="F5" s="239"/>
      <c r="G5" s="239">
        <v>11</v>
      </c>
      <c r="H5" s="239">
        <v>6</v>
      </c>
      <c r="I5" s="54">
        <f>SUM(G5:H5)</f>
        <v>17</v>
      </c>
      <c r="J5" s="239">
        <v>7663005494</v>
      </c>
      <c r="K5" s="239" t="s">
        <v>104</v>
      </c>
      <c r="L5" s="239" t="s">
        <v>105</v>
      </c>
      <c r="M5" s="239">
        <v>9854488526</v>
      </c>
      <c r="N5" s="239" t="s">
        <v>106</v>
      </c>
      <c r="O5" s="239">
        <v>9957265003</v>
      </c>
      <c r="P5" s="300">
        <v>43647</v>
      </c>
      <c r="Q5" s="301" t="s">
        <v>501</v>
      </c>
      <c r="R5" s="302"/>
      <c r="S5" s="285" t="s">
        <v>77</v>
      </c>
      <c r="T5" s="18"/>
    </row>
    <row r="6" spans="1:20" x14ac:dyDescent="0.3">
      <c r="A6" s="4">
        <v>2</v>
      </c>
      <c r="B6" s="239" t="s">
        <v>62</v>
      </c>
      <c r="C6" s="239" t="s">
        <v>531</v>
      </c>
      <c r="D6" s="239" t="s">
        <v>25</v>
      </c>
      <c r="E6" s="239">
        <v>18323050803</v>
      </c>
      <c r="F6" s="239"/>
      <c r="G6" s="239">
        <v>9</v>
      </c>
      <c r="H6" s="239">
        <v>7</v>
      </c>
      <c r="I6" s="54">
        <f t="shared" ref="I6:I69" si="0">SUM(G6:H6)</f>
        <v>16</v>
      </c>
      <c r="J6" s="239">
        <v>9613175817</v>
      </c>
      <c r="K6" s="239" t="s">
        <v>104</v>
      </c>
      <c r="L6" s="239" t="s">
        <v>105</v>
      </c>
      <c r="M6" s="239">
        <v>9854488526</v>
      </c>
      <c r="N6" s="239" t="s">
        <v>106</v>
      </c>
      <c r="O6" s="239">
        <v>9957265003</v>
      </c>
      <c r="P6" s="300">
        <v>43647</v>
      </c>
      <c r="Q6" s="301" t="s">
        <v>501</v>
      </c>
      <c r="R6" s="302"/>
      <c r="S6" s="285" t="s">
        <v>77</v>
      </c>
      <c r="T6" s="18"/>
    </row>
    <row r="7" spans="1:20" x14ac:dyDescent="0.3">
      <c r="A7" s="4">
        <v>3</v>
      </c>
      <c r="B7" s="239" t="s">
        <v>62</v>
      </c>
      <c r="C7" s="239" t="s">
        <v>532</v>
      </c>
      <c r="D7" s="239" t="s">
        <v>25</v>
      </c>
      <c r="E7" s="239">
        <v>18323050722</v>
      </c>
      <c r="F7" s="239"/>
      <c r="G7" s="239">
        <v>16</v>
      </c>
      <c r="H7" s="239">
        <v>16</v>
      </c>
      <c r="I7" s="54">
        <f t="shared" si="0"/>
        <v>32</v>
      </c>
      <c r="J7" s="239">
        <v>8473900780</v>
      </c>
      <c r="K7" s="239" t="s">
        <v>104</v>
      </c>
      <c r="L7" s="239" t="s">
        <v>105</v>
      </c>
      <c r="M7" s="239">
        <v>9854488526</v>
      </c>
      <c r="N7" s="239" t="s">
        <v>106</v>
      </c>
      <c r="O7" s="239">
        <v>9957265003</v>
      </c>
      <c r="P7" s="300">
        <v>43647</v>
      </c>
      <c r="Q7" s="301" t="s">
        <v>501</v>
      </c>
      <c r="R7" s="302"/>
      <c r="S7" s="285" t="s">
        <v>77</v>
      </c>
      <c r="T7" s="18"/>
    </row>
    <row r="8" spans="1:20" x14ac:dyDescent="0.3">
      <c r="A8" s="4">
        <v>4</v>
      </c>
      <c r="B8" s="239" t="s">
        <v>63</v>
      </c>
      <c r="C8" s="239" t="s">
        <v>533</v>
      </c>
      <c r="D8" s="239" t="s">
        <v>25</v>
      </c>
      <c r="E8" s="239">
        <v>57</v>
      </c>
      <c r="F8" s="239"/>
      <c r="G8" s="239">
        <v>24</v>
      </c>
      <c r="H8" s="239">
        <v>31</v>
      </c>
      <c r="I8" s="54">
        <f t="shared" si="0"/>
        <v>55</v>
      </c>
      <c r="J8" s="239">
        <v>8876941565</v>
      </c>
      <c r="K8" s="239" t="s">
        <v>391</v>
      </c>
      <c r="L8" s="239" t="s">
        <v>246</v>
      </c>
      <c r="M8" s="239">
        <v>8876502360</v>
      </c>
      <c r="N8" s="239" t="s">
        <v>247</v>
      </c>
      <c r="O8" s="239">
        <v>8399009782</v>
      </c>
      <c r="P8" s="300">
        <v>43647</v>
      </c>
      <c r="Q8" s="301" t="s">
        <v>501</v>
      </c>
      <c r="R8" s="302"/>
      <c r="S8" s="285" t="s">
        <v>77</v>
      </c>
      <c r="T8" s="18"/>
    </row>
    <row r="9" spans="1:20" ht="30.75" x14ac:dyDescent="0.3">
      <c r="A9" s="4">
        <v>5</v>
      </c>
      <c r="B9" s="239" t="s">
        <v>63</v>
      </c>
      <c r="C9" s="239" t="s">
        <v>534</v>
      </c>
      <c r="D9" s="239" t="s">
        <v>25</v>
      </c>
      <c r="E9" s="239">
        <v>58</v>
      </c>
      <c r="F9" s="239"/>
      <c r="G9" s="239">
        <v>18</v>
      </c>
      <c r="H9" s="239">
        <v>16</v>
      </c>
      <c r="I9" s="54">
        <f t="shared" si="0"/>
        <v>34</v>
      </c>
      <c r="J9" s="303" t="s">
        <v>648</v>
      </c>
      <c r="K9" s="239" t="s">
        <v>391</v>
      </c>
      <c r="L9" s="239" t="s">
        <v>246</v>
      </c>
      <c r="M9" s="239">
        <v>8876502360</v>
      </c>
      <c r="N9" s="239" t="s">
        <v>247</v>
      </c>
      <c r="O9" s="239">
        <v>8399009782</v>
      </c>
      <c r="P9" s="300">
        <v>43647</v>
      </c>
      <c r="Q9" s="301" t="s">
        <v>501</v>
      </c>
      <c r="R9" s="285"/>
      <c r="S9" s="285" t="s">
        <v>77</v>
      </c>
      <c r="T9" s="18"/>
    </row>
    <row r="10" spans="1:20" x14ac:dyDescent="0.3">
      <c r="A10" s="4">
        <v>6</v>
      </c>
      <c r="B10" s="105" t="s">
        <v>62</v>
      </c>
      <c r="C10" s="184" t="s">
        <v>535</v>
      </c>
      <c r="D10" s="184" t="s">
        <v>25</v>
      </c>
      <c r="E10" s="240">
        <v>21</v>
      </c>
      <c r="F10" s="184"/>
      <c r="G10" s="240">
        <v>25</v>
      </c>
      <c r="H10" s="240">
        <v>41</v>
      </c>
      <c r="I10" s="54">
        <f t="shared" si="0"/>
        <v>66</v>
      </c>
      <c r="J10" s="184">
        <v>8751866386</v>
      </c>
      <c r="K10" s="184" t="s">
        <v>167</v>
      </c>
      <c r="L10" s="184" t="s">
        <v>168</v>
      </c>
      <c r="M10" s="184">
        <v>9401453174</v>
      </c>
      <c r="N10" s="184" t="s">
        <v>217</v>
      </c>
      <c r="O10" s="184">
        <v>9864770190</v>
      </c>
      <c r="P10" s="300">
        <v>43648</v>
      </c>
      <c r="Q10" s="301" t="s">
        <v>503</v>
      </c>
      <c r="R10" s="302"/>
      <c r="S10" s="285" t="s">
        <v>77</v>
      </c>
      <c r="T10" s="18"/>
    </row>
    <row r="11" spans="1:20" ht="30" x14ac:dyDescent="0.3">
      <c r="A11" s="4">
        <v>7</v>
      </c>
      <c r="B11" s="105" t="s">
        <v>62</v>
      </c>
      <c r="C11" s="184" t="s">
        <v>536</v>
      </c>
      <c r="D11" s="184" t="s">
        <v>25</v>
      </c>
      <c r="E11" s="240">
        <v>53</v>
      </c>
      <c r="F11" s="184"/>
      <c r="G11" s="240">
        <v>18</v>
      </c>
      <c r="H11" s="240">
        <v>20</v>
      </c>
      <c r="I11" s="54">
        <f t="shared" si="0"/>
        <v>38</v>
      </c>
      <c r="J11" s="184" t="s">
        <v>649</v>
      </c>
      <c r="K11" s="184" t="s">
        <v>167</v>
      </c>
      <c r="L11" s="184" t="s">
        <v>168</v>
      </c>
      <c r="M11" s="184">
        <v>9401453174</v>
      </c>
      <c r="N11" s="184" t="s">
        <v>217</v>
      </c>
      <c r="O11" s="184">
        <v>9864770190</v>
      </c>
      <c r="P11" s="300">
        <v>43648</v>
      </c>
      <c r="Q11" s="301" t="s">
        <v>503</v>
      </c>
      <c r="R11" s="302"/>
      <c r="S11" s="285"/>
      <c r="T11" s="18"/>
    </row>
    <row r="12" spans="1:20" x14ac:dyDescent="0.3">
      <c r="A12" s="4">
        <v>8</v>
      </c>
      <c r="B12" s="105" t="s">
        <v>63</v>
      </c>
      <c r="C12" s="184" t="s">
        <v>537</v>
      </c>
      <c r="D12" s="184" t="s">
        <v>25</v>
      </c>
      <c r="E12" s="240">
        <v>18323050908</v>
      </c>
      <c r="F12" s="184"/>
      <c r="G12" s="240">
        <v>14</v>
      </c>
      <c r="H12" s="240">
        <v>25</v>
      </c>
      <c r="I12" s="54">
        <f t="shared" si="0"/>
        <v>39</v>
      </c>
      <c r="J12" s="184">
        <v>9435115167</v>
      </c>
      <c r="K12" s="184" t="s">
        <v>510</v>
      </c>
      <c r="L12" s="184" t="s">
        <v>511</v>
      </c>
      <c r="M12" s="184">
        <v>9085919086</v>
      </c>
      <c r="N12" s="184" t="s">
        <v>512</v>
      </c>
      <c r="O12" s="184">
        <v>8749944879</v>
      </c>
      <c r="P12" s="300">
        <v>43648</v>
      </c>
      <c r="Q12" s="301" t="s">
        <v>503</v>
      </c>
      <c r="R12" s="285"/>
      <c r="S12" s="285" t="s">
        <v>77</v>
      </c>
      <c r="T12" s="18"/>
    </row>
    <row r="13" spans="1:20" x14ac:dyDescent="0.3">
      <c r="A13" s="4">
        <v>9</v>
      </c>
      <c r="B13" s="239" t="s">
        <v>63</v>
      </c>
      <c r="C13" s="239" t="s">
        <v>537</v>
      </c>
      <c r="D13" s="239" t="s">
        <v>25</v>
      </c>
      <c r="E13" s="239">
        <v>18323050909</v>
      </c>
      <c r="F13" s="239"/>
      <c r="G13" s="239">
        <v>31</v>
      </c>
      <c r="H13" s="239">
        <v>17</v>
      </c>
      <c r="I13" s="54">
        <f t="shared" si="0"/>
        <v>48</v>
      </c>
      <c r="J13" s="239">
        <v>7399410109</v>
      </c>
      <c r="K13" s="239" t="s">
        <v>510</v>
      </c>
      <c r="L13" s="239" t="s">
        <v>511</v>
      </c>
      <c r="M13" s="239">
        <v>9085919086</v>
      </c>
      <c r="N13" s="239" t="s">
        <v>512</v>
      </c>
      <c r="O13" s="239">
        <v>8749944879</v>
      </c>
      <c r="P13" s="300">
        <v>43648</v>
      </c>
      <c r="Q13" s="301" t="s">
        <v>503</v>
      </c>
      <c r="R13" s="285"/>
      <c r="S13" s="285" t="s">
        <v>77</v>
      </c>
      <c r="T13" s="18"/>
    </row>
    <row r="14" spans="1:20" x14ac:dyDescent="0.3">
      <c r="A14" s="4">
        <v>10</v>
      </c>
      <c r="B14" s="105" t="s">
        <v>62</v>
      </c>
      <c r="C14" s="184" t="s">
        <v>538</v>
      </c>
      <c r="D14" s="184" t="s">
        <v>25</v>
      </c>
      <c r="E14" s="240">
        <v>1</v>
      </c>
      <c r="F14" s="184"/>
      <c r="G14" s="240">
        <v>46</v>
      </c>
      <c r="H14" s="240">
        <v>49</v>
      </c>
      <c r="I14" s="54">
        <f t="shared" si="0"/>
        <v>95</v>
      </c>
      <c r="J14" s="184">
        <v>9954153907</v>
      </c>
      <c r="K14" s="184" t="s">
        <v>386</v>
      </c>
      <c r="L14" s="184" t="s">
        <v>387</v>
      </c>
      <c r="M14" s="184">
        <v>7399629305</v>
      </c>
      <c r="N14" s="184" t="s">
        <v>525</v>
      </c>
      <c r="O14" s="184">
        <v>8761006648</v>
      </c>
      <c r="P14" s="300">
        <v>43649</v>
      </c>
      <c r="Q14" s="301" t="s">
        <v>504</v>
      </c>
      <c r="R14" s="285"/>
      <c r="S14" s="285" t="s">
        <v>77</v>
      </c>
      <c r="T14" s="18"/>
    </row>
    <row r="15" spans="1:20" x14ac:dyDescent="0.3">
      <c r="A15" s="4">
        <v>11</v>
      </c>
      <c r="B15" s="105" t="s">
        <v>63</v>
      </c>
      <c r="C15" s="184" t="s">
        <v>539</v>
      </c>
      <c r="D15" s="184" t="s">
        <v>25</v>
      </c>
      <c r="E15" s="240">
        <v>2</v>
      </c>
      <c r="F15" s="184"/>
      <c r="G15" s="240">
        <v>79</v>
      </c>
      <c r="H15" s="240">
        <v>95</v>
      </c>
      <c r="I15" s="54">
        <f t="shared" si="0"/>
        <v>174</v>
      </c>
      <c r="J15" s="184">
        <v>9678260060</v>
      </c>
      <c r="K15" s="184" t="s">
        <v>386</v>
      </c>
      <c r="L15" s="184" t="s">
        <v>387</v>
      </c>
      <c r="M15" s="184">
        <v>7399629305</v>
      </c>
      <c r="N15" s="184" t="s">
        <v>525</v>
      </c>
      <c r="O15" s="184">
        <v>8761006648</v>
      </c>
      <c r="P15" s="300">
        <v>43649</v>
      </c>
      <c r="Q15" s="301" t="s">
        <v>504</v>
      </c>
      <c r="R15" s="285"/>
      <c r="S15" s="285" t="s">
        <v>77</v>
      </c>
      <c r="T15" s="18"/>
    </row>
    <row r="16" spans="1:20" ht="30" x14ac:dyDescent="0.3">
      <c r="A16" s="4">
        <v>12</v>
      </c>
      <c r="B16" s="105" t="s">
        <v>62</v>
      </c>
      <c r="C16" s="184" t="s">
        <v>540</v>
      </c>
      <c r="D16" s="184" t="s">
        <v>25</v>
      </c>
      <c r="E16" s="240">
        <v>10</v>
      </c>
      <c r="F16" s="184"/>
      <c r="G16" s="240">
        <v>22</v>
      </c>
      <c r="H16" s="240">
        <v>31</v>
      </c>
      <c r="I16" s="54">
        <f t="shared" si="0"/>
        <v>53</v>
      </c>
      <c r="J16" s="184" t="s">
        <v>650</v>
      </c>
      <c r="K16" s="184" t="s">
        <v>225</v>
      </c>
      <c r="L16" s="184" t="s">
        <v>226</v>
      </c>
      <c r="M16" s="184">
        <v>9859263157</v>
      </c>
      <c r="N16" s="184" t="s">
        <v>171</v>
      </c>
      <c r="O16" s="184">
        <v>7896115997</v>
      </c>
      <c r="P16" s="300">
        <v>43650</v>
      </c>
      <c r="Q16" s="301" t="s">
        <v>508</v>
      </c>
      <c r="R16" s="285"/>
      <c r="S16" s="285" t="s">
        <v>77</v>
      </c>
      <c r="T16" s="18"/>
    </row>
    <row r="17" spans="1:20" ht="30" x14ac:dyDescent="0.3">
      <c r="A17" s="4">
        <v>13</v>
      </c>
      <c r="B17" s="105" t="s">
        <v>62</v>
      </c>
      <c r="C17" s="184" t="s">
        <v>541</v>
      </c>
      <c r="D17" s="184" t="s">
        <v>25</v>
      </c>
      <c r="E17" s="240">
        <v>61</v>
      </c>
      <c r="F17" s="184"/>
      <c r="G17" s="240">
        <v>20</v>
      </c>
      <c r="H17" s="240">
        <v>17</v>
      </c>
      <c r="I17" s="54">
        <f t="shared" si="0"/>
        <v>37</v>
      </c>
      <c r="J17" s="184" t="s">
        <v>651</v>
      </c>
      <c r="K17" s="184" t="s">
        <v>225</v>
      </c>
      <c r="L17" s="184" t="s">
        <v>226</v>
      </c>
      <c r="M17" s="184">
        <v>9859263157</v>
      </c>
      <c r="N17" s="184" t="s">
        <v>171</v>
      </c>
      <c r="O17" s="184">
        <v>7896115997</v>
      </c>
      <c r="P17" s="300">
        <v>43650</v>
      </c>
      <c r="Q17" s="301" t="s">
        <v>508</v>
      </c>
      <c r="R17" s="285"/>
      <c r="S17" s="285" t="s">
        <v>77</v>
      </c>
      <c r="T17" s="18"/>
    </row>
    <row r="18" spans="1:20" x14ac:dyDescent="0.3">
      <c r="A18" s="4">
        <v>14</v>
      </c>
      <c r="B18" s="105" t="s">
        <v>63</v>
      </c>
      <c r="C18" s="184" t="s">
        <v>542</v>
      </c>
      <c r="D18" s="184" t="s">
        <v>25</v>
      </c>
      <c r="E18" s="240">
        <v>42</v>
      </c>
      <c r="F18" s="184"/>
      <c r="G18" s="240">
        <v>19</v>
      </c>
      <c r="H18" s="240">
        <v>20</v>
      </c>
      <c r="I18" s="54">
        <f t="shared" si="0"/>
        <v>39</v>
      </c>
      <c r="J18" s="184">
        <v>9859584076</v>
      </c>
      <c r="K18" s="184" t="s">
        <v>386</v>
      </c>
      <c r="L18" s="184" t="s">
        <v>387</v>
      </c>
      <c r="M18" s="184">
        <v>7399629305</v>
      </c>
      <c r="N18" s="184" t="s">
        <v>525</v>
      </c>
      <c r="O18" s="184">
        <v>8761006648</v>
      </c>
      <c r="P18" s="300">
        <v>43650</v>
      </c>
      <c r="Q18" s="301" t="s">
        <v>508</v>
      </c>
      <c r="R18" s="285"/>
      <c r="S18" s="285" t="s">
        <v>77</v>
      </c>
      <c r="T18" s="18"/>
    </row>
    <row r="19" spans="1:20" x14ac:dyDescent="0.3">
      <c r="A19" s="4">
        <v>15</v>
      </c>
      <c r="B19" s="105" t="s">
        <v>63</v>
      </c>
      <c r="C19" s="184" t="s">
        <v>543</v>
      </c>
      <c r="D19" s="184" t="s">
        <v>25</v>
      </c>
      <c r="E19" s="240">
        <v>43</v>
      </c>
      <c r="F19" s="184"/>
      <c r="G19" s="240">
        <v>29</v>
      </c>
      <c r="H19" s="240">
        <v>24</v>
      </c>
      <c r="I19" s="54">
        <f t="shared" si="0"/>
        <v>53</v>
      </c>
      <c r="J19" s="184">
        <v>9854921648</v>
      </c>
      <c r="K19" s="184" t="s">
        <v>386</v>
      </c>
      <c r="L19" s="184" t="s">
        <v>387</v>
      </c>
      <c r="M19" s="184">
        <v>7399629305</v>
      </c>
      <c r="N19" s="184" t="s">
        <v>525</v>
      </c>
      <c r="O19" s="184">
        <v>8761006648</v>
      </c>
      <c r="P19" s="300">
        <v>43650</v>
      </c>
      <c r="Q19" s="301" t="s">
        <v>508</v>
      </c>
      <c r="R19" s="285"/>
      <c r="S19" s="285" t="s">
        <v>77</v>
      </c>
      <c r="T19" s="18"/>
    </row>
    <row r="20" spans="1:20" x14ac:dyDescent="0.3">
      <c r="A20" s="4">
        <v>16</v>
      </c>
      <c r="B20" s="105" t="s">
        <v>62</v>
      </c>
      <c r="C20" s="184" t="s">
        <v>544</v>
      </c>
      <c r="D20" s="184" t="s">
        <v>25</v>
      </c>
      <c r="E20" s="240">
        <v>54</v>
      </c>
      <c r="F20" s="184"/>
      <c r="G20" s="240">
        <v>16</v>
      </c>
      <c r="H20" s="240">
        <v>14</v>
      </c>
      <c r="I20" s="54">
        <f t="shared" si="0"/>
        <v>30</v>
      </c>
      <c r="J20" s="184">
        <v>8876061871</v>
      </c>
      <c r="K20" s="184" t="s">
        <v>167</v>
      </c>
      <c r="L20" s="184" t="s">
        <v>168</v>
      </c>
      <c r="M20" s="184">
        <v>9401453174</v>
      </c>
      <c r="N20" s="184" t="s">
        <v>217</v>
      </c>
      <c r="O20" s="184">
        <v>9864770190</v>
      </c>
      <c r="P20" s="300">
        <v>43651</v>
      </c>
      <c r="Q20" s="301" t="s">
        <v>509</v>
      </c>
      <c r="R20" s="285"/>
      <c r="S20" s="285" t="s">
        <v>77</v>
      </c>
      <c r="T20" s="18"/>
    </row>
    <row r="21" spans="1:20" ht="30" x14ac:dyDescent="0.3">
      <c r="A21" s="4">
        <v>17</v>
      </c>
      <c r="B21" s="105" t="s">
        <v>62</v>
      </c>
      <c r="C21" s="184" t="s">
        <v>545</v>
      </c>
      <c r="D21" s="184" t="s">
        <v>25</v>
      </c>
      <c r="E21" s="240">
        <v>55</v>
      </c>
      <c r="F21" s="184"/>
      <c r="G21" s="240">
        <v>14</v>
      </c>
      <c r="H21" s="240">
        <v>19</v>
      </c>
      <c r="I21" s="54">
        <f t="shared" si="0"/>
        <v>33</v>
      </c>
      <c r="J21" s="184" t="s">
        <v>652</v>
      </c>
      <c r="K21" s="184" t="s">
        <v>167</v>
      </c>
      <c r="L21" s="184" t="s">
        <v>168</v>
      </c>
      <c r="M21" s="184">
        <v>9401453174</v>
      </c>
      <c r="N21" s="184" t="s">
        <v>217</v>
      </c>
      <c r="O21" s="184">
        <v>9864770190</v>
      </c>
      <c r="P21" s="300">
        <v>43651</v>
      </c>
      <c r="Q21" s="301" t="s">
        <v>509</v>
      </c>
      <c r="R21" s="302"/>
      <c r="S21" s="285" t="s">
        <v>77</v>
      </c>
      <c r="T21" s="18"/>
    </row>
    <row r="22" spans="1:20" ht="30" x14ac:dyDescent="0.3">
      <c r="A22" s="4">
        <v>18</v>
      </c>
      <c r="B22" s="241" t="s">
        <v>62</v>
      </c>
      <c r="C22" s="242" t="s">
        <v>546</v>
      </c>
      <c r="D22" s="242" t="s">
        <v>25</v>
      </c>
      <c r="E22" s="243">
        <v>56</v>
      </c>
      <c r="F22" s="242"/>
      <c r="G22" s="243">
        <v>18</v>
      </c>
      <c r="H22" s="243">
        <v>14</v>
      </c>
      <c r="I22" s="54">
        <f t="shared" si="0"/>
        <v>32</v>
      </c>
      <c r="J22" s="242" t="s">
        <v>653</v>
      </c>
      <c r="K22" s="242" t="s">
        <v>167</v>
      </c>
      <c r="L22" s="242" t="s">
        <v>168</v>
      </c>
      <c r="M22" s="242">
        <v>9401453174</v>
      </c>
      <c r="N22" s="242" t="s">
        <v>217</v>
      </c>
      <c r="O22" s="242">
        <v>9864770190</v>
      </c>
      <c r="P22" s="300">
        <v>43651</v>
      </c>
      <c r="Q22" s="301" t="s">
        <v>509</v>
      </c>
      <c r="R22" s="267"/>
      <c r="S22" s="267" t="s">
        <v>77</v>
      </c>
      <c r="T22" s="18"/>
    </row>
    <row r="23" spans="1:20" x14ac:dyDescent="0.3">
      <c r="A23" s="4">
        <v>19</v>
      </c>
      <c r="B23" s="241" t="s">
        <v>63</v>
      </c>
      <c r="C23" s="242" t="s">
        <v>547</v>
      </c>
      <c r="D23" s="242" t="s">
        <v>25</v>
      </c>
      <c r="E23" s="243">
        <v>18</v>
      </c>
      <c r="F23" s="242"/>
      <c r="G23" s="243">
        <v>28</v>
      </c>
      <c r="H23" s="243">
        <v>25</v>
      </c>
      <c r="I23" s="54">
        <f t="shared" si="0"/>
        <v>53</v>
      </c>
      <c r="J23" s="242">
        <v>9854525294</v>
      </c>
      <c r="K23" s="242" t="s">
        <v>167</v>
      </c>
      <c r="L23" s="242" t="s">
        <v>168</v>
      </c>
      <c r="M23" s="242">
        <v>9401453174</v>
      </c>
      <c r="N23" s="242" t="s">
        <v>217</v>
      </c>
      <c r="O23" s="242">
        <v>9864770190</v>
      </c>
      <c r="P23" s="300">
        <v>43651</v>
      </c>
      <c r="Q23" s="301" t="s">
        <v>509</v>
      </c>
      <c r="R23" s="267"/>
      <c r="S23" s="267" t="s">
        <v>77</v>
      </c>
      <c r="T23" s="18"/>
    </row>
    <row r="24" spans="1:20" x14ac:dyDescent="0.3">
      <c r="A24" s="4">
        <v>20</v>
      </c>
      <c r="B24" s="241" t="s">
        <v>63</v>
      </c>
      <c r="C24" s="242" t="s">
        <v>548</v>
      </c>
      <c r="D24" s="242" t="s">
        <v>25</v>
      </c>
      <c r="E24" s="243">
        <v>19</v>
      </c>
      <c r="F24" s="242"/>
      <c r="G24" s="243">
        <v>45</v>
      </c>
      <c r="H24" s="243">
        <v>50</v>
      </c>
      <c r="I24" s="54">
        <f t="shared" si="0"/>
        <v>95</v>
      </c>
      <c r="J24" s="242">
        <v>9613377571</v>
      </c>
      <c r="K24" s="242" t="s">
        <v>167</v>
      </c>
      <c r="L24" s="242" t="s">
        <v>168</v>
      </c>
      <c r="M24" s="242">
        <v>9401453174</v>
      </c>
      <c r="N24" s="242" t="s">
        <v>217</v>
      </c>
      <c r="O24" s="242">
        <v>9864770190</v>
      </c>
      <c r="P24" s="300">
        <v>43651</v>
      </c>
      <c r="Q24" s="301" t="s">
        <v>509</v>
      </c>
      <c r="R24" s="267"/>
      <c r="S24" s="267" t="s">
        <v>77</v>
      </c>
      <c r="T24" s="18"/>
    </row>
    <row r="25" spans="1:20" x14ac:dyDescent="0.3">
      <c r="A25" s="4">
        <v>21</v>
      </c>
      <c r="B25" s="241" t="s">
        <v>62</v>
      </c>
      <c r="C25" s="242" t="s">
        <v>549</v>
      </c>
      <c r="D25" s="242" t="s">
        <v>25</v>
      </c>
      <c r="E25" s="243">
        <v>18323050226</v>
      </c>
      <c r="F25" s="242"/>
      <c r="G25" s="243">
        <v>10</v>
      </c>
      <c r="H25" s="243">
        <v>10</v>
      </c>
      <c r="I25" s="54">
        <f t="shared" si="0"/>
        <v>20</v>
      </c>
      <c r="J25" s="242">
        <v>8822379339</v>
      </c>
      <c r="K25" s="242" t="s">
        <v>203</v>
      </c>
      <c r="L25" s="242" t="s">
        <v>204</v>
      </c>
      <c r="M25" s="242">
        <v>9854375127</v>
      </c>
      <c r="N25" s="242" t="s">
        <v>654</v>
      </c>
      <c r="O25" s="242">
        <v>9085975716</v>
      </c>
      <c r="P25" s="300">
        <v>43652</v>
      </c>
      <c r="Q25" s="301" t="s">
        <v>497</v>
      </c>
      <c r="R25" s="267"/>
      <c r="S25" s="267" t="s">
        <v>77</v>
      </c>
      <c r="T25" s="18"/>
    </row>
    <row r="26" spans="1:20" x14ac:dyDescent="0.3">
      <c r="A26" s="4">
        <v>22</v>
      </c>
      <c r="B26" s="241" t="s">
        <v>62</v>
      </c>
      <c r="C26" s="242" t="s">
        <v>550</v>
      </c>
      <c r="D26" s="242" t="s">
        <v>25</v>
      </c>
      <c r="E26" s="243">
        <v>18323050303</v>
      </c>
      <c r="F26" s="242"/>
      <c r="G26" s="243">
        <v>11</v>
      </c>
      <c r="H26" s="243">
        <v>17</v>
      </c>
      <c r="I26" s="54">
        <f t="shared" si="0"/>
        <v>28</v>
      </c>
      <c r="J26" s="242">
        <v>9859627039</v>
      </c>
      <c r="K26" s="242" t="s">
        <v>203</v>
      </c>
      <c r="L26" s="242" t="s">
        <v>204</v>
      </c>
      <c r="M26" s="242">
        <v>9854375127</v>
      </c>
      <c r="N26" s="242" t="s">
        <v>654</v>
      </c>
      <c r="O26" s="242">
        <v>9085975716</v>
      </c>
      <c r="P26" s="300">
        <v>43652</v>
      </c>
      <c r="Q26" s="301" t="s">
        <v>497</v>
      </c>
      <c r="R26" s="267"/>
      <c r="S26" s="267" t="s">
        <v>77</v>
      </c>
      <c r="T26" s="18"/>
    </row>
    <row r="27" spans="1:20" x14ac:dyDescent="0.3">
      <c r="A27" s="4">
        <v>23</v>
      </c>
      <c r="B27" s="105" t="s">
        <v>63</v>
      </c>
      <c r="C27" s="184" t="s">
        <v>551</v>
      </c>
      <c r="D27" s="184" t="s">
        <v>25</v>
      </c>
      <c r="E27" s="240">
        <v>18323050227</v>
      </c>
      <c r="F27" s="184"/>
      <c r="G27" s="240">
        <v>14</v>
      </c>
      <c r="H27" s="240">
        <v>21</v>
      </c>
      <c r="I27" s="54">
        <f t="shared" si="0"/>
        <v>35</v>
      </c>
      <c r="J27" s="184">
        <v>8749939166</v>
      </c>
      <c r="K27" s="184" t="s">
        <v>203</v>
      </c>
      <c r="L27" s="184" t="s">
        <v>204</v>
      </c>
      <c r="M27" s="184">
        <v>9854375127</v>
      </c>
      <c r="N27" s="184" t="s">
        <v>654</v>
      </c>
      <c r="O27" s="184">
        <v>9085975716</v>
      </c>
      <c r="P27" s="300">
        <v>43652</v>
      </c>
      <c r="Q27" s="301" t="s">
        <v>497</v>
      </c>
      <c r="R27" s="267"/>
      <c r="S27" s="267" t="s">
        <v>77</v>
      </c>
      <c r="T27" s="18"/>
    </row>
    <row r="28" spans="1:20" x14ac:dyDescent="0.3">
      <c r="A28" s="4">
        <v>24</v>
      </c>
      <c r="B28" s="105" t="s">
        <v>63</v>
      </c>
      <c r="C28" s="184" t="s">
        <v>552</v>
      </c>
      <c r="D28" s="184" t="s">
        <v>25</v>
      </c>
      <c r="E28" s="240">
        <v>18323050302</v>
      </c>
      <c r="F28" s="184"/>
      <c r="G28" s="240">
        <v>16</v>
      </c>
      <c r="H28" s="240">
        <v>11</v>
      </c>
      <c r="I28" s="54">
        <f t="shared" si="0"/>
        <v>27</v>
      </c>
      <c r="J28" s="184">
        <v>7896922421</v>
      </c>
      <c r="K28" s="184" t="s">
        <v>203</v>
      </c>
      <c r="L28" s="184" t="s">
        <v>204</v>
      </c>
      <c r="M28" s="184">
        <v>9854375127</v>
      </c>
      <c r="N28" s="184" t="s">
        <v>654</v>
      </c>
      <c r="O28" s="184">
        <v>9085975716</v>
      </c>
      <c r="P28" s="300">
        <v>43652</v>
      </c>
      <c r="Q28" s="301" t="s">
        <v>497</v>
      </c>
      <c r="R28" s="267"/>
      <c r="S28" s="267" t="s">
        <v>77</v>
      </c>
      <c r="T28" s="18"/>
    </row>
    <row r="29" spans="1:20" x14ac:dyDescent="0.3">
      <c r="A29" s="4">
        <v>25</v>
      </c>
      <c r="B29" s="78"/>
      <c r="C29" s="244"/>
      <c r="D29" s="186"/>
      <c r="E29" s="76"/>
      <c r="F29" s="103"/>
      <c r="G29" s="121"/>
      <c r="H29" s="121"/>
      <c r="I29" s="54">
        <f t="shared" si="0"/>
        <v>0</v>
      </c>
      <c r="J29" s="304"/>
      <c r="K29" s="121"/>
      <c r="L29" s="121"/>
      <c r="M29" s="121"/>
      <c r="N29" s="121"/>
      <c r="O29" s="121"/>
      <c r="P29" s="305">
        <v>43653</v>
      </c>
      <c r="Q29" s="306" t="s">
        <v>498</v>
      </c>
      <c r="R29" s="307"/>
      <c r="S29" s="307" t="s">
        <v>77</v>
      </c>
      <c r="T29" s="18"/>
    </row>
    <row r="30" spans="1:20" x14ac:dyDescent="0.3">
      <c r="A30" s="4">
        <v>26</v>
      </c>
      <c r="B30" s="105" t="s">
        <v>62</v>
      </c>
      <c r="C30" s="184" t="s">
        <v>553</v>
      </c>
      <c r="D30" s="184" t="s">
        <v>25</v>
      </c>
      <c r="E30" s="240">
        <v>105</v>
      </c>
      <c r="F30" s="184"/>
      <c r="G30" s="240">
        <v>5</v>
      </c>
      <c r="H30" s="240">
        <v>12</v>
      </c>
      <c r="I30" s="54">
        <f t="shared" si="0"/>
        <v>17</v>
      </c>
      <c r="J30" s="184">
        <v>9707401997</v>
      </c>
      <c r="K30" s="184" t="s">
        <v>333</v>
      </c>
      <c r="L30" s="184" t="s">
        <v>334</v>
      </c>
      <c r="M30" s="184">
        <v>9864610293</v>
      </c>
      <c r="N30" s="184" t="s">
        <v>335</v>
      </c>
      <c r="O30" s="184">
        <v>8822254174</v>
      </c>
      <c r="P30" s="300">
        <v>43654</v>
      </c>
      <c r="Q30" s="301" t="s">
        <v>501</v>
      </c>
      <c r="R30" s="308"/>
      <c r="S30" s="285" t="s">
        <v>77</v>
      </c>
      <c r="T30" s="18"/>
    </row>
    <row r="31" spans="1:20" x14ac:dyDescent="0.3">
      <c r="A31" s="4">
        <v>27</v>
      </c>
      <c r="B31" s="105" t="s">
        <v>62</v>
      </c>
      <c r="C31" s="68" t="s">
        <v>554</v>
      </c>
      <c r="D31" s="154" t="s">
        <v>25</v>
      </c>
      <c r="E31" s="66">
        <v>45</v>
      </c>
      <c r="F31" s="115"/>
      <c r="G31" s="69">
        <v>16</v>
      </c>
      <c r="H31" s="69">
        <v>19</v>
      </c>
      <c r="I31" s="54">
        <f t="shared" si="0"/>
        <v>35</v>
      </c>
      <c r="J31" s="180">
        <v>8256823699</v>
      </c>
      <c r="K31" s="69" t="s">
        <v>333</v>
      </c>
      <c r="L31" s="69" t="s">
        <v>334</v>
      </c>
      <c r="M31" s="69">
        <v>9864610293</v>
      </c>
      <c r="N31" s="69" t="s">
        <v>335</v>
      </c>
      <c r="O31" s="69">
        <v>8822254174</v>
      </c>
      <c r="P31" s="300">
        <v>43654</v>
      </c>
      <c r="Q31" s="301" t="s">
        <v>501</v>
      </c>
      <c r="R31" s="308"/>
      <c r="S31" s="285" t="s">
        <v>77</v>
      </c>
      <c r="T31" s="18"/>
    </row>
    <row r="32" spans="1:20" x14ac:dyDescent="0.3">
      <c r="A32" s="4">
        <v>28</v>
      </c>
      <c r="B32" s="105" t="s">
        <v>62</v>
      </c>
      <c r="C32" s="68" t="s">
        <v>554</v>
      </c>
      <c r="D32" s="154" t="s">
        <v>25</v>
      </c>
      <c r="E32" s="66">
        <v>71</v>
      </c>
      <c r="F32" s="154"/>
      <c r="G32" s="69">
        <v>22</v>
      </c>
      <c r="H32" s="69">
        <v>18</v>
      </c>
      <c r="I32" s="54">
        <f t="shared" si="0"/>
        <v>40</v>
      </c>
      <c r="J32" s="180">
        <v>8822935952</v>
      </c>
      <c r="K32" s="69" t="s">
        <v>333</v>
      </c>
      <c r="L32" s="69" t="s">
        <v>334</v>
      </c>
      <c r="M32" s="69">
        <v>9864610293</v>
      </c>
      <c r="N32" s="69" t="s">
        <v>335</v>
      </c>
      <c r="O32" s="69">
        <v>8822254174</v>
      </c>
      <c r="P32" s="300">
        <v>43654</v>
      </c>
      <c r="Q32" s="301" t="s">
        <v>501</v>
      </c>
      <c r="R32" s="308"/>
      <c r="S32" s="285" t="s">
        <v>77</v>
      </c>
      <c r="T32" s="18"/>
    </row>
    <row r="33" spans="1:20" x14ac:dyDescent="0.3">
      <c r="A33" s="4">
        <v>29</v>
      </c>
      <c r="B33" s="105" t="s">
        <v>63</v>
      </c>
      <c r="C33" s="245" t="s">
        <v>555</v>
      </c>
      <c r="D33" s="246" t="s">
        <v>25</v>
      </c>
      <c r="E33" s="247">
        <v>18323050806</v>
      </c>
      <c r="F33" s="247"/>
      <c r="G33" s="241">
        <v>22</v>
      </c>
      <c r="H33" s="241">
        <v>21</v>
      </c>
      <c r="I33" s="54">
        <f t="shared" si="0"/>
        <v>43</v>
      </c>
      <c r="J33" s="180">
        <v>8822466229</v>
      </c>
      <c r="K33" s="241" t="s">
        <v>104</v>
      </c>
      <c r="L33" s="241" t="s">
        <v>105</v>
      </c>
      <c r="M33" s="241">
        <v>9854488526</v>
      </c>
      <c r="N33" s="241" t="s">
        <v>106</v>
      </c>
      <c r="O33" s="241">
        <v>9957265003</v>
      </c>
      <c r="P33" s="300">
        <v>43654</v>
      </c>
      <c r="Q33" s="301" t="s">
        <v>501</v>
      </c>
      <c r="R33" s="308"/>
      <c r="S33" s="285" t="s">
        <v>77</v>
      </c>
      <c r="T33" s="18"/>
    </row>
    <row r="34" spans="1:20" x14ac:dyDescent="0.3">
      <c r="A34" s="4">
        <v>30</v>
      </c>
      <c r="B34" s="105" t="s">
        <v>63</v>
      </c>
      <c r="C34" s="248" t="s">
        <v>556</v>
      </c>
      <c r="D34" s="242" t="s">
        <v>25</v>
      </c>
      <c r="E34" s="249">
        <v>18323050817</v>
      </c>
      <c r="F34" s="242"/>
      <c r="G34" s="189">
        <v>13</v>
      </c>
      <c r="H34" s="189">
        <v>13</v>
      </c>
      <c r="I34" s="54">
        <f t="shared" si="0"/>
        <v>26</v>
      </c>
      <c r="J34" s="180">
        <v>9859682673</v>
      </c>
      <c r="K34" s="189" t="s">
        <v>167</v>
      </c>
      <c r="L34" s="189" t="s">
        <v>168</v>
      </c>
      <c r="M34" s="189">
        <v>9401453174</v>
      </c>
      <c r="N34" s="189" t="s">
        <v>169</v>
      </c>
      <c r="O34" s="189">
        <v>9854429558</v>
      </c>
      <c r="P34" s="300">
        <v>43654</v>
      </c>
      <c r="Q34" s="301" t="s">
        <v>501</v>
      </c>
      <c r="R34" s="308"/>
      <c r="S34" s="285" t="s">
        <v>77</v>
      </c>
      <c r="T34" s="18"/>
    </row>
    <row r="35" spans="1:20" x14ac:dyDescent="0.3">
      <c r="A35" s="4">
        <v>31</v>
      </c>
      <c r="B35" s="105" t="s">
        <v>63</v>
      </c>
      <c r="C35" s="68" t="s">
        <v>557</v>
      </c>
      <c r="D35" s="184" t="s">
        <v>25</v>
      </c>
      <c r="E35" s="66">
        <v>18323050818</v>
      </c>
      <c r="F35" s="115"/>
      <c r="G35" s="156">
        <v>13</v>
      </c>
      <c r="H35" s="156">
        <v>14</v>
      </c>
      <c r="I35" s="54">
        <f t="shared" si="0"/>
        <v>27</v>
      </c>
      <c r="J35" s="180">
        <v>8761068217</v>
      </c>
      <c r="K35" s="69" t="s">
        <v>167</v>
      </c>
      <c r="L35" s="69" t="s">
        <v>168</v>
      </c>
      <c r="M35" s="156">
        <v>9401453174</v>
      </c>
      <c r="N35" s="69" t="s">
        <v>169</v>
      </c>
      <c r="O35" s="189">
        <v>9854429558</v>
      </c>
      <c r="P35" s="300">
        <v>43654</v>
      </c>
      <c r="Q35" s="301" t="s">
        <v>501</v>
      </c>
      <c r="R35" s="308"/>
      <c r="S35" s="267" t="s">
        <v>77</v>
      </c>
      <c r="T35" s="18"/>
    </row>
    <row r="36" spans="1:20" x14ac:dyDescent="0.3">
      <c r="A36" s="4">
        <v>32</v>
      </c>
      <c r="B36" s="105" t="s">
        <v>62</v>
      </c>
      <c r="C36" s="184" t="s">
        <v>558</v>
      </c>
      <c r="D36" s="184" t="s">
        <v>25</v>
      </c>
      <c r="E36" s="240">
        <v>18323051029</v>
      </c>
      <c r="F36" s="184"/>
      <c r="G36" s="240">
        <v>21</v>
      </c>
      <c r="H36" s="240">
        <v>16</v>
      </c>
      <c r="I36" s="54">
        <f t="shared" si="0"/>
        <v>37</v>
      </c>
      <c r="J36" s="184">
        <v>9508071540</v>
      </c>
      <c r="K36" s="184" t="s">
        <v>158</v>
      </c>
      <c r="L36" s="184" t="s">
        <v>159</v>
      </c>
      <c r="M36" s="184">
        <v>8876435447</v>
      </c>
      <c r="N36" s="184" t="s">
        <v>520</v>
      </c>
      <c r="O36" s="184">
        <v>9854466067</v>
      </c>
      <c r="P36" s="300">
        <v>43655</v>
      </c>
      <c r="Q36" s="301" t="s">
        <v>503</v>
      </c>
      <c r="R36" s="308"/>
      <c r="S36" s="267" t="s">
        <v>77</v>
      </c>
      <c r="T36" s="18"/>
    </row>
    <row r="37" spans="1:20" x14ac:dyDescent="0.3">
      <c r="A37" s="4">
        <v>33</v>
      </c>
      <c r="B37" s="105" t="s">
        <v>62</v>
      </c>
      <c r="C37" s="184" t="s">
        <v>559</v>
      </c>
      <c r="D37" s="154" t="s">
        <v>25</v>
      </c>
      <c r="E37" s="184">
        <v>18323051032</v>
      </c>
      <c r="F37" s="111"/>
      <c r="G37" s="69">
        <v>25</v>
      </c>
      <c r="H37" s="69">
        <v>16</v>
      </c>
      <c r="I37" s="54">
        <f t="shared" si="0"/>
        <v>41</v>
      </c>
      <c r="J37" s="180">
        <v>8822793428</v>
      </c>
      <c r="K37" s="69" t="s">
        <v>158</v>
      </c>
      <c r="L37" s="69" t="s">
        <v>159</v>
      </c>
      <c r="M37" s="69">
        <v>8876435447</v>
      </c>
      <c r="N37" s="69" t="s">
        <v>520</v>
      </c>
      <c r="O37" s="69">
        <v>9854466067</v>
      </c>
      <c r="P37" s="300">
        <v>43655</v>
      </c>
      <c r="Q37" s="301" t="s">
        <v>503</v>
      </c>
      <c r="R37" s="308"/>
      <c r="S37" s="267" t="s">
        <v>77</v>
      </c>
      <c r="T37" s="18"/>
    </row>
    <row r="38" spans="1:20" x14ac:dyDescent="0.3">
      <c r="A38" s="4">
        <v>34</v>
      </c>
      <c r="B38" s="105" t="s">
        <v>62</v>
      </c>
      <c r="C38" s="184" t="s">
        <v>560</v>
      </c>
      <c r="D38" s="184" t="s">
        <v>25</v>
      </c>
      <c r="E38" s="240">
        <v>18323051037</v>
      </c>
      <c r="F38" s="184"/>
      <c r="G38" s="240">
        <v>19</v>
      </c>
      <c r="H38" s="240">
        <v>24</v>
      </c>
      <c r="I38" s="54">
        <f t="shared" si="0"/>
        <v>43</v>
      </c>
      <c r="J38" s="184">
        <v>9678934146</v>
      </c>
      <c r="K38" s="184" t="s">
        <v>158</v>
      </c>
      <c r="L38" s="184" t="s">
        <v>159</v>
      </c>
      <c r="M38" s="184">
        <v>8876435447</v>
      </c>
      <c r="N38" s="184" t="s">
        <v>520</v>
      </c>
      <c r="O38" s="184">
        <v>9854466067</v>
      </c>
      <c r="P38" s="300">
        <v>43655</v>
      </c>
      <c r="Q38" s="301" t="s">
        <v>503</v>
      </c>
      <c r="R38" s="308"/>
      <c r="S38" s="267" t="s">
        <v>77</v>
      </c>
      <c r="T38" s="18"/>
    </row>
    <row r="39" spans="1:20" x14ac:dyDescent="0.3">
      <c r="A39" s="4">
        <v>35</v>
      </c>
      <c r="B39" s="105" t="s">
        <v>63</v>
      </c>
      <c r="C39" s="68" t="s">
        <v>561</v>
      </c>
      <c r="D39" s="184" t="s">
        <v>25</v>
      </c>
      <c r="E39" s="66">
        <v>18323050802</v>
      </c>
      <c r="F39" s="69"/>
      <c r="G39" s="156">
        <v>10</v>
      </c>
      <c r="H39" s="156">
        <v>8</v>
      </c>
      <c r="I39" s="54">
        <f t="shared" si="0"/>
        <v>18</v>
      </c>
      <c r="J39" s="180">
        <v>9707404205</v>
      </c>
      <c r="K39" s="184" t="s">
        <v>104</v>
      </c>
      <c r="L39" s="184" t="s">
        <v>105</v>
      </c>
      <c r="M39" s="184">
        <v>9854488526</v>
      </c>
      <c r="N39" s="184" t="s">
        <v>106</v>
      </c>
      <c r="O39" s="184">
        <v>9957265003</v>
      </c>
      <c r="P39" s="300">
        <v>43655</v>
      </c>
      <c r="Q39" s="301" t="s">
        <v>503</v>
      </c>
      <c r="R39" s="308"/>
      <c r="S39" s="267" t="s">
        <v>77</v>
      </c>
      <c r="T39" s="18"/>
    </row>
    <row r="40" spans="1:20" x14ac:dyDescent="0.3">
      <c r="A40" s="4">
        <v>36</v>
      </c>
      <c r="B40" s="105" t="s">
        <v>63</v>
      </c>
      <c r="C40" s="184" t="s">
        <v>562</v>
      </c>
      <c r="D40" s="184" t="s">
        <v>25</v>
      </c>
      <c r="E40" s="240">
        <v>18323050804</v>
      </c>
      <c r="F40" s="184"/>
      <c r="G40" s="240">
        <v>20</v>
      </c>
      <c r="H40" s="240">
        <v>16</v>
      </c>
      <c r="I40" s="54">
        <f t="shared" si="0"/>
        <v>36</v>
      </c>
      <c r="J40" s="184">
        <v>9854946383</v>
      </c>
      <c r="K40" s="184" t="s">
        <v>104</v>
      </c>
      <c r="L40" s="184" t="s">
        <v>105</v>
      </c>
      <c r="M40" s="184">
        <v>9854488526</v>
      </c>
      <c r="N40" s="184" t="s">
        <v>106</v>
      </c>
      <c r="O40" s="184">
        <v>9957265003</v>
      </c>
      <c r="P40" s="300">
        <v>43655</v>
      </c>
      <c r="Q40" s="301" t="s">
        <v>503</v>
      </c>
      <c r="R40" s="69"/>
      <c r="S40" s="285" t="s">
        <v>77</v>
      </c>
      <c r="T40" s="18"/>
    </row>
    <row r="41" spans="1:20" x14ac:dyDescent="0.3">
      <c r="A41" s="4">
        <v>37</v>
      </c>
      <c r="B41" s="105" t="s">
        <v>63</v>
      </c>
      <c r="C41" s="68" t="s">
        <v>563</v>
      </c>
      <c r="D41" s="154" t="s">
        <v>25</v>
      </c>
      <c r="E41" s="66">
        <v>18323050810</v>
      </c>
      <c r="F41" s="69"/>
      <c r="G41" s="156">
        <v>19</v>
      </c>
      <c r="H41" s="156">
        <v>15</v>
      </c>
      <c r="I41" s="54">
        <f t="shared" si="0"/>
        <v>34</v>
      </c>
      <c r="J41" s="184">
        <v>9954658954</v>
      </c>
      <c r="K41" s="69" t="s">
        <v>104</v>
      </c>
      <c r="L41" s="69" t="s">
        <v>105</v>
      </c>
      <c r="M41" s="69">
        <v>9854488526</v>
      </c>
      <c r="N41" s="69" t="s">
        <v>106</v>
      </c>
      <c r="O41" s="69">
        <v>9957265003</v>
      </c>
      <c r="P41" s="300">
        <v>43655</v>
      </c>
      <c r="Q41" s="301" t="s">
        <v>503</v>
      </c>
      <c r="R41" s="69"/>
      <c r="S41" s="285" t="s">
        <v>77</v>
      </c>
      <c r="T41" s="18"/>
    </row>
    <row r="42" spans="1:20" x14ac:dyDescent="0.3">
      <c r="A42" s="4">
        <v>38</v>
      </c>
      <c r="B42" s="105" t="s">
        <v>62</v>
      </c>
      <c r="C42" s="184" t="s">
        <v>564</v>
      </c>
      <c r="D42" s="184" t="s">
        <v>25</v>
      </c>
      <c r="E42" s="240">
        <v>18323050215</v>
      </c>
      <c r="F42" s="184"/>
      <c r="G42" s="240">
        <v>15</v>
      </c>
      <c r="H42" s="240">
        <v>8</v>
      </c>
      <c r="I42" s="54">
        <f t="shared" si="0"/>
        <v>23</v>
      </c>
      <c r="J42" s="184">
        <v>7399360452</v>
      </c>
      <c r="K42" s="184" t="s">
        <v>113</v>
      </c>
      <c r="L42" s="184" t="s">
        <v>114</v>
      </c>
      <c r="M42" s="184">
        <v>9706755177</v>
      </c>
      <c r="N42" s="184" t="s">
        <v>100</v>
      </c>
      <c r="O42" s="184">
        <v>9707556874</v>
      </c>
      <c r="P42" s="300">
        <v>43656</v>
      </c>
      <c r="Q42" s="301" t="s">
        <v>504</v>
      </c>
      <c r="R42" s="69"/>
      <c r="S42" s="285" t="s">
        <v>77</v>
      </c>
      <c r="T42" s="18"/>
    </row>
    <row r="43" spans="1:20" x14ac:dyDescent="0.3">
      <c r="A43" s="4">
        <v>39</v>
      </c>
      <c r="B43" s="105" t="s">
        <v>62</v>
      </c>
      <c r="C43" s="184" t="s">
        <v>565</v>
      </c>
      <c r="D43" s="184" t="s">
        <v>25</v>
      </c>
      <c r="E43" s="240">
        <v>18323050218</v>
      </c>
      <c r="F43" s="184"/>
      <c r="G43" s="240">
        <v>15</v>
      </c>
      <c r="H43" s="240">
        <v>10</v>
      </c>
      <c r="I43" s="54">
        <f t="shared" si="0"/>
        <v>25</v>
      </c>
      <c r="J43" s="180">
        <v>9706042207</v>
      </c>
      <c r="K43" s="184" t="s">
        <v>113</v>
      </c>
      <c r="L43" s="184" t="s">
        <v>114</v>
      </c>
      <c r="M43" s="184">
        <v>9706755177</v>
      </c>
      <c r="N43" s="184" t="s">
        <v>115</v>
      </c>
      <c r="O43" s="184">
        <v>9707445028</v>
      </c>
      <c r="P43" s="300">
        <v>43656</v>
      </c>
      <c r="Q43" s="301" t="s">
        <v>504</v>
      </c>
      <c r="R43" s="69"/>
      <c r="S43" s="285" t="s">
        <v>77</v>
      </c>
      <c r="T43" s="18"/>
    </row>
    <row r="44" spans="1:20" x14ac:dyDescent="0.3">
      <c r="A44" s="4">
        <v>40</v>
      </c>
      <c r="B44" s="105" t="s">
        <v>62</v>
      </c>
      <c r="C44" s="184" t="s">
        <v>566</v>
      </c>
      <c r="D44" s="184" t="s">
        <v>25</v>
      </c>
      <c r="E44" s="240">
        <v>18323050219</v>
      </c>
      <c r="F44" s="184"/>
      <c r="G44" s="240">
        <v>11</v>
      </c>
      <c r="H44" s="240">
        <v>13</v>
      </c>
      <c r="I44" s="54">
        <f t="shared" si="0"/>
        <v>24</v>
      </c>
      <c r="J44" s="309">
        <v>8486310256</v>
      </c>
      <c r="K44" s="184" t="s">
        <v>113</v>
      </c>
      <c r="L44" s="184" t="s">
        <v>114</v>
      </c>
      <c r="M44" s="184">
        <v>9706755177</v>
      </c>
      <c r="N44" s="184" t="s">
        <v>100</v>
      </c>
      <c r="O44" s="184">
        <v>9707556874</v>
      </c>
      <c r="P44" s="300">
        <v>43656</v>
      </c>
      <c r="Q44" s="301" t="s">
        <v>504</v>
      </c>
      <c r="R44" s="69"/>
      <c r="S44" s="285" t="s">
        <v>77</v>
      </c>
      <c r="T44" s="18"/>
    </row>
    <row r="45" spans="1:20" x14ac:dyDescent="0.3">
      <c r="A45" s="4">
        <v>41</v>
      </c>
      <c r="B45" s="105" t="s">
        <v>63</v>
      </c>
      <c r="C45" s="105" t="s">
        <v>567</v>
      </c>
      <c r="D45" s="250" t="s">
        <v>25</v>
      </c>
      <c r="E45" s="105">
        <v>18323050311</v>
      </c>
      <c r="F45" s="250"/>
      <c r="G45" s="105">
        <v>9</v>
      </c>
      <c r="H45" s="105">
        <v>12</v>
      </c>
      <c r="I45" s="54">
        <f t="shared" si="0"/>
        <v>21</v>
      </c>
      <c r="J45" s="105">
        <v>7576930996</v>
      </c>
      <c r="K45" s="250" t="s">
        <v>405</v>
      </c>
      <c r="L45" s="250" t="s">
        <v>406</v>
      </c>
      <c r="M45" s="250">
        <v>9401453183</v>
      </c>
      <c r="N45" s="250" t="s">
        <v>407</v>
      </c>
      <c r="O45" s="250">
        <v>9859777985</v>
      </c>
      <c r="P45" s="300">
        <v>43656</v>
      </c>
      <c r="Q45" s="301" t="s">
        <v>504</v>
      </c>
      <c r="R45" s="285"/>
      <c r="S45" s="285" t="s">
        <v>77</v>
      </c>
      <c r="T45" s="18"/>
    </row>
    <row r="46" spans="1:20" x14ac:dyDescent="0.3">
      <c r="A46" s="4">
        <v>42</v>
      </c>
      <c r="B46" s="105" t="s">
        <v>63</v>
      </c>
      <c r="C46" s="68" t="s">
        <v>568</v>
      </c>
      <c r="D46" s="250" t="s">
        <v>25</v>
      </c>
      <c r="E46" s="66">
        <v>18323050126</v>
      </c>
      <c r="F46" s="66"/>
      <c r="G46" s="105">
        <v>18</v>
      </c>
      <c r="H46" s="105">
        <v>17</v>
      </c>
      <c r="I46" s="54">
        <f t="shared" si="0"/>
        <v>35</v>
      </c>
      <c r="J46" s="180">
        <v>9859777781</v>
      </c>
      <c r="K46" s="105" t="s">
        <v>405</v>
      </c>
      <c r="L46" s="105" t="s">
        <v>406</v>
      </c>
      <c r="M46" s="105">
        <v>9401453183</v>
      </c>
      <c r="N46" s="105" t="s">
        <v>407</v>
      </c>
      <c r="O46" s="105">
        <v>9859777985</v>
      </c>
      <c r="P46" s="300">
        <v>43656</v>
      </c>
      <c r="Q46" s="301" t="s">
        <v>504</v>
      </c>
      <c r="R46" s="285"/>
      <c r="S46" s="285" t="s">
        <v>77</v>
      </c>
      <c r="T46" s="18"/>
    </row>
    <row r="47" spans="1:20" x14ac:dyDescent="0.3">
      <c r="A47" s="4">
        <v>43</v>
      </c>
      <c r="B47" s="105" t="s">
        <v>63</v>
      </c>
      <c r="C47" s="250" t="s">
        <v>569</v>
      </c>
      <c r="D47" s="250" t="s">
        <v>25</v>
      </c>
      <c r="E47" s="250">
        <v>18323050316</v>
      </c>
      <c r="F47" s="250"/>
      <c r="G47" s="251">
        <v>17</v>
      </c>
      <c r="H47" s="251">
        <v>16</v>
      </c>
      <c r="I47" s="54">
        <f t="shared" si="0"/>
        <v>33</v>
      </c>
      <c r="J47" s="105">
        <v>9707171020</v>
      </c>
      <c r="K47" s="250" t="s">
        <v>423</v>
      </c>
      <c r="L47" s="250" t="s">
        <v>424</v>
      </c>
      <c r="M47" s="250">
        <v>9859274482</v>
      </c>
      <c r="N47" s="250" t="s">
        <v>655</v>
      </c>
      <c r="O47" s="250">
        <v>9678773784</v>
      </c>
      <c r="P47" s="300">
        <v>43656</v>
      </c>
      <c r="Q47" s="301" t="s">
        <v>504</v>
      </c>
      <c r="R47" s="285"/>
      <c r="S47" s="285" t="s">
        <v>77</v>
      </c>
      <c r="T47" s="18"/>
    </row>
    <row r="48" spans="1:20" x14ac:dyDescent="0.3">
      <c r="A48" s="4">
        <v>44</v>
      </c>
      <c r="B48" s="105" t="s">
        <v>62</v>
      </c>
      <c r="C48" s="184" t="s">
        <v>570</v>
      </c>
      <c r="D48" s="184" t="s">
        <v>25</v>
      </c>
      <c r="E48" s="240">
        <v>18323050317</v>
      </c>
      <c r="F48" s="184"/>
      <c r="G48" s="240">
        <v>17</v>
      </c>
      <c r="H48" s="240">
        <v>14</v>
      </c>
      <c r="I48" s="54">
        <f t="shared" si="0"/>
        <v>31</v>
      </c>
      <c r="J48" s="309">
        <v>9577822078</v>
      </c>
      <c r="K48" s="184" t="s">
        <v>405</v>
      </c>
      <c r="L48" s="184" t="s">
        <v>406</v>
      </c>
      <c r="M48" s="184">
        <v>9401453183</v>
      </c>
      <c r="N48" s="184" t="s">
        <v>407</v>
      </c>
      <c r="O48" s="184">
        <v>9859777985</v>
      </c>
      <c r="P48" s="300">
        <v>43657</v>
      </c>
      <c r="Q48" s="301" t="s">
        <v>508</v>
      </c>
      <c r="R48" s="285"/>
      <c r="S48" s="285" t="s">
        <v>77</v>
      </c>
      <c r="T48" s="18"/>
    </row>
    <row r="49" spans="1:20" x14ac:dyDescent="0.3">
      <c r="A49" s="4">
        <v>45</v>
      </c>
      <c r="B49" s="105" t="s">
        <v>62</v>
      </c>
      <c r="C49" s="184" t="s">
        <v>571</v>
      </c>
      <c r="D49" s="184" t="s">
        <v>25</v>
      </c>
      <c r="E49" s="240">
        <v>18323050318</v>
      </c>
      <c r="F49" s="184"/>
      <c r="G49" s="240">
        <v>13</v>
      </c>
      <c r="H49" s="240">
        <v>17</v>
      </c>
      <c r="I49" s="54">
        <f t="shared" si="0"/>
        <v>30</v>
      </c>
      <c r="J49" s="105">
        <v>9859294452</v>
      </c>
      <c r="K49" s="184" t="s">
        <v>405</v>
      </c>
      <c r="L49" s="184" t="s">
        <v>406</v>
      </c>
      <c r="M49" s="184">
        <v>9401453183</v>
      </c>
      <c r="N49" s="184" t="s">
        <v>407</v>
      </c>
      <c r="O49" s="184">
        <v>9859777985</v>
      </c>
      <c r="P49" s="300">
        <v>43657</v>
      </c>
      <c r="Q49" s="301" t="s">
        <v>508</v>
      </c>
      <c r="R49" s="285"/>
      <c r="S49" s="285" t="s">
        <v>77</v>
      </c>
      <c r="T49" s="18"/>
    </row>
    <row r="50" spans="1:20" x14ac:dyDescent="0.3">
      <c r="A50" s="4">
        <v>46</v>
      </c>
      <c r="B50" s="105" t="s">
        <v>62</v>
      </c>
      <c r="C50" s="68" t="s">
        <v>572</v>
      </c>
      <c r="D50" s="154" t="s">
        <v>25</v>
      </c>
      <c r="E50" s="66">
        <v>18323050319</v>
      </c>
      <c r="F50" s="115"/>
      <c r="G50" s="69">
        <v>3</v>
      </c>
      <c r="H50" s="69">
        <v>8</v>
      </c>
      <c r="I50" s="54">
        <f t="shared" si="0"/>
        <v>11</v>
      </c>
      <c r="J50" s="180">
        <v>8721921492</v>
      </c>
      <c r="K50" s="69" t="s">
        <v>405</v>
      </c>
      <c r="L50" s="154" t="s">
        <v>406</v>
      </c>
      <c r="M50" s="69">
        <v>9401453183</v>
      </c>
      <c r="N50" s="69" t="s">
        <v>407</v>
      </c>
      <c r="O50" s="69">
        <v>9859777985</v>
      </c>
      <c r="P50" s="300">
        <v>43657</v>
      </c>
      <c r="Q50" s="301" t="s">
        <v>508</v>
      </c>
      <c r="R50" s="285"/>
      <c r="S50" s="285" t="s">
        <v>77</v>
      </c>
      <c r="T50" s="18"/>
    </row>
    <row r="51" spans="1:20" x14ac:dyDescent="0.3">
      <c r="A51" s="4">
        <v>47</v>
      </c>
      <c r="B51" s="105" t="s">
        <v>63</v>
      </c>
      <c r="C51" s="252" t="s">
        <v>573</v>
      </c>
      <c r="D51" s="242" t="s">
        <v>25</v>
      </c>
      <c r="E51" s="189">
        <v>18323050819</v>
      </c>
      <c r="F51" s="242"/>
      <c r="G51" s="189">
        <v>5</v>
      </c>
      <c r="H51" s="189">
        <v>12</v>
      </c>
      <c r="I51" s="54">
        <f t="shared" si="0"/>
        <v>17</v>
      </c>
      <c r="J51" s="189">
        <v>7399819912</v>
      </c>
      <c r="K51" s="189" t="s">
        <v>167</v>
      </c>
      <c r="L51" s="189" t="s">
        <v>168</v>
      </c>
      <c r="M51" s="189">
        <v>9401453174</v>
      </c>
      <c r="N51" s="189" t="s">
        <v>169</v>
      </c>
      <c r="O51" s="189">
        <v>9854429558</v>
      </c>
      <c r="P51" s="300">
        <v>43657</v>
      </c>
      <c r="Q51" s="301" t="s">
        <v>508</v>
      </c>
      <c r="R51" s="285"/>
      <c r="S51" s="285" t="s">
        <v>77</v>
      </c>
      <c r="T51" s="18"/>
    </row>
    <row r="52" spans="1:20" x14ac:dyDescent="0.3">
      <c r="A52" s="4">
        <v>48</v>
      </c>
      <c r="B52" s="105" t="s">
        <v>63</v>
      </c>
      <c r="C52" s="184" t="s">
        <v>574</v>
      </c>
      <c r="D52" s="184" t="s">
        <v>25</v>
      </c>
      <c r="E52" s="240">
        <v>18323050820</v>
      </c>
      <c r="F52" s="184"/>
      <c r="G52" s="156">
        <v>38</v>
      </c>
      <c r="H52" s="156">
        <v>36</v>
      </c>
      <c r="I52" s="54">
        <f t="shared" si="0"/>
        <v>74</v>
      </c>
      <c r="J52" s="184">
        <v>9957518196</v>
      </c>
      <c r="K52" s="184" t="s">
        <v>167</v>
      </c>
      <c r="L52" s="184" t="s">
        <v>168</v>
      </c>
      <c r="M52" s="184">
        <v>9401453174</v>
      </c>
      <c r="N52" s="184" t="s">
        <v>169</v>
      </c>
      <c r="O52" s="184">
        <v>9854429558</v>
      </c>
      <c r="P52" s="300">
        <v>43657</v>
      </c>
      <c r="Q52" s="301" t="s">
        <v>508</v>
      </c>
      <c r="R52" s="285"/>
      <c r="S52" s="285" t="s">
        <v>77</v>
      </c>
      <c r="T52" s="18"/>
    </row>
    <row r="53" spans="1:20" x14ac:dyDescent="0.3">
      <c r="A53" s="4">
        <v>49</v>
      </c>
      <c r="B53" s="105" t="s">
        <v>63</v>
      </c>
      <c r="C53" s="184" t="s">
        <v>575</v>
      </c>
      <c r="D53" s="184" t="s">
        <v>25</v>
      </c>
      <c r="E53" s="240">
        <v>18323050816</v>
      </c>
      <c r="F53" s="184"/>
      <c r="G53" s="240">
        <v>29</v>
      </c>
      <c r="H53" s="240">
        <v>28</v>
      </c>
      <c r="I53" s="54">
        <f t="shared" si="0"/>
        <v>57</v>
      </c>
      <c r="J53" s="310">
        <v>8134809905</v>
      </c>
      <c r="K53" s="184" t="s">
        <v>167</v>
      </c>
      <c r="L53" s="184" t="s">
        <v>168</v>
      </c>
      <c r="M53" s="184">
        <v>9401453174</v>
      </c>
      <c r="N53" s="184" t="s">
        <v>169</v>
      </c>
      <c r="O53" s="184">
        <v>9854429558</v>
      </c>
      <c r="P53" s="300">
        <v>43657</v>
      </c>
      <c r="Q53" s="301" t="s">
        <v>508</v>
      </c>
      <c r="R53" s="285"/>
      <c r="S53" s="285" t="s">
        <v>77</v>
      </c>
      <c r="T53" s="18"/>
    </row>
    <row r="54" spans="1:20" x14ac:dyDescent="0.3">
      <c r="A54" s="4">
        <v>50</v>
      </c>
      <c r="B54" s="105" t="s">
        <v>62</v>
      </c>
      <c r="C54" s="68" t="s">
        <v>576</v>
      </c>
      <c r="D54" s="154" t="s">
        <v>25</v>
      </c>
      <c r="E54" s="66">
        <v>18323051015</v>
      </c>
      <c r="F54" s="115"/>
      <c r="G54" s="69">
        <v>18</v>
      </c>
      <c r="H54" s="69">
        <v>20</v>
      </c>
      <c r="I54" s="54">
        <f t="shared" si="0"/>
        <v>38</v>
      </c>
      <c r="J54" s="180">
        <v>8822059628</v>
      </c>
      <c r="K54" s="69" t="s">
        <v>656</v>
      </c>
      <c r="L54" s="156" t="s">
        <v>657</v>
      </c>
      <c r="M54" s="156">
        <v>7899676550</v>
      </c>
      <c r="N54" s="156" t="s">
        <v>658</v>
      </c>
      <c r="O54" s="156">
        <v>9577909024</v>
      </c>
      <c r="P54" s="300">
        <v>43658</v>
      </c>
      <c r="Q54" s="301" t="s">
        <v>509</v>
      </c>
      <c r="R54" s="285"/>
      <c r="S54" s="285" t="s">
        <v>77</v>
      </c>
      <c r="T54" s="18"/>
    </row>
    <row r="55" spans="1:20" x14ac:dyDescent="0.3">
      <c r="A55" s="4">
        <v>51</v>
      </c>
      <c r="B55" s="105" t="s">
        <v>62</v>
      </c>
      <c r="C55" s="66" t="s">
        <v>577</v>
      </c>
      <c r="D55" s="184" t="s">
        <v>25</v>
      </c>
      <c r="E55" s="66">
        <v>18323051007</v>
      </c>
      <c r="F55" s="115"/>
      <c r="G55" s="156">
        <v>11</v>
      </c>
      <c r="H55" s="156">
        <v>10</v>
      </c>
      <c r="I55" s="54">
        <f t="shared" si="0"/>
        <v>21</v>
      </c>
      <c r="J55" s="180">
        <v>7035835237</v>
      </c>
      <c r="K55" s="69" t="s">
        <v>158</v>
      </c>
      <c r="L55" s="156" t="s">
        <v>159</v>
      </c>
      <c r="M55" s="156">
        <v>8876435447</v>
      </c>
      <c r="N55" s="156" t="s">
        <v>520</v>
      </c>
      <c r="O55" s="156">
        <v>9854466067</v>
      </c>
      <c r="P55" s="300">
        <v>43658</v>
      </c>
      <c r="Q55" s="301" t="s">
        <v>509</v>
      </c>
      <c r="R55" s="285"/>
      <c r="S55" s="285" t="s">
        <v>77</v>
      </c>
      <c r="T55" s="18"/>
    </row>
    <row r="56" spans="1:20" x14ac:dyDescent="0.3">
      <c r="A56" s="4">
        <v>52</v>
      </c>
      <c r="B56" s="105" t="s">
        <v>62</v>
      </c>
      <c r="C56" s="68" t="s">
        <v>578</v>
      </c>
      <c r="D56" s="154" t="s">
        <v>25</v>
      </c>
      <c r="E56" s="66">
        <v>18323051008</v>
      </c>
      <c r="F56" s="69"/>
      <c r="G56" s="156">
        <v>23</v>
      </c>
      <c r="H56" s="156">
        <v>25</v>
      </c>
      <c r="I56" s="54">
        <f t="shared" si="0"/>
        <v>48</v>
      </c>
      <c r="J56" s="180">
        <v>9864047554</v>
      </c>
      <c r="K56" s="156" t="s">
        <v>158</v>
      </c>
      <c r="L56" s="156" t="s">
        <v>159</v>
      </c>
      <c r="M56" s="156">
        <v>8876435447</v>
      </c>
      <c r="N56" s="156" t="s">
        <v>520</v>
      </c>
      <c r="O56" s="156">
        <v>9854466067</v>
      </c>
      <c r="P56" s="300">
        <v>43658</v>
      </c>
      <c r="Q56" s="301" t="s">
        <v>509</v>
      </c>
      <c r="R56" s="285"/>
      <c r="S56" s="285" t="s">
        <v>77</v>
      </c>
      <c r="T56" s="18"/>
    </row>
    <row r="57" spans="1:20" x14ac:dyDescent="0.3">
      <c r="A57" s="4">
        <v>53</v>
      </c>
      <c r="B57" s="105" t="s">
        <v>63</v>
      </c>
      <c r="C57" s="253" t="s">
        <v>579</v>
      </c>
      <c r="D57" s="159" t="s">
        <v>25</v>
      </c>
      <c r="E57" s="160">
        <v>18323050913</v>
      </c>
      <c r="F57" s="159"/>
      <c r="G57" s="254">
        <v>18</v>
      </c>
      <c r="H57" s="254">
        <v>13</v>
      </c>
      <c r="I57" s="54">
        <f t="shared" si="0"/>
        <v>31</v>
      </c>
      <c r="J57" s="160">
        <v>9954614147</v>
      </c>
      <c r="K57" s="160" t="s">
        <v>505</v>
      </c>
      <c r="L57" s="159" t="s">
        <v>506</v>
      </c>
      <c r="M57" s="160">
        <v>9854306269</v>
      </c>
      <c r="N57" s="160" t="s">
        <v>507</v>
      </c>
      <c r="O57" s="160">
        <v>9954683359</v>
      </c>
      <c r="P57" s="300">
        <v>43658</v>
      </c>
      <c r="Q57" s="301" t="s">
        <v>509</v>
      </c>
      <c r="R57" s="285"/>
      <c r="S57" s="285" t="s">
        <v>77</v>
      </c>
      <c r="T57" s="18"/>
    </row>
    <row r="58" spans="1:20" x14ac:dyDescent="0.3">
      <c r="A58" s="4">
        <v>54</v>
      </c>
      <c r="B58" s="105" t="s">
        <v>63</v>
      </c>
      <c r="C58" s="253" t="s">
        <v>484</v>
      </c>
      <c r="D58" s="159" t="s">
        <v>25</v>
      </c>
      <c r="E58" s="160">
        <v>18323050914</v>
      </c>
      <c r="F58" s="159"/>
      <c r="G58" s="160">
        <v>23</v>
      </c>
      <c r="H58" s="160">
        <v>41</v>
      </c>
      <c r="I58" s="54">
        <f t="shared" si="0"/>
        <v>64</v>
      </c>
      <c r="J58" s="160">
        <v>7896543625</v>
      </c>
      <c r="K58" s="160" t="s">
        <v>505</v>
      </c>
      <c r="L58" s="159" t="s">
        <v>506</v>
      </c>
      <c r="M58" s="160">
        <v>9854306269</v>
      </c>
      <c r="N58" s="160" t="s">
        <v>507</v>
      </c>
      <c r="O58" s="160">
        <v>9954683359</v>
      </c>
      <c r="P58" s="300">
        <v>43658</v>
      </c>
      <c r="Q58" s="301" t="s">
        <v>509</v>
      </c>
      <c r="R58" s="285"/>
      <c r="S58" s="285"/>
      <c r="T58" s="18"/>
    </row>
    <row r="59" spans="1:20" x14ac:dyDescent="0.3">
      <c r="A59" s="4">
        <v>55</v>
      </c>
      <c r="B59" s="105" t="s">
        <v>63</v>
      </c>
      <c r="C59" s="253" t="s">
        <v>580</v>
      </c>
      <c r="D59" s="159" t="s">
        <v>25</v>
      </c>
      <c r="E59" s="160">
        <v>18323050915</v>
      </c>
      <c r="F59" s="255"/>
      <c r="G59" s="256">
        <v>22</v>
      </c>
      <c r="H59" s="256">
        <v>14</v>
      </c>
      <c r="I59" s="54">
        <f t="shared" si="0"/>
        <v>36</v>
      </c>
      <c r="J59" s="160">
        <v>7035050181</v>
      </c>
      <c r="K59" s="160" t="s">
        <v>505</v>
      </c>
      <c r="L59" s="159" t="s">
        <v>506</v>
      </c>
      <c r="M59" s="160">
        <v>9854306269</v>
      </c>
      <c r="N59" s="160" t="s">
        <v>507</v>
      </c>
      <c r="O59" s="160">
        <v>9954683359</v>
      </c>
      <c r="P59" s="300">
        <v>43658</v>
      </c>
      <c r="Q59" s="301" t="s">
        <v>509</v>
      </c>
      <c r="R59" s="285"/>
      <c r="S59" s="285" t="s">
        <v>77</v>
      </c>
      <c r="T59" s="18"/>
    </row>
    <row r="60" spans="1:20" ht="45.75" x14ac:dyDescent="0.3">
      <c r="A60" s="4">
        <v>56</v>
      </c>
      <c r="B60" s="105" t="s">
        <v>62</v>
      </c>
      <c r="C60" s="253" t="s">
        <v>581</v>
      </c>
      <c r="D60" s="159" t="s">
        <v>25</v>
      </c>
      <c r="E60" s="160">
        <v>34</v>
      </c>
      <c r="F60" s="138"/>
      <c r="G60" s="160">
        <v>19</v>
      </c>
      <c r="H60" s="160">
        <v>26</v>
      </c>
      <c r="I60" s="54">
        <f t="shared" si="0"/>
        <v>45</v>
      </c>
      <c r="J60" s="311" t="s">
        <v>659</v>
      </c>
      <c r="K60" s="160" t="s">
        <v>73</v>
      </c>
      <c r="L60" s="160" t="s">
        <v>213</v>
      </c>
      <c r="M60" s="160">
        <v>9864140254</v>
      </c>
      <c r="N60" s="160" t="s">
        <v>397</v>
      </c>
      <c r="O60" s="160">
        <v>8822848490</v>
      </c>
      <c r="P60" s="300">
        <v>43659</v>
      </c>
      <c r="Q60" s="301" t="s">
        <v>497</v>
      </c>
      <c r="R60" s="285"/>
      <c r="S60" s="285" t="s">
        <v>77</v>
      </c>
      <c r="T60" s="18"/>
    </row>
    <row r="61" spans="1:20" x14ac:dyDescent="0.3">
      <c r="A61" s="4">
        <v>57</v>
      </c>
      <c r="B61" s="105" t="s">
        <v>62</v>
      </c>
      <c r="C61" s="253" t="s">
        <v>582</v>
      </c>
      <c r="D61" s="159" t="s">
        <v>25</v>
      </c>
      <c r="E61" s="160">
        <v>101</v>
      </c>
      <c r="F61" s="159"/>
      <c r="G61" s="160">
        <v>7</v>
      </c>
      <c r="H61" s="160">
        <v>6</v>
      </c>
      <c r="I61" s="54">
        <f t="shared" si="0"/>
        <v>13</v>
      </c>
      <c r="J61" s="160">
        <v>9707487781</v>
      </c>
      <c r="K61" s="160" t="s">
        <v>73</v>
      </c>
      <c r="L61" s="160" t="s">
        <v>213</v>
      </c>
      <c r="M61" s="160">
        <v>9864140254</v>
      </c>
      <c r="N61" s="160" t="s">
        <v>188</v>
      </c>
      <c r="O61" s="160">
        <v>9854328593</v>
      </c>
      <c r="P61" s="300">
        <v>43659</v>
      </c>
      <c r="Q61" s="301" t="s">
        <v>497</v>
      </c>
      <c r="R61" s="285"/>
      <c r="S61" s="285" t="s">
        <v>77</v>
      </c>
      <c r="T61" s="18"/>
    </row>
    <row r="62" spans="1:20" ht="45.75" x14ac:dyDescent="0.3">
      <c r="A62" s="4">
        <v>58</v>
      </c>
      <c r="B62" s="105" t="s">
        <v>62</v>
      </c>
      <c r="C62" s="253" t="s">
        <v>583</v>
      </c>
      <c r="D62" s="159" t="s">
        <v>25</v>
      </c>
      <c r="E62" s="160">
        <v>33</v>
      </c>
      <c r="F62" s="138"/>
      <c r="G62" s="160">
        <v>24</v>
      </c>
      <c r="H62" s="160">
        <v>22</v>
      </c>
      <c r="I62" s="54">
        <f t="shared" si="0"/>
        <v>46</v>
      </c>
      <c r="J62" s="311" t="s">
        <v>660</v>
      </c>
      <c r="K62" s="160" t="s">
        <v>73</v>
      </c>
      <c r="L62" s="160" t="s">
        <v>213</v>
      </c>
      <c r="M62" s="160">
        <v>9864140254</v>
      </c>
      <c r="N62" s="160" t="s">
        <v>214</v>
      </c>
      <c r="O62" s="160">
        <v>9707560780</v>
      </c>
      <c r="P62" s="300">
        <v>43659</v>
      </c>
      <c r="Q62" s="301" t="s">
        <v>497</v>
      </c>
      <c r="R62" s="285"/>
      <c r="S62" s="285" t="s">
        <v>77</v>
      </c>
      <c r="T62" s="18"/>
    </row>
    <row r="63" spans="1:20" ht="30.75" x14ac:dyDescent="0.3">
      <c r="A63" s="4">
        <v>59</v>
      </c>
      <c r="B63" s="105" t="s">
        <v>63</v>
      </c>
      <c r="C63" s="253" t="s">
        <v>584</v>
      </c>
      <c r="D63" s="159" t="s">
        <v>25</v>
      </c>
      <c r="E63" s="160">
        <v>51</v>
      </c>
      <c r="F63" s="159"/>
      <c r="G63" s="160">
        <v>13</v>
      </c>
      <c r="H63" s="160">
        <v>12</v>
      </c>
      <c r="I63" s="54">
        <f t="shared" si="0"/>
        <v>25</v>
      </c>
      <c r="J63" s="311" t="s">
        <v>661</v>
      </c>
      <c r="K63" s="160" t="s">
        <v>376</v>
      </c>
      <c r="L63" s="160" t="s">
        <v>377</v>
      </c>
      <c r="M63" s="160">
        <v>9859033743</v>
      </c>
      <c r="N63" s="160" t="s">
        <v>378</v>
      </c>
      <c r="O63" s="160">
        <v>9577632178</v>
      </c>
      <c r="P63" s="300">
        <v>43659</v>
      </c>
      <c r="Q63" s="301" t="s">
        <v>497</v>
      </c>
      <c r="R63" s="267"/>
      <c r="S63" s="267" t="s">
        <v>77</v>
      </c>
      <c r="T63" s="18"/>
    </row>
    <row r="64" spans="1:20" x14ac:dyDescent="0.3">
      <c r="A64" s="4">
        <v>60</v>
      </c>
      <c r="B64" s="105" t="s">
        <v>63</v>
      </c>
      <c r="C64" s="253" t="s">
        <v>584</v>
      </c>
      <c r="D64" s="159" t="s">
        <v>25</v>
      </c>
      <c r="E64" s="160">
        <v>74</v>
      </c>
      <c r="F64" s="159"/>
      <c r="G64" s="160">
        <v>7</v>
      </c>
      <c r="H64" s="160">
        <v>7</v>
      </c>
      <c r="I64" s="54">
        <f t="shared" si="0"/>
        <v>14</v>
      </c>
      <c r="J64" s="160">
        <v>7896229357</v>
      </c>
      <c r="K64" s="160" t="s">
        <v>376</v>
      </c>
      <c r="L64" s="160" t="s">
        <v>377</v>
      </c>
      <c r="M64" s="160">
        <v>9859033743</v>
      </c>
      <c r="N64" s="160" t="s">
        <v>378</v>
      </c>
      <c r="O64" s="160">
        <v>9577632178</v>
      </c>
      <c r="P64" s="300">
        <v>43659</v>
      </c>
      <c r="Q64" s="301" t="s">
        <v>497</v>
      </c>
      <c r="R64" s="285"/>
      <c r="S64" s="285" t="s">
        <v>77</v>
      </c>
      <c r="T64" s="18"/>
    </row>
    <row r="65" spans="1:20" x14ac:dyDescent="0.3">
      <c r="A65" s="4">
        <v>61</v>
      </c>
      <c r="B65" s="105" t="s">
        <v>63</v>
      </c>
      <c r="C65" s="253" t="s">
        <v>585</v>
      </c>
      <c r="D65" s="159" t="s">
        <v>25</v>
      </c>
      <c r="E65" s="160">
        <v>49</v>
      </c>
      <c r="F65" s="159"/>
      <c r="G65" s="160">
        <v>5</v>
      </c>
      <c r="H65" s="160">
        <v>23</v>
      </c>
      <c r="I65" s="54">
        <f t="shared" si="0"/>
        <v>28</v>
      </c>
      <c r="J65" s="160">
        <v>8254879661</v>
      </c>
      <c r="K65" s="160" t="s">
        <v>662</v>
      </c>
      <c r="L65" s="160" t="s">
        <v>377</v>
      </c>
      <c r="M65" s="160">
        <v>9859033743</v>
      </c>
      <c r="N65" s="160" t="s">
        <v>381</v>
      </c>
      <c r="O65" s="160">
        <v>8136031652</v>
      </c>
      <c r="P65" s="300">
        <v>43659</v>
      </c>
      <c r="Q65" s="301" t="s">
        <v>497</v>
      </c>
      <c r="R65" s="267"/>
      <c r="S65" s="267" t="s">
        <v>77</v>
      </c>
      <c r="T65" s="18"/>
    </row>
    <row r="66" spans="1:20" x14ac:dyDescent="0.3">
      <c r="A66" s="4">
        <v>62</v>
      </c>
      <c r="B66" s="78"/>
      <c r="C66" s="257"/>
      <c r="D66" s="258"/>
      <c r="E66" s="259"/>
      <c r="F66" s="258"/>
      <c r="G66" s="259"/>
      <c r="H66" s="259"/>
      <c r="I66" s="54">
        <f t="shared" si="0"/>
        <v>0</v>
      </c>
      <c r="J66" s="312"/>
      <c r="K66" s="259"/>
      <c r="L66" s="259"/>
      <c r="M66" s="259"/>
      <c r="N66" s="259"/>
      <c r="O66" s="259"/>
      <c r="P66" s="305">
        <v>43660</v>
      </c>
      <c r="Q66" s="306" t="s">
        <v>498</v>
      </c>
      <c r="R66" s="307"/>
      <c r="S66" s="307"/>
      <c r="T66" s="18"/>
    </row>
    <row r="67" spans="1:20" ht="30" x14ac:dyDescent="0.3">
      <c r="A67" s="4">
        <v>63</v>
      </c>
      <c r="B67" s="105" t="s">
        <v>62</v>
      </c>
      <c r="C67" s="68" t="s">
        <v>586</v>
      </c>
      <c r="D67" s="184" t="s">
        <v>25</v>
      </c>
      <c r="E67" s="66">
        <v>18323051013</v>
      </c>
      <c r="F67" s="115"/>
      <c r="G67" s="156">
        <v>14</v>
      </c>
      <c r="H67" s="156">
        <v>12</v>
      </c>
      <c r="I67" s="54">
        <f t="shared" si="0"/>
        <v>26</v>
      </c>
      <c r="J67" s="180">
        <v>9085162734</v>
      </c>
      <c r="K67" s="184" t="s">
        <v>126</v>
      </c>
      <c r="L67" s="184" t="s">
        <v>127</v>
      </c>
      <c r="M67" s="184">
        <v>8399009685</v>
      </c>
      <c r="N67" s="184" t="s">
        <v>128</v>
      </c>
      <c r="O67" s="184">
        <v>9085388395</v>
      </c>
      <c r="P67" s="300">
        <v>43661</v>
      </c>
      <c r="Q67" s="301" t="s">
        <v>501</v>
      </c>
      <c r="R67" s="302"/>
      <c r="S67" s="285" t="s">
        <v>77</v>
      </c>
      <c r="T67" s="18"/>
    </row>
    <row r="68" spans="1:20" ht="30" x14ac:dyDescent="0.3">
      <c r="A68" s="4">
        <v>64</v>
      </c>
      <c r="B68" s="105" t="s">
        <v>62</v>
      </c>
      <c r="C68" s="184" t="s">
        <v>587</v>
      </c>
      <c r="D68" s="184" t="s">
        <v>25</v>
      </c>
      <c r="E68" s="240">
        <v>18323051014</v>
      </c>
      <c r="F68" s="184"/>
      <c r="G68" s="156">
        <v>16</v>
      </c>
      <c r="H68" s="156">
        <v>18</v>
      </c>
      <c r="I68" s="54">
        <f t="shared" si="0"/>
        <v>34</v>
      </c>
      <c r="J68" s="180">
        <v>9508992622</v>
      </c>
      <c r="K68" s="184" t="s">
        <v>126</v>
      </c>
      <c r="L68" s="184" t="s">
        <v>127</v>
      </c>
      <c r="M68" s="184">
        <v>8399009685</v>
      </c>
      <c r="N68" s="184" t="s">
        <v>128</v>
      </c>
      <c r="O68" s="184">
        <v>9085388395</v>
      </c>
      <c r="P68" s="300">
        <v>43661</v>
      </c>
      <c r="Q68" s="301" t="s">
        <v>501</v>
      </c>
      <c r="R68" s="302"/>
      <c r="S68" s="285" t="s">
        <v>77</v>
      </c>
      <c r="T68" s="18"/>
    </row>
    <row r="69" spans="1:20" ht="30" x14ac:dyDescent="0.3">
      <c r="A69" s="4">
        <v>65</v>
      </c>
      <c r="B69" s="105" t="s">
        <v>63</v>
      </c>
      <c r="C69" s="184" t="s">
        <v>588</v>
      </c>
      <c r="D69" s="184" t="s">
        <v>25</v>
      </c>
      <c r="E69" s="240">
        <v>18323051023</v>
      </c>
      <c r="F69" s="184"/>
      <c r="G69" s="156">
        <v>5</v>
      </c>
      <c r="H69" s="156">
        <v>7</v>
      </c>
      <c r="I69" s="54">
        <f t="shared" si="0"/>
        <v>12</v>
      </c>
      <c r="J69" s="156">
        <v>9706722205</v>
      </c>
      <c r="K69" s="184" t="s">
        <v>126</v>
      </c>
      <c r="L69" s="184" t="s">
        <v>127</v>
      </c>
      <c r="M69" s="184">
        <v>8399009685</v>
      </c>
      <c r="N69" s="184" t="s">
        <v>128</v>
      </c>
      <c r="O69" s="184">
        <v>9085388395</v>
      </c>
      <c r="P69" s="300">
        <v>43661</v>
      </c>
      <c r="Q69" s="301" t="s">
        <v>501</v>
      </c>
      <c r="R69" s="302"/>
      <c r="S69" s="285" t="s">
        <v>77</v>
      </c>
      <c r="T69" s="18"/>
    </row>
    <row r="70" spans="1:20" ht="30" x14ac:dyDescent="0.3">
      <c r="A70" s="4">
        <v>66</v>
      </c>
      <c r="B70" s="105" t="s">
        <v>63</v>
      </c>
      <c r="C70" s="184" t="s">
        <v>589</v>
      </c>
      <c r="D70" s="184" t="s">
        <v>25</v>
      </c>
      <c r="E70" s="240">
        <v>18323051024</v>
      </c>
      <c r="F70" s="184"/>
      <c r="G70" s="156">
        <v>16</v>
      </c>
      <c r="H70" s="156">
        <v>18</v>
      </c>
      <c r="I70" s="54">
        <f t="shared" ref="I70:I133" si="1">SUM(G70:H70)</f>
        <v>34</v>
      </c>
      <c r="J70" s="180">
        <v>9854200460</v>
      </c>
      <c r="K70" s="184" t="s">
        <v>126</v>
      </c>
      <c r="L70" s="184" t="s">
        <v>127</v>
      </c>
      <c r="M70" s="184">
        <v>8399009685</v>
      </c>
      <c r="N70" s="184" t="s">
        <v>128</v>
      </c>
      <c r="O70" s="184">
        <v>9085388395</v>
      </c>
      <c r="P70" s="300">
        <v>43661</v>
      </c>
      <c r="Q70" s="301" t="s">
        <v>501</v>
      </c>
      <c r="R70" s="285"/>
      <c r="S70" s="285" t="s">
        <v>77</v>
      </c>
      <c r="T70" s="18"/>
    </row>
    <row r="71" spans="1:20" x14ac:dyDescent="0.3">
      <c r="A71" s="4">
        <v>67</v>
      </c>
      <c r="B71" s="105" t="s">
        <v>62</v>
      </c>
      <c r="C71" s="68" t="s">
        <v>590</v>
      </c>
      <c r="D71" s="184" t="s">
        <v>25</v>
      </c>
      <c r="E71" s="66">
        <v>18323050205</v>
      </c>
      <c r="F71" s="115"/>
      <c r="G71" s="156">
        <v>16</v>
      </c>
      <c r="H71" s="156">
        <v>20</v>
      </c>
      <c r="I71" s="54">
        <f t="shared" si="1"/>
        <v>36</v>
      </c>
      <c r="J71" s="180">
        <v>8486520751</v>
      </c>
      <c r="K71" s="156" t="s">
        <v>203</v>
      </c>
      <c r="L71" s="156" t="s">
        <v>204</v>
      </c>
      <c r="M71" s="156">
        <v>9854375127</v>
      </c>
      <c r="N71" s="156" t="s">
        <v>515</v>
      </c>
      <c r="O71" s="156">
        <v>9678115412</v>
      </c>
      <c r="P71" s="300">
        <v>43662</v>
      </c>
      <c r="Q71" s="301" t="s">
        <v>503</v>
      </c>
      <c r="R71" s="285"/>
      <c r="S71" s="285" t="s">
        <v>77</v>
      </c>
      <c r="T71" s="18"/>
    </row>
    <row r="72" spans="1:20" x14ac:dyDescent="0.3">
      <c r="A72" s="4">
        <v>68</v>
      </c>
      <c r="B72" s="105" t="s">
        <v>62</v>
      </c>
      <c r="C72" s="68" t="s">
        <v>591</v>
      </c>
      <c r="D72" s="250" t="s">
        <v>25</v>
      </c>
      <c r="E72" s="66">
        <v>18323050206</v>
      </c>
      <c r="F72" s="66"/>
      <c r="G72" s="260">
        <v>43</v>
      </c>
      <c r="H72" s="260">
        <v>29</v>
      </c>
      <c r="I72" s="54">
        <f t="shared" si="1"/>
        <v>72</v>
      </c>
      <c r="J72" s="180">
        <v>8724006947</v>
      </c>
      <c r="K72" s="69" t="s">
        <v>203</v>
      </c>
      <c r="L72" s="69" t="s">
        <v>204</v>
      </c>
      <c r="M72" s="69">
        <v>9854375127</v>
      </c>
      <c r="N72" s="69" t="s">
        <v>515</v>
      </c>
      <c r="O72" s="69">
        <v>9678115412</v>
      </c>
      <c r="P72" s="300">
        <v>43662</v>
      </c>
      <c r="Q72" s="301" t="s">
        <v>503</v>
      </c>
      <c r="R72" s="267"/>
      <c r="S72" s="285" t="s">
        <v>77</v>
      </c>
      <c r="T72" s="18"/>
    </row>
    <row r="73" spans="1:20" x14ac:dyDescent="0.3">
      <c r="A73" s="4">
        <v>69</v>
      </c>
      <c r="B73" s="105" t="s">
        <v>63</v>
      </c>
      <c r="C73" s="184" t="s">
        <v>592</v>
      </c>
      <c r="D73" s="184" t="s">
        <v>25</v>
      </c>
      <c r="E73" s="240">
        <v>18323051002</v>
      </c>
      <c r="F73" s="184"/>
      <c r="G73" s="240">
        <v>24</v>
      </c>
      <c r="H73" s="240">
        <v>32</v>
      </c>
      <c r="I73" s="54">
        <f t="shared" si="1"/>
        <v>56</v>
      </c>
      <c r="J73" s="184">
        <v>7664024476</v>
      </c>
      <c r="K73" s="184" t="s">
        <v>104</v>
      </c>
      <c r="L73" s="184" t="s">
        <v>105</v>
      </c>
      <c r="M73" s="184">
        <v>9854488526</v>
      </c>
      <c r="N73" s="184" t="s">
        <v>663</v>
      </c>
      <c r="O73" s="184">
        <v>9613264053</v>
      </c>
      <c r="P73" s="300">
        <v>43662</v>
      </c>
      <c r="Q73" s="301" t="s">
        <v>503</v>
      </c>
      <c r="R73" s="267"/>
      <c r="S73" s="285" t="s">
        <v>77</v>
      </c>
      <c r="T73" s="18"/>
    </row>
    <row r="74" spans="1:20" x14ac:dyDescent="0.3">
      <c r="A74" s="4">
        <v>70</v>
      </c>
      <c r="B74" s="105" t="s">
        <v>63</v>
      </c>
      <c r="C74" s="184" t="s">
        <v>593</v>
      </c>
      <c r="D74" s="184" t="s">
        <v>25</v>
      </c>
      <c r="E74" s="240">
        <v>18323051030</v>
      </c>
      <c r="F74" s="184"/>
      <c r="G74" s="240">
        <v>14</v>
      </c>
      <c r="H74" s="240">
        <v>13</v>
      </c>
      <c r="I74" s="54">
        <f t="shared" si="1"/>
        <v>27</v>
      </c>
      <c r="J74" s="184">
        <v>9864350689</v>
      </c>
      <c r="K74" s="184" t="s">
        <v>104</v>
      </c>
      <c r="L74" s="184" t="s">
        <v>105</v>
      </c>
      <c r="M74" s="184">
        <v>9854488526</v>
      </c>
      <c r="N74" s="184" t="s">
        <v>663</v>
      </c>
      <c r="O74" s="184">
        <v>9613264053</v>
      </c>
      <c r="P74" s="300">
        <v>43662</v>
      </c>
      <c r="Q74" s="301" t="s">
        <v>503</v>
      </c>
      <c r="R74" s="267"/>
      <c r="S74" s="285" t="s">
        <v>77</v>
      </c>
      <c r="T74" s="18"/>
    </row>
    <row r="75" spans="1:20" x14ac:dyDescent="0.3">
      <c r="A75" s="4">
        <v>71</v>
      </c>
      <c r="B75" s="105" t="s">
        <v>62</v>
      </c>
      <c r="C75" s="245" t="s">
        <v>594</v>
      </c>
      <c r="D75" s="156" t="s">
        <v>25</v>
      </c>
      <c r="E75" s="66">
        <v>18323050728</v>
      </c>
      <c r="F75" s="115"/>
      <c r="G75" s="156">
        <v>18</v>
      </c>
      <c r="H75" s="156">
        <v>17</v>
      </c>
      <c r="I75" s="54">
        <f t="shared" si="1"/>
        <v>35</v>
      </c>
      <c r="J75" s="180">
        <v>8876259201</v>
      </c>
      <c r="K75" s="184" t="s">
        <v>104</v>
      </c>
      <c r="L75" s="184" t="s">
        <v>105</v>
      </c>
      <c r="M75" s="184">
        <v>9854488526</v>
      </c>
      <c r="N75" s="184" t="s">
        <v>106</v>
      </c>
      <c r="O75" s="184">
        <v>9957265003</v>
      </c>
      <c r="P75" s="300">
        <v>43663</v>
      </c>
      <c r="Q75" s="301" t="s">
        <v>504</v>
      </c>
      <c r="R75" s="267"/>
      <c r="S75" s="285" t="s">
        <v>77</v>
      </c>
      <c r="T75" s="18"/>
    </row>
    <row r="76" spans="1:20" ht="30" x14ac:dyDescent="0.3">
      <c r="A76" s="4">
        <v>72</v>
      </c>
      <c r="B76" s="105" t="s">
        <v>62</v>
      </c>
      <c r="C76" s="245" t="s">
        <v>595</v>
      </c>
      <c r="D76" s="156" t="s">
        <v>25</v>
      </c>
      <c r="E76" s="66">
        <v>18323050729</v>
      </c>
      <c r="F76" s="115"/>
      <c r="G76" s="156">
        <v>15</v>
      </c>
      <c r="H76" s="156">
        <v>11</v>
      </c>
      <c r="I76" s="54">
        <f t="shared" si="1"/>
        <v>26</v>
      </c>
      <c r="J76" s="184" t="s">
        <v>664</v>
      </c>
      <c r="K76" s="184" t="s">
        <v>104</v>
      </c>
      <c r="L76" s="184" t="s">
        <v>105</v>
      </c>
      <c r="M76" s="184">
        <v>9854488526</v>
      </c>
      <c r="N76" s="184" t="s">
        <v>106</v>
      </c>
      <c r="O76" s="184">
        <v>9957265003</v>
      </c>
      <c r="P76" s="300">
        <v>43663</v>
      </c>
      <c r="Q76" s="301" t="s">
        <v>504</v>
      </c>
      <c r="R76" s="267"/>
      <c r="S76" s="285" t="s">
        <v>77</v>
      </c>
      <c r="T76" s="18"/>
    </row>
    <row r="77" spans="1:20" x14ac:dyDescent="0.3">
      <c r="A77" s="4">
        <v>73</v>
      </c>
      <c r="B77" s="105" t="s">
        <v>63</v>
      </c>
      <c r="C77" s="245" t="s">
        <v>596</v>
      </c>
      <c r="D77" s="156" t="s">
        <v>25</v>
      </c>
      <c r="E77" s="66">
        <v>18323050807</v>
      </c>
      <c r="F77" s="115"/>
      <c r="G77" s="156">
        <v>18</v>
      </c>
      <c r="H77" s="156">
        <v>16</v>
      </c>
      <c r="I77" s="54">
        <f t="shared" si="1"/>
        <v>34</v>
      </c>
      <c r="J77" s="184">
        <v>9577217224</v>
      </c>
      <c r="K77" s="184" t="s">
        <v>104</v>
      </c>
      <c r="L77" s="184" t="s">
        <v>105</v>
      </c>
      <c r="M77" s="184">
        <v>9854488526</v>
      </c>
      <c r="N77" s="184" t="s">
        <v>106</v>
      </c>
      <c r="O77" s="184">
        <v>9957265003</v>
      </c>
      <c r="P77" s="300">
        <v>43663</v>
      </c>
      <c r="Q77" s="301" t="s">
        <v>504</v>
      </c>
      <c r="R77" s="266"/>
      <c r="S77" s="267" t="s">
        <v>77</v>
      </c>
      <c r="T77" s="18"/>
    </row>
    <row r="78" spans="1:20" x14ac:dyDescent="0.3">
      <c r="A78" s="4">
        <v>74</v>
      </c>
      <c r="B78" s="105" t="s">
        <v>63</v>
      </c>
      <c r="C78" s="245" t="s">
        <v>597</v>
      </c>
      <c r="D78" s="246" t="s">
        <v>25</v>
      </c>
      <c r="E78" s="247">
        <v>18323050808</v>
      </c>
      <c r="F78" s="247"/>
      <c r="G78" s="241">
        <v>22</v>
      </c>
      <c r="H78" s="241">
        <v>25</v>
      </c>
      <c r="I78" s="54">
        <f t="shared" si="1"/>
        <v>47</v>
      </c>
      <c r="J78" s="180">
        <v>9864508679</v>
      </c>
      <c r="K78" s="241" t="s">
        <v>104</v>
      </c>
      <c r="L78" s="241" t="s">
        <v>105</v>
      </c>
      <c r="M78" s="241">
        <v>9854488526</v>
      </c>
      <c r="N78" s="241" t="s">
        <v>106</v>
      </c>
      <c r="O78" s="241">
        <v>9957265003</v>
      </c>
      <c r="P78" s="300">
        <v>43663</v>
      </c>
      <c r="Q78" s="301" t="s">
        <v>504</v>
      </c>
      <c r="R78" s="267"/>
      <c r="S78" s="285" t="s">
        <v>77</v>
      </c>
      <c r="T78" s="18"/>
    </row>
    <row r="79" spans="1:20" x14ac:dyDescent="0.3">
      <c r="A79" s="4">
        <v>75</v>
      </c>
      <c r="B79" s="105" t="s">
        <v>62</v>
      </c>
      <c r="C79" s="245" t="s">
        <v>440</v>
      </c>
      <c r="D79" s="242" t="s">
        <v>25</v>
      </c>
      <c r="E79" s="247">
        <v>18323050917</v>
      </c>
      <c r="F79" s="115"/>
      <c r="G79" s="156">
        <v>9</v>
      </c>
      <c r="H79" s="156">
        <v>14</v>
      </c>
      <c r="I79" s="54">
        <f t="shared" si="1"/>
        <v>23</v>
      </c>
      <c r="J79" s="180">
        <v>9401362989</v>
      </c>
      <c r="K79" s="69" t="s">
        <v>93</v>
      </c>
      <c r="L79" s="156" t="s">
        <v>120</v>
      </c>
      <c r="M79" s="156">
        <v>8486221284</v>
      </c>
      <c r="N79" s="156" t="s">
        <v>95</v>
      </c>
      <c r="O79" s="156">
        <v>9954432392</v>
      </c>
      <c r="P79" s="300">
        <v>43664</v>
      </c>
      <c r="Q79" s="301" t="s">
        <v>508</v>
      </c>
      <c r="R79" s="267"/>
      <c r="S79" s="285" t="s">
        <v>77</v>
      </c>
      <c r="T79" s="18"/>
    </row>
    <row r="80" spans="1:20" x14ac:dyDescent="0.3">
      <c r="A80" s="4">
        <v>76</v>
      </c>
      <c r="B80" s="105" t="s">
        <v>62</v>
      </c>
      <c r="C80" s="68" t="s">
        <v>598</v>
      </c>
      <c r="D80" s="184" t="s">
        <v>25</v>
      </c>
      <c r="E80" s="66">
        <v>18323050918</v>
      </c>
      <c r="F80" s="115"/>
      <c r="G80" s="156">
        <v>12</v>
      </c>
      <c r="H80" s="156">
        <v>16</v>
      </c>
      <c r="I80" s="54">
        <f t="shared" si="1"/>
        <v>28</v>
      </c>
      <c r="J80" s="180">
        <v>9957917080</v>
      </c>
      <c r="K80" s="154" t="s">
        <v>93</v>
      </c>
      <c r="L80" s="184" t="s">
        <v>120</v>
      </c>
      <c r="M80" s="184">
        <v>8486221284</v>
      </c>
      <c r="N80" s="184" t="s">
        <v>95</v>
      </c>
      <c r="O80" s="184">
        <v>9954432392</v>
      </c>
      <c r="P80" s="300">
        <v>43664</v>
      </c>
      <c r="Q80" s="301" t="s">
        <v>508</v>
      </c>
      <c r="R80" s="267"/>
      <c r="S80" s="285" t="s">
        <v>77</v>
      </c>
      <c r="T80" s="18"/>
    </row>
    <row r="81" spans="1:20" x14ac:dyDescent="0.3">
      <c r="A81" s="4">
        <v>77</v>
      </c>
      <c r="B81" s="239" t="s">
        <v>63</v>
      </c>
      <c r="C81" s="239" t="s">
        <v>599</v>
      </c>
      <c r="D81" s="239" t="s">
        <v>25</v>
      </c>
      <c r="E81" s="239">
        <v>11</v>
      </c>
      <c r="F81" s="239"/>
      <c r="G81" s="239">
        <v>23</v>
      </c>
      <c r="H81" s="239">
        <v>25</v>
      </c>
      <c r="I81" s="54">
        <f t="shared" si="1"/>
        <v>48</v>
      </c>
      <c r="J81" s="239">
        <v>9859759998</v>
      </c>
      <c r="K81" s="239" t="s">
        <v>238</v>
      </c>
      <c r="L81" s="239" t="s">
        <v>239</v>
      </c>
      <c r="M81" s="239">
        <v>9613826996</v>
      </c>
      <c r="N81" s="239" t="s">
        <v>240</v>
      </c>
      <c r="O81" s="239">
        <v>9859877013</v>
      </c>
      <c r="P81" s="300">
        <v>43664</v>
      </c>
      <c r="Q81" s="301" t="s">
        <v>508</v>
      </c>
      <c r="R81" s="267"/>
      <c r="S81" s="285" t="s">
        <v>77</v>
      </c>
      <c r="T81" s="18"/>
    </row>
    <row r="82" spans="1:20" ht="30.75" x14ac:dyDescent="0.3">
      <c r="A82" s="4">
        <v>78</v>
      </c>
      <c r="B82" s="239" t="s">
        <v>63</v>
      </c>
      <c r="C82" s="239" t="s">
        <v>600</v>
      </c>
      <c r="D82" s="239" t="s">
        <v>25</v>
      </c>
      <c r="E82" s="239">
        <v>12</v>
      </c>
      <c r="F82" s="239"/>
      <c r="G82" s="239">
        <v>14</v>
      </c>
      <c r="H82" s="239">
        <v>24</v>
      </c>
      <c r="I82" s="54">
        <f t="shared" si="1"/>
        <v>38</v>
      </c>
      <c r="J82" s="303" t="s">
        <v>665</v>
      </c>
      <c r="K82" s="239" t="s">
        <v>238</v>
      </c>
      <c r="L82" s="239" t="s">
        <v>239</v>
      </c>
      <c r="M82" s="239">
        <v>9613826996</v>
      </c>
      <c r="N82" s="239" t="s">
        <v>240</v>
      </c>
      <c r="O82" s="239">
        <v>9859877013</v>
      </c>
      <c r="P82" s="300">
        <v>43664</v>
      </c>
      <c r="Q82" s="301" t="s">
        <v>508</v>
      </c>
      <c r="R82" s="189"/>
      <c r="S82" s="267" t="s">
        <v>77</v>
      </c>
      <c r="T82" s="18"/>
    </row>
    <row r="83" spans="1:20" x14ac:dyDescent="0.3">
      <c r="A83" s="4">
        <v>79</v>
      </c>
      <c r="B83" s="105" t="s">
        <v>62</v>
      </c>
      <c r="C83" s="68" t="s">
        <v>601</v>
      </c>
      <c r="D83" s="154" t="s">
        <v>25</v>
      </c>
      <c r="E83" s="66">
        <v>18323050724</v>
      </c>
      <c r="F83" s="154"/>
      <c r="G83" s="69">
        <v>15</v>
      </c>
      <c r="H83" s="69">
        <v>16</v>
      </c>
      <c r="I83" s="54">
        <f t="shared" si="1"/>
        <v>31</v>
      </c>
      <c r="J83" s="180">
        <v>8011307616</v>
      </c>
      <c r="K83" s="69" t="s">
        <v>104</v>
      </c>
      <c r="L83" s="69" t="s">
        <v>105</v>
      </c>
      <c r="M83" s="69">
        <v>9854488526</v>
      </c>
      <c r="N83" s="69" t="s">
        <v>106</v>
      </c>
      <c r="O83" s="69">
        <v>9957265003</v>
      </c>
      <c r="P83" s="300">
        <v>43665</v>
      </c>
      <c r="Q83" s="301" t="s">
        <v>509</v>
      </c>
      <c r="R83" s="189"/>
      <c r="S83" s="267" t="s">
        <v>77</v>
      </c>
      <c r="T83" s="18"/>
    </row>
    <row r="84" spans="1:20" x14ac:dyDescent="0.3">
      <c r="A84" s="4">
        <v>80</v>
      </c>
      <c r="B84" s="105" t="s">
        <v>62</v>
      </c>
      <c r="C84" s="68" t="s">
        <v>602</v>
      </c>
      <c r="D84" s="156" t="s">
        <v>25</v>
      </c>
      <c r="E84" s="66">
        <v>18323050726</v>
      </c>
      <c r="F84" s="115"/>
      <c r="G84" s="156">
        <v>12</v>
      </c>
      <c r="H84" s="156">
        <v>16</v>
      </c>
      <c r="I84" s="54">
        <f t="shared" si="1"/>
        <v>28</v>
      </c>
      <c r="J84" s="180">
        <v>9085881620</v>
      </c>
      <c r="K84" s="184" t="s">
        <v>104</v>
      </c>
      <c r="L84" s="184" t="s">
        <v>105</v>
      </c>
      <c r="M84" s="184">
        <v>9854488526</v>
      </c>
      <c r="N84" s="184" t="s">
        <v>106</v>
      </c>
      <c r="O84" s="184">
        <v>9957265003</v>
      </c>
      <c r="P84" s="300">
        <v>43665</v>
      </c>
      <c r="Q84" s="301" t="s">
        <v>509</v>
      </c>
      <c r="R84" s="189"/>
      <c r="S84" s="189" t="s">
        <v>77</v>
      </c>
      <c r="T84" s="18"/>
    </row>
    <row r="85" spans="1:20" x14ac:dyDescent="0.3">
      <c r="A85" s="4">
        <v>81</v>
      </c>
      <c r="B85" s="105" t="s">
        <v>62</v>
      </c>
      <c r="C85" s="250" t="s">
        <v>603</v>
      </c>
      <c r="D85" s="250" t="s">
        <v>25</v>
      </c>
      <c r="E85" s="105">
        <v>18323050127</v>
      </c>
      <c r="F85" s="250"/>
      <c r="G85" s="105">
        <v>31</v>
      </c>
      <c r="H85" s="105">
        <v>24</v>
      </c>
      <c r="I85" s="54">
        <f t="shared" si="1"/>
        <v>55</v>
      </c>
      <c r="J85" s="105">
        <v>9707356616</v>
      </c>
      <c r="K85" s="105" t="s">
        <v>104</v>
      </c>
      <c r="L85" s="105" t="s">
        <v>105</v>
      </c>
      <c r="M85" s="105">
        <v>9854488526</v>
      </c>
      <c r="N85" s="105" t="s">
        <v>106</v>
      </c>
      <c r="O85" s="105">
        <v>9957265003</v>
      </c>
      <c r="P85" s="300">
        <v>43665</v>
      </c>
      <c r="Q85" s="301" t="s">
        <v>509</v>
      </c>
      <c r="R85" s="189"/>
      <c r="S85" s="267" t="s">
        <v>77</v>
      </c>
      <c r="T85" s="18"/>
    </row>
    <row r="86" spans="1:20" x14ac:dyDescent="0.3">
      <c r="A86" s="4">
        <v>82</v>
      </c>
      <c r="B86" s="105" t="s">
        <v>63</v>
      </c>
      <c r="C86" s="184" t="s">
        <v>604</v>
      </c>
      <c r="D86" s="184" t="s">
        <v>25</v>
      </c>
      <c r="E86" s="240">
        <v>18323050905</v>
      </c>
      <c r="F86" s="184"/>
      <c r="G86" s="240">
        <v>31</v>
      </c>
      <c r="H86" s="240">
        <v>25</v>
      </c>
      <c r="I86" s="54">
        <f t="shared" si="1"/>
        <v>56</v>
      </c>
      <c r="J86" s="184">
        <v>9613352482</v>
      </c>
      <c r="K86" s="184" t="s">
        <v>510</v>
      </c>
      <c r="L86" s="184" t="s">
        <v>511</v>
      </c>
      <c r="M86" s="184">
        <v>9085919086</v>
      </c>
      <c r="N86" s="184" t="s">
        <v>512</v>
      </c>
      <c r="O86" s="184">
        <v>8749944879</v>
      </c>
      <c r="P86" s="300">
        <v>43665</v>
      </c>
      <c r="Q86" s="301" t="s">
        <v>509</v>
      </c>
      <c r="R86" s="156"/>
      <c r="S86" s="285"/>
      <c r="T86" s="18"/>
    </row>
    <row r="87" spans="1:20" x14ac:dyDescent="0.3">
      <c r="A87" s="4">
        <v>83</v>
      </c>
      <c r="B87" s="105" t="s">
        <v>63</v>
      </c>
      <c r="C87" s="68" t="s">
        <v>605</v>
      </c>
      <c r="D87" s="184" t="s">
        <v>25</v>
      </c>
      <c r="E87" s="66">
        <v>18323050906</v>
      </c>
      <c r="F87" s="69"/>
      <c r="G87" s="156">
        <v>20</v>
      </c>
      <c r="H87" s="156">
        <v>20</v>
      </c>
      <c r="I87" s="54">
        <f t="shared" si="1"/>
        <v>40</v>
      </c>
      <c r="J87" s="180">
        <v>9678741449</v>
      </c>
      <c r="K87" s="69" t="s">
        <v>510</v>
      </c>
      <c r="L87" s="69" t="s">
        <v>511</v>
      </c>
      <c r="M87" s="69">
        <v>9085919086</v>
      </c>
      <c r="N87" s="69" t="s">
        <v>512</v>
      </c>
      <c r="O87" s="69">
        <v>8749944879</v>
      </c>
      <c r="P87" s="300">
        <v>43665</v>
      </c>
      <c r="Q87" s="301" t="s">
        <v>509</v>
      </c>
      <c r="R87" s="156"/>
      <c r="S87" s="285" t="s">
        <v>77</v>
      </c>
      <c r="T87" s="18"/>
    </row>
    <row r="88" spans="1:20" x14ac:dyDescent="0.3">
      <c r="A88" s="4">
        <v>84</v>
      </c>
      <c r="B88" s="105" t="s">
        <v>62</v>
      </c>
      <c r="C88" s="184" t="s">
        <v>606</v>
      </c>
      <c r="D88" s="184" t="s">
        <v>25</v>
      </c>
      <c r="E88" s="240">
        <v>18323050921</v>
      </c>
      <c r="F88" s="184"/>
      <c r="G88" s="240">
        <v>19</v>
      </c>
      <c r="H88" s="240">
        <v>19</v>
      </c>
      <c r="I88" s="54">
        <f t="shared" si="1"/>
        <v>38</v>
      </c>
      <c r="J88" s="184">
        <v>9085275406</v>
      </c>
      <c r="K88" s="184" t="s">
        <v>510</v>
      </c>
      <c r="L88" s="184" t="s">
        <v>511</v>
      </c>
      <c r="M88" s="184">
        <v>9085919086</v>
      </c>
      <c r="N88" s="184" t="s">
        <v>666</v>
      </c>
      <c r="O88" s="184">
        <v>9613285322</v>
      </c>
      <c r="P88" s="300">
        <v>43666</v>
      </c>
      <c r="Q88" s="301" t="s">
        <v>497</v>
      </c>
      <c r="R88" s="156"/>
      <c r="S88" s="285" t="s">
        <v>77</v>
      </c>
      <c r="T88" s="18"/>
    </row>
    <row r="89" spans="1:20" x14ac:dyDescent="0.3">
      <c r="A89" s="4">
        <v>85</v>
      </c>
      <c r="B89" s="105" t="s">
        <v>62</v>
      </c>
      <c r="C89" s="184" t="s">
        <v>607</v>
      </c>
      <c r="D89" s="184" t="s">
        <v>25</v>
      </c>
      <c r="E89" s="240">
        <v>18323050925</v>
      </c>
      <c r="F89" s="184"/>
      <c r="G89" s="240">
        <v>25</v>
      </c>
      <c r="H89" s="240">
        <v>26</v>
      </c>
      <c r="I89" s="54">
        <f t="shared" si="1"/>
        <v>51</v>
      </c>
      <c r="J89" s="184">
        <v>9957848462</v>
      </c>
      <c r="K89" s="184" t="s">
        <v>510</v>
      </c>
      <c r="L89" s="184" t="s">
        <v>511</v>
      </c>
      <c r="M89" s="184">
        <v>9085919086</v>
      </c>
      <c r="N89" s="184" t="s">
        <v>666</v>
      </c>
      <c r="O89" s="184">
        <v>9613285322</v>
      </c>
      <c r="P89" s="300">
        <v>43666</v>
      </c>
      <c r="Q89" s="301" t="s">
        <v>497</v>
      </c>
      <c r="R89" s="156"/>
      <c r="S89" s="285" t="s">
        <v>77</v>
      </c>
      <c r="T89" s="18"/>
    </row>
    <row r="90" spans="1:20" x14ac:dyDescent="0.3">
      <c r="A90" s="4">
        <v>86</v>
      </c>
      <c r="B90" s="105" t="s">
        <v>63</v>
      </c>
      <c r="C90" s="245" t="s">
        <v>608</v>
      </c>
      <c r="D90" s="242" t="s">
        <v>25</v>
      </c>
      <c r="E90" s="247">
        <v>18323050910</v>
      </c>
      <c r="F90" s="69"/>
      <c r="G90" s="156">
        <v>29</v>
      </c>
      <c r="H90" s="156">
        <v>22</v>
      </c>
      <c r="I90" s="54">
        <f t="shared" si="1"/>
        <v>51</v>
      </c>
      <c r="J90" s="180">
        <v>9864698702</v>
      </c>
      <c r="K90" s="69" t="s">
        <v>505</v>
      </c>
      <c r="L90" s="69" t="s">
        <v>506</v>
      </c>
      <c r="M90" s="156">
        <v>9854306269</v>
      </c>
      <c r="N90" s="69" t="s">
        <v>507</v>
      </c>
      <c r="O90" s="69">
        <v>9954683359</v>
      </c>
      <c r="P90" s="300">
        <v>43666</v>
      </c>
      <c r="Q90" s="301" t="s">
        <v>497</v>
      </c>
      <c r="R90" s="156"/>
      <c r="S90" s="285" t="s">
        <v>77</v>
      </c>
      <c r="T90" s="18"/>
    </row>
    <row r="91" spans="1:20" x14ac:dyDescent="0.3">
      <c r="A91" s="4">
        <v>87</v>
      </c>
      <c r="B91" s="105" t="s">
        <v>63</v>
      </c>
      <c r="C91" s="68" t="s">
        <v>579</v>
      </c>
      <c r="D91" s="154" t="s">
        <v>25</v>
      </c>
      <c r="E91" s="66">
        <v>18323050913</v>
      </c>
      <c r="F91" s="115"/>
      <c r="G91" s="156">
        <v>18</v>
      </c>
      <c r="H91" s="156">
        <v>13</v>
      </c>
      <c r="I91" s="54">
        <f t="shared" si="1"/>
        <v>31</v>
      </c>
      <c r="J91" s="184">
        <v>9954614147</v>
      </c>
      <c r="K91" s="156" t="s">
        <v>167</v>
      </c>
      <c r="L91" s="156" t="s">
        <v>168</v>
      </c>
      <c r="M91" s="156">
        <v>9401453174</v>
      </c>
      <c r="N91" s="156" t="s">
        <v>169</v>
      </c>
      <c r="O91" s="156">
        <v>9854429558</v>
      </c>
      <c r="P91" s="300">
        <v>43666</v>
      </c>
      <c r="Q91" s="301" t="s">
        <v>497</v>
      </c>
      <c r="R91" s="156"/>
      <c r="S91" s="285" t="s">
        <v>77</v>
      </c>
      <c r="T91" s="18"/>
    </row>
    <row r="92" spans="1:20" x14ac:dyDescent="0.3">
      <c r="A92" s="4">
        <v>88</v>
      </c>
      <c r="B92" s="78"/>
      <c r="C92" s="244"/>
      <c r="D92" s="186"/>
      <c r="E92" s="76"/>
      <c r="F92" s="103"/>
      <c r="G92" s="121"/>
      <c r="H92" s="121"/>
      <c r="I92" s="54">
        <f t="shared" si="1"/>
        <v>0</v>
      </c>
      <c r="J92" s="186"/>
      <c r="K92" s="121"/>
      <c r="L92" s="121"/>
      <c r="M92" s="121"/>
      <c r="N92" s="121"/>
      <c r="O92" s="121"/>
      <c r="P92" s="305">
        <v>43667</v>
      </c>
      <c r="Q92" s="306" t="s">
        <v>498</v>
      </c>
      <c r="R92" s="121"/>
      <c r="S92" s="307"/>
      <c r="T92" s="18"/>
    </row>
    <row r="93" spans="1:20" x14ac:dyDescent="0.3">
      <c r="A93" s="4">
        <v>89</v>
      </c>
      <c r="B93" s="105" t="s">
        <v>62</v>
      </c>
      <c r="C93" s="154" t="s">
        <v>609</v>
      </c>
      <c r="D93" s="154" t="s">
        <v>25</v>
      </c>
      <c r="E93" s="154">
        <v>91</v>
      </c>
      <c r="F93" s="154"/>
      <c r="G93" s="261">
        <v>8</v>
      </c>
      <c r="H93" s="261">
        <v>11</v>
      </c>
      <c r="I93" s="54">
        <f t="shared" si="1"/>
        <v>19</v>
      </c>
      <c r="J93" s="154">
        <v>8964958865</v>
      </c>
      <c r="K93" s="154" t="s">
        <v>667</v>
      </c>
      <c r="L93" s="154" t="s">
        <v>668</v>
      </c>
      <c r="M93" s="154">
        <v>9864755573</v>
      </c>
      <c r="N93" s="154" t="s">
        <v>669</v>
      </c>
      <c r="O93" s="154">
        <v>9864917174</v>
      </c>
      <c r="P93" s="300">
        <v>43668</v>
      </c>
      <c r="Q93" s="301" t="s">
        <v>501</v>
      </c>
      <c r="R93" s="156"/>
      <c r="S93" s="285" t="s">
        <v>77</v>
      </c>
      <c r="T93" s="18"/>
    </row>
    <row r="94" spans="1:20" x14ac:dyDescent="0.3">
      <c r="A94" s="4">
        <v>90</v>
      </c>
      <c r="B94" s="105" t="s">
        <v>62</v>
      </c>
      <c r="C94" s="184" t="s">
        <v>610</v>
      </c>
      <c r="D94" s="184" t="s">
        <v>25</v>
      </c>
      <c r="E94" s="240">
        <v>96</v>
      </c>
      <c r="F94" s="184"/>
      <c r="G94" s="240">
        <v>14</v>
      </c>
      <c r="H94" s="240">
        <v>9</v>
      </c>
      <c r="I94" s="54">
        <f t="shared" si="1"/>
        <v>23</v>
      </c>
      <c r="J94" s="184">
        <v>9707092178</v>
      </c>
      <c r="K94" s="184" t="s">
        <v>82</v>
      </c>
      <c r="L94" s="184" t="s">
        <v>83</v>
      </c>
      <c r="M94" s="184">
        <v>9954471705</v>
      </c>
      <c r="N94" s="184" t="s">
        <v>367</v>
      </c>
      <c r="O94" s="184">
        <v>8822434947</v>
      </c>
      <c r="P94" s="300">
        <v>43668</v>
      </c>
      <c r="Q94" s="301" t="s">
        <v>501</v>
      </c>
      <c r="R94" s="156"/>
      <c r="S94" s="285" t="s">
        <v>77</v>
      </c>
      <c r="T94" s="18"/>
    </row>
    <row r="95" spans="1:20" ht="30" x14ac:dyDescent="0.3">
      <c r="A95" s="4">
        <v>91</v>
      </c>
      <c r="B95" s="105" t="s">
        <v>62</v>
      </c>
      <c r="C95" s="184" t="s">
        <v>611</v>
      </c>
      <c r="D95" s="184" t="s">
        <v>25</v>
      </c>
      <c r="E95" s="240">
        <v>113</v>
      </c>
      <c r="F95" s="184"/>
      <c r="G95" s="240">
        <v>8</v>
      </c>
      <c r="H95" s="240">
        <v>7</v>
      </c>
      <c r="I95" s="54">
        <f t="shared" si="1"/>
        <v>15</v>
      </c>
      <c r="J95" s="184" t="s">
        <v>670</v>
      </c>
      <c r="K95" s="184" t="s">
        <v>399</v>
      </c>
      <c r="L95" s="184" t="s">
        <v>400</v>
      </c>
      <c r="M95" s="184">
        <v>9864337230</v>
      </c>
      <c r="N95" s="184" t="s">
        <v>401</v>
      </c>
      <c r="O95" s="184">
        <v>7399481246</v>
      </c>
      <c r="P95" s="300">
        <v>43668</v>
      </c>
      <c r="Q95" s="301" t="s">
        <v>501</v>
      </c>
      <c r="R95" s="156"/>
      <c r="S95" s="285" t="s">
        <v>77</v>
      </c>
      <c r="T95" s="18"/>
    </row>
    <row r="96" spans="1:20" x14ac:dyDescent="0.3">
      <c r="A96" s="4">
        <v>92</v>
      </c>
      <c r="B96" s="105" t="s">
        <v>63</v>
      </c>
      <c r="C96" s="262" t="s">
        <v>612</v>
      </c>
      <c r="D96" s="262" t="s">
        <v>25</v>
      </c>
      <c r="E96" s="263">
        <v>12</v>
      </c>
      <c r="F96" s="262"/>
      <c r="G96" s="263">
        <v>24</v>
      </c>
      <c r="H96" s="263">
        <v>18</v>
      </c>
      <c r="I96" s="54">
        <f t="shared" si="1"/>
        <v>42</v>
      </c>
      <c r="J96" s="262">
        <v>8822451981</v>
      </c>
      <c r="K96" s="262" t="s">
        <v>671</v>
      </c>
      <c r="L96" s="262" t="s">
        <v>370</v>
      </c>
      <c r="M96" s="262">
        <v>7896105505</v>
      </c>
      <c r="N96" s="262" t="s">
        <v>672</v>
      </c>
      <c r="O96" s="262">
        <v>9864537132</v>
      </c>
      <c r="P96" s="300">
        <v>43668</v>
      </c>
      <c r="Q96" s="301" t="s">
        <v>501</v>
      </c>
      <c r="R96" s="156"/>
      <c r="S96" s="285" t="s">
        <v>77</v>
      </c>
      <c r="T96" s="18"/>
    </row>
    <row r="97" spans="1:20" x14ac:dyDescent="0.3">
      <c r="A97" s="4">
        <v>93</v>
      </c>
      <c r="B97" s="241" t="s">
        <v>63</v>
      </c>
      <c r="C97" s="264" t="s">
        <v>613</v>
      </c>
      <c r="D97" s="264" t="s">
        <v>25</v>
      </c>
      <c r="E97" s="265">
        <v>13</v>
      </c>
      <c r="F97" s="264"/>
      <c r="G97" s="265">
        <v>20</v>
      </c>
      <c r="H97" s="265">
        <v>18</v>
      </c>
      <c r="I97" s="54">
        <f t="shared" si="1"/>
        <v>38</v>
      </c>
      <c r="J97" s="264">
        <v>9864581138</v>
      </c>
      <c r="K97" s="264" t="s">
        <v>671</v>
      </c>
      <c r="L97" s="264" t="s">
        <v>370</v>
      </c>
      <c r="M97" s="264">
        <v>7896105505</v>
      </c>
      <c r="N97" s="264" t="s">
        <v>672</v>
      </c>
      <c r="O97" s="264">
        <v>9864537132</v>
      </c>
      <c r="P97" s="300">
        <v>43668</v>
      </c>
      <c r="Q97" s="301" t="s">
        <v>501</v>
      </c>
      <c r="R97" s="189"/>
      <c r="S97" s="267" t="s">
        <v>77</v>
      </c>
      <c r="T97" s="18"/>
    </row>
    <row r="98" spans="1:20" x14ac:dyDescent="0.3">
      <c r="A98" s="4">
        <v>94</v>
      </c>
      <c r="B98" s="241" t="s">
        <v>62</v>
      </c>
      <c r="C98" s="266" t="s">
        <v>614</v>
      </c>
      <c r="D98" s="267" t="s">
        <v>25</v>
      </c>
      <c r="E98" s="266">
        <v>17</v>
      </c>
      <c r="F98" s="266"/>
      <c r="G98" s="266">
        <v>20</v>
      </c>
      <c r="H98" s="266">
        <v>23</v>
      </c>
      <c r="I98" s="54">
        <f t="shared" si="1"/>
        <v>43</v>
      </c>
      <c r="J98" s="266">
        <v>9707716459</v>
      </c>
      <c r="K98" s="266" t="s">
        <v>374</v>
      </c>
      <c r="L98" s="266" t="s">
        <v>364</v>
      </c>
      <c r="M98" s="266">
        <v>9707804298</v>
      </c>
      <c r="N98" s="266" t="s">
        <v>673</v>
      </c>
      <c r="O98" s="266">
        <v>9707398813</v>
      </c>
      <c r="P98" s="300">
        <v>43669</v>
      </c>
      <c r="Q98" s="301" t="s">
        <v>503</v>
      </c>
      <c r="R98" s="189"/>
      <c r="S98" s="267" t="s">
        <v>77</v>
      </c>
      <c r="T98" s="18"/>
    </row>
    <row r="99" spans="1:20" x14ac:dyDescent="0.3">
      <c r="A99" s="4">
        <v>95</v>
      </c>
      <c r="B99" s="241" t="s">
        <v>62</v>
      </c>
      <c r="C99" s="267" t="s">
        <v>615</v>
      </c>
      <c r="D99" s="267" t="s">
        <v>25</v>
      </c>
      <c r="E99" s="268">
        <v>14</v>
      </c>
      <c r="F99" s="267"/>
      <c r="G99" s="268">
        <v>14</v>
      </c>
      <c r="H99" s="268">
        <v>17</v>
      </c>
      <c r="I99" s="54">
        <f t="shared" si="1"/>
        <v>31</v>
      </c>
      <c r="J99" s="267">
        <v>9508412572</v>
      </c>
      <c r="K99" s="267" t="s">
        <v>667</v>
      </c>
      <c r="L99" s="267" t="s">
        <v>668</v>
      </c>
      <c r="M99" s="267">
        <v>9864755573</v>
      </c>
      <c r="N99" s="267" t="s">
        <v>669</v>
      </c>
      <c r="O99" s="267">
        <v>9864917174</v>
      </c>
      <c r="P99" s="300">
        <v>43669</v>
      </c>
      <c r="Q99" s="301" t="s">
        <v>503</v>
      </c>
      <c r="R99" s="189"/>
      <c r="S99" s="267" t="s">
        <v>77</v>
      </c>
      <c r="T99" s="18"/>
    </row>
    <row r="100" spans="1:20" x14ac:dyDescent="0.3">
      <c r="A100" s="4">
        <v>96</v>
      </c>
      <c r="B100" s="241" t="s">
        <v>63</v>
      </c>
      <c r="C100" s="269" t="s">
        <v>616</v>
      </c>
      <c r="D100" s="269" t="s">
        <v>25</v>
      </c>
      <c r="E100" s="270">
        <v>18323050128</v>
      </c>
      <c r="F100" s="269"/>
      <c r="G100" s="270">
        <v>20</v>
      </c>
      <c r="H100" s="270">
        <v>15</v>
      </c>
      <c r="I100" s="54">
        <f t="shared" si="1"/>
        <v>35</v>
      </c>
      <c r="J100" s="270">
        <v>8751963321</v>
      </c>
      <c r="K100" s="266" t="s">
        <v>203</v>
      </c>
      <c r="L100" s="266" t="s">
        <v>204</v>
      </c>
      <c r="M100" s="266">
        <v>9854375127</v>
      </c>
      <c r="N100" s="266" t="s">
        <v>205</v>
      </c>
      <c r="O100" s="266">
        <v>9613122793</v>
      </c>
      <c r="P100" s="300">
        <v>43669</v>
      </c>
      <c r="Q100" s="301" t="s">
        <v>503</v>
      </c>
      <c r="R100" s="189"/>
      <c r="S100" s="267" t="s">
        <v>77</v>
      </c>
      <c r="T100" s="18"/>
    </row>
    <row r="101" spans="1:20" x14ac:dyDescent="0.3">
      <c r="A101" s="4">
        <v>97</v>
      </c>
      <c r="B101" s="241" t="s">
        <v>63</v>
      </c>
      <c r="C101" s="271" t="s">
        <v>617</v>
      </c>
      <c r="D101" s="267" t="s">
        <v>25</v>
      </c>
      <c r="E101" s="266">
        <v>18323050211</v>
      </c>
      <c r="F101" s="272"/>
      <c r="G101" s="266">
        <v>18</v>
      </c>
      <c r="H101" s="266">
        <v>19</v>
      </c>
      <c r="I101" s="54">
        <f t="shared" si="1"/>
        <v>37</v>
      </c>
      <c r="J101" s="266">
        <v>9864349221</v>
      </c>
      <c r="K101" s="270" t="s">
        <v>203</v>
      </c>
      <c r="L101" s="270" t="s">
        <v>204</v>
      </c>
      <c r="M101" s="270">
        <v>9854375127</v>
      </c>
      <c r="N101" s="270" t="s">
        <v>674</v>
      </c>
      <c r="O101" s="270">
        <v>9859529641</v>
      </c>
      <c r="P101" s="300">
        <v>43669</v>
      </c>
      <c r="Q101" s="301" t="s">
        <v>503</v>
      </c>
      <c r="R101" s="189"/>
      <c r="S101" s="189" t="s">
        <v>77</v>
      </c>
      <c r="T101" s="18"/>
    </row>
    <row r="102" spans="1:20" x14ac:dyDescent="0.3">
      <c r="A102" s="4">
        <v>98</v>
      </c>
      <c r="B102" s="241" t="s">
        <v>62</v>
      </c>
      <c r="C102" s="267" t="s">
        <v>618</v>
      </c>
      <c r="D102" s="267" t="s">
        <v>25</v>
      </c>
      <c r="E102" s="268">
        <v>104</v>
      </c>
      <c r="F102" s="267"/>
      <c r="G102" s="266">
        <v>17</v>
      </c>
      <c r="H102" s="266">
        <v>23</v>
      </c>
      <c r="I102" s="54">
        <f t="shared" si="1"/>
        <v>40</v>
      </c>
      <c r="J102" s="267">
        <v>9864644550</v>
      </c>
      <c r="K102" s="267" t="s">
        <v>333</v>
      </c>
      <c r="L102" s="267" t="s">
        <v>334</v>
      </c>
      <c r="M102" s="267">
        <v>9864610293</v>
      </c>
      <c r="N102" s="267" t="s">
        <v>335</v>
      </c>
      <c r="O102" s="267">
        <v>8822254174</v>
      </c>
      <c r="P102" s="300">
        <v>43670</v>
      </c>
      <c r="Q102" s="301" t="s">
        <v>504</v>
      </c>
      <c r="R102" s="189"/>
      <c r="S102" s="267" t="s">
        <v>77</v>
      </c>
      <c r="T102" s="18"/>
    </row>
    <row r="103" spans="1:20" x14ac:dyDescent="0.3">
      <c r="A103" s="4">
        <v>99</v>
      </c>
      <c r="B103" s="105" t="s">
        <v>62</v>
      </c>
      <c r="C103" s="273" t="s">
        <v>619</v>
      </c>
      <c r="D103" s="274" t="s">
        <v>25</v>
      </c>
      <c r="E103" s="275">
        <v>39</v>
      </c>
      <c r="F103" s="274"/>
      <c r="G103" s="275">
        <v>16</v>
      </c>
      <c r="H103" s="275">
        <v>17</v>
      </c>
      <c r="I103" s="54">
        <f t="shared" si="1"/>
        <v>33</v>
      </c>
      <c r="J103" s="274">
        <v>9508176759</v>
      </c>
      <c r="K103" s="274" t="s">
        <v>73</v>
      </c>
      <c r="L103" s="274" t="s">
        <v>74</v>
      </c>
      <c r="M103" s="274">
        <v>9864140254</v>
      </c>
      <c r="N103" s="274" t="s">
        <v>335</v>
      </c>
      <c r="O103" s="274">
        <v>8822254174</v>
      </c>
      <c r="P103" s="300">
        <v>43670</v>
      </c>
      <c r="Q103" s="301" t="s">
        <v>504</v>
      </c>
      <c r="R103" s="156"/>
      <c r="S103" s="285" t="s">
        <v>77</v>
      </c>
      <c r="T103" s="18"/>
    </row>
    <row r="104" spans="1:20" x14ac:dyDescent="0.3">
      <c r="A104" s="4">
        <v>100</v>
      </c>
      <c r="B104" s="105" t="s">
        <v>62</v>
      </c>
      <c r="C104" s="273" t="s">
        <v>620</v>
      </c>
      <c r="D104" s="276" t="s">
        <v>25</v>
      </c>
      <c r="E104" s="277">
        <v>40</v>
      </c>
      <c r="F104" s="277"/>
      <c r="G104" s="277">
        <v>21</v>
      </c>
      <c r="H104" s="277">
        <v>13</v>
      </c>
      <c r="I104" s="54">
        <f t="shared" si="1"/>
        <v>34</v>
      </c>
      <c r="J104" s="281">
        <v>9707824502</v>
      </c>
      <c r="K104" s="287" t="s">
        <v>333</v>
      </c>
      <c r="L104" s="277" t="s">
        <v>334</v>
      </c>
      <c r="M104" s="277">
        <v>9864610293</v>
      </c>
      <c r="N104" s="277" t="s">
        <v>335</v>
      </c>
      <c r="O104" s="277">
        <v>8822254174</v>
      </c>
      <c r="P104" s="300">
        <v>43670</v>
      </c>
      <c r="Q104" s="301" t="s">
        <v>504</v>
      </c>
      <c r="R104" s="156"/>
      <c r="S104" s="285" t="s">
        <v>77</v>
      </c>
      <c r="T104" s="18"/>
    </row>
    <row r="105" spans="1:20" x14ac:dyDescent="0.3">
      <c r="A105" s="4">
        <v>101</v>
      </c>
      <c r="B105" s="69" t="s">
        <v>63</v>
      </c>
      <c r="C105" s="278" t="s">
        <v>621</v>
      </c>
      <c r="D105" s="279" t="s">
        <v>25</v>
      </c>
      <c r="E105" s="140">
        <v>5</v>
      </c>
      <c r="F105" s="279"/>
      <c r="G105" s="140">
        <v>14</v>
      </c>
      <c r="H105" s="140">
        <v>12</v>
      </c>
      <c r="I105" s="54">
        <f t="shared" si="1"/>
        <v>26</v>
      </c>
      <c r="J105" s="140">
        <v>8473928920</v>
      </c>
      <c r="K105" s="140" t="s">
        <v>423</v>
      </c>
      <c r="L105" s="140" t="s">
        <v>424</v>
      </c>
      <c r="M105" s="140">
        <v>9859274482</v>
      </c>
      <c r="N105" s="140" t="s">
        <v>655</v>
      </c>
      <c r="O105" s="140">
        <v>9678773784</v>
      </c>
      <c r="P105" s="300">
        <v>43670</v>
      </c>
      <c r="Q105" s="301" t="s">
        <v>504</v>
      </c>
      <c r="R105" s="156"/>
      <c r="S105" s="285" t="s">
        <v>77</v>
      </c>
      <c r="T105" s="18"/>
    </row>
    <row r="106" spans="1:20" x14ac:dyDescent="0.3">
      <c r="A106" s="4">
        <v>102</v>
      </c>
      <c r="B106" s="69" t="s">
        <v>63</v>
      </c>
      <c r="C106" s="278" t="s">
        <v>622</v>
      </c>
      <c r="D106" s="279" t="s">
        <v>25</v>
      </c>
      <c r="E106" s="140">
        <v>6</v>
      </c>
      <c r="F106" s="279"/>
      <c r="G106" s="140">
        <v>11</v>
      </c>
      <c r="H106" s="140">
        <v>12</v>
      </c>
      <c r="I106" s="54">
        <f t="shared" si="1"/>
        <v>23</v>
      </c>
      <c r="J106" s="140">
        <v>9707349960</v>
      </c>
      <c r="K106" s="140" t="s">
        <v>423</v>
      </c>
      <c r="L106" s="140" t="s">
        <v>424</v>
      </c>
      <c r="M106" s="140">
        <v>9859274482</v>
      </c>
      <c r="N106" s="140" t="s">
        <v>655</v>
      </c>
      <c r="O106" s="140">
        <v>9678773784</v>
      </c>
      <c r="P106" s="300">
        <v>43670</v>
      </c>
      <c r="Q106" s="301" t="s">
        <v>504</v>
      </c>
      <c r="R106" s="156"/>
      <c r="S106" s="285" t="s">
        <v>77</v>
      </c>
      <c r="T106" s="18"/>
    </row>
    <row r="107" spans="1:20" x14ac:dyDescent="0.3">
      <c r="A107" s="4">
        <v>103</v>
      </c>
      <c r="B107" s="69" t="s">
        <v>63</v>
      </c>
      <c r="C107" s="278" t="s">
        <v>623</v>
      </c>
      <c r="D107" s="279" t="s">
        <v>25</v>
      </c>
      <c r="E107" s="140">
        <v>88</v>
      </c>
      <c r="F107" s="279"/>
      <c r="G107" s="140">
        <v>9</v>
      </c>
      <c r="H107" s="140">
        <v>13</v>
      </c>
      <c r="I107" s="54">
        <f t="shared" si="1"/>
        <v>22</v>
      </c>
      <c r="J107" s="140">
        <v>7399241883</v>
      </c>
      <c r="K107" s="140" t="s">
        <v>675</v>
      </c>
      <c r="L107" s="140" t="s">
        <v>676</v>
      </c>
      <c r="M107" s="140">
        <v>9577122819</v>
      </c>
      <c r="N107" s="140" t="s">
        <v>677</v>
      </c>
      <c r="O107" s="140">
        <v>9508576161</v>
      </c>
      <c r="P107" s="300">
        <v>43670</v>
      </c>
      <c r="Q107" s="301" t="s">
        <v>504</v>
      </c>
      <c r="R107" s="156"/>
      <c r="S107" s="285" t="s">
        <v>77</v>
      </c>
      <c r="T107" s="18"/>
    </row>
    <row r="108" spans="1:20" x14ac:dyDescent="0.3">
      <c r="A108" s="4">
        <v>104</v>
      </c>
      <c r="B108" s="105" t="s">
        <v>62</v>
      </c>
      <c r="C108" s="184" t="s">
        <v>624</v>
      </c>
      <c r="D108" s="184" t="s">
        <v>25</v>
      </c>
      <c r="E108" s="240">
        <v>8</v>
      </c>
      <c r="F108" s="184"/>
      <c r="G108" s="240">
        <v>16</v>
      </c>
      <c r="H108" s="240">
        <v>10</v>
      </c>
      <c r="I108" s="54">
        <f t="shared" si="1"/>
        <v>26</v>
      </c>
      <c r="J108" s="184">
        <v>9678346784</v>
      </c>
      <c r="K108" s="184" t="s">
        <v>675</v>
      </c>
      <c r="L108" s="184" t="s">
        <v>676</v>
      </c>
      <c r="M108" s="184">
        <v>9577122819</v>
      </c>
      <c r="N108" s="184" t="s">
        <v>678</v>
      </c>
      <c r="O108" s="184">
        <v>8822212893</v>
      </c>
      <c r="P108" s="300">
        <v>43671</v>
      </c>
      <c r="Q108" s="301" t="s">
        <v>508</v>
      </c>
      <c r="R108" s="156"/>
      <c r="S108" s="285" t="s">
        <v>77</v>
      </c>
      <c r="T108" s="18"/>
    </row>
    <row r="109" spans="1:20" x14ac:dyDescent="0.3">
      <c r="A109" s="4">
        <v>105</v>
      </c>
      <c r="B109" s="105" t="s">
        <v>62</v>
      </c>
      <c r="C109" s="273" t="s">
        <v>625</v>
      </c>
      <c r="D109" s="276" t="s">
        <v>25</v>
      </c>
      <c r="E109" s="276">
        <v>9</v>
      </c>
      <c r="F109" s="280"/>
      <c r="G109" s="281">
        <v>13</v>
      </c>
      <c r="H109" s="281">
        <v>16</v>
      </c>
      <c r="I109" s="54">
        <f t="shared" si="1"/>
        <v>29</v>
      </c>
      <c r="J109" s="281">
        <v>9864844653</v>
      </c>
      <c r="K109" s="118" t="s">
        <v>344</v>
      </c>
      <c r="L109" s="118" t="s">
        <v>345</v>
      </c>
      <c r="M109" s="118">
        <v>9854123598</v>
      </c>
      <c r="N109" s="118" t="s">
        <v>519</v>
      </c>
      <c r="O109" s="118">
        <v>8011690642</v>
      </c>
      <c r="P109" s="300">
        <v>43671</v>
      </c>
      <c r="Q109" s="301" t="s">
        <v>508</v>
      </c>
      <c r="R109" s="156"/>
      <c r="S109" s="285" t="s">
        <v>77</v>
      </c>
      <c r="T109" s="18"/>
    </row>
    <row r="110" spans="1:20" x14ac:dyDescent="0.3">
      <c r="A110" s="4">
        <v>106</v>
      </c>
      <c r="B110" s="105" t="s">
        <v>62</v>
      </c>
      <c r="C110" s="184" t="s">
        <v>625</v>
      </c>
      <c r="D110" s="184" t="s">
        <v>25</v>
      </c>
      <c r="E110" s="240">
        <v>87</v>
      </c>
      <c r="F110" s="184"/>
      <c r="G110" s="240">
        <v>13</v>
      </c>
      <c r="H110" s="240">
        <v>16</v>
      </c>
      <c r="I110" s="54">
        <f t="shared" si="1"/>
        <v>29</v>
      </c>
      <c r="J110" s="184">
        <v>9085714062</v>
      </c>
      <c r="K110" s="184" t="s">
        <v>344</v>
      </c>
      <c r="L110" s="184" t="s">
        <v>345</v>
      </c>
      <c r="M110" s="184">
        <v>9854123598</v>
      </c>
      <c r="N110" s="184" t="s">
        <v>519</v>
      </c>
      <c r="O110" s="184">
        <v>8011690642</v>
      </c>
      <c r="P110" s="300">
        <v>43671</v>
      </c>
      <c r="Q110" s="301" t="s">
        <v>508</v>
      </c>
      <c r="R110" s="156"/>
      <c r="S110" s="285" t="s">
        <v>77</v>
      </c>
      <c r="T110" s="18"/>
    </row>
    <row r="111" spans="1:20" x14ac:dyDescent="0.3">
      <c r="A111" s="4">
        <v>107</v>
      </c>
      <c r="B111" s="239" t="s">
        <v>63</v>
      </c>
      <c r="C111" s="140" t="s">
        <v>488</v>
      </c>
      <c r="D111" s="282" t="s">
        <v>25</v>
      </c>
      <c r="E111" s="98">
        <v>3</v>
      </c>
      <c r="F111" s="98"/>
      <c r="G111" s="98">
        <v>27</v>
      </c>
      <c r="H111" s="98">
        <v>24</v>
      </c>
      <c r="I111" s="54">
        <f t="shared" si="1"/>
        <v>51</v>
      </c>
      <c r="J111" s="140">
        <v>9957772865</v>
      </c>
      <c r="K111" s="98" t="s">
        <v>386</v>
      </c>
      <c r="L111" s="171" t="s">
        <v>387</v>
      </c>
      <c r="M111" s="171">
        <v>7399629305</v>
      </c>
      <c r="N111" s="171" t="s">
        <v>525</v>
      </c>
      <c r="O111" s="171">
        <v>8761006648</v>
      </c>
      <c r="P111" s="300">
        <v>43671</v>
      </c>
      <c r="Q111" s="301" t="s">
        <v>508</v>
      </c>
      <c r="R111" s="156"/>
      <c r="S111" s="285" t="s">
        <v>77</v>
      </c>
      <c r="T111" s="18"/>
    </row>
    <row r="112" spans="1:20" x14ac:dyDescent="0.3">
      <c r="A112" s="4">
        <v>108</v>
      </c>
      <c r="B112" s="239" t="s">
        <v>63</v>
      </c>
      <c r="C112" s="98" t="s">
        <v>626</v>
      </c>
      <c r="D112" s="283" t="s">
        <v>25</v>
      </c>
      <c r="E112" s="98">
        <v>4</v>
      </c>
      <c r="F112" s="283"/>
      <c r="G112" s="98">
        <v>38</v>
      </c>
      <c r="H112" s="98">
        <v>46</v>
      </c>
      <c r="I112" s="54">
        <f t="shared" si="1"/>
        <v>84</v>
      </c>
      <c r="J112" s="98">
        <v>9678362815</v>
      </c>
      <c r="K112" s="98" t="s">
        <v>225</v>
      </c>
      <c r="L112" s="171" t="s">
        <v>226</v>
      </c>
      <c r="M112" s="171">
        <v>9859263157</v>
      </c>
      <c r="N112" s="171" t="s">
        <v>227</v>
      </c>
      <c r="O112" s="171">
        <v>9577671622</v>
      </c>
      <c r="P112" s="300">
        <v>43671</v>
      </c>
      <c r="Q112" s="301" t="s">
        <v>508</v>
      </c>
      <c r="R112" s="156"/>
      <c r="S112" s="285" t="s">
        <v>77</v>
      </c>
      <c r="T112" s="18"/>
    </row>
    <row r="113" spans="1:20" x14ac:dyDescent="0.3">
      <c r="A113" s="4">
        <v>109</v>
      </c>
      <c r="B113" s="69" t="s">
        <v>62</v>
      </c>
      <c r="C113" s="284" t="s">
        <v>627</v>
      </c>
      <c r="D113" s="279" t="s">
        <v>25</v>
      </c>
      <c r="E113" s="140">
        <v>18323050713</v>
      </c>
      <c r="F113" s="279"/>
      <c r="G113" s="140">
        <v>17</v>
      </c>
      <c r="H113" s="140">
        <v>16</v>
      </c>
      <c r="I113" s="54">
        <f t="shared" si="1"/>
        <v>33</v>
      </c>
      <c r="J113" s="140">
        <v>9859421510</v>
      </c>
      <c r="K113" s="140" t="s">
        <v>203</v>
      </c>
      <c r="L113" s="140" t="s">
        <v>204</v>
      </c>
      <c r="M113" s="140">
        <v>9854375127</v>
      </c>
      <c r="N113" s="140" t="s">
        <v>674</v>
      </c>
      <c r="O113" s="140">
        <v>9859529641</v>
      </c>
      <c r="P113" s="300">
        <v>43672</v>
      </c>
      <c r="Q113" s="301" t="s">
        <v>509</v>
      </c>
      <c r="R113" s="156"/>
      <c r="S113" s="285" t="s">
        <v>77</v>
      </c>
      <c r="T113" s="18"/>
    </row>
    <row r="114" spans="1:20" ht="25.5" x14ac:dyDescent="0.3">
      <c r="A114" s="4">
        <v>110</v>
      </c>
      <c r="B114" s="69" t="s">
        <v>62</v>
      </c>
      <c r="C114" s="284" t="s">
        <v>628</v>
      </c>
      <c r="D114" s="279" t="s">
        <v>25</v>
      </c>
      <c r="E114" s="140">
        <v>18323050714</v>
      </c>
      <c r="F114" s="279"/>
      <c r="G114" s="140">
        <v>13</v>
      </c>
      <c r="H114" s="140">
        <v>17</v>
      </c>
      <c r="I114" s="54">
        <f t="shared" si="1"/>
        <v>30</v>
      </c>
      <c r="J114" s="140">
        <v>9864171631</v>
      </c>
      <c r="K114" s="140" t="s">
        <v>203</v>
      </c>
      <c r="L114" s="140" t="s">
        <v>204</v>
      </c>
      <c r="M114" s="140">
        <v>9854375127</v>
      </c>
      <c r="N114" s="140" t="s">
        <v>674</v>
      </c>
      <c r="O114" s="140">
        <v>9859529641</v>
      </c>
      <c r="P114" s="300">
        <v>43672</v>
      </c>
      <c r="Q114" s="301" t="s">
        <v>509</v>
      </c>
      <c r="R114" s="156"/>
      <c r="S114" s="285" t="s">
        <v>77</v>
      </c>
      <c r="T114" s="18"/>
    </row>
    <row r="115" spans="1:20" x14ac:dyDescent="0.3">
      <c r="A115" s="4">
        <v>111</v>
      </c>
      <c r="B115" s="239" t="s">
        <v>63</v>
      </c>
      <c r="C115" s="273" t="s">
        <v>629</v>
      </c>
      <c r="D115" s="285" t="s">
        <v>25</v>
      </c>
      <c r="E115" s="285">
        <v>97</v>
      </c>
      <c r="F115" s="285"/>
      <c r="G115" s="286">
        <v>19</v>
      </c>
      <c r="H115" s="286">
        <v>18</v>
      </c>
      <c r="I115" s="54">
        <f t="shared" si="1"/>
        <v>37</v>
      </c>
      <c r="J115" s="285">
        <v>8753945648</v>
      </c>
      <c r="K115" s="285" t="s">
        <v>82</v>
      </c>
      <c r="L115" s="285" t="s">
        <v>83</v>
      </c>
      <c r="M115" s="285">
        <v>9954471705</v>
      </c>
      <c r="N115" s="285" t="s">
        <v>679</v>
      </c>
      <c r="O115" s="285">
        <v>9577460085</v>
      </c>
      <c r="P115" s="300">
        <v>43672</v>
      </c>
      <c r="Q115" s="301" t="s">
        <v>509</v>
      </c>
      <c r="R115" s="156"/>
      <c r="S115" s="285" t="s">
        <v>77</v>
      </c>
      <c r="T115" s="18"/>
    </row>
    <row r="116" spans="1:20" x14ac:dyDescent="0.3">
      <c r="A116" s="4">
        <v>112</v>
      </c>
      <c r="B116" s="239" t="s">
        <v>63</v>
      </c>
      <c r="C116" s="287" t="s">
        <v>630</v>
      </c>
      <c r="D116" s="287" t="s">
        <v>25</v>
      </c>
      <c r="E116" s="276">
        <v>15</v>
      </c>
      <c r="F116" s="288"/>
      <c r="G116" s="277">
        <v>12</v>
      </c>
      <c r="H116" s="277">
        <v>13</v>
      </c>
      <c r="I116" s="54">
        <f t="shared" si="1"/>
        <v>25</v>
      </c>
      <c r="J116" s="277">
        <v>9957743367</v>
      </c>
      <c r="K116" s="287" t="s">
        <v>667</v>
      </c>
      <c r="L116" s="277" t="s">
        <v>668</v>
      </c>
      <c r="M116" s="277">
        <v>9864755573</v>
      </c>
      <c r="N116" s="277" t="s">
        <v>669</v>
      </c>
      <c r="O116" s="277">
        <v>9864917174</v>
      </c>
      <c r="P116" s="300">
        <v>43672</v>
      </c>
      <c r="Q116" s="301" t="s">
        <v>509</v>
      </c>
      <c r="R116" s="156"/>
      <c r="S116" s="285" t="s">
        <v>77</v>
      </c>
      <c r="T116" s="18"/>
    </row>
    <row r="117" spans="1:20" ht="30" x14ac:dyDescent="0.3">
      <c r="A117" s="4">
        <v>113</v>
      </c>
      <c r="B117" s="277" t="s">
        <v>62</v>
      </c>
      <c r="C117" s="289" t="s">
        <v>631</v>
      </c>
      <c r="D117" s="285" t="s">
        <v>25</v>
      </c>
      <c r="E117" s="240">
        <v>20</v>
      </c>
      <c r="F117" s="184"/>
      <c r="G117" s="240">
        <v>22</v>
      </c>
      <c r="H117" s="240">
        <v>24</v>
      </c>
      <c r="I117" s="54">
        <f t="shared" si="1"/>
        <v>46</v>
      </c>
      <c r="J117" s="184">
        <v>9954380233</v>
      </c>
      <c r="K117" s="184" t="s">
        <v>82</v>
      </c>
      <c r="L117" s="184" t="s">
        <v>83</v>
      </c>
      <c r="M117" s="184">
        <v>9954471705</v>
      </c>
      <c r="N117" s="184" t="s">
        <v>679</v>
      </c>
      <c r="O117" s="184">
        <v>9577460085</v>
      </c>
      <c r="P117" s="300">
        <v>43673</v>
      </c>
      <c r="Q117" s="301" t="s">
        <v>497</v>
      </c>
      <c r="R117" s="156"/>
      <c r="S117" s="285" t="s">
        <v>77</v>
      </c>
      <c r="T117" s="18"/>
    </row>
    <row r="118" spans="1:20" x14ac:dyDescent="0.3">
      <c r="A118" s="4">
        <v>114</v>
      </c>
      <c r="B118" s="277" t="s">
        <v>62</v>
      </c>
      <c r="C118" s="289" t="s">
        <v>632</v>
      </c>
      <c r="D118" s="287" t="s">
        <v>25</v>
      </c>
      <c r="E118" s="69">
        <v>102</v>
      </c>
      <c r="F118" s="154"/>
      <c r="G118" s="69">
        <v>17</v>
      </c>
      <c r="H118" s="69">
        <v>18</v>
      </c>
      <c r="I118" s="54">
        <f t="shared" si="1"/>
        <v>35</v>
      </c>
      <c r="J118" s="69">
        <v>8876753814</v>
      </c>
      <c r="K118" s="69" t="s">
        <v>82</v>
      </c>
      <c r="L118" s="69" t="s">
        <v>83</v>
      </c>
      <c r="M118" s="69">
        <v>9954471705</v>
      </c>
      <c r="N118" s="69" t="s">
        <v>201</v>
      </c>
      <c r="O118" s="69">
        <v>8011115232</v>
      </c>
      <c r="P118" s="300">
        <v>43673</v>
      </c>
      <c r="Q118" s="301" t="s">
        <v>497</v>
      </c>
      <c r="R118" s="156"/>
      <c r="S118" s="285" t="s">
        <v>77</v>
      </c>
      <c r="T118" s="18"/>
    </row>
    <row r="119" spans="1:20" ht="25.5" x14ac:dyDescent="0.3">
      <c r="A119" s="4">
        <v>115</v>
      </c>
      <c r="B119" s="277" t="s">
        <v>62</v>
      </c>
      <c r="C119" s="273" t="s">
        <v>633</v>
      </c>
      <c r="D119" s="287" t="s">
        <v>25</v>
      </c>
      <c r="E119" s="275">
        <v>92</v>
      </c>
      <c r="F119" s="274"/>
      <c r="G119" s="275">
        <v>7</v>
      </c>
      <c r="H119" s="275">
        <v>16</v>
      </c>
      <c r="I119" s="54">
        <f t="shared" si="1"/>
        <v>23</v>
      </c>
      <c r="J119" s="274">
        <v>9859704000</v>
      </c>
      <c r="K119" s="274" t="s">
        <v>82</v>
      </c>
      <c r="L119" s="274" t="s">
        <v>83</v>
      </c>
      <c r="M119" s="274">
        <v>9954471705</v>
      </c>
      <c r="N119" s="274" t="s">
        <v>679</v>
      </c>
      <c r="O119" s="274">
        <v>9577460085</v>
      </c>
      <c r="P119" s="300">
        <v>43673</v>
      </c>
      <c r="Q119" s="301" t="s">
        <v>497</v>
      </c>
      <c r="R119" s="156"/>
      <c r="S119" s="285" t="s">
        <v>77</v>
      </c>
      <c r="T119" s="18"/>
    </row>
    <row r="120" spans="1:20" x14ac:dyDescent="0.3">
      <c r="A120" s="4">
        <v>116</v>
      </c>
      <c r="B120" s="277" t="s">
        <v>63</v>
      </c>
      <c r="C120" s="278" t="s">
        <v>634</v>
      </c>
      <c r="D120" s="290" t="s">
        <v>25</v>
      </c>
      <c r="E120" s="291">
        <v>18323051016</v>
      </c>
      <c r="F120" s="253"/>
      <c r="G120" s="240">
        <v>21</v>
      </c>
      <c r="H120" s="240">
        <v>20</v>
      </c>
      <c r="I120" s="54">
        <f t="shared" si="1"/>
        <v>41</v>
      </c>
      <c r="J120" s="239">
        <v>8876402102</v>
      </c>
      <c r="K120" s="140" t="s">
        <v>680</v>
      </c>
      <c r="L120" s="140" t="s">
        <v>114</v>
      </c>
      <c r="M120" s="140">
        <v>9706755177</v>
      </c>
      <c r="N120" s="140" t="s">
        <v>681</v>
      </c>
      <c r="O120" s="140">
        <v>9859490458</v>
      </c>
      <c r="P120" s="300">
        <v>43673</v>
      </c>
      <c r="Q120" s="301" t="s">
        <v>497</v>
      </c>
      <c r="R120" s="156"/>
      <c r="S120" s="285" t="s">
        <v>77</v>
      </c>
      <c r="T120" s="18"/>
    </row>
    <row r="121" spans="1:20" x14ac:dyDescent="0.3">
      <c r="A121" s="4">
        <v>117</v>
      </c>
      <c r="B121" s="277" t="s">
        <v>63</v>
      </c>
      <c r="C121" s="278" t="s">
        <v>635</v>
      </c>
      <c r="D121" s="290" t="s">
        <v>25</v>
      </c>
      <c r="E121" s="291">
        <v>18323051017</v>
      </c>
      <c r="F121" s="253"/>
      <c r="G121" s="156">
        <v>21</v>
      </c>
      <c r="H121" s="156">
        <v>13</v>
      </c>
      <c r="I121" s="54">
        <f t="shared" si="1"/>
        <v>34</v>
      </c>
      <c r="J121" s="239">
        <v>9577174678</v>
      </c>
      <c r="K121" s="140" t="s">
        <v>680</v>
      </c>
      <c r="L121" s="140" t="s">
        <v>114</v>
      </c>
      <c r="M121" s="140">
        <v>9706755177</v>
      </c>
      <c r="N121" s="140" t="s">
        <v>681</v>
      </c>
      <c r="O121" s="140">
        <v>9859490458</v>
      </c>
      <c r="P121" s="300">
        <v>43673</v>
      </c>
      <c r="Q121" s="301" t="s">
        <v>497</v>
      </c>
      <c r="R121" s="156"/>
      <c r="S121" s="285" t="s">
        <v>77</v>
      </c>
      <c r="T121" s="18"/>
    </row>
    <row r="122" spans="1:20" ht="25.5" x14ac:dyDescent="0.3">
      <c r="A122" s="4">
        <v>118</v>
      </c>
      <c r="B122" s="277" t="s">
        <v>63</v>
      </c>
      <c r="C122" s="253" t="s">
        <v>636</v>
      </c>
      <c r="D122" s="290" t="s">
        <v>25</v>
      </c>
      <c r="E122" s="291">
        <v>18323051018</v>
      </c>
      <c r="F122" s="292"/>
      <c r="G122" s="239">
        <v>9</v>
      </c>
      <c r="H122" s="239">
        <v>12</v>
      </c>
      <c r="I122" s="54">
        <f t="shared" si="1"/>
        <v>21</v>
      </c>
      <c r="J122" s="239">
        <v>8751962863</v>
      </c>
      <c r="K122" s="140" t="s">
        <v>680</v>
      </c>
      <c r="L122" s="140" t="s">
        <v>114</v>
      </c>
      <c r="M122" s="140">
        <v>9706755177</v>
      </c>
      <c r="N122" s="140" t="s">
        <v>681</v>
      </c>
      <c r="O122" s="140">
        <v>9859490458</v>
      </c>
      <c r="P122" s="300">
        <v>43673</v>
      </c>
      <c r="Q122" s="301" t="s">
        <v>497</v>
      </c>
      <c r="R122" s="156"/>
      <c r="S122" s="285" t="s">
        <v>77</v>
      </c>
      <c r="T122" s="18"/>
    </row>
    <row r="123" spans="1:20" x14ac:dyDescent="0.3">
      <c r="A123" s="4">
        <v>119</v>
      </c>
      <c r="B123" s="78"/>
      <c r="C123" s="186"/>
      <c r="D123" s="186"/>
      <c r="E123" s="293"/>
      <c r="F123" s="186"/>
      <c r="G123" s="293"/>
      <c r="H123" s="293"/>
      <c r="I123" s="54">
        <f t="shared" si="1"/>
        <v>0</v>
      </c>
      <c r="J123" s="186"/>
      <c r="K123" s="186"/>
      <c r="L123" s="186"/>
      <c r="M123" s="186"/>
      <c r="N123" s="186"/>
      <c r="O123" s="186"/>
      <c r="P123" s="305">
        <v>43674</v>
      </c>
      <c r="Q123" s="306" t="s">
        <v>498</v>
      </c>
      <c r="R123" s="121"/>
      <c r="S123" s="307" t="s">
        <v>77</v>
      </c>
      <c r="T123" s="18"/>
    </row>
    <row r="124" spans="1:20" x14ac:dyDescent="0.3">
      <c r="A124" s="4">
        <v>120</v>
      </c>
      <c r="B124" s="277" t="s">
        <v>62</v>
      </c>
      <c r="C124" s="262" t="s">
        <v>637</v>
      </c>
      <c r="D124" s="262" t="s">
        <v>25</v>
      </c>
      <c r="E124" s="263">
        <v>15</v>
      </c>
      <c r="F124" s="262"/>
      <c r="G124" s="263">
        <v>19</v>
      </c>
      <c r="H124" s="263">
        <v>27</v>
      </c>
      <c r="I124" s="54">
        <f t="shared" si="1"/>
        <v>46</v>
      </c>
      <c r="J124" s="239" t="s">
        <v>682</v>
      </c>
      <c r="K124" s="262" t="s">
        <v>683</v>
      </c>
      <c r="L124" s="262" t="s">
        <v>684</v>
      </c>
      <c r="M124" s="262">
        <v>9854221792</v>
      </c>
      <c r="N124" s="262" t="s">
        <v>685</v>
      </c>
      <c r="O124" s="262">
        <v>9957505618</v>
      </c>
      <c r="P124" s="300">
        <v>43675</v>
      </c>
      <c r="Q124" s="301" t="s">
        <v>501</v>
      </c>
      <c r="R124" s="156"/>
      <c r="S124" s="285" t="s">
        <v>77</v>
      </c>
      <c r="T124" s="18"/>
    </row>
    <row r="125" spans="1:20" x14ac:dyDescent="0.3">
      <c r="A125" s="4">
        <v>121</v>
      </c>
      <c r="B125" s="277" t="s">
        <v>62</v>
      </c>
      <c r="C125" s="160" t="s">
        <v>638</v>
      </c>
      <c r="D125" s="159" t="s">
        <v>25</v>
      </c>
      <c r="E125" s="160">
        <v>16</v>
      </c>
      <c r="F125" s="159"/>
      <c r="G125" s="160">
        <v>28</v>
      </c>
      <c r="H125" s="160">
        <v>29</v>
      </c>
      <c r="I125" s="54">
        <f t="shared" si="1"/>
        <v>57</v>
      </c>
      <c r="J125" s="160">
        <v>9577939681</v>
      </c>
      <c r="K125" s="140" t="s">
        <v>686</v>
      </c>
      <c r="L125" s="134" t="s">
        <v>684</v>
      </c>
      <c r="M125" s="134">
        <v>9854221792</v>
      </c>
      <c r="N125" s="140" t="s">
        <v>685</v>
      </c>
      <c r="O125" s="140">
        <v>9957505618</v>
      </c>
      <c r="P125" s="300">
        <v>43675</v>
      </c>
      <c r="Q125" s="301" t="s">
        <v>501</v>
      </c>
      <c r="R125" s="156"/>
      <c r="S125" s="285" t="s">
        <v>77</v>
      </c>
      <c r="T125" s="18"/>
    </row>
    <row r="126" spans="1:20" x14ac:dyDescent="0.3">
      <c r="A126" s="4">
        <v>122</v>
      </c>
      <c r="B126" s="277" t="s">
        <v>63</v>
      </c>
      <c r="C126" s="284" t="s">
        <v>639</v>
      </c>
      <c r="D126" s="279" t="s">
        <v>25</v>
      </c>
      <c r="E126" s="140">
        <v>18323050813</v>
      </c>
      <c r="F126" s="279"/>
      <c r="G126" s="140">
        <v>16</v>
      </c>
      <c r="H126" s="140">
        <v>13</v>
      </c>
      <c r="I126" s="54">
        <f t="shared" si="1"/>
        <v>29</v>
      </c>
      <c r="J126" s="140">
        <v>9707742423</v>
      </c>
      <c r="K126" s="140" t="s">
        <v>147</v>
      </c>
      <c r="L126" s="140" t="s">
        <v>499</v>
      </c>
      <c r="M126" s="279">
        <v>9859262264</v>
      </c>
      <c r="N126" s="140" t="s">
        <v>500</v>
      </c>
      <c r="O126" s="140">
        <v>9613829793</v>
      </c>
      <c r="P126" s="300">
        <v>43675</v>
      </c>
      <c r="Q126" s="301" t="s">
        <v>501</v>
      </c>
      <c r="R126" s="156"/>
      <c r="S126" s="285" t="s">
        <v>77</v>
      </c>
      <c r="T126" s="18"/>
    </row>
    <row r="127" spans="1:20" x14ac:dyDescent="0.3">
      <c r="A127" s="4">
        <v>123</v>
      </c>
      <c r="B127" s="270" t="s">
        <v>63</v>
      </c>
      <c r="C127" s="294" t="s">
        <v>640</v>
      </c>
      <c r="D127" s="264" t="s">
        <v>25</v>
      </c>
      <c r="E127" s="291">
        <v>18323050815</v>
      </c>
      <c r="F127" s="264"/>
      <c r="G127" s="291">
        <v>21</v>
      </c>
      <c r="H127" s="291">
        <v>16</v>
      </c>
      <c r="I127" s="54">
        <f t="shared" si="1"/>
        <v>37</v>
      </c>
      <c r="J127" s="291" t="s">
        <v>687</v>
      </c>
      <c r="K127" s="291" t="s">
        <v>147</v>
      </c>
      <c r="L127" s="140" t="s">
        <v>499</v>
      </c>
      <c r="M127" s="279">
        <v>9859262264</v>
      </c>
      <c r="N127" s="140" t="s">
        <v>500</v>
      </c>
      <c r="O127" s="140">
        <v>9613829793</v>
      </c>
      <c r="P127" s="300">
        <v>43675</v>
      </c>
      <c r="Q127" s="301" t="s">
        <v>501</v>
      </c>
      <c r="R127" s="156"/>
      <c r="S127" s="285" t="s">
        <v>77</v>
      </c>
      <c r="T127" s="18"/>
    </row>
    <row r="128" spans="1:20" x14ac:dyDescent="0.3">
      <c r="A128" s="4">
        <v>124</v>
      </c>
      <c r="B128" s="270" t="s">
        <v>62</v>
      </c>
      <c r="C128" s="264" t="s">
        <v>641</v>
      </c>
      <c r="D128" s="264" t="s">
        <v>25</v>
      </c>
      <c r="E128" s="265">
        <v>91</v>
      </c>
      <c r="F128" s="264"/>
      <c r="G128" s="265">
        <v>25</v>
      </c>
      <c r="H128" s="265">
        <v>28</v>
      </c>
      <c r="I128" s="54">
        <f t="shared" si="1"/>
        <v>53</v>
      </c>
      <c r="J128" s="264">
        <v>9613084384</v>
      </c>
      <c r="K128" s="264" t="s">
        <v>104</v>
      </c>
      <c r="L128" s="262" t="s">
        <v>105</v>
      </c>
      <c r="M128" s="262">
        <v>9854488526</v>
      </c>
      <c r="N128" s="262" t="s">
        <v>688</v>
      </c>
      <c r="O128" s="262">
        <v>9508604516</v>
      </c>
      <c r="P128" s="300">
        <v>43676</v>
      </c>
      <c r="Q128" s="301" t="s">
        <v>503</v>
      </c>
      <c r="R128" s="156"/>
      <c r="S128" s="285" t="s">
        <v>77</v>
      </c>
      <c r="T128" s="18"/>
    </row>
    <row r="129" spans="1:20" x14ac:dyDescent="0.3">
      <c r="A129" s="4">
        <v>125</v>
      </c>
      <c r="B129" s="270" t="s">
        <v>62</v>
      </c>
      <c r="C129" s="295" t="s">
        <v>642</v>
      </c>
      <c r="D129" s="296" t="s">
        <v>25</v>
      </c>
      <c r="E129" s="297">
        <v>18323050809</v>
      </c>
      <c r="F129" s="296"/>
      <c r="G129" s="297">
        <v>13</v>
      </c>
      <c r="H129" s="297">
        <v>7</v>
      </c>
      <c r="I129" s="54">
        <f t="shared" si="1"/>
        <v>20</v>
      </c>
      <c r="J129" s="297">
        <v>9854625704</v>
      </c>
      <c r="K129" s="313" t="s">
        <v>104</v>
      </c>
      <c r="L129" s="314" t="s">
        <v>105</v>
      </c>
      <c r="M129" s="314">
        <v>9854488526</v>
      </c>
      <c r="N129" s="314" t="s">
        <v>106</v>
      </c>
      <c r="O129" s="314">
        <v>9957265003</v>
      </c>
      <c r="P129" s="300">
        <v>43676</v>
      </c>
      <c r="Q129" s="301" t="s">
        <v>503</v>
      </c>
      <c r="R129" s="156"/>
      <c r="S129" s="285" t="s">
        <v>77</v>
      </c>
      <c r="T129" s="18"/>
    </row>
    <row r="130" spans="1:20" x14ac:dyDescent="0.3">
      <c r="A130" s="4">
        <v>126</v>
      </c>
      <c r="B130" s="270" t="s">
        <v>63</v>
      </c>
      <c r="C130" s="252" t="s">
        <v>643</v>
      </c>
      <c r="D130" s="242" t="s">
        <v>25</v>
      </c>
      <c r="E130" s="189">
        <v>18323050208</v>
      </c>
      <c r="F130" s="242"/>
      <c r="G130" s="189">
        <v>32</v>
      </c>
      <c r="H130" s="189">
        <v>35</v>
      </c>
      <c r="I130" s="54">
        <f t="shared" si="1"/>
        <v>67</v>
      </c>
      <c r="J130" s="189">
        <v>9954175862</v>
      </c>
      <c r="K130" s="189" t="s">
        <v>203</v>
      </c>
      <c r="L130" s="189" t="s">
        <v>204</v>
      </c>
      <c r="M130" s="189">
        <v>9854375127</v>
      </c>
      <c r="N130" s="189" t="s">
        <v>515</v>
      </c>
      <c r="O130" s="189">
        <v>9678115412</v>
      </c>
      <c r="P130" s="300">
        <v>43676</v>
      </c>
      <c r="Q130" s="301" t="s">
        <v>503</v>
      </c>
      <c r="R130" s="239"/>
      <c r="S130" s="239" t="s">
        <v>77</v>
      </c>
      <c r="T130" s="18"/>
    </row>
    <row r="131" spans="1:20" x14ac:dyDescent="0.3">
      <c r="A131" s="4">
        <v>127</v>
      </c>
      <c r="B131" s="270" t="s">
        <v>63</v>
      </c>
      <c r="C131" s="242" t="s">
        <v>644</v>
      </c>
      <c r="D131" s="242" t="s">
        <v>25</v>
      </c>
      <c r="E131" s="243">
        <v>315</v>
      </c>
      <c r="F131" s="242"/>
      <c r="G131" s="189">
        <v>30</v>
      </c>
      <c r="H131" s="189">
        <v>25</v>
      </c>
      <c r="I131" s="54">
        <f t="shared" si="1"/>
        <v>55</v>
      </c>
      <c r="J131" s="242">
        <v>8822827183</v>
      </c>
      <c r="K131" s="242" t="s">
        <v>203</v>
      </c>
      <c r="L131" s="184" t="s">
        <v>204</v>
      </c>
      <c r="M131" s="184">
        <v>9854375127</v>
      </c>
      <c r="N131" s="184" t="s">
        <v>205</v>
      </c>
      <c r="O131" s="184">
        <v>9613122793</v>
      </c>
      <c r="P131" s="300">
        <v>43676</v>
      </c>
      <c r="Q131" s="301" t="s">
        <v>503</v>
      </c>
      <c r="R131" s="239"/>
      <c r="S131" s="239" t="s">
        <v>77</v>
      </c>
      <c r="T131" s="18"/>
    </row>
    <row r="132" spans="1:20" x14ac:dyDescent="0.3">
      <c r="A132" s="4">
        <v>128</v>
      </c>
      <c r="B132" s="83" t="s">
        <v>62</v>
      </c>
      <c r="C132" s="218" t="s">
        <v>618</v>
      </c>
      <c r="D132" s="219" t="s">
        <v>25</v>
      </c>
      <c r="E132" s="220">
        <v>104</v>
      </c>
      <c r="F132" s="219"/>
      <c r="G132" s="221">
        <v>17</v>
      </c>
      <c r="H132" s="221">
        <v>23</v>
      </c>
      <c r="I132" s="54">
        <f t="shared" si="1"/>
        <v>40</v>
      </c>
      <c r="J132" s="219">
        <v>9864644550</v>
      </c>
      <c r="K132" s="219" t="s">
        <v>333</v>
      </c>
      <c r="L132" s="219" t="s">
        <v>334</v>
      </c>
      <c r="M132" s="219">
        <v>9864610293</v>
      </c>
      <c r="N132" s="219" t="s">
        <v>335</v>
      </c>
      <c r="O132" s="219">
        <v>8822254174</v>
      </c>
      <c r="P132" s="300">
        <v>43677</v>
      </c>
      <c r="Q132" s="301" t="s">
        <v>504</v>
      </c>
      <c r="R132" s="236"/>
      <c r="S132" s="239" t="s">
        <v>77</v>
      </c>
      <c r="T132" s="18"/>
    </row>
    <row r="133" spans="1:20" x14ac:dyDescent="0.3">
      <c r="A133" s="4">
        <v>129</v>
      </c>
      <c r="B133" s="83" t="s">
        <v>62</v>
      </c>
      <c r="C133" s="213" t="s">
        <v>619</v>
      </c>
      <c r="D133" s="219" t="s">
        <v>25</v>
      </c>
      <c r="E133" s="220">
        <v>39</v>
      </c>
      <c r="F133" s="219"/>
      <c r="G133" s="220">
        <v>16</v>
      </c>
      <c r="H133" s="220">
        <v>17</v>
      </c>
      <c r="I133" s="54">
        <f t="shared" si="1"/>
        <v>33</v>
      </c>
      <c r="J133" s="219">
        <v>9508176759</v>
      </c>
      <c r="K133" s="219" t="s">
        <v>73</v>
      </c>
      <c r="L133" s="219" t="s">
        <v>74</v>
      </c>
      <c r="M133" s="219">
        <v>9864140254</v>
      </c>
      <c r="N133" s="219" t="s">
        <v>335</v>
      </c>
      <c r="O133" s="219">
        <v>8822254174</v>
      </c>
      <c r="P133" s="300">
        <v>43677</v>
      </c>
      <c r="Q133" s="301" t="s">
        <v>504</v>
      </c>
      <c r="R133" s="236"/>
      <c r="S133" s="239" t="s">
        <v>77</v>
      </c>
      <c r="T133" s="18"/>
    </row>
    <row r="134" spans="1:20" x14ac:dyDescent="0.3">
      <c r="A134" s="4">
        <v>130</v>
      </c>
      <c r="B134" s="83" t="s">
        <v>62</v>
      </c>
      <c r="C134" s="213" t="s">
        <v>620</v>
      </c>
      <c r="D134" s="222" t="s">
        <v>25</v>
      </c>
      <c r="E134" s="210">
        <v>40</v>
      </c>
      <c r="F134" s="210"/>
      <c r="G134" s="210">
        <v>21</v>
      </c>
      <c r="H134" s="210">
        <v>13</v>
      </c>
      <c r="I134" s="54">
        <f t="shared" ref="I134:I164" si="2">SUM(G134:H134)</f>
        <v>34</v>
      </c>
      <c r="J134" s="221">
        <v>9707824502</v>
      </c>
      <c r="K134" s="211" t="s">
        <v>333</v>
      </c>
      <c r="L134" s="210" t="s">
        <v>334</v>
      </c>
      <c r="M134" s="210">
        <v>9864610293</v>
      </c>
      <c r="N134" s="210" t="s">
        <v>335</v>
      </c>
      <c r="O134" s="210">
        <v>8822254174</v>
      </c>
      <c r="P134" s="300">
        <v>43677</v>
      </c>
      <c r="Q134" s="301" t="s">
        <v>504</v>
      </c>
      <c r="R134" s="236"/>
      <c r="S134" s="239" t="s">
        <v>77</v>
      </c>
      <c r="T134" s="18"/>
    </row>
    <row r="135" spans="1:20" x14ac:dyDescent="0.3">
      <c r="A135" s="4">
        <v>131</v>
      </c>
      <c r="B135" s="210" t="s">
        <v>63</v>
      </c>
      <c r="C135" s="211" t="s">
        <v>645</v>
      </c>
      <c r="D135" s="211" t="s">
        <v>25</v>
      </c>
      <c r="E135" s="210">
        <v>18323050904</v>
      </c>
      <c r="F135" s="211"/>
      <c r="G135" s="210">
        <v>10</v>
      </c>
      <c r="H135" s="210">
        <v>11</v>
      </c>
      <c r="I135" s="54">
        <f t="shared" si="2"/>
        <v>21</v>
      </c>
      <c r="J135" s="210">
        <v>9435156684</v>
      </c>
      <c r="K135" s="221" t="s">
        <v>147</v>
      </c>
      <c r="L135" s="221" t="s">
        <v>148</v>
      </c>
      <c r="M135" s="221">
        <v>9854464469</v>
      </c>
      <c r="N135" s="221" t="s">
        <v>149</v>
      </c>
      <c r="O135" s="221">
        <v>9707594182</v>
      </c>
      <c r="P135" s="300">
        <v>43677</v>
      </c>
      <c r="Q135" s="301" t="s">
        <v>504</v>
      </c>
      <c r="R135" s="236"/>
      <c r="S135" s="239" t="s">
        <v>77</v>
      </c>
      <c r="T135" s="18"/>
    </row>
    <row r="136" spans="1:20" x14ac:dyDescent="0.3">
      <c r="A136" s="4">
        <v>132</v>
      </c>
      <c r="B136" s="210" t="s">
        <v>63</v>
      </c>
      <c r="C136" s="96" t="s">
        <v>646</v>
      </c>
      <c r="D136" s="131" t="s">
        <v>25</v>
      </c>
      <c r="E136" s="298">
        <v>18323050903</v>
      </c>
      <c r="F136" s="131"/>
      <c r="G136" s="96">
        <v>38</v>
      </c>
      <c r="H136" s="96">
        <v>35</v>
      </c>
      <c r="I136" s="54">
        <f t="shared" si="2"/>
        <v>73</v>
      </c>
      <c r="J136" s="96">
        <v>7035775718</v>
      </c>
      <c r="K136" s="96" t="s">
        <v>147</v>
      </c>
      <c r="L136" s="96" t="s">
        <v>148</v>
      </c>
      <c r="M136" s="96">
        <v>9854464469</v>
      </c>
      <c r="N136" s="96" t="s">
        <v>149</v>
      </c>
      <c r="O136" s="96">
        <v>9707594182</v>
      </c>
      <c r="P136" s="300">
        <v>43677</v>
      </c>
      <c r="Q136" s="301" t="s">
        <v>504</v>
      </c>
      <c r="R136" s="236"/>
      <c r="S136" s="239" t="s">
        <v>77</v>
      </c>
      <c r="T136" s="18"/>
    </row>
    <row r="137" spans="1:20" x14ac:dyDescent="0.3">
      <c r="A137" s="4">
        <v>133</v>
      </c>
      <c r="B137" s="210" t="s">
        <v>63</v>
      </c>
      <c r="C137" s="197" t="s">
        <v>647</v>
      </c>
      <c r="D137" s="95" t="s">
        <v>23</v>
      </c>
      <c r="E137" s="197">
        <v>18070204202</v>
      </c>
      <c r="F137" s="299" t="s">
        <v>79</v>
      </c>
      <c r="G137" s="96">
        <v>20</v>
      </c>
      <c r="H137" s="96">
        <v>13</v>
      </c>
      <c r="I137" s="54">
        <f t="shared" si="2"/>
        <v>33</v>
      </c>
      <c r="J137" s="197">
        <v>9707824669</v>
      </c>
      <c r="K137" s="96" t="s">
        <v>147</v>
      </c>
      <c r="L137" s="96" t="s">
        <v>148</v>
      </c>
      <c r="M137" s="96">
        <v>9854464469</v>
      </c>
      <c r="N137" s="96" t="s">
        <v>149</v>
      </c>
      <c r="O137" s="96">
        <v>9707594182</v>
      </c>
      <c r="P137" s="300">
        <v>43677</v>
      </c>
      <c r="Q137" s="301" t="s">
        <v>504</v>
      </c>
      <c r="R137" s="236"/>
      <c r="S137" s="239" t="s">
        <v>77</v>
      </c>
      <c r="T137" s="18"/>
    </row>
    <row r="138" spans="1:20" x14ac:dyDescent="0.3">
      <c r="A138" s="4">
        <v>134</v>
      </c>
      <c r="B138" s="17"/>
      <c r="C138" s="18"/>
      <c r="D138" s="18"/>
      <c r="E138" s="19"/>
      <c r="F138" s="18"/>
      <c r="G138" s="19"/>
      <c r="H138" s="19"/>
      <c r="I138" s="54">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4">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4">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4">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4">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4">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4">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4">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4">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4">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4">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4">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4">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4">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4">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4">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4">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4">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4">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4">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4">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4">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4">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4">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4">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4">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4">
        <f t="shared" si="2"/>
        <v>0</v>
      </c>
      <c r="J164" s="18"/>
      <c r="K164" s="18"/>
      <c r="L164" s="18"/>
      <c r="M164" s="18"/>
      <c r="N164" s="18"/>
      <c r="O164" s="18"/>
      <c r="P164" s="24"/>
      <c r="Q164" s="18"/>
      <c r="R164" s="18"/>
      <c r="S164" s="18"/>
      <c r="T164" s="18"/>
    </row>
    <row r="165" spans="1:20" x14ac:dyDescent="0.3">
      <c r="A165" s="21" t="s">
        <v>11</v>
      </c>
      <c r="B165" s="39"/>
      <c r="C165" s="21">
        <f>COUNTIFS(C5:C164,"*")</f>
        <v>129</v>
      </c>
      <c r="D165" s="21"/>
      <c r="E165" s="13"/>
      <c r="F165" s="21"/>
      <c r="G165" s="55">
        <f>SUM(G5:G164)</f>
        <v>2422</v>
      </c>
      <c r="H165" s="55">
        <f>SUM(H5:H164)</f>
        <v>2474</v>
      </c>
      <c r="I165" s="55">
        <f>SUM(I5:I164)</f>
        <v>4896</v>
      </c>
      <c r="J165" s="21"/>
      <c r="K165" s="21"/>
      <c r="L165" s="21"/>
      <c r="M165" s="21"/>
      <c r="N165" s="21"/>
      <c r="O165" s="21"/>
      <c r="P165" s="14"/>
      <c r="Q165" s="21"/>
      <c r="R165" s="21"/>
      <c r="S165" s="21"/>
      <c r="T165" s="12"/>
    </row>
    <row r="166" spans="1:20" x14ac:dyDescent="0.3">
      <c r="A166" s="44" t="s">
        <v>62</v>
      </c>
      <c r="B166" s="10">
        <f>COUNTIF(B$5:B$164,"Team 1")</f>
        <v>67</v>
      </c>
      <c r="C166" s="44" t="s">
        <v>25</v>
      </c>
      <c r="D166" s="10">
        <f>COUNTIF(D5:D164,"Anganwadi")</f>
        <v>128</v>
      </c>
    </row>
    <row r="167" spans="1:20" x14ac:dyDescent="0.3">
      <c r="A167" s="44" t="s">
        <v>63</v>
      </c>
      <c r="B167" s="10">
        <f>COUNTIF(B$6:B$164,"Team 2")</f>
        <v>62</v>
      </c>
      <c r="C167" s="44" t="s">
        <v>23</v>
      </c>
      <c r="D167" s="10">
        <f>COUNTIF(D5:D164,"School")</f>
        <v>1</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N89" activePane="bottomRight" state="frozen"/>
      <selection pane="topRight" activeCell="C1" sqref="C1"/>
      <selection pane="bottomLeft" activeCell="A5" sqref="A5"/>
      <selection pane="bottomRight" activeCell="V89" sqref="V89"/>
    </sheetView>
  </sheetViews>
  <sheetFormatPr defaultRowHeight="16.5" x14ac:dyDescent="0.3"/>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x14ac:dyDescent="0.3">
      <c r="A1" s="448" t="s">
        <v>70</v>
      </c>
      <c r="B1" s="448"/>
      <c r="C1" s="448"/>
      <c r="D1" s="51"/>
      <c r="E1" s="51"/>
      <c r="F1" s="51"/>
      <c r="G1" s="51"/>
      <c r="H1" s="51"/>
      <c r="I1" s="51"/>
      <c r="J1" s="51"/>
      <c r="K1" s="51"/>
      <c r="L1" s="51"/>
      <c r="M1" s="51"/>
      <c r="N1" s="51"/>
      <c r="O1" s="51"/>
      <c r="P1" s="51"/>
      <c r="Q1" s="51"/>
      <c r="R1" s="51"/>
      <c r="S1" s="51"/>
    </row>
    <row r="2" spans="1:20" x14ac:dyDescent="0.3">
      <c r="A2" s="442" t="s">
        <v>59</v>
      </c>
      <c r="B2" s="443"/>
      <c r="C2" s="443"/>
      <c r="D2" s="25">
        <v>43678</v>
      </c>
      <c r="E2" s="22"/>
      <c r="F2" s="22"/>
      <c r="G2" s="22"/>
      <c r="H2" s="22"/>
      <c r="I2" s="22"/>
      <c r="J2" s="22"/>
      <c r="K2" s="22"/>
      <c r="L2" s="22"/>
      <c r="M2" s="22"/>
      <c r="N2" s="22"/>
      <c r="O2" s="22"/>
      <c r="P2" s="22"/>
      <c r="Q2" s="22"/>
      <c r="R2" s="22"/>
      <c r="S2" s="22"/>
    </row>
    <row r="3" spans="1:20" ht="24" customHeight="1" x14ac:dyDescent="0.3">
      <c r="A3" s="444" t="s">
        <v>14</v>
      </c>
      <c r="B3" s="440" t="s">
        <v>61</v>
      </c>
      <c r="C3" s="445" t="s">
        <v>7</v>
      </c>
      <c r="D3" s="445" t="s">
        <v>55</v>
      </c>
      <c r="E3" s="445" t="s">
        <v>16</v>
      </c>
      <c r="F3" s="446" t="s">
        <v>17</v>
      </c>
      <c r="G3" s="445" t="s">
        <v>8</v>
      </c>
      <c r="H3" s="445"/>
      <c r="I3" s="445"/>
      <c r="J3" s="445" t="s">
        <v>31</v>
      </c>
      <c r="K3" s="440" t="s">
        <v>33</v>
      </c>
      <c r="L3" s="440" t="s">
        <v>50</v>
      </c>
      <c r="M3" s="440" t="s">
        <v>51</v>
      </c>
      <c r="N3" s="440" t="s">
        <v>34</v>
      </c>
      <c r="O3" s="440" t="s">
        <v>35</v>
      </c>
      <c r="P3" s="444" t="s">
        <v>54</v>
      </c>
      <c r="Q3" s="445" t="s">
        <v>52</v>
      </c>
      <c r="R3" s="445" t="s">
        <v>32</v>
      </c>
      <c r="S3" s="445" t="s">
        <v>53</v>
      </c>
      <c r="T3" s="445" t="s">
        <v>13</v>
      </c>
    </row>
    <row r="4" spans="1:20" ht="25.5" customHeight="1" x14ac:dyDescent="0.3">
      <c r="A4" s="444"/>
      <c r="B4" s="447"/>
      <c r="C4" s="445"/>
      <c r="D4" s="445"/>
      <c r="E4" s="445"/>
      <c r="F4" s="446"/>
      <c r="G4" s="23" t="s">
        <v>9</v>
      </c>
      <c r="H4" s="23" t="s">
        <v>10</v>
      </c>
      <c r="I4" s="23" t="s">
        <v>11</v>
      </c>
      <c r="J4" s="445"/>
      <c r="K4" s="441"/>
      <c r="L4" s="441"/>
      <c r="M4" s="441"/>
      <c r="N4" s="441"/>
      <c r="O4" s="441"/>
      <c r="P4" s="444"/>
      <c r="Q4" s="444"/>
      <c r="R4" s="445"/>
      <c r="S4" s="445"/>
      <c r="T4" s="445"/>
    </row>
    <row r="5" spans="1:20" x14ac:dyDescent="0.3">
      <c r="A5" s="4">
        <v>1</v>
      </c>
      <c r="B5" s="83" t="s">
        <v>62</v>
      </c>
      <c r="C5" s="59" t="s">
        <v>689</v>
      </c>
      <c r="D5" s="61" t="s">
        <v>25</v>
      </c>
      <c r="E5" s="315">
        <v>38</v>
      </c>
      <c r="F5" s="316"/>
      <c r="G5" s="315">
        <v>3</v>
      </c>
      <c r="H5" s="315">
        <v>7</v>
      </c>
      <c r="I5" s="54">
        <f>SUM(G5:H5)</f>
        <v>10</v>
      </c>
      <c r="J5" s="315">
        <v>9707463215</v>
      </c>
      <c r="K5" s="59" t="s">
        <v>746</v>
      </c>
      <c r="L5" s="59" t="s">
        <v>356</v>
      </c>
      <c r="M5" s="59">
        <v>9707838700</v>
      </c>
      <c r="N5" s="59" t="s">
        <v>747</v>
      </c>
      <c r="O5" s="59">
        <v>9854620763</v>
      </c>
      <c r="P5" s="106">
        <v>43678</v>
      </c>
      <c r="Q5" s="350" t="s">
        <v>508</v>
      </c>
      <c r="R5" s="110"/>
      <c r="S5" s="61" t="s">
        <v>77</v>
      </c>
      <c r="T5" s="18"/>
    </row>
    <row r="6" spans="1:20" x14ac:dyDescent="0.3">
      <c r="A6" s="4">
        <v>2</v>
      </c>
      <c r="B6" s="83" t="s">
        <v>62</v>
      </c>
      <c r="C6" s="317" t="s">
        <v>690</v>
      </c>
      <c r="D6" s="131" t="s">
        <v>25</v>
      </c>
      <c r="E6" s="318">
        <v>70</v>
      </c>
      <c r="F6" s="319"/>
      <c r="G6" s="318">
        <v>13</v>
      </c>
      <c r="H6" s="318">
        <v>12</v>
      </c>
      <c r="I6" s="54">
        <f t="shared" ref="I6:I69" si="0">SUM(G6:H6)</f>
        <v>25</v>
      </c>
      <c r="J6" s="90">
        <v>9707629282</v>
      </c>
      <c r="K6" s="318" t="s">
        <v>746</v>
      </c>
      <c r="L6" s="318" t="s">
        <v>356</v>
      </c>
      <c r="M6" s="318">
        <v>9707838700</v>
      </c>
      <c r="N6" s="318" t="s">
        <v>747</v>
      </c>
      <c r="O6" s="318">
        <v>9854620763</v>
      </c>
      <c r="P6" s="106">
        <v>43678</v>
      </c>
      <c r="Q6" s="350" t="s">
        <v>508</v>
      </c>
      <c r="R6" s="110"/>
      <c r="S6" s="61" t="s">
        <v>77</v>
      </c>
      <c r="T6" s="18"/>
    </row>
    <row r="7" spans="1:20" x14ac:dyDescent="0.3">
      <c r="A7" s="4">
        <v>3</v>
      </c>
      <c r="B7" s="83" t="s">
        <v>62</v>
      </c>
      <c r="C7" s="318" t="s">
        <v>691</v>
      </c>
      <c r="D7" s="204" t="s">
        <v>25</v>
      </c>
      <c r="E7" s="320">
        <v>100</v>
      </c>
      <c r="F7" s="204"/>
      <c r="G7" s="318">
        <v>15</v>
      </c>
      <c r="H7" s="318">
        <v>10</v>
      </c>
      <c r="I7" s="54">
        <f t="shared" si="0"/>
        <v>25</v>
      </c>
      <c r="J7" s="90">
        <v>9859712686</v>
      </c>
      <c r="K7" s="318" t="s">
        <v>746</v>
      </c>
      <c r="L7" s="318" t="s">
        <v>356</v>
      </c>
      <c r="M7" s="318">
        <v>9707838700</v>
      </c>
      <c r="N7" s="318" t="s">
        <v>747</v>
      </c>
      <c r="O7" s="318">
        <v>9854620763</v>
      </c>
      <c r="P7" s="106">
        <v>43678</v>
      </c>
      <c r="Q7" s="350" t="s">
        <v>508</v>
      </c>
      <c r="R7" s="110"/>
      <c r="S7" s="61" t="s">
        <v>77</v>
      </c>
      <c r="T7" s="18"/>
    </row>
    <row r="8" spans="1:20" x14ac:dyDescent="0.3">
      <c r="A8" s="4">
        <v>4</v>
      </c>
      <c r="B8" s="83" t="s">
        <v>63</v>
      </c>
      <c r="C8" s="318" t="s">
        <v>133</v>
      </c>
      <c r="D8" s="131" t="s">
        <v>25</v>
      </c>
      <c r="E8" s="318">
        <v>19</v>
      </c>
      <c r="F8" s="131"/>
      <c r="G8" s="318">
        <v>25</v>
      </c>
      <c r="H8" s="318">
        <v>26</v>
      </c>
      <c r="I8" s="54">
        <f t="shared" si="0"/>
        <v>51</v>
      </c>
      <c r="J8" s="318">
        <v>9854775492</v>
      </c>
      <c r="K8" s="318" t="s">
        <v>134</v>
      </c>
      <c r="L8" s="318" t="s">
        <v>135</v>
      </c>
      <c r="M8" s="131">
        <v>9859916240</v>
      </c>
      <c r="N8" s="318" t="s">
        <v>136</v>
      </c>
      <c r="O8" s="318">
        <v>9577294201</v>
      </c>
      <c r="P8" s="106">
        <v>43678</v>
      </c>
      <c r="Q8" s="350" t="s">
        <v>508</v>
      </c>
      <c r="R8" s="110"/>
      <c r="S8" s="61" t="s">
        <v>77</v>
      </c>
      <c r="T8" s="18"/>
    </row>
    <row r="9" spans="1:20" x14ac:dyDescent="0.3">
      <c r="A9" s="4">
        <v>5</v>
      </c>
      <c r="B9" s="90" t="s">
        <v>63</v>
      </c>
      <c r="C9" s="90" t="s">
        <v>614</v>
      </c>
      <c r="D9" s="90" t="s">
        <v>25</v>
      </c>
      <c r="E9" s="90">
        <v>89</v>
      </c>
      <c r="F9" s="90"/>
      <c r="G9" s="90">
        <v>10</v>
      </c>
      <c r="H9" s="90">
        <v>8</v>
      </c>
      <c r="I9" s="54">
        <f t="shared" si="0"/>
        <v>18</v>
      </c>
      <c r="J9" s="92">
        <v>8822190430</v>
      </c>
      <c r="K9" s="90" t="s">
        <v>374</v>
      </c>
      <c r="L9" s="90" t="s">
        <v>364</v>
      </c>
      <c r="M9" s="90">
        <v>9707804298</v>
      </c>
      <c r="N9" s="90" t="s">
        <v>673</v>
      </c>
      <c r="O9" s="90">
        <v>9707398813</v>
      </c>
      <c r="P9" s="106">
        <v>43678</v>
      </c>
      <c r="Q9" s="350" t="s">
        <v>508</v>
      </c>
      <c r="R9" s="61"/>
      <c r="S9" s="61" t="s">
        <v>77</v>
      </c>
      <c r="T9" s="18"/>
    </row>
    <row r="10" spans="1:20" ht="33" x14ac:dyDescent="0.3">
      <c r="A10" s="4">
        <v>6</v>
      </c>
      <c r="B10" s="83" t="s">
        <v>63</v>
      </c>
      <c r="C10" s="65" t="s">
        <v>692</v>
      </c>
      <c r="D10" s="65" t="s">
        <v>25</v>
      </c>
      <c r="E10" s="74">
        <v>58</v>
      </c>
      <c r="F10" s="65"/>
      <c r="G10" s="74">
        <v>12</v>
      </c>
      <c r="H10" s="74">
        <v>16</v>
      </c>
      <c r="I10" s="54">
        <f t="shared" si="0"/>
        <v>28</v>
      </c>
      <c r="J10" s="65">
        <v>7896339139</v>
      </c>
      <c r="K10" s="65" t="s">
        <v>374</v>
      </c>
      <c r="L10" s="65" t="s">
        <v>364</v>
      </c>
      <c r="M10" s="65">
        <v>9707804298</v>
      </c>
      <c r="N10" s="65" t="s">
        <v>748</v>
      </c>
      <c r="O10" s="65">
        <v>8822434900</v>
      </c>
      <c r="P10" s="106">
        <v>43678</v>
      </c>
      <c r="Q10" s="350" t="s">
        <v>508</v>
      </c>
      <c r="R10" s="110"/>
      <c r="S10" s="61" t="s">
        <v>77</v>
      </c>
      <c r="T10" s="18"/>
    </row>
    <row r="11" spans="1:20" x14ac:dyDescent="0.3">
      <c r="A11" s="4">
        <v>7</v>
      </c>
      <c r="B11" s="83" t="s">
        <v>62</v>
      </c>
      <c r="C11" s="18" t="s">
        <v>693</v>
      </c>
      <c r="D11" s="18" t="s">
        <v>25</v>
      </c>
      <c r="E11" s="144">
        <v>50</v>
      </c>
      <c r="F11" s="18"/>
      <c r="G11" s="144">
        <v>27</v>
      </c>
      <c r="H11" s="144">
        <v>30</v>
      </c>
      <c r="I11" s="54">
        <f t="shared" si="0"/>
        <v>57</v>
      </c>
      <c r="J11" s="18">
        <v>9859566260</v>
      </c>
      <c r="K11" s="18" t="s">
        <v>104</v>
      </c>
      <c r="L11" s="18" t="s">
        <v>74</v>
      </c>
      <c r="M11" s="18">
        <v>9854488526</v>
      </c>
      <c r="N11" s="18" t="s">
        <v>749</v>
      </c>
      <c r="O11" s="18">
        <v>9859329352</v>
      </c>
      <c r="P11" s="106">
        <v>43679</v>
      </c>
      <c r="Q11" s="350" t="s">
        <v>509</v>
      </c>
      <c r="R11" s="110"/>
      <c r="S11" s="61"/>
      <c r="T11" s="18"/>
    </row>
    <row r="12" spans="1:20" x14ac:dyDescent="0.3">
      <c r="A12" s="4">
        <v>8</v>
      </c>
      <c r="B12" s="83" t="s">
        <v>62</v>
      </c>
      <c r="C12" s="321" t="s">
        <v>603</v>
      </c>
      <c r="D12" s="131" t="s">
        <v>25</v>
      </c>
      <c r="E12" s="318">
        <v>18323050127</v>
      </c>
      <c r="F12" s="131"/>
      <c r="G12" s="318">
        <v>31</v>
      </c>
      <c r="H12" s="318">
        <v>24</v>
      </c>
      <c r="I12" s="54">
        <f t="shared" si="0"/>
        <v>55</v>
      </c>
      <c r="J12" s="318">
        <v>9707356616</v>
      </c>
      <c r="K12" s="318" t="s">
        <v>104</v>
      </c>
      <c r="L12" s="318" t="s">
        <v>105</v>
      </c>
      <c r="M12" s="318">
        <v>9854488526</v>
      </c>
      <c r="N12" s="318" t="s">
        <v>106</v>
      </c>
      <c r="O12" s="318">
        <v>9957265003</v>
      </c>
      <c r="P12" s="106">
        <v>43679</v>
      </c>
      <c r="Q12" s="350" t="s">
        <v>509</v>
      </c>
      <c r="R12" s="61"/>
      <c r="S12" s="61" t="s">
        <v>77</v>
      </c>
      <c r="T12" s="18"/>
    </row>
    <row r="13" spans="1:20" x14ac:dyDescent="0.3">
      <c r="A13" s="4">
        <v>9</v>
      </c>
      <c r="B13" s="83" t="s">
        <v>63</v>
      </c>
      <c r="C13" s="321" t="s">
        <v>635</v>
      </c>
      <c r="D13" s="322" t="s">
        <v>25</v>
      </c>
      <c r="E13" s="317">
        <v>18323051017</v>
      </c>
      <c r="F13" s="204"/>
      <c r="G13" s="73">
        <v>21</v>
      </c>
      <c r="H13" s="73">
        <v>13</v>
      </c>
      <c r="I13" s="54">
        <f t="shared" si="0"/>
        <v>34</v>
      </c>
      <c r="J13" s="90">
        <v>9577174678</v>
      </c>
      <c r="K13" s="318" t="s">
        <v>680</v>
      </c>
      <c r="L13" s="318" t="s">
        <v>114</v>
      </c>
      <c r="M13" s="318">
        <v>9706755177</v>
      </c>
      <c r="N13" s="318" t="s">
        <v>681</v>
      </c>
      <c r="O13" s="318">
        <v>9859490458</v>
      </c>
      <c r="P13" s="106">
        <v>43679</v>
      </c>
      <c r="Q13" s="350" t="s">
        <v>509</v>
      </c>
      <c r="R13" s="61"/>
      <c r="S13" s="61" t="s">
        <v>77</v>
      </c>
      <c r="T13" s="18"/>
    </row>
    <row r="14" spans="1:20" ht="33" x14ac:dyDescent="0.3">
      <c r="A14" s="4">
        <v>10</v>
      </c>
      <c r="B14" s="83" t="s">
        <v>63</v>
      </c>
      <c r="C14" s="204" t="s">
        <v>636</v>
      </c>
      <c r="D14" s="322" t="s">
        <v>25</v>
      </c>
      <c r="E14" s="317">
        <v>18323051018</v>
      </c>
      <c r="F14" s="323"/>
      <c r="G14" s="90">
        <v>9</v>
      </c>
      <c r="H14" s="90">
        <v>12</v>
      </c>
      <c r="I14" s="54">
        <f t="shared" si="0"/>
        <v>21</v>
      </c>
      <c r="J14" s="90">
        <v>8751962863</v>
      </c>
      <c r="K14" s="318" t="s">
        <v>680</v>
      </c>
      <c r="L14" s="318" t="s">
        <v>114</v>
      </c>
      <c r="M14" s="318">
        <v>9706755177</v>
      </c>
      <c r="N14" s="318" t="s">
        <v>681</v>
      </c>
      <c r="O14" s="318">
        <v>9859490458</v>
      </c>
      <c r="P14" s="106">
        <v>43679</v>
      </c>
      <c r="Q14" s="350" t="s">
        <v>509</v>
      </c>
      <c r="R14" s="61"/>
      <c r="S14" s="61" t="s">
        <v>77</v>
      </c>
      <c r="T14" s="18"/>
    </row>
    <row r="15" spans="1:20" x14ac:dyDescent="0.3">
      <c r="A15" s="4">
        <v>11</v>
      </c>
      <c r="B15" s="83" t="s">
        <v>62</v>
      </c>
      <c r="C15" s="318" t="s">
        <v>694</v>
      </c>
      <c r="D15" s="131" t="s">
        <v>25</v>
      </c>
      <c r="E15" s="318">
        <v>103</v>
      </c>
      <c r="F15" s="131"/>
      <c r="G15" s="318">
        <v>22</v>
      </c>
      <c r="H15" s="318">
        <v>18</v>
      </c>
      <c r="I15" s="54">
        <f t="shared" si="0"/>
        <v>40</v>
      </c>
      <c r="J15" s="318">
        <v>8822902750</v>
      </c>
      <c r="K15" s="318" t="s">
        <v>98</v>
      </c>
      <c r="L15" s="318" t="s">
        <v>99</v>
      </c>
      <c r="M15" s="318">
        <v>9859274482</v>
      </c>
      <c r="N15" s="318" t="s">
        <v>404</v>
      </c>
      <c r="O15" s="318">
        <v>8822155534</v>
      </c>
      <c r="P15" s="106">
        <v>43680</v>
      </c>
      <c r="Q15" s="350" t="s">
        <v>497</v>
      </c>
      <c r="R15" s="61"/>
      <c r="S15" s="61" t="s">
        <v>77</v>
      </c>
      <c r="T15" s="18"/>
    </row>
    <row r="16" spans="1:20" x14ac:dyDescent="0.3">
      <c r="A16" s="4">
        <v>12</v>
      </c>
      <c r="B16" s="83" t="s">
        <v>62</v>
      </c>
      <c r="C16" s="18" t="s">
        <v>695</v>
      </c>
      <c r="D16" s="18" t="s">
        <v>25</v>
      </c>
      <c r="E16" s="144">
        <v>37</v>
      </c>
      <c r="F16" s="18"/>
      <c r="G16" s="144">
        <v>7</v>
      </c>
      <c r="H16" s="144">
        <v>11</v>
      </c>
      <c r="I16" s="54">
        <f t="shared" si="0"/>
        <v>18</v>
      </c>
      <c r="J16" s="18">
        <v>9707460165</v>
      </c>
      <c r="K16" s="18" t="s">
        <v>355</v>
      </c>
      <c r="L16" s="18" t="s">
        <v>356</v>
      </c>
      <c r="M16" s="18">
        <v>9707838700</v>
      </c>
      <c r="N16" s="18" t="s">
        <v>357</v>
      </c>
      <c r="O16" s="18">
        <v>9864490614</v>
      </c>
      <c r="P16" s="106">
        <v>43680</v>
      </c>
      <c r="Q16" s="350" t="s">
        <v>497</v>
      </c>
      <c r="R16" s="61"/>
      <c r="S16" s="61" t="s">
        <v>77</v>
      </c>
      <c r="T16" s="18"/>
    </row>
    <row r="17" spans="1:20" x14ac:dyDescent="0.3">
      <c r="A17" s="4">
        <v>13</v>
      </c>
      <c r="B17" s="83" t="s">
        <v>62</v>
      </c>
      <c r="C17" s="321" t="s">
        <v>554</v>
      </c>
      <c r="D17" s="18" t="s">
        <v>25</v>
      </c>
      <c r="E17" s="144">
        <v>106</v>
      </c>
      <c r="F17" s="18"/>
      <c r="G17" s="144">
        <v>16</v>
      </c>
      <c r="H17" s="144">
        <v>20</v>
      </c>
      <c r="I17" s="54">
        <f t="shared" si="0"/>
        <v>36</v>
      </c>
      <c r="J17" s="18">
        <v>9864843350</v>
      </c>
      <c r="K17" s="18" t="s">
        <v>333</v>
      </c>
      <c r="L17" s="18" t="s">
        <v>361</v>
      </c>
      <c r="M17" s="18">
        <v>9706717675</v>
      </c>
      <c r="N17" s="18" t="s">
        <v>362</v>
      </c>
      <c r="O17" s="18">
        <v>9508469725</v>
      </c>
      <c r="P17" s="106">
        <v>43680</v>
      </c>
      <c r="Q17" s="350" t="s">
        <v>497</v>
      </c>
      <c r="R17" s="61"/>
      <c r="S17" s="61" t="s">
        <v>77</v>
      </c>
      <c r="T17" s="18"/>
    </row>
    <row r="18" spans="1:20" x14ac:dyDescent="0.3">
      <c r="A18" s="4">
        <v>14</v>
      </c>
      <c r="B18" s="83" t="s">
        <v>63</v>
      </c>
      <c r="C18" s="321" t="s">
        <v>583</v>
      </c>
      <c r="D18" s="18" t="s">
        <v>25</v>
      </c>
      <c r="E18" s="74">
        <v>68</v>
      </c>
      <c r="F18" s="65"/>
      <c r="G18" s="74">
        <v>20</v>
      </c>
      <c r="H18" s="74">
        <v>15</v>
      </c>
      <c r="I18" s="54">
        <f t="shared" si="0"/>
        <v>35</v>
      </c>
      <c r="J18" s="65">
        <v>8011447363</v>
      </c>
      <c r="K18" s="65" t="s">
        <v>73</v>
      </c>
      <c r="L18" s="65" t="s">
        <v>74</v>
      </c>
      <c r="M18" s="65">
        <v>9864140254</v>
      </c>
      <c r="N18" s="65" t="s">
        <v>750</v>
      </c>
      <c r="O18" s="65">
        <v>8822376291</v>
      </c>
      <c r="P18" s="106">
        <v>43680</v>
      </c>
      <c r="Q18" s="350" t="s">
        <v>497</v>
      </c>
      <c r="R18" s="61"/>
      <c r="S18" s="61" t="s">
        <v>77</v>
      </c>
      <c r="T18" s="18"/>
    </row>
    <row r="19" spans="1:20" x14ac:dyDescent="0.3">
      <c r="A19" s="4">
        <v>15</v>
      </c>
      <c r="B19" s="83" t="s">
        <v>63</v>
      </c>
      <c r="C19" s="65" t="s">
        <v>696</v>
      </c>
      <c r="D19" s="65" t="s">
        <v>25</v>
      </c>
      <c r="E19" s="74">
        <v>31</v>
      </c>
      <c r="F19" s="65"/>
      <c r="G19" s="74">
        <v>44</v>
      </c>
      <c r="H19" s="74">
        <v>24</v>
      </c>
      <c r="I19" s="54">
        <f t="shared" si="0"/>
        <v>68</v>
      </c>
      <c r="J19" s="65">
        <v>9678784091</v>
      </c>
      <c r="K19" s="65" t="s">
        <v>73</v>
      </c>
      <c r="L19" s="65" t="s">
        <v>74</v>
      </c>
      <c r="M19" s="65">
        <v>9864140254</v>
      </c>
      <c r="N19" s="65" t="s">
        <v>214</v>
      </c>
      <c r="O19" s="65">
        <v>9707560780</v>
      </c>
      <c r="P19" s="106">
        <v>43680</v>
      </c>
      <c r="Q19" s="350" t="s">
        <v>497</v>
      </c>
      <c r="R19" s="61"/>
      <c r="S19" s="61" t="s">
        <v>77</v>
      </c>
      <c r="T19" s="18"/>
    </row>
    <row r="20" spans="1:20" x14ac:dyDescent="0.3">
      <c r="A20" s="4">
        <v>16</v>
      </c>
      <c r="B20" s="79"/>
      <c r="C20" s="82"/>
      <c r="D20" s="82"/>
      <c r="E20" s="102"/>
      <c r="F20" s="82"/>
      <c r="G20" s="102"/>
      <c r="H20" s="102"/>
      <c r="I20" s="54">
        <f t="shared" si="0"/>
        <v>0</v>
      </c>
      <c r="J20" s="82"/>
      <c r="K20" s="82"/>
      <c r="L20" s="82"/>
      <c r="M20" s="82"/>
      <c r="N20" s="82"/>
      <c r="O20" s="82"/>
      <c r="P20" s="81">
        <v>43681</v>
      </c>
      <c r="Q20" s="113" t="s">
        <v>498</v>
      </c>
      <c r="R20" s="82"/>
      <c r="S20" s="82"/>
      <c r="T20" s="18"/>
    </row>
    <row r="21" spans="1:20" x14ac:dyDescent="0.3">
      <c r="A21" s="4">
        <v>17</v>
      </c>
      <c r="B21" s="83" t="s">
        <v>62</v>
      </c>
      <c r="C21" s="18" t="s">
        <v>697</v>
      </c>
      <c r="D21" s="18" t="s">
        <v>25</v>
      </c>
      <c r="E21" s="144">
        <v>36</v>
      </c>
      <c r="F21" s="18"/>
      <c r="G21" s="144">
        <v>19</v>
      </c>
      <c r="H21" s="144">
        <v>26</v>
      </c>
      <c r="I21" s="54">
        <f t="shared" si="0"/>
        <v>45</v>
      </c>
      <c r="J21" s="18">
        <v>9707138278</v>
      </c>
      <c r="K21" s="18" t="s">
        <v>348</v>
      </c>
      <c r="L21" s="18" t="s">
        <v>196</v>
      </c>
      <c r="M21" s="18">
        <v>9577044567</v>
      </c>
      <c r="N21" s="18" t="s">
        <v>86</v>
      </c>
      <c r="O21" s="18">
        <v>8254868423</v>
      </c>
      <c r="P21" s="106">
        <v>43682</v>
      </c>
      <c r="Q21" s="350" t="s">
        <v>501</v>
      </c>
      <c r="R21" s="61"/>
      <c r="S21" s="61" t="s">
        <v>77</v>
      </c>
      <c r="T21" s="18"/>
    </row>
    <row r="22" spans="1:20" x14ac:dyDescent="0.3">
      <c r="A22" s="4">
        <v>18</v>
      </c>
      <c r="B22" s="83" t="s">
        <v>62</v>
      </c>
      <c r="C22" s="83" t="s">
        <v>698</v>
      </c>
      <c r="D22" s="86" t="s">
        <v>25</v>
      </c>
      <c r="E22" s="163">
        <v>99</v>
      </c>
      <c r="F22" s="86"/>
      <c r="G22" s="83">
        <v>8</v>
      </c>
      <c r="H22" s="83">
        <v>7</v>
      </c>
      <c r="I22" s="54">
        <f t="shared" si="0"/>
        <v>15</v>
      </c>
      <c r="J22" s="83">
        <v>9707548088</v>
      </c>
      <c r="K22" s="83" t="s">
        <v>195</v>
      </c>
      <c r="L22" s="83" t="s">
        <v>196</v>
      </c>
      <c r="M22" s="59">
        <v>9577044567</v>
      </c>
      <c r="N22" s="73" t="s">
        <v>197</v>
      </c>
      <c r="O22" s="73">
        <v>8822314447</v>
      </c>
      <c r="P22" s="106">
        <v>43682</v>
      </c>
      <c r="Q22" s="350" t="s">
        <v>501</v>
      </c>
      <c r="R22" s="110"/>
      <c r="S22" s="61" t="s">
        <v>77</v>
      </c>
      <c r="T22" s="18"/>
    </row>
    <row r="23" spans="1:20" ht="33" x14ac:dyDescent="0.3">
      <c r="A23" s="4">
        <v>19</v>
      </c>
      <c r="B23" s="83" t="s">
        <v>63</v>
      </c>
      <c r="C23" s="204" t="s">
        <v>699</v>
      </c>
      <c r="D23" s="322" t="s">
        <v>25</v>
      </c>
      <c r="E23" s="323">
        <v>65</v>
      </c>
      <c r="F23" s="323"/>
      <c r="G23" s="320">
        <v>8</v>
      </c>
      <c r="H23" s="320">
        <v>13</v>
      </c>
      <c r="I23" s="54">
        <f t="shared" si="0"/>
        <v>21</v>
      </c>
      <c r="J23" s="320">
        <v>9864397507</v>
      </c>
      <c r="K23" s="204" t="s">
        <v>363</v>
      </c>
      <c r="L23" s="204" t="s">
        <v>364</v>
      </c>
      <c r="M23" s="18">
        <v>9707804298</v>
      </c>
      <c r="N23" s="18" t="s">
        <v>365</v>
      </c>
      <c r="O23" s="18">
        <v>8822435054</v>
      </c>
      <c r="P23" s="106">
        <v>43682</v>
      </c>
      <c r="Q23" s="350" t="s">
        <v>501</v>
      </c>
      <c r="R23" s="89"/>
      <c r="S23" s="89" t="s">
        <v>77</v>
      </c>
      <c r="T23" s="18"/>
    </row>
    <row r="24" spans="1:20" x14ac:dyDescent="0.3">
      <c r="A24" s="4">
        <v>20</v>
      </c>
      <c r="B24" s="83" t="s">
        <v>63</v>
      </c>
      <c r="C24" s="324" t="s">
        <v>700</v>
      </c>
      <c r="D24" s="65" t="s">
        <v>25</v>
      </c>
      <c r="E24" s="74">
        <v>21</v>
      </c>
      <c r="F24" s="65"/>
      <c r="G24" s="74">
        <v>8</v>
      </c>
      <c r="H24" s="74">
        <v>7</v>
      </c>
      <c r="I24" s="54">
        <f t="shared" si="0"/>
        <v>15</v>
      </c>
      <c r="J24" s="65">
        <v>9435613754</v>
      </c>
      <c r="K24" s="65" t="s">
        <v>82</v>
      </c>
      <c r="L24" s="65" t="s">
        <v>83</v>
      </c>
      <c r="M24" s="65">
        <v>9954471705</v>
      </c>
      <c r="N24" s="65" t="s">
        <v>679</v>
      </c>
      <c r="O24" s="65">
        <v>9577460085</v>
      </c>
      <c r="P24" s="106">
        <v>43682</v>
      </c>
      <c r="Q24" s="350" t="s">
        <v>501</v>
      </c>
      <c r="R24" s="89"/>
      <c r="S24" s="89" t="s">
        <v>77</v>
      </c>
      <c r="T24" s="18"/>
    </row>
    <row r="25" spans="1:20" x14ac:dyDescent="0.3">
      <c r="A25" s="4">
        <v>21</v>
      </c>
      <c r="B25" s="83" t="s">
        <v>63</v>
      </c>
      <c r="C25" s="18" t="s">
        <v>701</v>
      </c>
      <c r="D25" s="18" t="s">
        <v>25</v>
      </c>
      <c r="E25" s="144">
        <v>66</v>
      </c>
      <c r="F25" s="18"/>
      <c r="G25" s="144">
        <v>19</v>
      </c>
      <c r="H25" s="144">
        <v>14</v>
      </c>
      <c r="I25" s="54">
        <f t="shared" si="0"/>
        <v>33</v>
      </c>
      <c r="J25" s="18">
        <v>9864164927</v>
      </c>
      <c r="K25" s="18" t="s">
        <v>671</v>
      </c>
      <c r="L25" s="18" t="s">
        <v>370</v>
      </c>
      <c r="M25" s="18">
        <v>7896105505</v>
      </c>
      <c r="N25" s="18" t="s">
        <v>672</v>
      </c>
      <c r="O25" s="18">
        <v>9864537132</v>
      </c>
      <c r="P25" s="106">
        <v>43682</v>
      </c>
      <c r="Q25" s="350" t="s">
        <v>501</v>
      </c>
      <c r="R25" s="89"/>
      <c r="S25" s="89" t="s">
        <v>77</v>
      </c>
      <c r="T25" s="18"/>
    </row>
    <row r="26" spans="1:20" x14ac:dyDescent="0.3">
      <c r="A26" s="4">
        <v>22</v>
      </c>
      <c r="B26" s="83" t="s">
        <v>62</v>
      </c>
      <c r="C26" s="163" t="s">
        <v>702</v>
      </c>
      <c r="D26" s="61" t="s">
        <v>23</v>
      </c>
      <c r="E26" s="163">
        <v>18070209404</v>
      </c>
      <c r="F26" s="196" t="s">
        <v>453</v>
      </c>
      <c r="G26" s="73">
        <v>356</v>
      </c>
      <c r="H26" s="73">
        <v>383</v>
      </c>
      <c r="I26" s="54">
        <f t="shared" si="0"/>
        <v>739</v>
      </c>
      <c r="J26" s="182">
        <v>9859094311</v>
      </c>
      <c r="K26" s="59" t="s">
        <v>73</v>
      </c>
      <c r="L26" s="61" t="s">
        <v>74</v>
      </c>
      <c r="M26" s="73">
        <v>9864140254</v>
      </c>
      <c r="N26" s="59" t="s">
        <v>335</v>
      </c>
      <c r="O26" s="59">
        <v>8822254174</v>
      </c>
      <c r="P26" s="106">
        <v>43683</v>
      </c>
      <c r="Q26" s="350" t="s">
        <v>503</v>
      </c>
      <c r="R26" s="333"/>
      <c r="S26" s="61" t="s">
        <v>77</v>
      </c>
      <c r="T26" s="18"/>
    </row>
    <row r="27" spans="1:20" x14ac:dyDescent="0.3">
      <c r="A27" s="4">
        <v>23</v>
      </c>
      <c r="B27" s="83" t="s">
        <v>63</v>
      </c>
      <c r="C27" s="323" t="s">
        <v>703</v>
      </c>
      <c r="D27" s="131" t="s">
        <v>23</v>
      </c>
      <c r="E27" s="323">
        <v>18070210301</v>
      </c>
      <c r="F27" s="325" t="s">
        <v>453</v>
      </c>
      <c r="G27" s="90">
        <v>318</v>
      </c>
      <c r="H27" s="90">
        <v>363</v>
      </c>
      <c r="I27" s="54">
        <f t="shared" si="0"/>
        <v>681</v>
      </c>
      <c r="J27" s="351">
        <v>9678735572</v>
      </c>
      <c r="K27" s="318" t="s">
        <v>333</v>
      </c>
      <c r="L27" s="131" t="s">
        <v>361</v>
      </c>
      <c r="M27" s="131">
        <v>9706717675</v>
      </c>
      <c r="N27" s="318" t="s">
        <v>362</v>
      </c>
      <c r="O27" s="318">
        <v>9508469725</v>
      </c>
      <c r="P27" s="106">
        <v>43683</v>
      </c>
      <c r="Q27" s="350" t="s">
        <v>503</v>
      </c>
      <c r="R27" s="333"/>
      <c r="S27" s="61" t="s">
        <v>77</v>
      </c>
      <c r="T27" s="18"/>
    </row>
    <row r="28" spans="1:20" ht="33" x14ac:dyDescent="0.3">
      <c r="A28" s="4">
        <v>24</v>
      </c>
      <c r="B28" s="83" t="s">
        <v>62</v>
      </c>
      <c r="C28" s="163" t="s">
        <v>702</v>
      </c>
      <c r="D28" s="61"/>
      <c r="E28" s="163">
        <v>18070209404</v>
      </c>
      <c r="F28" s="196" t="s">
        <v>453</v>
      </c>
      <c r="G28" s="73"/>
      <c r="H28" s="73"/>
      <c r="I28" s="54">
        <f t="shared" si="0"/>
        <v>0</v>
      </c>
      <c r="J28" s="182">
        <v>9859094311</v>
      </c>
      <c r="K28" s="59" t="s">
        <v>73</v>
      </c>
      <c r="L28" s="61" t="s">
        <v>74</v>
      </c>
      <c r="M28" s="73">
        <v>9864140254</v>
      </c>
      <c r="N28" s="59" t="s">
        <v>335</v>
      </c>
      <c r="O28" s="59">
        <v>8822254174</v>
      </c>
      <c r="P28" s="106">
        <v>43684</v>
      </c>
      <c r="Q28" s="350" t="s">
        <v>504</v>
      </c>
      <c r="R28" s="333"/>
      <c r="S28" s="61" t="s">
        <v>77</v>
      </c>
      <c r="T28" s="18"/>
    </row>
    <row r="29" spans="1:20" ht="33" x14ac:dyDescent="0.3">
      <c r="A29" s="4">
        <v>25</v>
      </c>
      <c r="B29" s="83" t="s">
        <v>63</v>
      </c>
      <c r="C29" s="323" t="s">
        <v>703</v>
      </c>
      <c r="D29" s="131"/>
      <c r="E29" s="323">
        <v>18070210301</v>
      </c>
      <c r="F29" s="325" t="s">
        <v>453</v>
      </c>
      <c r="G29" s="90"/>
      <c r="H29" s="90"/>
      <c r="I29" s="54">
        <f t="shared" si="0"/>
        <v>0</v>
      </c>
      <c r="J29" s="351">
        <v>9678735572</v>
      </c>
      <c r="K29" s="318" t="s">
        <v>333</v>
      </c>
      <c r="L29" s="131" t="s">
        <v>361</v>
      </c>
      <c r="M29" s="131">
        <v>9706717675</v>
      </c>
      <c r="N29" s="318" t="s">
        <v>362</v>
      </c>
      <c r="O29" s="318">
        <v>9508469725</v>
      </c>
      <c r="P29" s="106">
        <v>43684</v>
      </c>
      <c r="Q29" s="350" t="s">
        <v>504</v>
      </c>
      <c r="R29" s="333"/>
      <c r="S29" s="61" t="s">
        <v>77</v>
      </c>
      <c r="T29" s="18"/>
    </row>
    <row r="30" spans="1:20" x14ac:dyDescent="0.3">
      <c r="A30" s="4">
        <v>26</v>
      </c>
      <c r="B30" s="83" t="s">
        <v>62</v>
      </c>
      <c r="C30" s="163" t="s">
        <v>702</v>
      </c>
      <c r="D30" s="61"/>
      <c r="E30" s="163">
        <v>18070209404</v>
      </c>
      <c r="F30" s="196" t="s">
        <v>453</v>
      </c>
      <c r="G30" s="73"/>
      <c r="H30" s="73"/>
      <c r="I30" s="54">
        <f t="shared" si="0"/>
        <v>0</v>
      </c>
      <c r="J30" s="182">
        <v>9859094311</v>
      </c>
      <c r="K30" s="59" t="s">
        <v>73</v>
      </c>
      <c r="L30" s="61" t="s">
        <v>74</v>
      </c>
      <c r="M30" s="73">
        <v>9864140254</v>
      </c>
      <c r="N30" s="59" t="s">
        <v>335</v>
      </c>
      <c r="O30" s="59">
        <v>8822254174</v>
      </c>
      <c r="P30" s="106">
        <v>43685</v>
      </c>
      <c r="Q30" s="350" t="s">
        <v>508</v>
      </c>
      <c r="R30" s="333"/>
      <c r="S30" s="61" t="s">
        <v>77</v>
      </c>
      <c r="T30" s="18"/>
    </row>
    <row r="31" spans="1:20" x14ac:dyDescent="0.3">
      <c r="A31" s="4">
        <v>27</v>
      </c>
      <c r="B31" s="83" t="s">
        <v>63</v>
      </c>
      <c r="C31" s="323" t="s">
        <v>703</v>
      </c>
      <c r="D31" s="131"/>
      <c r="E31" s="323">
        <v>18070210301</v>
      </c>
      <c r="F31" s="325" t="s">
        <v>453</v>
      </c>
      <c r="G31" s="90"/>
      <c r="H31" s="90"/>
      <c r="I31" s="54">
        <f t="shared" si="0"/>
        <v>0</v>
      </c>
      <c r="J31" s="351">
        <v>9678735572</v>
      </c>
      <c r="K31" s="318" t="s">
        <v>333</v>
      </c>
      <c r="L31" s="131" t="s">
        <v>361</v>
      </c>
      <c r="M31" s="131">
        <v>9706717675</v>
      </c>
      <c r="N31" s="318" t="s">
        <v>362</v>
      </c>
      <c r="O31" s="318">
        <v>9508469725</v>
      </c>
      <c r="P31" s="106">
        <v>43685</v>
      </c>
      <c r="Q31" s="350" t="s">
        <v>508</v>
      </c>
      <c r="R31" s="333"/>
      <c r="S31" s="89" t="s">
        <v>77</v>
      </c>
      <c r="T31" s="18"/>
    </row>
    <row r="32" spans="1:20" x14ac:dyDescent="0.3">
      <c r="A32" s="4">
        <v>28</v>
      </c>
      <c r="B32" s="83" t="s">
        <v>62</v>
      </c>
      <c r="C32" s="163" t="s">
        <v>702</v>
      </c>
      <c r="D32" s="61"/>
      <c r="E32" s="163">
        <v>18070209404</v>
      </c>
      <c r="F32" s="196" t="s">
        <v>453</v>
      </c>
      <c r="G32" s="73"/>
      <c r="H32" s="73"/>
      <c r="I32" s="54">
        <f t="shared" si="0"/>
        <v>0</v>
      </c>
      <c r="J32" s="182">
        <v>9859094311</v>
      </c>
      <c r="K32" s="59" t="s">
        <v>73</v>
      </c>
      <c r="L32" s="61" t="s">
        <v>74</v>
      </c>
      <c r="M32" s="73">
        <v>9864140254</v>
      </c>
      <c r="N32" s="59" t="s">
        <v>335</v>
      </c>
      <c r="O32" s="59">
        <v>8822254174</v>
      </c>
      <c r="P32" s="106">
        <v>43686</v>
      </c>
      <c r="Q32" s="350" t="s">
        <v>509</v>
      </c>
      <c r="R32" s="333"/>
      <c r="S32" s="89" t="s">
        <v>77</v>
      </c>
      <c r="T32" s="18"/>
    </row>
    <row r="33" spans="1:20" x14ac:dyDescent="0.3">
      <c r="A33" s="4">
        <v>29</v>
      </c>
      <c r="B33" s="83" t="s">
        <v>63</v>
      </c>
      <c r="C33" s="323" t="s">
        <v>703</v>
      </c>
      <c r="D33" s="131"/>
      <c r="E33" s="323">
        <v>18070210301</v>
      </c>
      <c r="F33" s="325" t="s">
        <v>453</v>
      </c>
      <c r="G33" s="90"/>
      <c r="H33" s="90"/>
      <c r="I33" s="54">
        <f t="shared" si="0"/>
        <v>0</v>
      </c>
      <c r="J33" s="351">
        <v>9678735572</v>
      </c>
      <c r="K33" s="318" t="s">
        <v>333</v>
      </c>
      <c r="L33" s="131" t="s">
        <v>361</v>
      </c>
      <c r="M33" s="131">
        <v>9706717675</v>
      </c>
      <c r="N33" s="318" t="s">
        <v>362</v>
      </c>
      <c r="O33" s="318">
        <v>9508469725</v>
      </c>
      <c r="P33" s="106">
        <v>43686</v>
      </c>
      <c r="Q33" s="350" t="s">
        <v>509</v>
      </c>
      <c r="R33" s="333"/>
      <c r="S33" s="89" t="s">
        <v>77</v>
      </c>
      <c r="T33" s="18"/>
    </row>
    <row r="34" spans="1:20" x14ac:dyDescent="0.3">
      <c r="A34" s="4">
        <v>30</v>
      </c>
      <c r="B34" s="83" t="s">
        <v>62</v>
      </c>
      <c r="C34" s="163" t="s">
        <v>702</v>
      </c>
      <c r="D34" s="61"/>
      <c r="E34" s="163">
        <v>18070209404</v>
      </c>
      <c r="F34" s="196" t="s">
        <v>453</v>
      </c>
      <c r="G34" s="73"/>
      <c r="H34" s="73"/>
      <c r="I34" s="54">
        <f t="shared" si="0"/>
        <v>0</v>
      </c>
      <c r="J34" s="182">
        <v>9859094311</v>
      </c>
      <c r="K34" s="59" t="s">
        <v>73</v>
      </c>
      <c r="L34" s="61" t="s">
        <v>74</v>
      </c>
      <c r="M34" s="73">
        <v>9864140254</v>
      </c>
      <c r="N34" s="59" t="s">
        <v>335</v>
      </c>
      <c r="O34" s="59">
        <v>8822254174</v>
      </c>
      <c r="P34" s="106">
        <v>43687</v>
      </c>
      <c r="Q34" s="350" t="s">
        <v>497</v>
      </c>
      <c r="R34" s="333"/>
      <c r="S34" s="89" t="s">
        <v>77</v>
      </c>
      <c r="T34" s="18"/>
    </row>
    <row r="35" spans="1:20" x14ac:dyDescent="0.3">
      <c r="A35" s="4">
        <v>31</v>
      </c>
      <c r="B35" s="83" t="s">
        <v>63</v>
      </c>
      <c r="C35" s="323" t="s">
        <v>703</v>
      </c>
      <c r="D35" s="131"/>
      <c r="E35" s="323">
        <v>18070210301</v>
      </c>
      <c r="F35" s="325" t="s">
        <v>453</v>
      </c>
      <c r="G35" s="90"/>
      <c r="H35" s="90"/>
      <c r="I35" s="54">
        <f t="shared" si="0"/>
        <v>0</v>
      </c>
      <c r="J35" s="351">
        <v>9678735572</v>
      </c>
      <c r="K35" s="318" t="s">
        <v>333</v>
      </c>
      <c r="L35" s="131" t="s">
        <v>361</v>
      </c>
      <c r="M35" s="131">
        <v>9706717675</v>
      </c>
      <c r="N35" s="318" t="s">
        <v>362</v>
      </c>
      <c r="O35" s="318">
        <v>9508469725</v>
      </c>
      <c r="P35" s="106">
        <v>43687</v>
      </c>
      <c r="Q35" s="350" t="s">
        <v>497</v>
      </c>
      <c r="R35" s="333"/>
      <c r="S35" s="89" t="s">
        <v>77</v>
      </c>
      <c r="T35" s="18"/>
    </row>
    <row r="36" spans="1:20" x14ac:dyDescent="0.3">
      <c r="A36" s="4">
        <v>32</v>
      </c>
      <c r="B36" s="79"/>
      <c r="C36" s="326"/>
      <c r="D36" s="147"/>
      <c r="E36" s="326"/>
      <c r="F36" s="327"/>
      <c r="G36" s="209"/>
      <c r="H36" s="209"/>
      <c r="I36" s="54">
        <f t="shared" si="0"/>
        <v>0</v>
      </c>
      <c r="J36" s="352"/>
      <c r="K36" s="209"/>
      <c r="L36" s="147"/>
      <c r="M36" s="147"/>
      <c r="N36" s="209"/>
      <c r="O36" s="209"/>
      <c r="P36" s="81">
        <v>43688</v>
      </c>
      <c r="Q36" s="113" t="s">
        <v>498</v>
      </c>
      <c r="R36" s="347"/>
      <c r="S36" s="82"/>
      <c r="T36" s="18"/>
    </row>
    <row r="37" spans="1:20" x14ac:dyDescent="0.3">
      <c r="A37" s="4">
        <v>33</v>
      </c>
      <c r="B37" s="79"/>
      <c r="C37" s="326"/>
      <c r="D37" s="147"/>
      <c r="E37" s="326"/>
      <c r="F37" s="327"/>
      <c r="G37" s="209"/>
      <c r="H37" s="209"/>
      <c r="I37" s="54">
        <f t="shared" si="0"/>
        <v>0</v>
      </c>
      <c r="J37" s="352"/>
      <c r="K37" s="209"/>
      <c r="L37" s="147"/>
      <c r="M37" s="147"/>
      <c r="N37" s="209"/>
      <c r="O37" s="209"/>
      <c r="P37" s="81">
        <v>43689</v>
      </c>
      <c r="Q37" s="113" t="s">
        <v>501</v>
      </c>
      <c r="R37" s="347"/>
      <c r="S37" s="82"/>
      <c r="T37" s="18"/>
    </row>
    <row r="38" spans="1:20" x14ac:dyDescent="0.3">
      <c r="A38" s="4">
        <v>34</v>
      </c>
      <c r="B38" s="83" t="s">
        <v>62</v>
      </c>
      <c r="C38" s="163" t="s">
        <v>702</v>
      </c>
      <c r="D38" s="61"/>
      <c r="E38" s="163">
        <v>18070209404</v>
      </c>
      <c r="F38" s="196" t="s">
        <v>453</v>
      </c>
      <c r="G38" s="73"/>
      <c r="H38" s="73"/>
      <c r="I38" s="54">
        <f t="shared" si="0"/>
        <v>0</v>
      </c>
      <c r="J38" s="182">
        <v>9859094311</v>
      </c>
      <c r="K38" s="59" t="s">
        <v>73</v>
      </c>
      <c r="L38" s="61" t="s">
        <v>74</v>
      </c>
      <c r="M38" s="73">
        <v>9864140254</v>
      </c>
      <c r="N38" s="59" t="s">
        <v>335</v>
      </c>
      <c r="O38" s="59">
        <v>8822254174</v>
      </c>
      <c r="P38" s="106">
        <v>43690</v>
      </c>
      <c r="Q38" s="350" t="s">
        <v>503</v>
      </c>
      <c r="R38" s="59"/>
      <c r="S38" s="61" t="s">
        <v>77</v>
      </c>
      <c r="T38" s="18"/>
    </row>
    <row r="39" spans="1:20" x14ac:dyDescent="0.3">
      <c r="A39" s="4">
        <v>35</v>
      </c>
      <c r="B39" s="83" t="s">
        <v>63</v>
      </c>
      <c r="C39" s="323" t="s">
        <v>703</v>
      </c>
      <c r="D39" s="131"/>
      <c r="E39" s="323">
        <v>18070210301</v>
      </c>
      <c r="F39" s="325" t="s">
        <v>453</v>
      </c>
      <c r="G39" s="90"/>
      <c r="H39" s="90"/>
      <c r="I39" s="54">
        <f t="shared" si="0"/>
        <v>0</v>
      </c>
      <c r="J39" s="351">
        <v>9678735572</v>
      </c>
      <c r="K39" s="318" t="s">
        <v>333</v>
      </c>
      <c r="L39" s="131" t="s">
        <v>361</v>
      </c>
      <c r="M39" s="131">
        <v>9706717675</v>
      </c>
      <c r="N39" s="318" t="s">
        <v>362</v>
      </c>
      <c r="O39" s="318">
        <v>9508469725</v>
      </c>
      <c r="P39" s="106">
        <v>43690</v>
      </c>
      <c r="Q39" s="350" t="s">
        <v>503</v>
      </c>
      <c r="R39" s="59"/>
      <c r="S39" s="61" t="s">
        <v>77</v>
      </c>
      <c r="T39" s="18"/>
    </row>
    <row r="40" spans="1:20" ht="33" x14ac:dyDescent="0.3">
      <c r="A40" s="4">
        <v>36</v>
      </c>
      <c r="B40" s="83" t="s">
        <v>62</v>
      </c>
      <c r="C40" s="163" t="s">
        <v>704</v>
      </c>
      <c r="D40" s="89" t="s">
        <v>25</v>
      </c>
      <c r="E40" s="85">
        <v>18323050306</v>
      </c>
      <c r="F40" s="65"/>
      <c r="G40" s="74">
        <v>16</v>
      </c>
      <c r="H40" s="74">
        <v>10</v>
      </c>
      <c r="I40" s="54">
        <f t="shared" si="0"/>
        <v>26</v>
      </c>
      <c r="J40" s="65" t="s">
        <v>751</v>
      </c>
      <c r="K40" s="65" t="s">
        <v>344</v>
      </c>
      <c r="L40" s="65" t="s">
        <v>345</v>
      </c>
      <c r="M40" s="65">
        <v>9854123598</v>
      </c>
      <c r="N40" s="65" t="s">
        <v>519</v>
      </c>
      <c r="O40" s="89">
        <v>8011690642</v>
      </c>
      <c r="P40" s="106">
        <v>43691</v>
      </c>
      <c r="Q40" s="350" t="s">
        <v>504</v>
      </c>
      <c r="R40" s="59"/>
      <c r="S40" s="61" t="s">
        <v>77</v>
      </c>
      <c r="T40" s="18"/>
    </row>
    <row r="41" spans="1:20" ht="33" x14ac:dyDescent="0.3">
      <c r="A41" s="4">
        <v>37</v>
      </c>
      <c r="B41" s="83" t="s">
        <v>62</v>
      </c>
      <c r="C41" s="204" t="s">
        <v>705</v>
      </c>
      <c r="D41" s="204" t="s">
        <v>25</v>
      </c>
      <c r="E41" s="320">
        <v>18323050313</v>
      </c>
      <c r="F41" s="204"/>
      <c r="G41" s="320">
        <v>11</v>
      </c>
      <c r="H41" s="320">
        <v>14</v>
      </c>
      <c r="I41" s="54">
        <f t="shared" si="0"/>
        <v>25</v>
      </c>
      <c r="J41" s="320">
        <v>7399817619</v>
      </c>
      <c r="K41" s="320" t="s">
        <v>344</v>
      </c>
      <c r="L41" s="320" t="s">
        <v>345</v>
      </c>
      <c r="M41" s="320">
        <v>9854123598</v>
      </c>
      <c r="N41" s="320" t="s">
        <v>519</v>
      </c>
      <c r="O41" s="320">
        <v>8011690642</v>
      </c>
      <c r="P41" s="106">
        <v>43691</v>
      </c>
      <c r="Q41" s="350" t="s">
        <v>504</v>
      </c>
      <c r="R41" s="59"/>
      <c r="S41" s="61" t="s">
        <v>77</v>
      </c>
      <c r="T41" s="18"/>
    </row>
    <row r="42" spans="1:20" ht="33" x14ac:dyDescent="0.3">
      <c r="A42" s="4">
        <v>38</v>
      </c>
      <c r="B42" s="83" t="s">
        <v>62</v>
      </c>
      <c r="C42" s="323" t="s">
        <v>706</v>
      </c>
      <c r="D42" s="18" t="s">
        <v>23</v>
      </c>
      <c r="E42" s="323">
        <v>18070202101</v>
      </c>
      <c r="F42" s="318" t="s">
        <v>200</v>
      </c>
      <c r="G42" s="90">
        <v>36</v>
      </c>
      <c r="H42" s="90">
        <v>40</v>
      </c>
      <c r="I42" s="54">
        <f t="shared" si="0"/>
        <v>76</v>
      </c>
      <c r="J42" s="339">
        <v>9859430133</v>
      </c>
      <c r="K42" s="18" t="s">
        <v>344</v>
      </c>
      <c r="L42" s="18" t="s">
        <v>345</v>
      </c>
      <c r="M42" s="18">
        <v>9854123598</v>
      </c>
      <c r="N42" s="18" t="s">
        <v>519</v>
      </c>
      <c r="O42" s="150">
        <v>8011690642</v>
      </c>
      <c r="P42" s="106">
        <v>43691</v>
      </c>
      <c r="Q42" s="350" t="s">
        <v>504</v>
      </c>
      <c r="R42" s="61"/>
      <c r="S42" s="61" t="s">
        <v>77</v>
      </c>
      <c r="T42" s="18"/>
    </row>
    <row r="43" spans="1:20" ht="33" x14ac:dyDescent="0.3">
      <c r="A43" s="4">
        <v>39</v>
      </c>
      <c r="B43" s="315" t="s">
        <v>63</v>
      </c>
      <c r="C43" s="328" t="s">
        <v>707</v>
      </c>
      <c r="D43" s="89" t="s">
        <v>25</v>
      </c>
      <c r="E43" s="151">
        <v>13</v>
      </c>
      <c r="F43" s="150"/>
      <c r="G43" s="151">
        <v>14</v>
      </c>
      <c r="H43" s="151">
        <v>11</v>
      </c>
      <c r="I43" s="54">
        <f t="shared" si="0"/>
        <v>25</v>
      </c>
      <c r="J43" s="150">
        <v>9613470364</v>
      </c>
      <c r="K43" s="150" t="s">
        <v>344</v>
      </c>
      <c r="L43" s="150" t="s">
        <v>345</v>
      </c>
      <c r="M43" s="150">
        <v>9854123598</v>
      </c>
      <c r="N43" s="150" t="s">
        <v>519</v>
      </c>
      <c r="O43" s="150">
        <v>8011690642</v>
      </c>
      <c r="P43" s="106">
        <v>43691</v>
      </c>
      <c r="Q43" s="350" t="s">
        <v>504</v>
      </c>
      <c r="R43" s="61"/>
      <c r="S43" s="61" t="s">
        <v>77</v>
      </c>
      <c r="T43" s="18"/>
    </row>
    <row r="44" spans="1:20" ht="33" x14ac:dyDescent="0.3">
      <c r="A44" s="4">
        <v>40</v>
      </c>
      <c r="B44" s="315" t="s">
        <v>63</v>
      </c>
      <c r="C44" s="328" t="s">
        <v>708</v>
      </c>
      <c r="D44" s="89" t="s">
        <v>25</v>
      </c>
      <c r="E44" s="151">
        <v>221</v>
      </c>
      <c r="F44" s="150"/>
      <c r="G44" s="151">
        <v>10</v>
      </c>
      <c r="H44" s="151">
        <v>15</v>
      </c>
      <c r="I44" s="54">
        <f t="shared" si="0"/>
        <v>25</v>
      </c>
      <c r="J44" s="150">
        <v>9957946004</v>
      </c>
      <c r="K44" s="150" t="s">
        <v>344</v>
      </c>
      <c r="L44" s="150" t="s">
        <v>345</v>
      </c>
      <c r="M44" s="150">
        <v>9854123598</v>
      </c>
      <c r="N44" s="150" t="s">
        <v>519</v>
      </c>
      <c r="O44" s="150">
        <v>8011690642</v>
      </c>
      <c r="P44" s="106">
        <v>43691</v>
      </c>
      <c r="Q44" s="350" t="s">
        <v>504</v>
      </c>
      <c r="R44" s="61"/>
      <c r="S44" s="61" t="s">
        <v>77</v>
      </c>
      <c r="T44" s="18"/>
    </row>
    <row r="45" spans="1:20" ht="33" x14ac:dyDescent="0.3">
      <c r="A45" s="4">
        <v>41</v>
      </c>
      <c r="B45" s="83" t="s">
        <v>63</v>
      </c>
      <c r="C45" s="329" t="s">
        <v>709</v>
      </c>
      <c r="D45" s="318" t="s">
        <v>23</v>
      </c>
      <c r="E45" s="329">
        <v>18070202801</v>
      </c>
      <c r="F45" s="330" t="s">
        <v>79</v>
      </c>
      <c r="G45" s="90">
        <v>14</v>
      </c>
      <c r="H45" s="90">
        <v>9</v>
      </c>
      <c r="I45" s="54">
        <f t="shared" si="0"/>
        <v>23</v>
      </c>
      <c r="J45" s="351">
        <v>9954253895</v>
      </c>
      <c r="K45" s="18" t="s">
        <v>344</v>
      </c>
      <c r="L45" s="18" t="s">
        <v>345</v>
      </c>
      <c r="M45" s="18">
        <v>9854123598</v>
      </c>
      <c r="N45" s="18" t="s">
        <v>519</v>
      </c>
      <c r="O45" s="18">
        <v>8011690642</v>
      </c>
      <c r="P45" s="106">
        <v>43691</v>
      </c>
      <c r="Q45" s="350" t="s">
        <v>504</v>
      </c>
      <c r="R45" s="61"/>
      <c r="S45" s="61" t="s">
        <v>77</v>
      </c>
      <c r="T45" s="18"/>
    </row>
    <row r="46" spans="1:20" x14ac:dyDescent="0.3">
      <c r="A46" s="4">
        <v>42</v>
      </c>
      <c r="B46" s="79"/>
      <c r="C46" s="326"/>
      <c r="D46" s="209"/>
      <c r="E46" s="326"/>
      <c r="F46" s="327"/>
      <c r="G46" s="209"/>
      <c r="H46" s="209"/>
      <c r="I46" s="54">
        <f t="shared" si="0"/>
        <v>0</v>
      </c>
      <c r="J46" s="340"/>
      <c r="K46" s="147"/>
      <c r="L46" s="147"/>
      <c r="M46" s="147"/>
      <c r="N46" s="147"/>
      <c r="O46" s="147"/>
      <c r="P46" s="81">
        <v>43692</v>
      </c>
      <c r="Q46" s="113" t="s">
        <v>508</v>
      </c>
      <c r="R46" s="82"/>
      <c r="S46" s="82" t="s">
        <v>77</v>
      </c>
      <c r="T46" s="18"/>
    </row>
    <row r="47" spans="1:20" x14ac:dyDescent="0.3">
      <c r="A47" s="4">
        <v>43</v>
      </c>
      <c r="B47" s="83" t="s">
        <v>62</v>
      </c>
      <c r="C47" s="86" t="s">
        <v>710</v>
      </c>
      <c r="D47" s="163" t="s">
        <v>25</v>
      </c>
      <c r="E47" s="59">
        <v>18323050811</v>
      </c>
      <c r="F47" s="163"/>
      <c r="G47" s="83">
        <v>5</v>
      </c>
      <c r="H47" s="83">
        <v>5</v>
      </c>
      <c r="I47" s="54">
        <f t="shared" si="0"/>
        <v>10</v>
      </c>
      <c r="J47" s="73">
        <v>9577822924</v>
      </c>
      <c r="K47" s="59" t="s">
        <v>104</v>
      </c>
      <c r="L47" s="59" t="s">
        <v>105</v>
      </c>
      <c r="M47" s="59">
        <v>9854488526</v>
      </c>
      <c r="N47" s="59" t="s">
        <v>106</v>
      </c>
      <c r="O47" s="59">
        <v>9957265003</v>
      </c>
      <c r="P47" s="106">
        <v>43693</v>
      </c>
      <c r="Q47" s="350" t="s">
        <v>509</v>
      </c>
      <c r="R47" s="61"/>
      <c r="S47" s="61" t="s">
        <v>77</v>
      </c>
      <c r="T47" s="18"/>
    </row>
    <row r="48" spans="1:20" x14ac:dyDescent="0.3">
      <c r="A48" s="4">
        <v>44</v>
      </c>
      <c r="B48" s="83" t="s">
        <v>62</v>
      </c>
      <c r="C48" s="163" t="s">
        <v>711</v>
      </c>
      <c r="D48" s="331" t="s">
        <v>23</v>
      </c>
      <c r="E48" s="163">
        <v>18070205803</v>
      </c>
      <c r="F48" s="163" t="s">
        <v>79</v>
      </c>
      <c r="G48" s="332">
        <v>39</v>
      </c>
      <c r="H48" s="332">
        <v>31</v>
      </c>
      <c r="I48" s="54">
        <f t="shared" si="0"/>
        <v>70</v>
      </c>
      <c r="J48" s="318">
        <v>9707247481</v>
      </c>
      <c r="K48" s="59" t="s">
        <v>104</v>
      </c>
      <c r="L48" s="59" t="s">
        <v>105</v>
      </c>
      <c r="M48" s="59">
        <v>9854488526</v>
      </c>
      <c r="N48" s="59" t="s">
        <v>106</v>
      </c>
      <c r="O48" s="59">
        <v>9957265003</v>
      </c>
      <c r="P48" s="106">
        <v>43693</v>
      </c>
      <c r="Q48" s="350" t="s">
        <v>509</v>
      </c>
      <c r="R48" s="61"/>
      <c r="S48" s="61" t="s">
        <v>77</v>
      </c>
      <c r="T48" s="18"/>
    </row>
    <row r="49" spans="1:20" ht="33" x14ac:dyDescent="0.3">
      <c r="A49" s="4">
        <v>45</v>
      </c>
      <c r="B49" s="83" t="s">
        <v>62</v>
      </c>
      <c r="C49" s="163" t="s">
        <v>712</v>
      </c>
      <c r="D49" s="331" t="s">
        <v>23</v>
      </c>
      <c r="E49" s="163">
        <v>18070205807</v>
      </c>
      <c r="F49" s="163" t="s">
        <v>79</v>
      </c>
      <c r="G49" s="332">
        <v>3</v>
      </c>
      <c r="H49" s="332">
        <v>9</v>
      </c>
      <c r="I49" s="54">
        <f t="shared" si="0"/>
        <v>12</v>
      </c>
      <c r="J49" s="353" t="s">
        <v>752</v>
      </c>
      <c r="K49" s="59" t="s">
        <v>104</v>
      </c>
      <c r="L49" s="59" t="s">
        <v>105</v>
      </c>
      <c r="M49" s="59">
        <v>9854488526</v>
      </c>
      <c r="N49" s="59" t="s">
        <v>106</v>
      </c>
      <c r="O49" s="59">
        <v>9957265003</v>
      </c>
      <c r="P49" s="106">
        <v>43693</v>
      </c>
      <c r="Q49" s="350" t="s">
        <v>509</v>
      </c>
      <c r="R49" s="61"/>
      <c r="S49" s="61" t="s">
        <v>77</v>
      </c>
      <c r="T49" s="18"/>
    </row>
    <row r="50" spans="1:20" x14ac:dyDescent="0.3">
      <c r="A50" s="4">
        <v>46</v>
      </c>
      <c r="B50" s="83" t="s">
        <v>63</v>
      </c>
      <c r="C50" s="18" t="s">
        <v>641</v>
      </c>
      <c r="D50" s="18" t="s">
        <v>25</v>
      </c>
      <c r="E50" s="144">
        <v>91</v>
      </c>
      <c r="F50" s="18"/>
      <c r="G50" s="144">
        <v>25</v>
      </c>
      <c r="H50" s="144">
        <v>28</v>
      </c>
      <c r="I50" s="54">
        <f t="shared" si="0"/>
        <v>53</v>
      </c>
      <c r="J50" s="18">
        <v>9613084384</v>
      </c>
      <c r="K50" s="18" t="s">
        <v>104</v>
      </c>
      <c r="L50" s="18" t="s">
        <v>105</v>
      </c>
      <c r="M50" s="18">
        <v>9854488526</v>
      </c>
      <c r="N50" s="18" t="s">
        <v>688</v>
      </c>
      <c r="O50" s="18">
        <v>9508604516</v>
      </c>
      <c r="P50" s="106">
        <v>43693</v>
      </c>
      <c r="Q50" s="350" t="s">
        <v>509</v>
      </c>
      <c r="R50" s="61"/>
      <c r="S50" s="61" t="s">
        <v>77</v>
      </c>
      <c r="T50" s="18"/>
    </row>
    <row r="51" spans="1:20" x14ac:dyDescent="0.3">
      <c r="A51" s="4">
        <v>47</v>
      </c>
      <c r="B51" s="83" t="s">
        <v>63</v>
      </c>
      <c r="C51" s="333" t="s">
        <v>713</v>
      </c>
      <c r="D51" s="86" t="s">
        <v>23</v>
      </c>
      <c r="E51" s="333">
        <v>18070205802</v>
      </c>
      <c r="F51" s="334" t="s">
        <v>79</v>
      </c>
      <c r="G51" s="73">
        <v>12</v>
      </c>
      <c r="H51" s="73">
        <v>14</v>
      </c>
      <c r="I51" s="54">
        <f t="shared" si="0"/>
        <v>26</v>
      </c>
      <c r="J51" s="182">
        <v>9706876203</v>
      </c>
      <c r="K51" s="59" t="s">
        <v>104</v>
      </c>
      <c r="L51" s="59" t="s">
        <v>105</v>
      </c>
      <c r="M51" s="59">
        <v>9854488526</v>
      </c>
      <c r="N51" s="59" t="s">
        <v>106</v>
      </c>
      <c r="O51" s="59">
        <v>9957265003</v>
      </c>
      <c r="P51" s="106">
        <v>43693</v>
      </c>
      <c r="Q51" s="350" t="s">
        <v>509</v>
      </c>
      <c r="R51" s="61"/>
      <c r="S51" s="61" t="s">
        <v>77</v>
      </c>
      <c r="T51" s="18"/>
    </row>
    <row r="52" spans="1:20" x14ac:dyDescent="0.3">
      <c r="A52" s="4">
        <v>48</v>
      </c>
      <c r="B52" s="83" t="s">
        <v>63</v>
      </c>
      <c r="C52" s="163" t="s">
        <v>714</v>
      </c>
      <c r="D52" s="86" t="s">
        <v>23</v>
      </c>
      <c r="E52" s="163">
        <v>18070205801</v>
      </c>
      <c r="F52" s="163" t="s">
        <v>79</v>
      </c>
      <c r="G52" s="83">
        <v>19</v>
      </c>
      <c r="H52" s="83">
        <v>20</v>
      </c>
      <c r="I52" s="54">
        <f t="shared" si="0"/>
        <v>39</v>
      </c>
      <c r="J52" s="182">
        <v>9864350013</v>
      </c>
      <c r="K52" s="59" t="s">
        <v>104</v>
      </c>
      <c r="L52" s="59" t="s">
        <v>105</v>
      </c>
      <c r="M52" s="59">
        <v>9854488526</v>
      </c>
      <c r="N52" s="59" t="s">
        <v>106</v>
      </c>
      <c r="O52" s="59">
        <v>9957265003</v>
      </c>
      <c r="P52" s="106">
        <v>43693</v>
      </c>
      <c r="Q52" s="350" t="s">
        <v>509</v>
      </c>
      <c r="R52" s="61"/>
      <c r="S52" s="61" t="s">
        <v>77</v>
      </c>
      <c r="T52" s="18"/>
    </row>
    <row r="53" spans="1:20" ht="33" x14ac:dyDescent="0.3">
      <c r="A53" s="4">
        <v>49</v>
      </c>
      <c r="B53" s="83" t="s">
        <v>62</v>
      </c>
      <c r="C53" s="204" t="s">
        <v>715</v>
      </c>
      <c r="D53" s="204" t="s">
        <v>25</v>
      </c>
      <c r="E53" s="320">
        <v>18323050719</v>
      </c>
      <c r="F53" s="204"/>
      <c r="G53" s="320">
        <v>22</v>
      </c>
      <c r="H53" s="320">
        <v>22</v>
      </c>
      <c r="I53" s="54">
        <f t="shared" si="0"/>
        <v>44</v>
      </c>
      <c r="J53" s="204" t="s">
        <v>664</v>
      </c>
      <c r="K53" s="320" t="s">
        <v>104</v>
      </c>
      <c r="L53" s="320" t="s">
        <v>105</v>
      </c>
      <c r="M53" s="320">
        <v>9854488526</v>
      </c>
      <c r="N53" s="320" t="s">
        <v>106</v>
      </c>
      <c r="O53" s="320">
        <v>9957265003</v>
      </c>
      <c r="P53" s="106">
        <v>43694</v>
      </c>
      <c r="Q53" s="350" t="s">
        <v>497</v>
      </c>
      <c r="R53" s="61"/>
      <c r="S53" s="61" t="s">
        <v>77</v>
      </c>
      <c r="T53" s="18"/>
    </row>
    <row r="54" spans="1:20" x14ac:dyDescent="0.3">
      <c r="A54" s="4">
        <v>50</v>
      </c>
      <c r="B54" s="83" t="s">
        <v>62</v>
      </c>
      <c r="C54" s="323" t="s">
        <v>716</v>
      </c>
      <c r="D54" s="322" t="s">
        <v>23</v>
      </c>
      <c r="E54" s="323">
        <v>18070206004</v>
      </c>
      <c r="F54" s="325" t="s">
        <v>79</v>
      </c>
      <c r="G54" s="90">
        <v>15</v>
      </c>
      <c r="H54" s="90">
        <v>13</v>
      </c>
      <c r="I54" s="54">
        <f t="shared" si="0"/>
        <v>28</v>
      </c>
      <c r="J54" s="339">
        <v>9864683969</v>
      </c>
      <c r="K54" s="318" t="s">
        <v>104</v>
      </c>
      <c r="L54" s="90" t="s">
        <v>105</v>
      </c>
      <c r="M54" s="90">
        <v>9854488526</v>
      </c>
      <c r="N54" s="90" t="s">
        <v>106</v>
      </c>
      <c r="O54" s="90">
        <v>9957265003</v>
      </c>
      <c r="P54" s="106">
        <v>43694</v>
      </c>
      <c r="Q54" s="350" t="s">
        <v>497</v>
      </c>
      <c r="R54" s="61"/>
      <c r="S54" s="61" t="s">
        <v>77</v>
      </c>
      <c r="T54" s="18"/>
    </row>
    <row r="55" spans="1:20" x14ac:dyDescent="0.3">
      <c r="A55" s="4">
        <v>51</v>
      </c>
      <c r="B55" s="83" t="s">
        <v>62</v>
      </c>
      <c r="C55" s="323" t="s">
        <v>717</v>
      </c>
      <c r="D55" s="322" t="s">
        <v>23</v>
      </c>
      <c r="E55" s="323">
        <v>18070206003</v>
      </c>
      <c r="F55" s="325" t="s">
        <v>79</v>
      </c>
      <c r="G55" s="90">
        <v>3</v>
      </c>
      <c r="H55" s="90">
        <v>8</v>
      </c>
      <c r="I55" s="54">
        <f t="shared" si="0"/>
        <v>11</v>
      </c>
      <c r="J55" s="339">
        <v>9859247482</v>
      </c>
      <c r="K55" s="318" t="s">
        <v>104</v>
      </c>
      <c r="L55" s="90" t="s">
        <v>105</v>
      </c>
      <c r="M55" s="90">
        <v>9854488526</v>
      </c>
      <c r="N55" s="90" t="s">
        <v>106</v>
      </c>
      <c r="O55" s="90">
        <v>9957265003</v>
      </c>
      <c r="P55" s="106">
        <v>43694</v>
      </c>
      <c r="Q55" s="350" t="s">
        <v>497</v>
      </c>
      <c r="R55" s="61"/>
      <c r="S55" s="61"/>
      <c r="T55" s="18"/>
    </row>
    <row r="56" spans="1:20" x14ac:dyDescent="0.3">
      <c r="A56" s="4">
        <v>52</v>
      </c>
      <c r="B56" s="83" t="s">
        <v>63</v>
      </c>
      <c r="C56" s="204" t="s">
        <v>718</v>
      </c>
      <c r="D56" s="204" t="s">
        <v>25</v>
      </c>
      <c r="E56" s="320">
        <v>18323050727</v>
      </c>
      <c r="F56" s="335"/>
      <c r="G56" s="320">
        <v>9</v>
      </c>
      <c r="H56" s="320">
        <v>18</v>
      </c>
      <c r="I56" s="54">
        <f t="shared" si="0"/>
        <v>27</v>
      </c>
      <c r="J56" s="320">
        <v>9707628442</v>
      </c>
      <c r="K56" s="320" t="s">
        <v>104</v>
      </c>
      <c r="L56" s="320" t="s">
        <v>105</v>
      </c>
      <c r="M56" s="320">
        <v>9854488526</v>
      </c>
      <c r="N56" s="320" t="s">
        <v>106</v>
      </c>
      <c r="O56" s="320">
        <v>9957265003</v>
      </c>
      <c r="P56" s="106">
        <v>43694</v>
      </c>
      <c r="Q56" s="350" t="s">
        <v>497</v>
      </c>
      <c r="R56" s="61"/>
      <c r="S56" s="61" t="s">
        <v>77</v>
      </c>
      <c r="T56" s="18"/>
    </row>
    <row r="57" spans="1:20" x14ac:dyDescent="0.3">
      <c r="A57" s="4">
        <v>53</v>
      </c>
      <c r="B57" s="83" t="s">
        <v>63</v>
      </c>
      <c r="C57" s="323" t="s">
        <v>719</v>
      </c>
      <c r="D57" s="204" t="s">
        <v>23</v>
      </c>
      <c r="E57" s="323">
        <v>18070206005</v>
      </c>
      <c r="F57" s="325" t="s">
        <v>79</v>
      </c>
      <c r="G57" s="90">
        <v>17</v>
      </c>
      <c r="H57" s="90">
        <v>16</v>
      </c>
      <c r="I57" s="54">
        <f t="shared" si="0"/>
        <v>33</v>
      </c>
      <c r="J57" s="339">
        <v>9613486272</v>
      </c>
      <c r="K57" s="318" t="s">
        <v>104</v>
      </c>
      <c r="L57" s="90" t="s">
        <v>105</v>
      </c>
      <c r="M57" s="90">
        <v>9854488526</v>
      </c>
      <c r="N57" s="90" t="s">
        <v>109</v>
      </c>
      <c r="O57" s="90">
        <v>9859703884</v>
      </c>
      <c r="P57" s="106">
        <v>43694</v>
      </c>
      <c r="Q57" s="350" t="s">
        <v>497</v>
      </c>
      <c r="R57" s="61"/>
      <c r="S57" s="61" t="s">
        <v>77</v>
      </c>
      <c r="T57" s="18"/>
    </row>
    <row r="58" spans="1:20" x14ac:dyDescent="0.3">
      <c r="A58" s="4">
        <v>54</v>
      </c>
      <c r="B58" s="83" t="s">
        <v>63</v>
      </c>
      <c r="C58" s="323" t="s">
        <v>720</v>
      </c>
      <c r="D58" s="322" t="s">
        <v>23</v>
      </c>
      <c r="E58" s="323">
        <v>18070206002</v>
      </c>
      <c r="F58" s="325" t="s">
        <v>79</v>
      </c>
      <c r="G58" s="90">
        <v>16</v>
      </c>
      <c r="H58" s="90">
        <v>17</v>
      </c>
      <c r="I58" s="54">
        <f t="shared" si="0"/>
        <v>33</v>
      </c>
      <c r="J58" s="339">
        <v>9859094354</v>
      </c>
      <c r="K58" s="318" t="s">
        <v>104</v>
      </c>
      <c r="L58" s="90" t="s">
        <v>105</v>
      </c>
      <c r="M58" s="90">
        <v>9854488526</v>
      </c>
      <c r="N58" s="90" t="s">
        <v>109</v>
      </c>
      <c r="O58" s="90">
        <v>9859703884</v>
      </c>
      <c r="P58" s="106">
        <v>43694</v>
      </c>
      <c r="Q58" s="350" t="s">
        <v>497</v>
      </c>
      <c r="R58" s="61"/>
      <c r="S58" s="61" t="s">
        <v>77</v>
      </c>
      <c r="T58" s="18"/>
    </row>
    <row r="59" spans="1:20" x14ac:dyDescent="0.3">
      <c r="A59" s="4">
        <v>55</v>
      </c>
      <c r="B59" s="79"/>
      <c r="C59" s="326"/>
      <c r="D59" s="336"/>
      <c r="E59" s="326"/>
      <c r="F59" s="327"/>
      <c r="G59" s="337"/>
      <c r="H59" s="337"/>
      <c r="I59" s="54">
        <f t="shared" si="0"/>
        <v>0</v>
      </c>
      <c r="J59" s="340"/>
      <c r="K59" s="209"/>
      <c r="L59" s="209"/>
      <c r="M59" s="209"/>
      <c r="N59" s="209"/>
      <c r="O59" s="209"/>
      <c r="P59" s="81">
        <v>43695</v>
      </c>
      <c r="Q59" s="113" t="s">
        <v>498</v>
      </c>
      <c r="R59" s="82"/>
      <c r="S59" s="82"/>
      <c r="T59" s="18"/>
    </row>
    <row r="60" spans="1:20" x14ac:dyDescent="0.3">
      <c r="A60" s="4">
        <v>56</v>
      </c>
      <c r="B60" s="83" t="s">
        <v>62</v>
      </c>
      <c r="C60" s="163" t="s">
        <v>721</v>
      </c>
      <c r="D60" s="65" t="s">
        <v>23</v>
      </c>
      <c r="E60" s="163">
        <v>18070205103</v>
      </c>
      <c r="F60" s="196" t="s">
        <v>79</v>
      </c>
      <c r="G60" s="332">
        <v>35</v>
      </c>
      <c r="H60" s="332">
        <v>43</v>
      </c>
      <c r="I60" s="54">
        <f t="shared" si="0"/>
        <v>78</v>
      </c>
      <c r="J60" s="318">
        <v>8486780992</v>
      </c>
      <c r="K60" s="59" t="s">
        <v>104</v>
      </c>
      <c r="L60" s="73" t="s">
        <v>105</v>
      </c>
      <c r="M60" s="73">
        <v>9854488526</v>
      </c>
      <c r="N60" s="73" t="s">
        <v>109</v>
      </c>
      <c r="O60" s="73">
        <v>9859703884</v>
      </c>
      <c r="P60" s="106">
        <v>43696</v>
      </c>
      <c r="Q60" s="350" t="s">
        <v>501</v>
      </c>
      <c r="R60" s="61"/>
      <c r="S60" s="61" t="s">
        <v>77</v>
      </c>
      <c r="T60" s="18"/>
    </row>
    <row r="61" spans="1:20" ht="33" x14ac:dyDescent="0.3">
      <c r="A61" s="4">
        <v>57</v>
      </c>
      <c r="B61" s="83" t="s">
        <v>62</v>
      </c>
      <c r="C61" s="329" t="s">
        <v>722</v>
      </c>
      <c r="D61" s="338" t="s">
        <v>23</v>
      </c>
      <c r="E61" s="329">
        <v>18070205106</v>
      </c>
      <c r="F61" s="329" t="s">
        <v>81</v>
      </c>
      <c r="G61" s="332">
        <v>122</v>
      </c>
      <c r="H61" s="332">
        <v>131</v>
      </c>
      <c r="I61" s="54">
        <f t="shared" si="0"/>
        <v>253</v>
      </c>
      <c r="J61" s="339" t="s">
        <v>753</v>
      </c>
      <c r="K61" s="338" t="s">
        <v>104</v>
      </c>
      <c r="L61" s="338" t="s">
        <v>105</v>
      </c>
      <c r="M61" s="338">
        <v>9854488526</v>
      </c>
      <c r="N61" s="338" t="s">
        <v>688</v>
      </c>
      <c r="O61" s="338">
        <v>9508604516</v>
      </c>
      <c r="P61" s="106">
        <v>43696</v>
      </c>
      <c r="Q61" s="350" t="s">
        <v>501</v>
      </c>
      <c r="R61" s="89"/>
      <c r="S61" s="89" t="s">
        <v>77</v>
      </c>
      <c r="T61" s="18"/>
    </row>
    <row r="62" spans="1:20" x14ac:dyDescent="0.3">
      <c r="A62" s="4">
        <v>58</v>
      </c>
      <c r="B62" s="83" t="s">
        <v>63</v>
      </c>
      <c r="C62" s="339" t="s">
        <v>723</v>
      </c>
      <c r="D62" s="90" t="s">
        <v>23</v>
      </c>
      <c r="E62" s="323">
        <v>18070203305</v>
      </c>
      <c r="F62" s="318" t="s">
        <v>166</v>
      </c>
      <c r="G62" s="332">
        <v>130</v>
      </c>
      <c r="H62" s="332">
        <v>143</v>
      </c>
      <c r="I62" s="54">
        <f t="shared" si="0"/>
        <v>273</v>
      </c>
      <c r="J62" s="318">
        <v>9864425178</v>
      </c>
      <c r="K62" s="318" t="s">
        <v>386</v>
      </c>
      <c r="L62" s="90" t="s">
        <v>387</v>
      </c>
      <c r="M62" s="90">
        <v>7399629305</v>
      </c>
      <c r="N62" s="90" t="s">
        <v>525</v>
      </c>
      <c r="O62" s="90">
        <v>8761006648</v>
      </c>
      <c r="P62" s="106">
        <v>43696</v>
      </c>
      <c r="Q62" s="350" t="s">
        <v>501</v>
      </c>
      <c r="R62" s="61"/>
      <c r="S62" s="61" t="s">
        <v>77</v>
      </c>
      <c r="T62" s="18"/>
    </row>
    <row r="63" spans="1:20" x14ac:dyDescent="0.3">
      <c r="A63" s="4">
        <v>59</v>
      </c>
      <c r="B63" s="79"/>
      <c r="C63" s="340"/>
      <c r="D63" s="209"/>
      <c r="E63" s="326"/>
      <c r="F63" s="209"/>
      <c r="G63" s="341"/>
      <c r="H63" s="341"/>
      <c r="I63" s="54">
        <f t="shared" si="0"/>
        <v>0</v>
      </c>
      <c r="J63" s="337"/>
      <c r="K63" s="209"/>
      <c r="L63" s="209"/>
      <c r="M63" s="209"/>
      <c r="N63" s="209"/>
      <c r="O63" s="209"/>
      <c r="P63" s="81">
        <v>43697</v>
      </c>
      <c r="Q63" s="113" t="s">
        <v>503</v>
      </c>
      <c r="R63" s="82"/>
      <c r="S63" s="82"/>
      <c r="T63" s="18"/>
    </row>
    <row r="64" spans="1:20" ht="33" x14ac:dyDescent="0.3">
      <c r="A64" s="4">
        <v>60</v>
      </c>
      <c r="B64" s="83" t="s">
        <v>62</v>
      </c>
      <c r="C64" s="329" t="s">
        <v>722</v>
      </c>
      <c r="D64" s="338"/>
      <c r="E64" s="329">
        <v>18070205106</v>
      </c>
      <c r="F64" s="329" t="s">
        <v>81</v>
      </c>
      <c r="G64" s="332"/>
      <c r="H64" s="332"/>
      <c r="I64" s="54">
        <f t="shared" si="0"/>
        <v>0</v>
      </c>
      <c r="J64" s="339"/>
      <c r="K64" s="338" t="s">
        <v>104</v>
      </c>
      <c r="L64" s="338" t="s">
        <v>105</v>
      </c>
      <c r="M64" s="338">
        <v>9854488526</v>
      </c>
      <c r="N64" s="338" t="s">
        <v>688</v>
      </c>
      <c r="O64" s="338">
        <v>9508604516</v>
      </c>
      <c r="P64" s="106">
        <v>43698</v>
      </c>
      <c r="Q64" s="350" t="s">
        <v>504</v>
      </c>
      <c r="R64" s="89"/>
      <c r="S64" s="89" t="s">
        <v>77</v>
      </c>
      <c r="T64" s="18"/>
    </row>
    <row r="65" spans="1:20" ht="33" x14ac:dyDescent="0.3">
      <c r="A65" s="4">
        <v>61</v>
      </c>
      <c r="B65" s="83" t="s">
        <v>63</v>
      </c>
      <c r="C65" s="339" t="s">
        <v>723</v>
      </c>
      <c r="D65" s="90"/>
      <c r="E65" s="323">
        <v>18070203305</v>
      </c>
      <c r="F65" s="318" t="s">
        <v>166</v>
      </c>
      <c r="G65" s="90"/>
      <c r="H65" s="90"/>
      <c r="I65" s="54">
        <f t="shared" si="0"/>
        <v>0</v>
      </c>
      <c r="J65" s="339"/>
      <c r="K65" s="318" t="s">
        <v>386</v>
      </c>
      <c r="L65" s="90" t="s">
        <v>387</v>
      </c>
      <c r="M65" s="90">
        <v>7399629305</v>
      </c>
      <c r="N65" s="90" t="s">
        <v>525</v>
      </c>
      <c r="O65" s="90">
        <v>8761006648</v>
      </c>
      <c r="P65" s="106">
        <v>43698</v>
      </c>
      <c r="Q65" s="350" t="s">
        <v>504</v>
      </c>
      <c r="R65" s="110"/>
      <c r="S65" s="61" t="s">
        <v>77</v>
      </c>
      <c r="T65" s="18"/>
    </row>
    <row r="66" spans="1:20" x14ac:dyDescent="0.3">
      <c r="A66" s="4">
        <v>62</v>
      </c>
      <c r="B66" s="83" t="s">
        <v>62</v>
      </c>
      <c r="C66" s="329" t="s">
        <v>722</v>
      </c>
      <c r="D66" s="338"/>
      <c r="E66" s="329">
        <v>18070205106</v>
      </c>
      <c r="F66" s="329" t="s">
        <v>81</v>
      </c>
      <c r="G66" s="332">
        <v>41</v>
      </c>
      <c r="H66" s="332">
        <v>43</v>
      </c>
      <c r="I66" s="54">
        <f t="shared" si="0"/>
        <v>84</v>
      </c>
      <c r="J66" s="339"/>
      <c r="K66" s="338" t="s">
        <v>104</v>
      </c>
      <c r="L66" s="338" t="s">
        <v>105</v>
      </c>
      <c r="M66" s="338">
        <v>9854488526</v>
      </c>
      <c r="N66" s="338" t="s">
        <v>688</v>
      </c>
      <c r="O66" s="338">
        <v>9508604516</v>
      </c>
      <c r="P66" s="106">
        <v>43699</v>
      </c>
      <c r="Q66" s="350" t="s">
        <v>508</v>
      </c>
      <c r="R66" s="110"/>
      <c r="S66" s="61" t="s">
        <v>77</v>
      </c>
      <c r="T66" s="18"/>
    </row>
    <row r="67" spans="1:20" x14ac:dyDescent="0.3">
      <c r="A67" s="4">
        <v>63</v>
      </c>
      <c r="B67" s="83" t="s">
        <v>63</v>
      </c>
      <c r="C67" s="339" t="s">
        <v>723</v>
      </c>
      <c r="D67" s="90"/>
      <c r="E67" s="323">
        <v>18070203305</v>
      </c>
      <c r="F67" s="318" t="s">
        <v>166</v>
      </c>
      <c r="G67" s="90">
        <v>43</v>
      </c>
      <c r="H67" s="90">
        <v>48</v>
      </c>
      <c r="I67" s="54">
        <f t="shared" si="0"/>
        <v>91</v>
      </c>
      <c r="J67" s="339"/>
      <c r="K67" s="318" t="s">
        <v>386</v>
      </c>
      <c r="L67" s="90" t="s">
        <v>387</v>
      </c>
      <c r="M67" s="90">
        <v>7399629305</v>
      </c>
      <c r="N67" s="90" t="s">
        <v>525</v>
      </c>
      <c r="O67" s="90">
        <v>8761006648</v>
      </c>
      <c r="P67" s="106">
        <v>43699</v>
      </c>
      <c r="Q67" s="350" t="s">
        <v>508</v>
      </c>
      <c r="R67" s="61"/>
      <c r="S67" s="61" t="s">
        <v>77</v>
      </c>
      <c r="T67" s="18"/>
    </row>
    <row r="68" spans="1:20" x14ac:dyDescent="0.3">
      <c r="A68" s="4">
        <v>64</v>
      </c>
      <c r="B68" s="83" t="s">
        <v>62</v>
      </c>
      <c r="C68" s="318" t="s">
        <v>724</v>
      </c>
      <c r="D68" s="131" t="s">
        <v>25</v>
      </c>
      <c r="E68" s="318">
        <v>60</v>
      </c>
      <c r="F68" s="131"/>
      <c r="G68" s="342">
        <v>22</v>
      </c>
      <c r="H68" s="342">
        <v>26</v>
      </c>
      <c r="I68" s="54">
        <f t="shared" si="0"/>
        <v>48</v>
      </c>
      <c r="J68" s="318">
        <v>9864536854</v>
      </c>
      <c r="K68" s="318" t="s">
        <v>238</v>
      </c>
      <c r="L68" s="90" t="s">
        <v>239</v>
      </c>
      <c r="M68" s="90">
        <v>9613826996</v>
      </c>
      <c r="N68" s="90" t="s">
        <v>240</v>
      </c>
      <c r="O68" s="90">
        <v>9859877013</v>
      </c>
      <c r="P68" s="106">
        <v>43700</v>
      </c>
      <c r="Q68" s="350" t="s">
        <v>509</v>
      </c>
      <c r="R68" s="61"/>
      <c r="S68" s="61" t="s">
        <v>77</v>
      </c>
      <c r="T68" s="18"/>
    </row>
    <row r="69" spans="1:20" x14ac:dyDescent="0.3">
      <c r="A69" s="4">
        <v>65</v>
      </c>
      <c r="B69" s="83" t="s">
        <v>62</v>
      </c>
      <c r="C69" s="343" t="s">
        <v>725</v>
      </c>
      <c r="D69" s="131" t="s">
        <v>23</v>
      </c>
      <c r="E69" s="343">
        <v>18070204903</v>
      </c>
      <c r="F69" s="131" t="s">
        <v>212</v>
      </c>
      <c r="G69" s="344">
        <v>16</v>
      </c>
      <c r="H69" s="344">
        <v>21</v>
      </c>
      <c r="I69" s="54">
        <f t="shared" si="0"/>
        <v>37</v>
      </c>
      <c r="J69" s="339">
        <v>7399377373</v>
      </c>
      <c r="K69" s="344" t="s">
        <v>238</v>
      </c>
      <c r="L69" s="175" t="s">
        <v>239</v>
      </c>
      <c r="M69" s="175">
        <v>9613826996</v>
      </c>
      <c r="N69" s="175" t="s">
        <v>240</v>
      </c>
      <c r="O69" s="175">
        <v>9859877013</v>
      </c>
      <c r="P69" s="106">
        <v>43700</v>
      </c>
      <c r="Q69" s="350" t="s">
        <v>509</v>
      </c>
      <c r="R69" s="89"/>
      <c r="S69" s="61" t="s">
        <v>77</v>
      </c>
      <c r="T69" s="18"/>
    </row>
    <row r="70" spans="1:20" x14ac:dyDescent="0.3">
      <c r="A70" s="4">
        <v>66</v>
      </c>
      <c r="B70" s="83" t="s">
        <v>62</v>
      </c>
      <c r="C70" s="343" t="s">
        <v>726</v>
      </c>
      <c r="D70" s="131" t="s">
        <v>23</v>
      </c>
      <c r="E70" s="343">
        <v>18070204905</v>
      </c>
      <c r="F70" s="345" t="s">
        <v>166</v>
      </c>
      <c r="G70" s="344">
        <v>52</v>
      </c>
      <c r="H70" s="344">
        <v>26</v>
      </c>
      <c r="I70" s="54">
        <f t="shared" ref="I70:I133" si="1">SUM(G70:H70)</f>
        <v>78</v>
      </c>
      <c r="J70" s="318">
        <v>9854704923</v>
      </c>
      <c r="K70" s="344" t="s">
        <v>238</v>
      </c>
      <c r="L70" s="175" t="s">
        <v>239</v>
      </c>
      <c r="M70" s="175">
        <v>9613826996</v>
      </c>
      <c r="N70" s="175" t="s">
        <v>240</v>
      </c>
      <c r="O70" s="175">
        <v>9859877013</v>
      </c>
      <c r="P70" s="106">
        <v>43700</v>
      </c>
      <c r="Q70" s="350" t="s">
        <v>509</v>
      </c>
      <c r="R70" s="89"/>
      <c r="S70" s="61" t="s">
        <v>77</v>
      </c>
      <c r="T70" s="18"/>
    </row>
    <row r="71" spans="1:20" x14ac:dyDescent="0.3">
      <c r="A71" s="4">
        <v>67</v>
      </c>
      <c r="B71" s="83" t="s">
        <v>63</v>
      </c>
      <c r="C71" s="323" t="s">
        <v>727</v>
      </c>
      <c r="D71" s="18" t="s">
        <v>23</v>
      </c>
      <c r="E71" s="323">
        <v>18070203504</v>
      </c>
      <c r="F71" s="325" t="s">
        <v>79</v>
      </c>
      <c r="G71" s="90">
        <v>23</v>
      </c>
      <c r="H71" s="90">
        <v>20</v>
      </c>
      <c r="I71" s="54">
        <f t="shared" si="1"/>
        <v>43</v>
      </c>
      <c r="J71" s="354">
        <v>9435028383</v>
      </c>
      <c r="K71" s="318" t="s">
        <v>391</v>
      </c>
      <c r="L71" s="344" t="s">
        <v>246</v>
      </c>
      <c r="M71" s="90">
        <v>8876502360</v>
      </c>
      <c r="N71" s="318" t="s">
        <v>247</v>
      </c>
      <c r="O71" s="317">
        <v>8399009782</v>
      </c>
      <c r="P71" s="106">
        <v>43700</v>
      </c>
      <c r="Q71" s="350" t="s">
        <v>509</v>
      </c>
      <c r="R71" s="89"/>
      <c r="S71" s="61" t="s">
        <v>77</v>
      </c>
      <c r="T71" s="18"/>
    </row>
    <row r="72" spans="1:20" x14ac:dyDescent="0.3">
      <c r="A72" s="4">
        <v>68</v>
      </c>
      <c r="B72" s="83" t="s">
        <v>63</v>
      </c>
      <c r="C72" s="323" t="s">
        <v>728</v>
      </c>
      <c r="D72" s="131" t="s">
        <v>23</v>
      </c>
      <c r="E72" s="323">
        <v>18070204302</v>
      </c>
      <c r="F72" s="325" t="s">
        <v>79</v>
      </c>
      <c r="G72" s="318">
        <v>12</v>
      </c>
      <c r="H72" s="318">
        <v>14</v>
      </c>
      <c r="I72" s="54">
        <f t="shared" si="1"/>
        <v>26</v>
      </c>
      <c r="J72" s="318">
        <v>9957420142</v>
      </c>
      <c r="K72" s="318" t="s">
        <v>386</v>
      </c>
      <c r="L72" s="90" t="s">
        <v>387</v>
      </c>
      <c r="M72" s="90">
        <v>7399629305</v>
      </c>
      <c r="N72" s="73" t="s">
        <v>525</v>
      </c>
      <c r="O72" s="73">
        <v>8761006648</v>
      </c>
      <c r="P72" s="106">
        <v>43700</v>
      </c>
      <c r="Q72" s="350" t="s">
        <v>509</v>
      </c>
      <c r="R72" s="89"/>
      <c r="S72" s="61" t="s">
        <v>77</v>
      </c>
      <c r="T72" s="18"/>
    </row>
    <row r="73" spans="1:20" ht="33" x14ac:dyDescent="0.3">
      <c r="A73" s="4">
        <v>69</v>
      </c>
      <c r="B73" s="83" t="s">
        <v>63</v>
      </c>
      <c r="C73" s="163" t="s">
        <v>729</v>
      </c>
      <c r="D73" s="61" t="s">
        <v>23</v>
      </c>
      <c r="E73" s="163">
        <v>18070204303</v>
      </c>
      <c r="F73" s="196" t="s">
        <v>79</v>
      </c>
      <c r="G73" s="59">
        <v>29</v>
      </c>
      <c r="H73" s="59">
        <v>31</v>
      </c>
      <c r="I73" s="54">
        <f t="shared" si="1"/>
        <v>60</v>
      </c>
      <c r="J73" s="182" t="s">
        <v>754</v>
      </c>
      <c r="K73" s="59" t="s">
        <v>386</v>
      </c>
      <c r="L73" s="73" t="s">
        <v>387</v>
      </c>
      <c r="M73" s="73">
        <v>7399629305</v>
      </c>
      <c r="N73" s="90" t="s">
        <v>381</v>
      </c>
      <c r="O73" s="90">
        <v>8136031652</v>
      </c>
      <c r="P73" s="106">
        <v>43700</v>
      </c>
      <c r="Q73" s="350" t="s">
        <v>509</v>
      </c>
      <c r="R73" s="89"/>
      <c r="S73" s="61" t="s">
        <v>77</v>
      </c>
      <c r="T73" s="18"/>
    </row>
    <row r="74" spans="1:20" x14ac:dyDescent="0.3">
      <c r="A74" s="4">
        <v>70</v>
      </c>
      <c r="B74" s="79"/>
      <c r="C74" s="346"/>
      <c r="D74" s="75"/>
      <c r="E74" s="347"/>
      <c r="F74" s="348"/>
      <c r="G74" s="75"/>
      <c r="H74" s="75"/>
      <c r="I74" s="54">
        <f t="shared" si="1"/>
        <v>0</v>
      </c>
      <c r="J74" s="82"/>
      <c r="K74" s="82"/>
      <c r="L74" s="82"/>
      <c r="M74" s="82"/>
      <c r="N74" s="82"/>
      <c r="O74" s="82"/>
      <c r="P74" s="81">
        <v>43701</v>
      </c>
      <c r="Q74" s="113" t="s">
        <v>497</v>
      </c>
      <c r="R74" s="75"/>
      <c r="S74" s="82" t="s">
        <v>77</v>
      </c>
      <c r="T74" s="18"/>
    </row>
    <row r="75" spans="1:20" x14ac:dyDescent="0.3">
      <c r="A75" s="4">
        <v>71</v>
      </c>
      <c r="B75" s="79"/>
      <c r="C75" s="346"/>
      <c r="D75" s="75"/>
      <c r="E75" s="347"/>
      <c r="F75" s="348"/>
      <c r="G75" s="75"/>
      <c r="H75" s="75"/>
      <c r="I75" s="54">
        <f t="shared" si="1"/>
        <v>0</v>
      </c>
      <c r="J75" s="82"/>
      <c r="K75" s="82"/>
      <c r="L75" s="82"/>
      <c r="M75" s="82"/>
      <c r="N75" s="82"/>
      <c r="O75" s="82"/>
      <c r="P75" s="81">
        <v>43702</v>
      </c>
      <c r="Q75" s="113" t="s">
        <v>498</v>
      </c>
      <c r="R75" s="75"/>
      <c r="S75" s="82"/>
      <c r="T75" s="18"/>
    </row>
    <row r="76" spans="1:20" x14ac:dyDescent="0.3">
      <c r="A76" s="4">
        <v>72</v>
      </c>
      <c r="B76" s="83" t="s">
        <v>62</v>
      </c>
      <c r="C76" s="59" t="s">
        <v>730</v>
      </c>
      <c r="D76" s="61" t="s">
        <v>25</v>
      </c>
      <c r="E76" s="163">
        <v>7</v>
      </c>
      <c r="F76" s="59"/>
      <c r="G76" s="59">
        <v>41</v>
      </c>
      <c r="H76" s="59">
        <v>31</v>
      </c>
      <c r="I76" s="54">
        <f t="shared" si="1"/>
        <v>72</v>
      </c>
      <c r="J76" s="59">
        <v>8011311450</v>
      </c>
      <c r="K76" s="59" t="s">
        <v>391</v>
      </c>
      <c r="L76" s="59" t="s">
        <v>246</v>
      </c>
      <c r="M76" s="73">
        <v>8876502360</v>
      </c>
      <c r="N76" s="73" t="s">
        <v>528</v>
      </c>
      <c r="O76" s="73">
        <v>9954400812</v>
      </c>
      <c r="P76" s="106">
        <v>43703</v>
      </c>
      <c r="Q76" s="350" t="s">
        <v>501</v>
      </c>
      <c r="R76" s="89"/>
      <c r="S76" s="61" t="s">
        <v>77</v>
      </c>
      <c r="T76" s="18"/>
    </row>
    <row r="77" spans="1:20" x14ac:dyDescent="0.3">
      <c r="A77" s="4">
        <v>73</v>
      </c>
      <c r="B77" s="83" t="s">
        <v>62</v>
      </c>
      <c r="C77" s="163" t="s">
        <v>731</v>
      </c>
      <c r="D77" s="61" t="s">
        <v>23</v>
      </c>
      <c r="E77" s="163">
        <v>18070204301</v>
      </c>
      <c r="F77" s="61" t="s">
        <v>79</v>
      </c>
      <c r="G77" s="332">
        <v>27</v>
      </c>
      <c r="H77" s="332">
        <v>14</v>
      </c>
      <c r="I77" s="54">
        <f t="shared" si="1"/>
        <v>41</v>
      </c>
      <c r="J77" s="318">
        <v>9678576475</v>
      </c>
      <c r="K77" s="59" t="s">
        <v>391</v>
      </c>
      <c r="L77" s="59" t="s">
        <v>246</v>
      </c>
      <c r="M77" s="73">
        <v>8876502360</v>
      </c>
      <c r="N77" s="73" t="s">
        <v>528</v>
      </c>
      <c r="O77" s="73">
        <v>9954400812</v>
      </c>
      <c r="P77" s="106">
        <v>43703</v>
      </c>
      <c r="Q77" s="350" t="s">
        <v>501</v>
      </c>
      <c r="R77" s="89"/>
      <c r="S77" s="61" t="s">
        <v>77</v>
      </c>
      <c r="T77" s="18"/>
    </row>
    <row r="78" spans="1:20" x14ac:dyDescent="0.3">
      <c r="A78" s="4">
        <v>74</v>
      </c>
      <c r="B78" s="90" t="s">
        <v>63</v>
      </c>
      <c r="C78" s="18" t="s">
        <v>732</v>
      </c>
      <c r="D78" s="18" t="s">
        <v>25</v>
      </c>
      <c r="E78" s="144">
        <v>9</v>
      </c>
      <c r="F78" s="18"/>
      <c r="G78" s="144">
        <v>22</v>
      </c>
      <c r="H78" s="144">
        <v>23</v>
      </c>
      <c r="I78" s="54">
        <f t="shared" si="1"/>
        <v>45</v>
      </c>
      <c r="J78" s="18">
        <v>9957608971</v>
      </c>
      <c r="K78" s="18" t="s">
        <v>225</v>
      </c>
      <c r="L78" s="18" t="s">
        <v>226</v>
      </c>
      <c r="M78" s="18">
        <v>9859263157</v>
      </c>
      <c r="N78" s="18" t="s">
        <v>171</v>
      </c>
      <c r="O78" s="18">
        <v>7896115997</v>
      </c>
      <c r="P78" s="106">
        <v>43703</v>
      </c>
      <c r="Q78" s="350" t="s">
        <v>501</v>
      </c>
      <c r="R78" s="89"/>
      <c r="S78" s="61" t="s">
        <v>77</v>
      </c>
      <c r="T78" s="18"/>
    </row>
    <row r="79" spans="1:20" ht="33" x14ac:dyDescent="0.3">
      <c r="A79" s="4">
        <v>75</v>
      </c>
      <c r="B79" s="83" t="s">
        <v>63</v>
      </c>
      <c r="C79" s="349" t="s">
        <v>733</v>
      </c>
      <c r="D79" s="89" t="s">
        <v>23</v>
      </c>
      <c r="E79" s="333">
        <v>18070204305</v>
      </c>
      <c r="F79" s="196" t="s">
        <v>79</v>
      </c>
      <c r="G79" s="332">
        <v>14</v>
      </c>
      <c r="H79" s="332">
        <v>6</v>
      </c>
      <c r="I79" s="54">
        <f t="shared" si="1"/>
        <v>20</v>
      </c>
      <c r="J79" s="339">
        <v>7896595814</v>
      </c>
      <c r="K79" s="59" t="s">
        <v>386</v>
      </c>
      <c r="L79" s="73" t="s">
        <v>387</v>
      </c>
      <c r="M79" s="73">
        <v>7399629305</v>
      </c>
      <c r="N79" s="73" t="s">
        <v>525</v>
      </c>
      <c r="O79" s="73">
        <v>8761006648</v>
      </c>
      <c r="P79" s="106">
        <v>43703</v>
      </c>
      <c r="Q79" s="350" t="s">
        <v>501</v>
      </c>
      <c r="R79" s="89"/>
      <c r="S79" s="61" t="s">
        <v>77</v>
      </c>
      <c r="T79" s="18"/>
    </row>
    <row r="80" spans="1:20" x14ac:dyDescent="0.3">
      <c r="A80" s="4">
        <v>76</v>
      </c>
      <c r="B80" s="83" t="s">
        <v>63</v>
      </c>
      <c r="C80" s="349" t="s">
        <v>734</v>
      </c>
      <c r="D80" s="89" t="s">
        <v>23</v>
      </c>
      <c r="E80" s="333">
        <v>18070204304</v>
      </c>
      <c r="F80" s="59" t="s">
        <v>166</v>
      </c>
      <c r="G80" s="332">
        <v>10</v>
      </c>
      <c r="H80" s="332">
        <v>8</v>
      </c>
      <c r="I80" s="54">
        <f t="shared" si="1"/>
        <v>18</v>
      </c>
      <c r="J80" s="318">
        <v>8011522051</v>
      </c>
      <c r="K80" s="59" t="s">
        <v>386</v>
      </c>
      <c r="L80" s="73" t="s">
        <v>387</v>
      </c>
      <c r="M80" s="73">
        <v>7399629305</v>
      </c>
      <c r="N80" s="73" t="s">
        <v>525</v>
      </c>
      <c r="O80" s="73">
        <v>8761006648</v>
      </c>
      <c r="P80" s="106">
        <v>43703</v>
      </c>
      <c r="Q80" s="350" t="s">
        <v>501</v>
      </c>
      <c r="R80" s="85"/>
      <c r="S80" s="89" t="s">
        <v>77</v>
      </c>
      <c r="T80" s="18"/>
    </row>
    <row r="81" spans="1:20" x14ac:dyDescent="0.3">
      <c r="A81" s="4">
        <v>77</v>
      </c>
      <c r="B81" s="83" t="s">
        <v>62</v>
      </c>
      <c r="C81" s="162" t="s">
        <v>735</v>
      </c>
      <c r="D81" s="65" t="s">
        <v>23</v>
      </c>
      <c r="E81" s="163">
        <v>18070203502</v>
      </c>
      <c r="F81" s="196" t="s">
        <v>79</v>
      </c>
      <c r="G81" s="332">
        <v>14</v>
      </c>
      <c r="H81" s="332">
        <v>19</v>
      </c>
      <c r="I81" s="54">
        <f t="shared" si="1"/>
        <v>33</v>
      </c>
      <c r="J81" s="182">
        <v>8761824114</v>
      </c>
      <c r="K81" s="59" t="s">
        <v>391</v>
      </c>
      <c r="L81" s="59" t="s">
        <v>246</v>
      </c>
      <c r="M81" s="73">
        <v>8876502360</v>
      </c>
      <c r="N81" s="59" t="s">
        <v>247</v>
      </c>
      <c r="O81" s="85">
        <v>8399009782</v>
      </c>
      <c r="P81" s="106">
        <v>43704</v>
      </c>
      <c r="Q81" s="350" t="s">
        <v>503</v>
      </c>
      <c r="R81" s="85"/>
      <c r="S81" s="89" t="s">
        <v>77</v>
      </c>
      <c r="T81" s="18"/>
    </row>
    <row r="82" spans="1:20" x14ac:dyDescent="0.3">
      <c r="A82" s="4">
        <v>78</v>
      </c>
      <c r="B82" s="83" t="s">
        <v>62</v>
      </c>
      <c r="C82" s="92" t="s">
        <v>299</v>
      </c>
      <c r="D82" s="92" t="s">
        <v>23</v>
      </c>
      <c r="E82" s="93">
        <v>18070203505</v>
      </c>
      <c r="F82" s="92" t="s">
        <v>166</v>
      </c>
      <c r="G82" s="332">
        <v>0</v>
      </c>
      <c r="H82" s="332">
        <v>81</v>
      </c>
      <c r="I82" s="54">
        <f t="shared" si="1"/>
        <v>81</v>
      </c>
      <c r="J82" s="318">
        <v>9859247483</v>
      </c>
      <c r="K82" s="92" t="s">
        <v>391</v>
      </c>
      <c r="L82" s="92" t="s">
        <v>392</v>
      </c>
      <c r="M82" s="92">
        <v>9435119376</v>
      </c>
      <c r="N82" s="92" t="s">
        <v>393</v>
      </c>
      <c r="O82" s="92">
        <v>9706150774</v>
      </c>
      <c r="P82" s="106">
        <v>43704</v>
      </c>
      <c r="Q82" s="350" t="s">
        <v>503</v>
      </c>
      <c r="R82" s="85"/>
      <c r="S82" s="85" t="s">
        <v>77</v>
      </c>
      <c r="T82" s="18"/>
    </row>
    <row r="83" spans="1:20" x14ac:dyDescent="0.3">
      <c r="A83" s="4">
        <v>79</v>
      </c>
      <c r="B83" s="90" t="s">
        <v>63</v>
      </c>
      <c r="C83" s="349" t="s">
        <v>736</v>
      </c>
      <c r="D83" s="89" t="s">
        <v>23</v>
      </c>
      <c r="E83" s="333">
        <v>18070203501</v>
      </c>
      <c r="F83" s="59" t="s">
        <v>166</v>
      </c>
      <c r="G83" s="332">
        <v>60</v>
      </c>
      <c r="H83" s="332">
        <v>0</v>
      </c>
      <c r="I83" s="54">
        <f t="shared" si="1"/>
        <v>60</v>
      </c>
      <c r="J83" s="182">
        <v>8473809300</v>
      </c>
      <c r="K83" s="59" t="s">
        <v>391</v>
      </c>
      <c r="L83" s="59" t="s">
        <v>246</v>
      </c>
      <c r="M83" s="73">
        <v>8876502360</v>
      </c>
      <c r="N83" s="59" t="s">
        <v>247</v>
      </c>
      <c r="O83" s="59">
        <v>8399009782</v>
      </c>
      <c r="P83" s="106">
        <v>43704</v>
      </c>
      <c r="Q83" s="350" t="s">
        <v>503</v>
      </c>
      <c r="R83" s="85"/>
      <c r="S83" s="89" t="s">
        <v>77</v>
      </c>
      <c r="T83" s="18"/>
    </row>
    <row r="84" spans="1:20" x14ac:dyDescent="0.3">
      <c r="A84" s="4">
        <v>80</v>
      </c>
      <c r="B84" s="83" t="s">
        <v>63</v>
      </c>
      <c r="C84" s="163" t="s">
        <v>737</v>
      </c>
      <c r="D84" s="86" t="s">
        <v>23</v>
      </c>
      <c r="E84" s="163">
        <v>18070203508</v>
      </c>
      <c r="F84" s="163" t="s">
        <v>453</v>
      </c>
      <c r="G84" s="332">
        <v>51</v>
      </c>
      <c r="H84" s="332">
        <v>8</v>
      </c>
      <c r="I84" s="54">
        <f t="shared" si="1"/>
        <v>59</v>
      </c>
      <c r="J84" s="318">
        <v>8011463812</v>
      </c>
      <c r="K84" s="59" t="s">
        <v>391</v>
      </c>
      <c r="L84" s="59" t="s">
        <v>246</v>
      </c>
      <c r="M84" s="73">
        <v>8876502360</v>
      </c>
      <c r="N84" s="73" t="s">
        <v>528</v>
      </c>
      <c r="O84" s="73">
        <v>9954400812</v>
      </c>
      <c r="P84" s="106">
        <v>43704</v>
      </c>
      <c r="Q84" s="350" t="s">
        <v>503</v>
      </c>
      <c r="R84" s="73"/>
      <c r="S84" s="89" t="s">
        <v>77</v>
      </c>
      <c r="T84" s="18"/>
    </row>
    <row r="85" spans="1:20" ht="33" x14ac:dyDescent="0.3">
      <c r="A85" s="4">
        <v>81</v>
      </c>
      <c r="B85" s="59" t="s">
        <v>62</v>
      </c>
      <c r="C85" s="65" t="s">
        <v>738</v>
      </c>
      <c r="D85" s="65" t="s">
        <v>25</v>
      </c>
      <c r="E85" s="74">
        <v>84</v>
      </c>
      <c r="F85" s="65"/>
      <c r="G85" s="74">
        <v>19</v>
      </c>
      <c r="H85" s="74">
        <v>18</v>
      </c>
      <c r="I85" s="54">
        <f t="shared" si="1"/>
        <v>37</v>
      </c>
      <c r="J85" s="65">
        <v>9508575713</v>
      </c>
      <c r="K85" s="65" t="s">
        <v>232</v>
      </c>
      <c r="L85" s="65" t="s">
        <v>120</v>
      </c>
      <c r="M85" s="65">
        <v>8486221284</v>
      </c>
      <c r="N85" s="65" t="s">
        <v>383</v>
      </c>
      <c r="O85" s="65">
        <v>9707821213</v>
      </c>
      <c r="P85" s="106">
        <v>43705</v>
      </c>
      <c r="Q85" s="350" t="s">
        <v>504</v>
      </c>
      <c r="R85" s="73"/>
      <c r="S85" s="61" t="s">
        <v>77</v>
      </c>
      <c r="T85" s="18"/>
    </row>
    <row r="86" spans="1:20" ht="33" x14ac:dyDescent="0.3">
      <c r="A86" s="4">
        <v>82</v>
      </c>
      <c r="B86" s="83" t="s">
        <v>62</v>
      </c>
      <c r="C86" s="163" t="s">
        <v>739</v>
      </c>
      <c r="D86" s="61" t="s">
        <v>23</v>
      </c>
      <c r="E86" s="333">
        <v>18070201803</v>
      </c>
      <c r="F86" s="334" t="s">
        <v>79</v>
      </c>
      <c r="G86" s="73">
        <v>45</v>
      </c>
      <c r="H86" s="73">
        <v>47</v>
      </c>
      <c r="I86" s="54">
        <f t="shared" si="1"/>
        <v>92</v>
      </c>
      <c r="J86" s="318">
        <v>9126269498</v>
      </c>
      <c r="K86" s="65" t="s">
        <v>232</v>
      </c>
      <c r="L86" s="65" t="s">
        <v>120</v>
      </c>
      <c r="M86" s="65">
        <v>8486221284</v>
      </c>
      <c r="N86" s="65" t="s">
        <v>383</v>
      </c>
      <c r="O86" s="65">
        <v>9707821213</v>
      </c>
      <c r="P86" s="106">
        <v>43705</v>
      </c>
      <c r="Q86" s="350" t="s">
        <v>504</v>
      </c>
      <c r="R86" s="73"/>
      <c r="S86" s="61" t="s">
        <v>77</v>
      </c>
      <c r="T86" s="18"/>
    </row>
    <row r="87" spans="1:20" ht="33" x14ac:dyDescent="0.3">
      <c r="A87" s="4">
        <v>83</v>
      </c>
      <c r="B87" s="83" t="s">
        <v>63</v>
      </c>
      <c r="C87" s="162" t="s">
        <v>740</v>
      </c>
      <c r="D87" s="61" t="s">
        <v>23</v>
      </c>
      <c r="E87" s="163">
        <v>18070212901</v>
      </c>
      <c r="F87" s="196" t="s">
        <v>79</v>
      </c>
      <c r="G87" s="332">
        <v>31</v>
      </c>
      <c r="H87" s="332">
        <v>43</v>
      </c>
      <c r="I87" s="54">
        <f t="shared" si="1"/>
        <v>74</v>
      </c>
      <c r="J87" s="351">
        <v>9706532457</v>
      </c>
      <c r="K87" s="59" t="s">
        <v>93</v>
      </c>
      <c r="L87" s="73" t="s">
        <v>120</v>
      </c>
      <c r="M87" s="73">
        <v>8486221284</v>
      </c>
      <c r="N87" s="73" t="s">
        <v>95</v>
      </c>
      <c r="O87" s="73">
        <v>9954432392</v>
      </c>
      <c r="P87" s="106">
        <v>43705</v>
      </c>
      <c r="Q87" s="350" t="s">
        <v>504</v>
      </c>
      <c r="R87" s="73"/>
      <c r="S87" s="61" t="s">
        <v>77</v>
      </c>
      <c r="T87" s="18"/>
    </row>
    <row r="88" spans="1:20" ht="33" x14ac:dyDescent="0.3">
      <c r="A88" s="4">
        <v>84</v>
      </c>
      <c r="B88" s="83" t="s">
        <v>63</v>
      </c>
      <c r="C88" s="333" t="s">
        <v>741</v>
      </c>
      <c r="D88" s="316" t="s">
        <v>23</v>
      </c>
      <c r="E88" s="333">
        <v>18070212902</v>
      </c>
      <c r="F88" s="85" t="s">
        <v>166</v>
      </c>
      <c r="G88" s="332">
        <v>33</v>
      </c>
      <c r="H88" s="332">
        <v>31</v>
      </c>
      <c r="I88" s="54">
        <f t="shared" si="1"/>
        <v>64</v>
      </c>
      <c r="J88" s="318">
        <v>9864475529</v>
      </c>
      <c r="K88" s="85" t="s">
        <v>93</v>
      </c>
      <c r="L88" s="85" t="s">
        <v>120</v>
      </c>
      <c r="M88" s="85">
        <v>8486221284</v>
      </c>
      <c r="N88" s="85" t="s">
        <v>95</v>
      </c>
      <c r="O88" s="85">
        <v>9954432392</v>
      </c>
      <c r="P88" s="106">
        <v>43705</v>
      </c>
      <c r="Q88" s="350" t="s">
        <v>504</v>
      </c>
      <c r="R88" s="85"/>
      <c r="S88" s="89" t="s">
        <v>77</v>
      </c>
      <c r="T88" s="18"/>
    </row>
    <row r="89" spans="1:20" x14ac:dyDescent="0.3">
      <c r="A89" s="4">
        <v>85</v>
      </c>
      <c r="B89" s="83" t="s">
        <v>62</v>
      </c>
      <c r="C89" s="323" t="s">
        <v>742</v>
      </c>
      <c r="D89" s="90" t="s">
        <v>23</v>
      </c>
      <c r="E89" s="323">
        <v>18070203302</v>
      </c>
      <c r="F89" s="325" t="s">
        <v>79</v>
      </c>
      <c r="G89" s="332">
        <v>90</v>
      </c>
      <c r="H89" s="332">
        <v>141</v>
      </c>
      <c r="I89" s="54">
        <f t="shared" si="1"/>
        <v>231</v>
      </c>
      <c r="J89" s="318">
        <v>9435329046</v>
      </c>
      <c r="K89" s="318" t="s">
        <v>386</v>
      </c>
      <c r="L89" s="90" t="s">
        <v>387</v>
      </c>
      <c r="M89" s="90">
        <v>7399629305</v>
      </c>
      <c r="N89" s="90" t="s">
        <v>525</v>
      </c>
      <c r="O89" s="90">
        <v>8761006648</v>
      </c>
      <c r="P89" s="106">
        <v>43706</v>
      </c>
      <c r="Q89" s="350" t="s">
        <v>508</v>
      </c>
      <c r="R89" s="73"/>
      <c r="S89" s="61" t="s">
        <v>77</v>
      </c>
      <c r="T89" s="18"/>
    </row>
    <row r="90" spans="1:20" x14ac:dyDescent="0.3">
      <c r="A90" s="4">
        <v>86</v>
      </c>
      <c r="B90" s="83" t="s">
        <v>63</v>
      </c>
      <c r="C90" s="163" t="s">
        <v>743</v>
      </c>
      <c r="D90" s="65" t="s">
        <v>23</v>
      </c>
      <c r="E90" s="163">
        <v>18070204103</v>
      </c>
      <c r="F90" s="196" t="s">
        <v>81</v>
      </c>
      <c r="G90" s="332">
        <v>139</v>
      </c>
      <c r="H90" s="332">
        <v>60</v>
      </c>
      <c r="I90" s="54">
        <f t="shared" si="1"/>
        <v>199</v>
      </c>
      <c r="J90" s="318">
        <v>9957209831</v>
      </c>
      <c r="K90" s="59" t="s">
        <v>225</v>
      </c>
      <c r="L90" s="73" t="s">
        <v>226</v>
      </c>
      <c r="M90" s="73">
        <v>9859263157</v>
      </c>
      <c r="N90" s="73" t="s">
        <v>373</v>
      </c>
      <c r="O90" s="73">
        <v>7399370885</v>
      </c>
      <c r="P90" s="106">
        <v>43706</v>
      </c>
      <c r="Q90" s="350" t="s">
        <v>508</v>
      </c>
      <c r="R90" s="73"/>
      <c r="S90" s="61" t="s">
        <v>77</v>
      </c>
      <c r="T90" s="18"/>
    </row>
    <row r="91" spans="1:20" x14ac:dyDescent="0.3">
      <c r="A91" s="4">
        <v>87</v>
      </c>
      <c r="B91" s="83" t="s">
        <v>62</v>
      </c>
      <c r="C91" s="323" t="s">
        <v>742</v>
      </c>
      <c r="D91" s="90"/>
      <c r="E91" s="323">
        <v>18070203302</v>
      </c>
      <c r="F91" s="325" t="s">
        <v>79</v>
      </c>
      <c r="G91" s="90"/>
      <c r="H91" s="90"/>
      <c r="I91" s="54">
        <f t="shared" si="1"/>
        <v>0</v>
      </c>
      <c r="J91" s="318">
        <v>9435329046</v>
      </c>
      <c r="K91" s="318" t="s">
        <v>386</v>
      </c>
      <c r="L91" s="90" t="s">
        <v>387</v>
      </c>
      <c r="M91" s="90">
        <v>7399629305</v>
      </c>
      <c r="N91" s="90" t="s">
        <v>525</v>
      </c>
      <c r="O91" s="90">
        <v>8761006648</v>
      </c>
      <c r="P91" s="106">
        <v>43707</v>
      </c>
      <c r="Q91" s="350" t="s">
        <v>509</v>
      </c>
      <c r="R91" s="73"/>
      <c r="S91" s="61" t="s">
        <v>77</v>
      </c>
      <c r="T91" s="18"/>
    </row>
    <row r="92" spans="1:20" x14ac:dyDescent="0.3">
      <c r="A92" s="4">
        <v>88</v>
      </c>
      <c r="B92" s="83" t="s">
        <v>63</v>
      </c>
      <c r="C92" s="163" t="s">
        <v>743</v>
      </c>
      <c r="D92" s="65"/>
      <c r="E92" s="163">
        <v>18070204103</v>
      </c>
      <c r="F92" s="196" t="s">
        <v>81</v>
      </c>
      <c r="G92" s="73"/>
      <c r="H92" s="73"/>
      <c r="I92" s="54">
        <f t="shared" si="1"/>
        <v>0</v>
      </c>
      <c r="J92" s="318">
        <v>9957209831</v>
      </c>
      <c r="K92" s="59" t="s">
        <v>225</v>
      </c>
      <c r="L92" s="73" t="s">
        <v>226</v>
      </c>
      <c r="M92" s="73">
        <v>9859263157</v>
      </c>
      <c r="N92" s="73" t="s">
        <v>373</v>
      </c>
      <c r="O92" s="73">
        <v>7399370885</v>
      </c>
      <c r="P92" s="106">
        <v>43707</v>
      </c>
      <c r="Q92" s="350" t="s">
        <v>509</v>
      </c>
      <c r="R92" s="85"/>
      <c r="S92" s="89" t="s">
        <v>77</v>
      </c>
      <c r="T92" s="18"/>
    </row>
    <row r="93" spans="1:20" ht="33" x14ac:dyDescent="0.3">
      <c r="A93" s="4">
        <v>89</v>
      </c>
      <c r="B93" s="83" t="s">
        <v>62</v>
      </c>
      <c r="C93" s="162" t="s">
        <v>744</v>
      </c>
      <c r="D93" s="61" t="s">
        <v>23</v>
      </c>
      <c r="E93" s="163">
        <v>18070212702</v>
      </c>
      <c r="F93" s="59" t="s">
        <v>166</v>
      </c>
      <c r="G93" s="73">
        <v>92</v>
      </c>
      <c r="H93" s="73">
        <v>108</v>
      </c>
      <c r="I93" s="54">
        <f t="shared" si="1"/>
        <v>200</v>
      </c>
      <c r="J93" s="182">
        <v>9864147142</v>
      </c>
      <c r="K93" s="73" t="s">
        <v>152</v>
      </c>
      <c r="L93" s="73" t="s">
        <v>153</v>
      </c>
      <c r="M93" s="73">
        <v>9864290698</v>
      </c>
      <c r="N93" s="73" t="s">
        <v>154</v>
      </c>
      <c r="O93" s="73">
        <v>9678588517</v>
      </c>
      <c r="P93" s="106">
        <v>43708</v>
      </c>
      <c r="Q93" s="350" t="s">
        <v>497</v>
      </c>
      <c r="R93" s="85"/>
      <c r="S93" s="89" t="s">
        <v>77</v>
      </c>
      <c r="T93" s="18"/>
    </row>
    <row r="94" spans="1:20" x14ac:dyDescent="0.3">
      <c r="A94" s="4">
        <v>90</v>
      </c>
      <c r="B94" s="83" t="s">
        <v>63</v>
      </c>
      <c r="C94" s="323" t="s">
        <v>745</v>
      </c>
      <c r="D94" s="131" t="s">
        <v>23</v>
      </c>
      <c r="E94" s="323">
        <v>18070213203</v>
      </c>
      <c r="F94" s="325" t="s">
        <v>81</v>
      </c>
      <c r="G94" s="90">
        <v>49</v>
      </c>
      <c r="H94" s="90">
        <v>60</v>
      </c>
      <c r="I94" s="54">
        <f t="shared" si="1"/>
        <v>109</v>
      </c>
      <c r="J94" s="339">
        <v>8876401382</v>
      </c>
      <c r="K94" s="90" t="s">
        <v>152</v>
      </c>
      <c r="L94" s="90" t="s">
        <v>153</v>
      </c>
      <c r="M94" s="90">
        <v>9864290698</v>
      </c>
      <c r="N94" s="90" t="s">
        <v>154</v>
      </c>
      <c r="O94" s="90">
        <v>9678588517</v>
      </c>
      <c r="P94" s="106">
        <v>43708</v>
      </c>
      <c r="Q94" s="350" t="s">
        <v>497</v>
      </c>
      <c r="R94" s="85"/>
      <c r="S94" s="89" t="s">
        <v>77</v>
      </c>
      <c r="T94" s="18"/>
    </row>
    <row r="95" spans="1:20" x14ac:dyDescent="0.3">
      <c r="A95" s="4">
        <v>91</v>
      </c>
      <c r="B95" s="17"/>
      <c r="C95" s="18"/>
      <c r="D95" s="18"/>
      <c r="E95" s="19"/>
      <c r="F95" s="18"/>
      <c r="G95" s="19"/>
      <c r="H95" s="19"/>
      <c r="I95" s="54">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54">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54">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54">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54">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54">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54">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54">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4">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4">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4">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4">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4">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4">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4">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4">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4">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4">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4">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4">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4">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4">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4">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4">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4">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4">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4">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4">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4">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4">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4">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4">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4">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4">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4">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4">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4">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4">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4">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4">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4">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4">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4">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4">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4">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4">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4">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4">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4">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4">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4">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4">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4">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4">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4">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4">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4">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4">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4">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4">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4">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4">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4">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4">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4">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4">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4">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4">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4">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4">
        <f t="shared" si="2"/>
        <v>0</v>
      </c>
      <c r="J164" s="18"/>
      <c r="K164" s="18"/>
      <c r="L164" s="18"/>
      <c r="M164" s="18"/>
      <c r="N164" s="18"/>
      <c r="O164" s="18"/>
      <c r="P164" s="24"/>
      <c r="Q164" s="18"/>
      <c r="R164" s="18"/>
      <c r="S164" s="18"/>
      <c r="T164" s="18"/>
    </row>
    <row r="165" spans="1:20" x14ac:dyDescent="0.3">
      <c r="A165" s="21" t="s">
        <v>11</v>
      </c>
      <c r="B165" s="39"/>
      <c r="C165" s="21">
        <f>COUNTIFS(C5:C164,"*")</f>
        <v>82</v>
      </c>
      <c r="D165" s="21"/>
      <c r="E165" s="13"/>
      <c r="F165" s="21"/>
      <c r="G165" s="55">
        <f>SUM(G5:G164)</f>
        <v>2559</v>
      </c>
      <c r="H165" s="55">
        <f>SUM(H5:H164)</f>
        <v>2603</v>
      </c>
      <c r="I165" s="55">
        <f>SUM(I5:I164)</f>
        <v>5162</v>
      </c>
      <c r="J165" s="21"/>
      <c r="K165" s="21"/>
      <c r="L165" s="21"/>
      <c r="M165" s="21"/>
      <c r="N165" s="21"/>
      <c r="O165" s="21"/>
      <c r="P165" s="14"/>
      <c r="Q165" s="21"/>
      <c r="R165" s="21"/>
      <c r="S165" s="21"/>
      <c r="T165" s="12"/>
    </row>
    <row r="166" spans="1:20" x14ac:dyDescent="0.3">
      <c r="A166" s="44" t="s">
        <v>62</v>
      </c>
      <c r="B166" s="10">
        <f>COUNTIF(B$5:B$164,"Team 1")</f>
        <v>41</v>
      </c>
      <c r="C166" s="44" t="s">
        <v>25</v>
      </c>
      <c r="D166" s="10">
        <f>COUNTIF(D5:D164,"Anganwadi")</f>
        <v>32</v>
      </c>
    </row>
    <row r="167" spans="1:20" x14ac:dyDescent="0.3">
      <c r="A167" s="44" t="s">
        <v>63</v>
      </c>
      <c r="B167" s="10">
        <f>COUNTIF(B$6:B$164,"Team 2")</f>
        <v>41</v>
      </c>
      <c r="C167" s="44" t="s">
        <v>23</v>
      </c>
      <c r="D167" s="10">
        <f>COUNTIF(D5:D164,"School")</f>
        <v>34</v>
      </c>
    </row>
  </sheetData>
  <sheetProtection password="8527" sheet="1" objects="1" scenarios="1"/>
  <mergeCells count="20">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 ref="R3:R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M105" activePane="bottomRight" state="frozen"/>
      <selection pane="topRight" activeCell="C1" sqref="C1"/>
      <selection pane="bottomLeft" activeCell="A5" sqref="A5"/>
      <selection pane="bottomRight" activeCell="U109" sqref="U109"/>
    </sheetView>
  </sheetViews>
  <sheetFormatPr defaultRowHeight="16.5" x14ac:dyDescent="0.3"/>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x14ac:dyDescent="0.3">
      <c r="A1" s="448" t="s">
        <v>70</v>
      </c>
      <c r="B1" s="448"/>
      <c r="C1" s="448"/>
      <c r="D1" s="51"/>
      <c r="E1" s="51"/>
      <c r="F1" s="51"/>
      <c r="G1" s="51"/>
      <c r="H1" s="51"/>
      <c r="I1" s="51"/>
      <c r="J1" s="51"/>
      <c r="K1" s="51"/>
      <c r="L1" s="51"/>
      <c r="M1" s="450"/>
      <c r="N1" s="450"/>
      <c r="O1" s="450"/>
      <c r="P1" s="450"/>
      <c r="Q1" s="450"/>
      <c r="R1" s="450"/>
      <c r="S1" s="450"/>
      <c r="T1" s="450"/>
    </row>
    <row r="2" spans="1:20" x14ac:dyDescent="0.3">
      <c r="A2" s="442" t="s">
        <v>59</v>
      </c>
      <c r="B2" s="443"/>
      <c r="C2" s="443"/>
      <c r="D2" s="25">
        <v>43709</v>
      </c>
      <c r="E2" s="22"/>
      <c r="F2" s="22"/>
      <c r="G2" s="22"/>
      <c r="H2" s="22"/>
      <c r="I2" s="22"/>
      <c r="J2" s="22"/>
      <c r="K2" s="22"/>
      <c r="L2" s="22"/>
      <c r="M2" s="22"/>
      <c r="N2" s="22"/>
      <c r="O2" s="22"/>
      <c r="P2" s="22"/>
      <c r="Q2" s="22"/>
      <c r="R2" s="22"/>
      <c r="S2" s="22"/>
    </row>
    <row r="3" spans="1:20" ht="24" customHeight="1" x14ac:dyDescent="0.3">
      <c r="A3" s="444" t="s">
        <v>14</v>
      </c>
      <c r="B3" s="440" t="s">
        <v>61</v>
      </c>
      <c r="C3" s="445" t="s">
        <v>7</v>
      </c>
      <c r="D3" s="445" t="s">
        <v>55</v>
      </c>
      <c r="E3" s="445" t="s">
        <v>16</v>
      </c>
      <c r="F3" s="446" t="s">
        <v>17</v>
      </c>
      <c r="G3" s="445" t="s">
        <v>8</v>
      </c>
      <c r="H3" s="445"/>
      <c r="I3" s="445"/>
      <c r="J3" s="445" t="s">
        <v>31</v>
      </c>
      <c r="K3" s="440" t="s">
        <v>33</v>
      </c>
      <c r="L3" s="440" t="s">
        <v>50</v>
      </c>
      <c r="M3" s="440" t="s">
        <v>51</v>
      </c>
      <c r="N3" s="440" t="s">
        <v>34</v>
      </c>
      <c r="O3" s="440" t="s">
        <v>35</v>
      </c>
      <c r="P3" s="444" t="s">
        <v>54</v>
      </c>
      <c r="Q3" s="445" t="s">
        <v>52</v>
      </c>
      <c r="R3" s="445" t="s">
        <v>32</v>
      </c>
      <c r="S3" s="445" t="s">
        <v>53</v>
      </c>
      <c r="T3" s="445" t="s">
        <v>13</v>
      </c>
    </row>
    <row r="4" spans="1:20" ht="25.5" customHeight="1" x14ac:dyDescent="0.3">
      <c r="A4" s="444"/>
      <c r="B4" s="447"/>
      <c r="C4" s="445"/>
      <c r="D4" s="445"/>
      <c r="E4" s="445"/>
      <c r="F4" s="446"/>
      <c r="G4" s="23" t="s">
        <v>9</v>
      </c>
      <c r="H4" s="23" t="s">
        <v>10</v>
      </c>
      <c r="I4" s="23" t="s">
        <v>11</v>
      </c>
      <c r="J4" s="445"/>
      <c r="K4" s="441"/>
      <c r="L4" s="441"/>
      <c r="M4" s="441"/>
      <c r="N4" s="441"/>
      <c r="O4" s="441"/>
      <c r="P4" s="444"/>
      <c r="Q4" s="444"/>
      <c r="R4" s="445"/>
      <c r="S4" s="445"/>
      <c r="T4" s="445"/>
    </row>
    <row r="5" spans="1:20" x14ac:dyDescent="0.3">
      <c r="A5" s="4">
        <v>1</v>
      </c>
      <c r="B5" s="355"/>
      <c r="C5" s="356"/>
      <c r="D5" s="356"/>
      <c r="E5" s="356"/>
      <c r="F5" s="356"/>
      <c r="G5" s="357"/>
      <c r="H5" s="357"/>
      <c r="I5" s="56">
        <f>SUM(G5:H5)</f>
        <v>0</v>
      </c>
      <c r="J5" s="356"/>
      <c r="K5" s="356"/>
      <c r="L5" s="356"/>
      <c r="M5" s="356"/>
      <c r="N5" s="356"/>
      <c r="O5" s="356"/>
      <c r="P5" s="81">
        <v>43709</v>
      </c>
      <c r="Q5" s="357" t="s">
        <v>101</v>
      </c>
      <c r="R5" s="356"/>
      <c r="S5" s="356" t="s">
        <v>836</v>
      </c>
      <c r="T5" s="18"/>
    </row>
    <row r="6" spans="1:20" ht="33" x14ac:dyDescent="0.3">
      <c r="A6" s="4">
        <v>2</v>
      </c>
      <c r="B6" s="83" t="s">
        <v>62</v>
      </c>
      <c r="C6" s="162" t="s">
        <v>744</v>
      </c>
      <c r="D6" s="61"/>
      <c r="E6" s="163">
        <v>18070212702</v>
      </c>
      <c r="F6" s="59" t="s">
        <v>166</v>
      </c>
      <c r="G6" s="73">
        <v>92</v>
      </c>
      <c r="H6" s="73">
        <v>108</v>
      </c>
      <c r="I6" s="56">
        <f t="shared" ref="I6:I69" si="0">SUM(G6:H6)</f>
        <v>200</v>
      </c>
      <c r="J6" s="182">
        <v>9864147142</v>
      </c>
      <c r="K6" s="73" t="s">
        <v>152</v>
      </c>
      <c r="L6" s="73" t="s">
        <v>153</v>
      </c>
      <c r="M6" s="73">
        <v>9864290698</v>
      </c>
      <c r="N6" s="73" t="s">
        <v>154</v>
      </c>
      <c r="O6" s="73">
        <v>9678588517</v>
      </c>
      <c r="P6" s="106">
        <v>43710</v>
      </c>
      <c r="Q6" s="383" t="s">
        <v>107</v>
      </c>
      <c r="R6" s="384"/>
      <c r="S6" s="384" t="s">
        <v>836</v>
      </c>
      <c r="T6" s="18"/>
    </row>
    <row r="7" spans="1:20" x14ac:dyDescent="0.3">
      <c r="A7" s="4">
        <v>3</v>
      </c>
      <c r="B7" s="83" t="s">
        <v>63</v>
      </c>
      <c r="C7" s="323" t="s">
        <v>745</v>
      </c>
      <c r="D7" s="131"/>
      <c r="E7" s="323">
        <v>18070213203</v>
      </c>
      <c r="F7" s="325" t="s">
        <v>81</v>
      </c>
      <c r="G7" s="90">
        <v>49</v>
      </c>
      <c r="H7" s="90">
        <v>60</v>
      </c>
      <c r="I7" s="56">
        <f t="shared" si="0"/>
        <v>109</v>
      </c>
      <c r="J7" s="339">
        <v>8876401382</v>
      </c>
      <c r="K7" s="90" t="s">
        <v>152</v>
      </c>
      <c r="L7" s="90" t="s">
        <v>153</v>
      </c>
      <c r="M7" s="90">
        <v>9864290698</v>
      </c>
      <c r="N7" s="90" t="s">
        <v>154</v>
      </c>
      <c r="O7" s="90">
        <v>9678588517</v>
      </c>
      <c r="P7" s="106">
        <v>43710</v>
      </c>
      <c r="Q7" s="383" t="s">
        <v>107</v>
      </c>
      <c r="R7" s="384"/>
      <c r="S7" s="384" t="s">
        <v>836</v>
      </c>
      <c r="T7" s="18"/>
    </row>
    <row r="8" spans="1:20" x14ac:dyDescent="0.3">
      <c r="A8" s="4">
        <v>4</v>
      </c>
      <c r="B8" s="83" t="s">
        <v>62</v>
      </c>
      <c r="C8" s="60" t="s">
        <v>755</v>
      </c>
      <c r="D8" s="61" t="s">
        <v>25</v>
      </c>
      <c r="E8" s="60">
        <v>93</v>
      </c>
      <c r="F8" s="61"/>
      <c r="G8" s="60">
        <v>13</v>
      </c>
      <c r="H8" s="60">
        <v>10</v>
      </c>
      <c r="I8" s="56">
        <f t="shared" si="0"/>
        <v>23</v>
      </c>
      <c r="J8" s="60">
        <v>9508574386</v>
      </c>
      <c r="K8" s="60" t="s">
        <v>423</v>
      </c>
      <c r="L8" s="60" t="s">
        <v>424</v>
      </c>
      <c r="M8" s="60">
        <v>9859274482</v>
      </c>
      <c r="N8" s="60" t="s">
        <v>655</v>
      </c>
      <c r="O8" s="60">
        <v>9678773784</v>
      </c>
      <c r="P8" s="106">
        <v>43711</v>
      </c>
      <c r="Q8" s="383" t="s">
        <v>116</v>
      </c>
      <c r="R8" s="110"/>
      <c r="S8" s="384" t="s">
        <v>836</v>
      </c>
      <c r="T8" s="18"/>
    </row>
    <row r="9" spans="1:20" x14ac:dyDescent="0.3">
      <c r="A9" s="4">
        <v>5</v>
      </c>
      <c r="B9" s="83" t="s">
        <v>62</v>
      </c>
      <c r="C9" s="162" t="s">
        <v>756</v>
      </c>
      <c r="D9" s="61" t="s">
        <v>23</v>
      </c>
      <c r="E9" s="163">
        <v>18070206501</v>
      </c>
      <c r="F9" s="61" t="s">
        <v>212</v>
      </c>
      <c r="G9" s="59">
        <v>5</v>
      </c>
      <c r="H9" s="59">
        <v>9</v>
      </c>
      <c r="I9" s="56">
        <f t="shared" si="0"/>
        <v>14</v>
      </c>
      <c r="J9" s="60">
        <v>9854456151</v>
      </c>
      <c r="K9" s="59" t="s">
        <v>423</v>
      </c>
      <c r="L9" s="59" t="s">
        <v>424</v>
      </c>
      <c r="M9" s="59">
        <v>9859274482</v>
      </c>
      <c r="N9" s="59" t="s">
        <v>655</v>
      </c>
      <c r="O9" s="59">
        <v>9678773784</v>
      </c>
      <c r="P9" s="106">
        <v>43711</v>
      </c>
      <c r="Q9" s="383" t="s">
        <v>116</v>
      </c>
      <c r="R9" s="110"/>
      <c r="S9" s="384" t="s">
        <v>836</v>
      </c>
      <c r="T9" s="18"/>
    </row>
    <row r="10" spans="1:20" x14ac:dyDescent="0.3">
      <c r="A10" s="4">
        <v>6</v>
      </c>
      <c r="B10" s="83" t="s">
        <v>62</v>
      </c>
      <c r="C10" s="162" t="s">
        <v>757</v>
      </c>
      <c r="D10" s="61" t="s">
        <v>23</v>
      </c>
      <c r="E10" s="163">
        <v>18070207501</v>
      </c>
      <c r="F10" s="196" t="s">
        <v>79</v>
      </c>
      <c r="G10" s="59">
        <v>3</v>
      </c>
      <c r="H10" s="59">
        <v>4</v>
      </c>
      <c r="I10" s="56">
        <f t="shared" si="0"/>
        <v>7</v>
      </c>
      <c r="J10" s="60">
        <v>7663943112</v>
      </c>
      <c r="K10" s="59" t="s">
        <v>423</v>
      </c>
      <c r="L10" s="59" t="s">
        <v>424</v>
      </c>
      <c r="M10" s="59">
        <v>9859274482</v>
      </c>
      <c r="N10" s="59" t="s">
        <v>655</v>
      </c>
      <c r="O10" s="59">
        <v>9678773784</v>
      </c>
      <c r="P10" s="106">
        <v>43711</v>
      </c>
      <c r="Q10" s="383" t="s">
        <v>116</v>
      </c>
      <c r="R10" s="110"/>
      <c r="S10" s="384" t="s">
        <v>836</v>
      </c>
      <c r="T10" s="18"/>
    </row>
    <row r="11" spans="1:20" x14ac:dyDescent="0.3">
      <c r="A11" s="4">
        <v>7</v>
      </c>
      <c r="B11" s="83" t="s">
        <v>62</v>
      </c>
      <c r="C11" s="162" t="s">
        <v>758</v>
      </c>
      <c r="D11" s="61" t="s">
        <v>23</v>
      </c>
      <c r="E11" s="163">
        <v>18070207502</v>
      </c>
      <c r="F11" s="61" t="s">
        <v>166</v>
      </c>
      <c r="G11" s="59">
        <v>25</v>
      </c>
      <c r="H11" s="59">
        <v>16</v>
      </c>
      <c r="I11" s="56">
        <f t="shared" si="0"/>
        <v>41</v>
      </c>
      <c r="J11" s="60">
        <v>9613587495</v>
      </c>
      <c r="K11" s="59" t="s">
        <v>423</v>
      </c>
      <c r="L11" s="59" t="s">
        <v>424</v>
      </c>
      <c r="M11" s="59">
        <v>9859274482</v>
      </c>
      <c r="N11" s="59" t="s">
        <v>655</v>
      </c>
      <c r="O11" s="59">
        <v>9678773784</v>
      </c>
      <c r="P11" s="106">
        <v>43711</v>
      </c>
      <c r="Q11" s="383" t="s">
        <v>116</v>
      </c>
      <c r="R11" s="110"/>
      <c r="S11" s="384" t="s">
        <v>836</v>
      </c>
      <c r="T11" s="18"/>
    </row>
    <row r="12" spans="1:20" x14ac:dyDescent="0.3">
      <c r="A12" s="4">
        <v>8</v>
      </c>
      <c r="B12" s="83" t="s">
        <v>63</v>
      </c>
      <c r="C12" s="324" t="s">
        <v>759</v>
      </c>
      <c r="D12" s="61" t="s">
        <v>25</v>
      </c>
      <c r="E12" s="59">
        <v>77</v>
      </c>
      <c r="F12" s="358"/>
      <c r="G12" s="59">
        <v>22</v>
      </c>
      <c r="H12" s="59">
        <v>22</v>
      </c>
      <c r="I12" s="56">
        <f t="shared" si="0"/>
        <v>44</v>
      </c>
      <c r="J12" s="59">
        <v>7086478163</v>
      </c>
      <c r="K12" s="59" t="s">
        <v>675</v>
      </c>
      <c r="L12" s="59" t="s">
        <v>676</v>
      </c>
      <c r="M12" s="59">
        <v>9577122819</v>
      </c>
      <c r="N12" s="59" t="s">
        <v>678</v>
      </c>
      <c r="O12" s="59">
        <v>8822212893</v>
      </c>
      <c r="P12" s="106">
        <v>43711</v>
      </c>
      <c r="Q12" s="383" t="s">
        <v>116</v>
      </c>
      <c r="R12" s="61"/>
      <c r="S12" s="384" t="s">
        <v>836</v>
      </c>
      <c r="T12" s="18"/>
    </row>
    <row r="13" spans="1:20" x14ac:dyDescent="0.3">
      <c r="A13" s="4">
        <v>9</v>
      </c>
      <c r="B13" s="83" t="s">
        <v>63</v>
      </c>
      <c r="C13" s="333" t="s">
        <v>760</v>
      </c>
      <c r="D13" s="86" t="s">
        <v>23</v>
      </c>
      <c r="E13" s="163">
        <v>18070206801</v>
      </c>
      <c r="F13" s="196" t="s">
        <v>79</v>
      </c>
      <c r="G13" s="73">
        <v>6</v>
      </c>
      <c r="H13" s="73">
        <v>10</v>
      </c>
      <c r="I13" s="56">
        <f t="shared" si="0"/>
        <v>16</v>
      </c>
      <c r="J13" s="65">
        <v>8011268231</v>
      </c>
      <c r="K13" s="59" t="s">
        <v>675</v>
      </c>
      <c r="L13" s="73" t="s">
        <v>676</v>
      </c>
      <c r="M13" s="73">
        <v>9577122819</v>
      </c>
      <c r="N13" s="73" t="s">
        <v>678</v>
      </c>
      <c r="O13" s="73">
        <v>8822212893</v>
      </c>
      <c r="P13" s="106">
        <v>43711</v>
      </c>
      <c r="Q13" s="383" t="s">
        <v>116</v>
      </c>
      <c r="R13" s="110"/>
      <c r="S13" s="384" t="s">
        <v>836</v>
      </c>
      <c r="T13" s="18"/>
    </row>
    <row r="14" spans="1:20" ht="33" x14ac:dyDescent="0.3">
      <c r="A14" s="4">
        <v>10</v>
      </c>
      <c r="B14" s="83" t="s">
        <v>63</v>
      </c>
      <c r="C14" s="333" t="s">
        <v>761</v>
      </c>
      <c r="D14" s="86" t="s">
        <v>23</v>
      </c>
      <c r="E14" s="163">
        <v>18070206802</v>
      </c>
      <c r="F14" s="59" t="s">
        <v>166</v>
      </c>
      <c r="G14" s="73">
        <v>20</v>
      </c>
      <c r="H14" s="73">
        <v>15</v>
      </c>
      <c r="I14" s="56">
        <f t="shared" si="0"/>
        <v>35</v>
      </c>
      <c r="J14" s="65" t="s">
        <v>837</v>
      </c>
      <c r="K14" s="59" t="s">
        <v>675</v>
      </c>
      <c r="L14" s="73" t="s">
        <v>676</v>
      </c>
      <c r="M14" s="73">
        <v>9577122819</v>
      </c>
      <c r="N14" s="73" t="s">
        <v>678</v>
      </c>
      <c r="O14" s="73">
        <v>8822212893</v>
      </c>
      <c r="P14" s="106">
        <v>43711</v>
      </c>
      <c r="Q14" s="383" t="s">
        <v>116</v>
      </c>
      <c r="R14" s="110"/>
      <c r="S14" s="384" t="s">
        <v>836</v>
      </c>
      <c r="T14" s="18"/>
    </row>
    <row r="15" spans="1:20" x14ac:dyDescent="0.3">
      <c r="A15" s="4">
        <v>11</v>
      </c>
      <c r="B15" s="210" t="s">
        <v>62</v>
      </c>
      <c r="C15" s="210" t="s">
        <v>762</v>
      </c>
      <c r="D15" s="211" t="s">
        <v>25</v>
      </c>
      <c r="E15" s="210">
        <v>28</v>
      </c>
      <c r="F15" s="211"/>
      <c r="G15" s="210">
        <v>21</v>
      </c>
      <c r="H15" s="210">
        <v>18</v>
      </c>
      <c r="I15" s="56">
        <f t="shared" si="0"/>
        <v>39</v>
      </c>
      <c r="J15" s="210">
        <v>8721880536</v>
      </c>
      <c r="K15" s="210" t="s">
        <v>351</v>
      </c>
      <c r="L15" s="210" t="s">
        <v>352</v>
      </c>
      <c r="M15" s="221">
        <v>9707627520</v>
      </c>
      <c r="N15" s="221" t="s">
        <v>415</v>
      </c>
      <c r="O15" s="221">
        <v>9954472169</v>
      </c>
      <c r="P15" s="106">
        <v>43712</v>
      </c>
      <c r="Q15" s="383" t="s">
        <v>122</v>
      </c>
      <c r="R15" s="61"/>
      <c r="S15" s="384" t="s">
        <v>836</v>
      </c>
      <c r="T15" s="18"/>
    </row>
    <row r="16" spans="1:20" x14ac:dyDescent="0.3">
      <c r="A16" s="4">
        <v>12</v>
      </c>
      <c r="B16" s="210" t="s">
        <v>62</v>
      </c>
      <c r="C16" s="222" t="s">
        <v>763</v>
      </c>
      <c r="D16" s="211" t="s">
        <v>23</v>
      </c>
      <c r="E16" s="222">
        <v>18070209001</v>
      </c>
      <c r="F16" s="211" t="s">
        <v>79</v>
      </c>
      <c r="G16" s="210">
        <v>12</v>
      </c>
      <c r="H16" s="210">
        <v>8</v>
      </c>
      <c r="I16" s="56">
        <f t="shared" si="0"/>
        <v>20</v>
      </c>
      <c r="J16" s="60">
        <v>9126373523</v>
      </c>
      <c r="K16" s="210" t="s">
        <v>351</v>
      </c>
      <c r="L16" s="210" t="s">
        <v>352</v>
      </c>
      <c r="M16" s="221">
        <v>9707627520</v>
      </c>
      <c r="N16" s="221" t="s">
        <v>415</v>
      </c>
      <c r="O16" s="221">
        <v>9954472169</v>
      </c>
      <c r="P16" s="106">
        <v>43712</v>
      </c>
      <c r="Q16" s="383" t="s">
        <v>122</v>
      </c>
      <c r="R16" s="61"/>
      <c r="S16" s="384" t="s">
        <v>836</v>
      </c>
      <c r="T16" s="18"/>
    </row>
    <row r="17" spans="1:20" x14ac:dyDescent="0.3">
      <c r="A17" s="4">
        <v>13</v>
      </c>
      <c r="B17" s="210" t="s">
        <v>62</v>
      </c>
      <c r="C17" s="222" t="s">
        <v>764</v>
      </c>
      <c r="D17" s="211" t="s">
        <v>23</v>
      </c>
      <c r="E17" s="222">
        <v>18070206902</v>
      </c>
      <c r="F17" s="222" t="s">
        <v>200</v>
      </c>
      <c r="G17" s="210">
        <v>9</v>
      </c>
      <c r="H17" s="210">
        <v>12</v>
      </c>
      <c r="I17" s="56">
        <f t="shared" si="0"/>
        <v>21</v>
      </c>
      <c r="J17" s="60">
        <v>7896788159</v>
      </c>
      <c r="K17" s="210" t="s">
        <v>351</v>
      </c>
      <c r="L17" s="210" t="s">
        <v>352</v>
      </c>
      <c r="M17" s="221">
        <v>9707627520</v>
      </c>
      <c r="N17" s="221" t="s">
        <v>415</v>
      </c>
      <c r="O17" s="221">
        <v>9954472169</v>
      </c>
      <c r="P17" s="106">
        <v>43712</v>
      </c>
      <c r="Q17" s="383" t="s">
        <v>122</v>
      </c>
      <c r="R17" s="61"/>
      <c r="S17" s="384" t="s">
        <v>836</v>
      </c>
      <c r="T17" s="18"/>
    </row>
    <row r="18" spans="1:20" x14ac:dyDescent="0.3">
      <c r="A18" s="4">
        <v>14</v>
      </c>
      <c r="B18" s="83" t="s">
        <v>63</v>
      </c>
      <c r="C18" s="359" t="s">
        <v>765</v>
      </c>
      <c r="D18" s="86" t="s">
        <v>25</v>
      </c>
      <c r="E18" s="105">
        <v>18323050314</v>
      </c>
      <c r="F18" s="86"/>
      <c r="G18" s="105">
        <v>18</v>
      </c>
      <c r="H18" s="105">
        <v>19</v>
      </c>
      <c r="I18" s="56">
        <f t="shared" si="0"/>
        <v>37</v>
      </c>
      <c r="J18" s="104">
        <v>7399817619</v>
      </c>
      <c r="K18" s="105" t="s">
        <v>405</v>
      </c>
      <c r="L18" s="105" t="s">
        <v>406</v>
      </c>
      <c r="M18" s="105">
        <v>9401453183</v>
      </c>
      <c r="N18" s="105" t="s">
        <v>407</v>
      </c>
      <c r="O18" s="105">
        <v>9859777985</v>
      </c>
      <c r="P18" s="106">
        <v>43712</v>
      </c>
      <c r="Q18" s="383" t="s">
        <v>122</v>
      </c>
      <c r="R18" s="61"/>
      <c r="S18" s="384" t="s">
        <v>836</v>
      </c>
      <c r="T18" s="18"/>
    </row>
    <row r="19" spans="1:20" x14ac:dyDescent="0.3">
      <c r="A19" s="4">
        <v>15</v>
      </c>
      <c r="B19" s="83" t="s">
        <v>63</v>
      </c>
      <c r="C19" s="65" t="s">
        <v>766</v>
      </c>
      <c r="D19" s="65" t="s">
        <v>23</v>
      </c>
      <c r="E19" s="74">
        <v>18070202302</v>
      </c>
      <c r="F19" s="65" t="s">
        <v>79</v>
      </c>
      <c r="G19" s="74">
        <v>12</v>
      </c>
      <c r="H19" s="74">
        <v>10</v>
      </c>
      <c r="I19" s="56">
        <f t="shared" si="0"/>
        <v>22</v>
      </c>
      <c r="J19" s="67">
        <v>9859533277</v>
      </c>
      <c r="K19" s="65" t="s">
        <v>838</v>
      </c>
      <c r="L19" s="65" t="s">
        <v>839</v>
      </c>
      <c r="M19" s="65">
        <v>9859594880</v>
      </c>
      <c r="N19" s="65" t="s">
        <v>407</v>
      </c>
      <c r="O19" s="65">
        <v>9859777985</v>
      </c>
      <c r="P19" s="106">
        <v>43712</v>
      </c>
      <c r="Q19" s="383" t="s">
        <v>122</v>
      </c>
      <c r="R19" s="61"/>
      <c r="S19" s="384" t="s">
        <v>836</v>
      </c>
      <c r="T19" s="18"/>
    </row>
    <row r="20" spans="1:20" x14ac:dyDescent="0.3">
      <c r="A20" s="4">
        <v>16</v>
      </c>
      <c r="B20" s="83" t="s">
        <v>63</v>
      </c>
      <c r="C20" s="191" t="s">
        <v>767</v>
      </c>
      <c r="D20" s="65" t="s">
        <v>25</v>
      </c>
      <c r="E20" s="74">
        <v>209</v>
      </c>
      <c r="F20" s="65"/>
      <c r="G20" s="74">
        <v>18</v>
      </c>
      <c r="H20" s="74">
        <v>13</v>
      </c>
      <c r="I20" s="56">
        <f t="shared" si="0"/>
        <v>31</v>
      </c>
      <c r="J20" s="65">
        <v>7399126571</v>
      </c>
      <c r="K20" s="65" t="s">
        <v>838</v>
      </c>
      <c r="L20" s="65" t="s">
        <v>839</v>
      </c>
      <c r="M20" s="65">
        <v>9859594880</v>
      </c>
      <c r="N20" s="65" t="s">
        <v>407</v>
      </c>
      <c r="O20" s="65">
        <v>9859777985</v>
      </c>
      <c r="P20" s="106">
        <v>43712</v>
      </c>
      <c r="Q20" s="383" t="s">
        <v>122</v>
      </c>
      <c r="R20" s="61"/>
      <c r="S20" s="384" t="s">
        <v>836</v>
      </c>
      <c r="T20" s="18"/>
    </row>
    <row r="21" spans="1:20" x14ac:dyDescent="0.3">
      <c r="A21" s="4">
        <v>17</v>
      </c>
      <c r="B21" s="83" t="s">
        <v>63</v>
      </c>
      <c r="C21" s="65" t="s">
        <v>768</v>
      </c>
      <c r="D21" s="65" t="s">
        <v>23</v>
      </c>
      <c r="E21" s="74">
        <v>18070202303</v>
      </c>
      <c r="F21" s="65" t="s">
        <v>79</v>
      </c>
      <c r="G21" s="74">
        <v>4</v>
      </c>
      <c r="H21" s="74">
        <v>12</v>
      </c>
      <c r="I21" s="56">
        <f t="shared" si="0"/>
        <v>16</v>
      </c>
      <c r="J21" s="67">
        <v>7399630885</v>
      </c>
      <c r="K21" s="65" t="s">
        <v>838</v>
      </c>
      <c r="L21" s="65" t="s">
        <v>839</v>
      </c>
      <c r="M21" s="65">
        <v>9859594880</v>
      </c>
      <c r="N21" s="65" t="s">
        <v>407</v>
      </c>
      <c r="O21" s="65">
        <v>9859777985</v>
      </c>
      <c r="P21" s="106">
        <v>43712</v>
      </c>
      <c r="Q21" s="383" t="s">
        <v>122</v>
      </c>
      <c r="R21" s="61"/>
      <c r="S21" s="384" t="s">
        <v>836</v>
      </c>
      <c r="T21" s="18"/>
    </row>
    <row r="22" spans="1:20" x14ac:dyDescent="0.3">
      <c r="A22" s="4">
        <v>18</v>
      </c>
      <c r="B22" s="210" t="s">
        <v>62</v>
      </c>
      <c r="C22" s="210" t="s">
        <v>769</v>
      </c>
      <c r="D22" s="211" t="s">
        <v>25</v>
      </c>
      <c r="E22" s="210">
        <v>59</v>
      </c>
      <c r="F22" s="222"/>
      <c r="G22" s="210">
        <v>21</v>
      </c>
      <c r="H22" s="210">
        <v>20</v>
      </c>
      <c r="I22" s="56">
        <f t="shared" si="0"/>
        <v>41</v>
      </c>
      <c r="J22" s="210">
        <v>9954374150</v>
      </c>
      <c r="K22" s="214" t="s">
        <v>391</v>
      </c>
      <c r="L22" s="214" t="s">
        <v>246</v>
      </c>
      <c r="M22" s="221">
        <v>8876502360</v>
      </c>
      <c r="N22" s="214" t="s">
        <v>247</v>
      </c>
      <c r="O22" s="214">
        <v>8399009782</v>
      </c>
      <c r="P22" s="106">
        <v>43713</v>
      </c>
      <c r="Q22" s="383" t="s">
        <v>76</v>
      </c>
      <c r="R22" s="61"/>
      <c r="S22" s="384" t="s">
        <v>836</v>
      </c>
      <c r="T22" s="18"/>
    </row>
    <row r="23" spans="1:20" x14ac:dyDescent="0.3">
      <c r="A23" s="4">
        <v>19</v>
      </c>
      <c r="B23" s="210" t="s">
        <v>62</v>
      </c>
      <c r="C23" s="222" t="s">
        <v>770</v>
      </c>
      <c r="D23" s="211" t="s">
        <v>23</v>
      </c>
      <c r="E23" s="222">
        <v>18070203506</v>
      </c>
      <c r="F23" s="222" t="s">
        <v>79</v>
      </c>
      <c r="G23" s="210">
        <v>12</v>
      </c>
      <c r="H23" s="210">
        <v>16</v>
      </c>
      <c r="I23" s="56">
        <f t="shared" si="0"/>
        <v>28</v>
      </c>
      <c r="J23" s="60">
        <v>7896408727</v>
      </c>
      <c r="K23" s="214" t="s">
        <v>391</v>
      </c>
      <c r="L23" s="214" t="s">
        <v>246</v>
      </c>
      <c r="M23" s="221">
        <v>8876502360</v>
      </c>
      <c r="N23" s="214" t="s">
        <v>247</v>
      </c>
      <c r="O23" s="214">
        <v>8399009782</v>
      </c>
      <c r="P23" s="106">
        <v>43713</v>
      </c>
      <c r="Q23" s="383" t="s">
        <v>76</v>
      </c>
      <c r="R23" s="110"/>
      <c r="S23" s="384" t="s">
        <v>836</v>
      </c>
      <c r="T23" s="18"/>
    </row>
    <row r="24" spans="1:20" ht="25.5" x14ac:dyDescent="0.3">
      <c r="A24" s="4">
        <v>20</v>
      </c>
      <c r="B24" s="210" t="s">
        <v>62</v>
      </c>
      <c r="C24" s="192" t="s">
        <v>771</v>
      </c>
      <c r="D24" s="360" t="s">
        <v>23</v>
      </c>
      <c r="E24" s="192">
        <v>18070203702</v>
      </c>
      <c r="F24" s="194" t="s">
        <v>79</v>
      </c>
      <c r="G24" s="67">
        <v>28</v>
      </c>
      <c r="H24" s="67">
        <v>30</v>
      </c>
      <c r="I24" s="56">
        <f t="shared" si="0"/>
        <v>58</v>
      </c>
      <c r="J24" s="129" t="s">
        <v>840</v>
      </c>
      <c r="K24" s="128" t="s">
        <v>225</v>
      </c>
      <c r="L24" s="127" t="s">
        <v>226</v>
      </c>
      <c r="M24" s="127">
        <v>9859263157</v>
      </c>
      <c r="N24" s="127" t="s">
        <v>525</v>
      </c>
      <c r="O24" s="127">
        <v>8761006648</v>
      </c>
      <c r="P24" s="106">
        <v>43713</v>
      </c>
      <c r="Q24" s="383" t="s">
        <v>76</v>
      </c>
      <c r="R24" s="89"/>
      <c r="S24" s="384" t="s">
        <v>836</v>
      </c>
      <c r="T24" s="18"/>
    </row>
    <row r="25" spans="1:20" x14ac:dyDescent="0.3">
      <c r="A25" s="4">
        <v>21</v>
      </c>
      <c r="B25" s="210" t="s">
        <v>63</v>
      </c>
      <c r="C25" s="210" t="s">
        <v>772</v>
      </c>
      <c r="D25" s="211" t="s">
        <v>25</v>
      </c>
      <c r="E25" s="210">
        <v>5</v>
      </c>
      <c r="F25" s="210"/>
      <c r="G25" s="361">
        <v>31</v>
      </c>
      <c r="H25" s="361">
        <v>23</v>
      </c>
      <c r="I25" s="56">
        <f t="shared" si="0"/>
        <v>54</v>
      </c>
      <c r="J25" s="210">
        <v>8011151858</v>
      </c>
      <c r="K25" s="214" t="s">
        <v>225</v>
      </c>
      <c r="L25" s="221" t="s">
        <v>226</v>
      </c>
      <c r="M25" s="221">
        <v>9859263157</v>
      </c>
      <c r="N25" s="221" t="s">
        <v>227</v>
      </c>
      <c r="O25" s="221">
        <v>9577671622</v>
      </c>
      <c r="P25" s="106">
        <v>43713</v>
      </c>
      <c r="Q25" s="383" t="s">
        <v>76</v>
      </c>
      <c r="R25" s="89"/>
      <c r="S25" s="384" t="s">
        <v>836</v>
      </c>
      <c r="T25" s="18"/>
    </row>
    <row r="26" spans="1:20" x14ac:dyDescent="0.3">
      <c r="A26" s="4">
        <v>22</v>
      </c>
      <c r="B26" s="210" t="s">
        <v>63</v>
      </c>
      <c r="C26" s="222" t="s">
        <v>773</v>
      </c>
      <c r="D26" s="211" t="s">
        <v>23</v>
      </c>
      <c r="E26" s="222">
        <v>18070204101</v>
      </c>
      <c r="F26" s="222" t="s">
        <v>79</v>
      </c>
      <c r="G26" s="67">
        <v>40</v>
      </c>
      <c r="H26" s="67">
        <v>28</v>
      </c>
      <c r="I26" s="56">
        <f t="shared" si="0"/>
        <v>68</v>
      </c>
      <c r="J26" s="211">
        <v>7896171637</v>
      </c>
      <c r="K26" s="214" t="s">
        <v>225</v>
      </c>
      <c r="L26" s="221" t="s">
        <v>226</v>
      </c>
      <c r="M26" s="221">
        <v>9859263157</v>
      </c>
      <c r="N26" s="221" t="s">
        <v>227</v>
      </c>
      <c r="O26" s="221">
        <v>9577671622</v>
      </c>
      <c r="P26" s="106">
        <v>43713</v>
      </c>
      <c r="Q26" s="383" t="s">
        <v>76</v>
      </c>
      <c r="R26" s="89"/>
      <c r="S26" s="384" t="s">
        <v>836</v>
      </c>
      <c r="T26" s="18"/>
    </row>
    <row r="27" spans="1:20" x14ac:dyDescent="0.3">
      <c r="A27" s="4">
        <v>23</v>
      </c>
      <c r="B27" s="362" t="s">
        <v>63</v>
      </c>
      <c r="C27" s="363" t="s">
        <v>774</v>
      </c>
      <c r="D27" s="364" t="s">
        <v>23</v>
      </c>
      <c r="E27" s="363">
        <v>18070204107</v>
      </c>
      <c r="F27" s="363" t="s">
        <v>79</v>
      </c>
      <c r="G27" s="67">
        <v>12</v>
      </c>
      <c r="H27" s="67">
        <v>10</v>
      </c>
      <c r="I27" s="56">
        <f t="shared" si="0"/>
        <v>22</v>
      </c>
      <c r="J27" s="218">
        <v>9678193845</v>
      </c>
      <c r="K27" s="216" t="s">
        <v>225</v>
      </c>
      <c r="L27" s="216" t="s">
        <v>226</v>
      </c>
      <c r="M27" s="216">
        <v>9859263157</v>
      </c>
      <c r="N27" s="216" t="s">
        <v>227</v>
      </c>
      <c r="O27" s="216">
        <v>9577671622</v>
      </c>
      <c r="P27" s="106">
        <v>43713</v>
      </c>
      <c r="Q27" s="383" t="s">
        <v>76</v>
      </c>
      <c r="R27" s="89"/>
      <c r="S27" s="384" t="s">
        <v>836</v>
      </c>
      <c r="T27" s="18"/>
    </row>
    <row r="28" spans="1:20" x14ac:dyDescent="0.3">
      <c r="A28" s="4">
        <v>24</v>
      </c>
      <c r="B28" s="210" t="s">
        <v>62</v>
      </c>
      <c r="C28" s="211" t="s">
        <v>775</v>
      </c>
      <c r="D28" s="211" t="s">
        <v>25</v>
      </c>
      <c r="E28" s="210">
        <v>18323050826</v>
      </c>
      <c r="F28" s="211"/>
      <c r="G28" s="210">
        <v>30</v>
      </c>
      <c r="H28" s="210">
        <v>33</v>
      </c>
      <c r="I28" s="56">
        <f t="shared" si="0"/>
        <v>63</v>
      </c>
      <c r="J28" s="210">
        <v>9706448276</v>
      </c>
      <c r="K28" s="221" t="s">
        <v>147</v>
      </c>
      <c r="L28" s="221" t="s">
        <v>148</v>
      </c>
      <c r="M28" s="221">
        <v>9854464469</v>
      </c>
      <c r="N28" s="221" t="s">
        <v>149</v>
      </c>
      <c r="O28" s="221">
        <v>9707594182</v>
      </c>
      <c r="P28" s="106">
        <v>43714</v>
      </c>
      <c r="Q28" s="383" t="s">
        <v>87</v>
      </c>
      <c r="R28" s="333"/>
      <c r="S28" s="384" t="s">
        <v>836</v>
      </c>
      <c r="T28" s="18"/>
    </row>
    <row r="29" spans="1:20" x14ac:dyDescent="0.3">
      <c r="A29" s="4">
        <v>25</v>
      </c>
      <c r="B29" s="210" t="s">
        <v>62</v>
      </c>
      <c r="C29" s="65" t="s">
        <v>776</v>
      </c>
      <c r="D29" s="65" t="s">
        <v>25</v>
      </c>
      <c r="E29" s="74">
        <v>79</v>
      </c>
      <c r="F29" s="65"/>
      <c r="G29" s="74">
        <v>23</v>
      </c>
      <c r="H29" s="74">
        <v>21</v>
      </c>
      <c r="I29" s="56">
        <f t="shared" si="0"/>
        <v>44</v>
      </c>
      <c r="J29" s="105">
        <v>9613285143</v>
      </c>
      <c r="K29" s="65" t="s">
        <v>147</v>
      </c>
      <c r="L29" s="65" t="s">
        <v>148</v>
      </c>
      <c r="M29" s="65">
        <v>9854464469</v>
      </c>
      <c r="N29" s="65" t="s">
        <v>149</v>
      </c>
      <c r="O29" s="65">
        <v>9707594182</v>
      </c>
      <c r="P29" s="106">
        <v>43714</v>
      </c>
      <c r="Q29" s="383" t="s">
        <v>87</v>
      </c>
      <c r="R29" s="333"/>
      <c r="S29" s="384" t="s">
        <v>836</v>
      </c>
      <c r="T29" s="18"/>
    </row>
    <row r="30" spans="1:20" x14ac:dyDescent="0.3">
      <c r="A30" s="4">
        <v>26</v>
      </c>
      <c r="B30" s="210" t="s">
        <v>63</v>
      </c>
      <c r="C30" s="359" t="s">
        <v>777</v>
      </c>
      <c r="D30" s="86" t="s">
        <v>25</v>
      </c>
      <c r="E30" s="105">
        <v>18323050210</v>
      </c>
      <c r="F30" s="86"/>
      <c r="G30" s="105">
        <v>10</v>
      </c>
      <c r="H30" s="105">
        <v>10</v>
      </c>
      <c r="I30" s="56">
        <f t="shared" si="0"/>
        <v>20</v>
      </c>
      <c r="J30" s="105">
        <v>9957517720</v>
      </c>
      <c r="K30" s="105" t="s">
        <v>203</v>
      </c>
      <c r="L30" s="105" t="s">
        <v>204</v>
      </c>
      <c r="M30" s="105">
        <v>9854375127</v>
      </c>
      <c r="N30" s="105" t="s">
        <v>674</v>
      </c>
      <c r="O30" s="105">
        <v>9859529641</v>
      </c>
      <c r="P30" s="106">
        <v>43714</v>
      </c>
      <c r="Q30" s="383" t="s">
        <v>87</v>
      </c>
      <c r="R30" s="333"/>
      <c r="S30" s="384" t="s">
        <v>836</v>
      </c>
      <c r="T30" s="18"/>
    </row>
    <row r="31" spans="1:20" x14ac:dyDescent="0.3">
      <c r="A31" s="4">
        <v>27</v>
      </c>
      <c r="B31" s="362" t="s">
        <v>63</v>
      </c>
      <c r="C31" s="365" t="s">
        <v>778</v>
      </c>
      <c r="D31" s="86" t="s">
        <v>25</v>
      </c>
      <c r="E31" s="105">
        <v>18323050309</v>
      </c>
      <c r="F31" s="86"/>
      <c r="G31" s="105">
        <v>16</v>
      </c>
      <c r="H31" s="105">
        <v>11</v>
      </c>
      <c r="I31" s="56">
        <f t="shared" si="0"/>
        <v>27</v>
      </c>
      <c r="J31" s="105">
        <v>9577041456</v>
      </c>
      <c r="K31" s="105" t="s">
        <v>203</v>
      </c>
      <c r="L31" s="105" t="s">
        <v>204</v>
      </c>
      <c r="M31" s="105">
        <v>9854375127</v>
      </c>
      <c r="N31" s="105" t="s">
        <v>674</v>
      </c>
      <c r="O31" s="105">
        <v>9859529641</v>
      </c>
      <c r="P31" s="106">
        <v>43714</v>
      </c>
      <c r="Q31" s="383" t="s">
        <v>87</v>
      </c>
      <c r="R31" s="333"/>
      <c r="S31" s="384" t="s">
        <v>836</v>
      </c>
      <c r="T31" s="18"/>
    </row>
    <row r="32" spans="1:20" x14ac:dyDescent="0.3">
      <c r="A32" s="4">
        <v>28</v>
      </c>
      <c r="B32" s="210" t="s">
        <v>62</v>
      </c>
      <c r="C32" s="365" t="s">
        <v>484</v>
      </c>
      <c r="D32" s="86" t="s">
        <v>25</v>
      </c>
      <c r="E32" s="105">
        <v>18323050914</v>
      </c>
      <c r="F32" s="86"/>
      <c r="G32" s="105">
        <v>23</v>
      </c>
      <c r="H32" s="105">
        <v>41</v>
      </c>
      <c r="I32" s="56">
        <f t="shared" si="0"/>
        <v>64</v>
      </c>
      <c r="J32" s="105">
        <v>7896543625</v>
      </c>
      <c r="K32" s="105" t="s">
        <v>505</v>
      </c>
      <c r="L32" s="385" t="s">
        <v>506</v>
      </c>
      <c r="M32" s="105">
        <v>9854306269</v>
      </c>
      <c r="N32" s="105" t="s">
        <v>507</v>
      </c>
      <c r="O32" s="105">
        <v>9954683359</v>
      </c>
      <c r="P32" s="106">
        <v>43715</v>
      </c>
      <c r="Q32" s="383" t="s">
        <v>96</v>
      </c>
      <c r="R32" s="333"/>
      <c r="S32" s="384" t="s">
        <v>836</v>
      </c>
      <c r="T32" s="18"/>
    </row>
    <row r="33" spans="1:20" ht="25.5" x14ac:dyDescent="0.3">
      <c r="A33" s="4">
        <v>29</v>
      </c>
      <c r="B33" s="210" t="s">
        <v>62</v>
      </c>
      <c r="C33" s="366" t="s">
        <v>779</v>
      </c>
      <c r="D33" s="211" t="s">
        <v>23</v>
      </c>
      <c r="E33" s="366">
        <v>18070212803</v>
      </c>
      <c r="F33" s="221" t="s">
        <v>166</v>
      </c>
      <c r="G33" s="67">
        <v>31</v>
      </c>
      <c r="H33" s="67">
        <v>42</v>
      </c>
      <c r="I33" s="56">
        <f t="shared" si="0"/>
        <v>73</v>
      </c>
      <c r="J33" s="219" t="s">
        <v>841</v>
      </c>
      <c r="K33" s="210" t="s">
        <v>505</v>
      </c>
      <c r="L33" s="211" t="s">
        <v>506</v>
      </c>
      <c r="M33" s="210">
        <v>9854306269</v>
      </c>
      <c r="N33" s="210" t="s">
        <v>507</v>
      </c>
      <c r="O33" s="210">
        <v>9954683359</v>
      </c>
      <c r="P33" s="106">
        <v>43715</v>
      </c>
      <c r="Q33" s="383" t="s">
        <v>96</v>
      </c>
      <c r="R33" s="333"/>
      <c r="S33" s="384" t="s">
        <v>836</v>
      </c>
      <c r="T33" s="18"/>
    </row>
    <row r="34" spans="1:20" x14ac:dyDescent="0.3">
      <c r="A34" s="4">
        <v>30</v>
      </c>
      <c r="B34" s="210" t="s">
        <v>63</v>
      </c>
      <c r="C34" s="162" t="s">
        <v>740</v>
      </c>
      <c r="D34" s="61" t="s">
        <v>23</v>
      </c>
      <c r="E34" s="163">
        <v>18070212901</v>
      </c>
      <c r="F34" s="196" t="s">
        <v>79</v>
      </c>
      <c r="G34" s="65">
        <v>31</v>
      </c>
      <c r="H34" s="65">
        <v>43</v>
      </c>
      <c r="I34" s="56">
        <f t="shared" si="0"/>
        <v>74</v>
      </c>
      <c r="J34" s="70">
        <v>9706532457</v>
      </c>
      <c r="K34" s="59" t="s">
        <v>93</v>
      </c>
      <c r="L34" s="73" t="s">
        <v>120</v>
      </c>
      <c r="M34" s="73">
        <v>8486221284</v>
      </c>
      <c r="N34" s="73" t="s">
        <v>95</v>
      </c>
      <c r="O34" s="73">
        <v>9954432392</v>
      </c>
      <c r="P34" s="106">
        <v>43715</v>
      </c>
      <c r="Q34" s="383" t="s">
        <v>96</v>
      </c>
      <c r="R34" s="333"/>
      <c r="S34" s="384" t="s">
        <v>836</v>
      </c>
      <c r="T34" s="18"/>
    </row>
    <row r="35" spans="1:20" x14ac:dyDescent="0.3">
      <c r="A35" s="4">
        <v>31</v>
      </c>
      <c r="B35" s="210" t="s">
        <v>63</v>
      </c>
      <c r="C35" s="333" t="s">
        <v>741</v>
      </c>
      <c r="D35" s="316" t="s">
        <v>23</v>
      </c>
      <c r="E35" s="333">
        <v>18070212902</v>
      </c>
      <c r="F35" s="85" t="s">
        <v>166</v>
      </c>
      <c r="G35" s="65">
        <v>33</v>
      </c>
      <c r="H35" s="65">
        <v>31</v>
      </c>
      <c r="I35" s="56">
        <f t="shared" si="0"/>
        <v>64</v>
      </c>
      <c r="J35" s="60">
        <v>9864475529</v>
      </c>
      <c r="K35" s="85" t="s">
        <v>93</v>
      </c>
      <c r="L35" s="85" t="s">
        <v>120</v>
      </c>
      <c r="M35" s="85">
        <v>8486221284</v>
      </c>
      <c r="N35" s="85" t="s">
        <v>95</v>
      </c>
      <c r="O35" s="85">
        <v>9954432392</v>
      </c>
      <c r="P35" s="106">
        <v>43715</v>
      </c>
      <c r="Q35" s="383" t="s">
        <v>96</v>
      </c>
      <c r="R35" s="333"/>
      <c r="S35" s="384" t="s">
        <v>836</v>
      </c>
      <c r="T35" s="18"/>
    </row>
    <row r="36" spans="1:20" x14ac:dyDescent="0.3">
      <c r="A36" s="4">
        <v>32</v>
      </c>
      <c r="B36" s="226"/>
      <c r="C36" s="347"/>
      <c r="D36" s="77"/>
      <c r="E36" s="347"/>
      <c r="F36" s="75"/>
      <c r="G36" s="82"/>
      <c r="H36" s="82"/>
      <c r="I36" s="56">
        <f t="shared" si="0"/>
        <v>0</v>
      </c>
      <c r="J36" s="100"/>
      <c r="K36" s="75"/>
      <c r="L36" s="75"/>
      <c r="M36" s="75"/>
      <c r="N36" s="75"/>
      <c r="O36" s="75"/>
      <c r="P36" s="81">
        <v>43716</v>
      </c>
      <c r="Q36" s="357" t="s">
        <v>101</v>
      </c>
      <c r="R36" s="347"/>
      <c r="S36" s="82"/>
      <c r="T36" s="18"/>
    </row>
    <row r="37" spans="1:20" x14ac:dyDescent="0.3">
      <c r="A37" s="4">
        <v>33</v>
      </c>
      <c r="B37" s="73" t="s">
        <v>62</v>
      </c>
      <c r="C37" s="65" t="s">
        <v>732</v>
      </c>
      <c r="D37" s="65" t="s">
        <v>25</v>
      </c>
      <c r="E37" s="74">
        <v>9</v>
      </c>
      <c r="F37" s="65"/>
      <c r="G37" s="74">
        <v>22</v>
      </c>
      <c r="H37" s="74">
        <v>23</v>
      </c>
      <c r="I37" s="56">
        <f t="shared" si="0"/>
        <v>45</v>
      </c>
      <c r="J37" s="65">
        <v>9957608971</v>
      </c>
      <c r="K37" s="65" t="s">
        <v>225</v>
      </c>
      <c r="L37" s="65" t="s">
        <v>226</v>
      </c>
      <c r="M37" s="65">
        <v>9859263157</v>
      </c>
      <c r="N37" s="65" t="s">
        <v>171</v>
      </c>
      <c r="O37" s="65">
        <v>7896115997</v>
      </c>
      <c r="P37" s="106">
        <v>43717</v>
      </c>
      <c r="Q37" s="383" t="s">
        <v>107</v>
      </c>
      <c r="R37" s="333"/>
      <c r="S37" s="384" t="s">
        <v>836</v>
      </c>
      <c r="T37" s="18"/>
    </row>
    <row r="38" spans="1:20" ht="33" x14ac:dyDescent="0.3">
      <c r="A38" s="4">
        <v>34</v>
      </c>
      <c r="B38" s="83" t="s">
        <v>62</v>
      </c>
      <c r="C38" s="349" t="s">
        <v>733</v>
      </c>
      <c r="D38" s="89" t="s">
        <v>23</v>
      </c>
      <c r="E38" s="333">
        <v>18070204305</v>
      </c>
      <c r="F38" s="196" t="s">
        <v>79</v>
      </c>
      <c r="G38" s="65">
        <v>14</v>
      </c>
      <c r="H38" s="65">
        <v>6</v>
      </c>
      <c r="I38" s="56">
        <f t="shared" si="0"/>
        <v>20</v>
      </c>
      <c r="J38" s="65">
        <v>7896595814</v>
      </c>
      <c r="K38" s="59" t="s">
        <v>386</v>
      </c>
      <c r="L38" s="73" t="s">
        <v>387</v>
      </c>
      <c r="M38" s="73">
        <v>7399629305</v>
      </c>
      <c r="N38" s="73" t="s">
        <v>525</v>
      </c>
      <c r="O38" s="73">
        <v>8761006648</v>
      </c>
      <c r="P38" s="106">
        <v>43717</v>
      </c>
      <c r="Q38" s="383" t="s">
        <v>107</v>
      </c>
      <c r="R38" s="333"/>
      <c r="S38" s="384" t="s">
        <v>836</v>
      </c>
      <c r="T38" s="18"/>
    </row>
    <row r="39" spans="1:20" x14ac:dyDescent="0.3">
      <c r="A39" s="4">
        <v>35</v>
      </c>
      <c r="B39" s="73" t="s">
        <v>62</v>
      </c>
      <c r="C39" s="65" t="s">
        <v>780</v>
      </c>
      <c r="D39" s="65" t="s">
        <v>23</v>
      </c>
      <c r="E39" s="74">
        <v>18070203703</v>
      </c>
      <c r="F39" s="65" t="s">
        <v>79</v>
      </c>
      <c r="G39" s="73">
        <v>28</v>
      </c>
      <c r="H39" s="73">
        <v>31</v>
      </c>
      <c r="I39" s="56">
        <f t="shared" si="0"/>
        <v>59</v>
      </c>
      <c r="J39" s="65">
        <v>7086014843</v>
      </c>
      <c r="K39" s="65" t="s">
        <v>225</v>
      </c>
      <c r="L39" s="65" t="s">
        <v>226</v>
      </c>
      <c r="M39" s="65">
        <v>9859263157</v>
      </c>
      <c r="N39" s="65" t="s">
        <v>171</v>
      </c>
      <c r="O39" s="65">
        <v>7896115997</v>
      </c>
      <c r="P39" s="106">
        <v>43717</v>
      </c>
      <c r="Q39" s="383" t="s">
        <v>107</v>
      </c>
      <c r="R39" s="59"/>
      <c r="S39" s="384" t="s">
        <v>836</v>
      </c>
      <c r="T39" s="18"/>
    </row>
    <row r="40" spans="1:20" x14ac:dyDescent="0.3">
      <c r="A40" s="4">
        <v>36</v>
      </c>
      <c r="B40" s="210" t="s">
        <v>63</v>
      </c>
      <c r="C40" s="65" t="s">
        <v>781</v>
      </c>
      <c r="D40" s="65" t="s">
        <v>25</v>
      </c>
      <c r="E40" s="74">
        <v>18323050927</v>
      </c>
      <c r="F40" s="65"/>
      <c r="G40" s="74">
        <v>23</v>
      </c>
      <c r="H40" s="74">
        <v>12</v>
      </c>
      <c r="I40" s="56">
        <f t="shared" si="0"/>
        <v>35</v>
      </c>
      <c r="J40" s="65">
        <v>9854412352</v>
      </c>
      <c r="K40" s="65" t="s">
        <v>220</v>
      </c>
      <c r="L40" s="65" t="s">
        <v>221</v>
      </c>
      <c r="M40" s="65">
        <v>9508033715</v>
      </c>
      <c r="N40" s="65" t="s">
        <v>524</v>
      </c>
      <c r="O40" s="65">
        <v>8011116621</v>
      </c>
      <c r="P40" s="106">
        <v>43717</v>
      </c>
      <c r="Q40" s="383" t="s">
        <v>107</v>
      </c>
      <c r="R40" s="59"/>
      <c r="S40" s="384" t="s">
        <v>836</v>
      </c>
      <c r="T40" s="18"/>
    </row>
    <row r="41" spans="1:20" x14ac:dyDescent="0.3">
      <c r="A41" s="4">
        <v>37</v>
      </c>
      <c r="B41" s="210" t="s">
        <v>63</v>
      </c>
      <c r="C41" s="162" t="s">
        <v>782</v>
      </c>
      <c r="D41" s="65" t="s">
        <v>23</v>
      </c>
      <c r="E41" s="163">
        <v>18070212402</v>
      </c>
      <c r="F41" s="196" t="s">
        <v>81</v>
      </c>
      <c r="G41" s="73">
        <v>12</v>
      </c>
      <c r="H41" s="73">
        <v>12</v>
      </c>
      <c r="I41" s="56">
        <f t="shared" si="0"/>
        <v>24</v>
      </c>
      <c r="J41" s="60">
        <v>9854329434</v>
      </c>
      <c r="K41" s="73" t="s">
        <v>220</v>
      </c>
      <c r="L41" s="73" t="s">
        <v>221</v>
      </c>
      <c r="M41" s="73">
        <v>9508033715</v>
      </c>
      <c r="N41" s="73" t="s">
        <v>524</v>
      </c>
      <c r="O41" s="73">
        <v>8011116621</v>
      </c>
      <c r="P41" s="106">
        <v>43717</v>
      </c>
      <c r="Q41" s="383" t="s">
        <v>107</v>
      </c>
      <c r="R41" s="59"/>
      <c r="S41" s="384" t="s">
        <v>836</v>
      </c>
      <c r="T41" s="18"/>
    </row>
    <row r="42" spans="1:20" x14ac:dyDescent="0.3">
      <c r="A42" s="4">
        <v>38</v>
      </c>
      <c r="B42" s="210" t="s">
        <v>63</v>
      </c>
      <c r="C42" s="162" t="s">
        <v>783</v>
      </c>
      <c r="D42" s="86" t="s">
        <v>23</v>
      </c>
      <c r="E42" s="163">
        <v>18070212405</v>
      </c>
      <c r="F42" s="163" t="s">
        <v>79</v>
      </c>
      <c r="G42" s="87">
        <v>17</v>
      </c>
      <c r="H42" s="87">
        <v>14</v>
      </c>
      <c r="I42" s="56">
        <f t="shared" si="0"/>
        <v>31</v>
      </c>
      <c r="J42" s="70">
        <v>9859327345</v>
      </c>
      <c r="K42" s="59" t="s">
        <v>220</v>
      </c>
      <c r="L42" s="59" t="s">
        <v>221</v>
      </c>
      <c r="M42" s="59">
        <v>9508033715</v>
      </c>
      <c r="N42" s="59" t="s">
        <v>524</v>
      </c>
      <c r="O42" s="59">
        <v>8011116621</v>
      </c>
      <c r="P42" s="106">
        <v>43717</v>
      </c>
      <c r="Q42" s="383" t="s">
        <v>107</v>
      </c>
      <c r="R42" s="59"/>
      <c r="S42" s="384" t="s">
        <v>836</v>
      </c>
      <c r="T42" s="18"/>
    </row>
    <row r="43" spans="1:20" x14ac:dyDescent="0.3">
      <c r="A43" s="4">
        <v>39</v>
      </c>
      <c r="B43" s="73" t="s">
        <v>62</v>
      </c>
      <c r="C43" s="67" t="s">
        <v>784</v>
      </c>
      <c r="D43" s="65" t="s">
        <v>23</v>
      </c>
      <c r="E43" s="67">
        <v>18070201802</v>
      </c>
      <c r="F43" s="59" t="s">
        <v>166</v>
      </c>
      <c r="G43" s="73">
        <v>73</v>
      </c>
      <c r="H43" s="73">
        <v>79</v>
      </c>
      <c r="I43" s="56">
        <f t="shared" si="0"/>
        <v>152</v>
      </c>
      <c r="J43" s="60">
        <v>9126269498</v>
      </c>
      <c r="K43" s="65" t="s">
        <v>232</v>
      </c>
      <c r="L43" s="65" t="s">
        <v>120</v>
      </c>
      <c r="M43" s="65">
        <v>8486221284</v>
      </c>
      <c r="N43" s="65" t="s">
        <v>383</v>
      </c>
      <c r="O43" s="65">
        <v>9707821213</v>
      </c>
      <c r="P43" s="106">
        <v>43718</v>
      </c>
      <c r="Q43" s="383" t="s">
        <v>116</v>
      </c>
      <c r="R43" s="61"/>
      <c r="S43" s="384" t="s">
        <v>836</v>
      </c>
      <c r="T43" s="18"/>
    </row>
    <row r="44" spans="1:20" x14ac:dyDescent="0.3">
      <c r="A44" s="4">
        <v>40</v>
      </c>
      <c r="B44" s="210" t="s">
        <v>63</v>
      </c>
      <c r="C44" s="191" t="s">
        <v>785</v>
      </c>
      <c r="D44" s="65" t="s">
        <v>25</v>
      </c>
      <c r="E44" s="74">
        <v>21</v>
      </c>
      <c r="F44" s="65"/>
      <c r="G44" s="74">
        <v>18</v>
      </c>
      <c r="H44" s="74">
        <v>17</v>
      </c>
      <c r="I44" s="56">
        <f t="shared" si="0"/>
        <v>35</v>
      </c>
      <c r="J44" s="65">
        <v>8822194438</v>
      </c>
      <c r="K44" s="65" t="s">
        <v>838</v>
      </c>
      <c r="L44" s="65" t="s">
        <v>839</v>
      </c>
      <c r="M44" s="65">
        <v>9859594880</v>
      </c>
      <c r="N44" s="65" t="s">
        <v>842</v>
      </c>
      <c r="O44" s="65">
        <v>7399274287</v>
      </c>
      <c r="P44" s="106">
        <v>43718</v>
      </c>
      <c r="Q44" s="383" t="s">
        <v>116</v>
      </c>
      <c r="R44" s="61"/>
      <c r="S44" s="384" t="s">
        <v>836</v>
      </c>
      <c r="T44" s="18"/>
    </row>
    <row r="45" spans="1:20" x14ac:dyDescent="0.3">
      <c r="A45" s="4">
        <v>41</v>
      </c>
      <c r="B45" s="210" t="s">
        <v>63</v>
      </c>
      <c r="C45" s="65" t="s">
        <v>786</v>
      </c>
      <c r="D45" s="65" t="s">
        <v>23</v>
      </c>
      <c r="E45" s="74">
        <v>18070202501</v>
      </c>
      <c r="F45" s="65" t="s">
        <v>79</v>
      </c>
      <c r="G45" s="67">
        <v>42</v>
      </c>
      <c r="H45" s="67">
        <v>28</v>
      </c>
      <c r="I45" s="56">
        <f t="shared" si="0"/>
        <v>70</v>
      </c>
      <c r="J45" s="60">
        <v>7896847999</v>
      </c>
      <c r="K45" s="65" t="s">
        <v>838</v>
      </c>
      <c r="L45" s="65" t="s">
        <v>839</v>
      </c>
      <c r="M45" s="65">
        <v>9859594880</v>
      </c>
      <c r="N45" s="65" t="s">
        <v>842</v>
      </c>
      <c r="O45" s="65">
        <v>7399274287</v>
      </c>
      <c r="P45" s="106">
        <v>43718</v>
      </c>
      <c r="Q45" s="383" t="s">
        <v>116</v>
      </c>
      <c r="R45" s="61"/>
      <c r="S45" s="384" t="s">
        <v>836</v>
      </c>
      <c r="T45" s="18"/>
    </row>
    <row r="46" spans="1:20" x14ac:dyDescent="0.3">
      <c r="A46" s="4">
        <v>42</v>
      </c>
      <c r="B46" s="83" t="s">
        <v>62</v>
      </c>
      <c r="C46" s="126" t="s">
        <v>787</v>
      </c>
      <c r="D46" s="126" t="s">
        <v>23</v>
      </c>
      <c r="E46" s="126">
        <v>18070213201</v>
      </c>
      <c r="F46" s="126" t="s">
        <v>79</v>
      </c>
      <c r="G46" s="125">
        <v>49</v>
      </c>
      <c r="H46" s="127">
        <v>67</v>
      </c>
      <c r="I46" s="56">
        <f t="shared" si="0"/>
        <v>116</v>
      </c>
      <c r="J46" s="129">
        <v>9706222615</v>
      </c>
      <c r="K46" s="128" t="s">
        <v>510</v>
      </c>
      <c r="L46" s="128" t="s">
        <v>511</v>
      </c>
      <c r="M46" s="128">
        <v>9085919086</v>
      </c>
      <c r="N46" s="128" t="s">
        <v>519</v>
      </c>
      <c r="O46" s="128">
        <v>8011690642</v>
      </c>
      <c r="P46" s="106">
        <v>43719</v>
      </c>
      <c r="Q46" s="383" t="s">
        <v>122</v>
      </c>
      <c r="R46" s="61"/>
      <c r="S46" s="384" t="s">
        <v>836</v>
      </c>
      <c r="T46" s="18"/>
    </row>
    <row r="47" spans="1:20" x14ac:dyDescent="0.3">
      <c r="A47" s="4">
        <v>43</v>
      </c>
      <c r="B47" s="83" t="s">
        <v>62</v>
      </c>
      <c r="C47" s="162" t="s">
        <v>788</v>
      </c>
      <c r="D47" s="73" t="s">
        <v>23</v>
      </c>
      <c r="E47" s="163">
        <v>18070213202</v>
      </c>
      <c r="F47" s="196" t="s">
        <v>79</v>
      </c>
      <c r="G47" s="73">
        <v>14</v>
      </c>
      <c r="H47" s="73">
        <v>14</v>
      </c>
      <c r="I47" s="56">
        <f t="shared" si="0"/>
        <v>28</v>
      </c>
      <c r="J47" s="65">
        <v>9954527146</v>
      </c>
      <c r="K47" s="59" t="s">
        <v>510</v>
      </c>
      <c r="L47" s="59" t="s">
        <v>511</v>
      </c>
      <c r="M47" s="59">
        <v>9085919086</v>
      </c>
      <c r="N47" s="59" t="s">
        <v>512</v>
      </c>
      <c r="O47" s="59">
        <v>8749944879</v>
      </c>
      <c r="P47" s="106">
        <v>43719</v>
      </c>
      <c r="Q47" s="383" t="s">
        <v>122</v>
      </c>
      <c r="R47" s="61"/>
      <c r="S47" s="384" t="s">
        <v>836</v>
      </c>
      <c r="T47" s="18"/>
    </row>
    <row r="48" spans="1:20" x14ac:dyDescent="0.3">
      <c r="A48" s="4">
        <v>44</v>
      </c>
      <c r="B48" s="83" t="s">
        <v>63</v>
      </c>
      <c r="C48" s="211" t="s">
        <v>789</v>
      </c>
      <c r="D48" s="212" t="s">
        <v>25</v>
      </c>
      <c r="E48" s="210">
        <v>18323051012</v>
      </c>
      <c r="F48" s="212"/>
      <c r="G48" s="210">
        <v>21</v>
      </c>
      <c r="H48" s="210">
        <v>28</v>
      </c>
      <c r="I48" s="56">
        <f t="shared" si="0"/>
        <v>49</v>
      </c>
      <c r="J48" s="210">
        <v>9508998853</v>
      </c>
      <c r="K48" s="214" t="s">
        <v>680</v>
      </c>
      <c r="L48" s="214" t="s">
        <v>114</v>
      </c>
      <c r="M48" s="214">
        <v>9706755177</v>
      </c>
      <c r="N48" s="214" t="s">
        <v>681</v>
      </c>
      <c r="O48" s="214">
        <v>9859490458</v>
      </c>
      <c r="P48" s="106">
        <v>43719</v>
      </c>
      <c r="Q48" s="383" t="s">
        <v>122</v>
      </c>
      <c r="R48" s="61"/>
      <c r="S48" s="384" t="s">
        <v>836</v>
      </c>
      <c r="T48" s="18"/>
    </row>
    <row r="49" spans="1:20" x14ac:dyDescent="0.3">
      <c r="A49" s="4">
        <v>45</v>
      </c>
      <c r="B49" s="83" t="s">
        <v>63</v>
      </c>
      <c r="C49" s="66" t="s">
        <v>790</v>
      </c>
      <c r="D49" s="65" t="s">
        <v>23</v>
      </c>
      <c r="E49" s="247">
        <v>18070200903</v>
      </c>
      <c r="F49" s="241" t="s">
        <v>166</v>
      </c>
      <c r="G49" s="67">
        <v>22</v>
      </c>
      <c r="H49" s="67">
        <v>30</v>
      </c>
      <c r="I49" s="56">
        <f t="shared" si="0"/>
        <v>52</v>
      </c>
      <c r="J49" s="67">
        <v>9854122952</v>
      </c>
      <c r="K49" s="60" t="s">
        <v>126</v>
      </c>
      <c r="L49" s="60" t="s">
        <v>127</v>
      </c>
      <c r="M49" s="60">
        <v>8399009685</v>
      </c>
      <c r="N49" s="60" t="s">
        <v>128</v>
      </c>
      <c r="O49" s="60">
        <v>9085388395</v>
      </c>
      <c r="P49" s="106">
        <v>43719</v>
      </c>
      <c r="Q49" s="383" t="s">
        <v>122</v>
      </c>
      <c r="R49" s="61"/>
      <c r="S49" s="384" t="s">
        <v>836</v>
      </c>
      <c r="T49" s="18"/>
    </row>
    <row r="50" spans="1:20" x14ac:dyDescent="0.3">
      <c r="A50" s="4">
        <v>46</v>
      </c>
      <c r="B50" s="210" t="s">
        <v>63</v>
      </c>
      <c r="C50" s="222" t="s">
        <v>791</v>
      </c>
      <c r="D50" s="211" t="s">
        <v>23</v>
      </c>
      <c r="E50" s="222">
        <v>18070200905</v>
      </c>
      <c r="F50" s="219" t="s">
        <v>79</v>
      </c>
      <c r="G50" s="210">
        <v>7</v>
      </c>
      <c r="H50" s="210">
        <v>9</v>
      </c>
      <c r="I50" s="56">
        <f t="shared" si="0"/>
        <v>16</v>
      </c>
      <c r="J50" s="219">
        <v>9613131271</v>
      </c>
      <c r="K50" s="214" t="s">
        <v>680</v>
      </c>
      <c r="L50" s="214" t="s">
        <v>114</v>
      </c>
      <c r="M50" s="214">
        <v>9706755177</v>
      </c>
      <c r="N50" s="214" t="s">
        <v>681</v>
      </c>
      <c r="O50" s="214">
        <v>9859490458</v>
      </c>
      <c r="P50" s="106">
        <v>43719</v>
      </c>
      <c r="Q50" s="383" t="s">
        <v>122</v>
      </c>
      <c r="R50" s="61"/>
      <c r="S50" s="384" t="s">
        <v>836</v>
      </c>
      <c r="T50" s="18"/>
    </row>
    <row r="51" spans="1:20" x14ac:dyDescent="0.3">
      <c r="A51" s="4">
        <v>47</v>
      </c>
      <c r="B51" s="83" t="s">
        <v>62</v>
      </c>
      <c r="C51" s="162" t="s">
        <v>578</v>
      </c>
      <c r="D51" s="61" t="s">
        <v>25</v>
      </c>
      <c r="E51" s="163">
        <v>18323051008</v>
      </c>
      <c r="F51" s="59"/>
      <c r="G51" s="73">
        <v>23</v>
      </c>
      <c r="H51" s="73">
        <v>25</v>
      </c>
      <c r="I51" s="56">
        <f t="shared" si="0"/>
        <v>48</v>
      </c>
      <c r="J51" s="65">
        <v>9864047554</v>
      </c>
      <c r="K51" s="73" t="s">
        <v>158</v>
      </c>
      <c r="L51" s="73" t="s">
        <v>159</v>
      </c>
      <c r="M51" s="73">
        <v>8876435447</v>
      </c>
      <c r="N51" s="73" t="s">
        <v>520</v>
      </c>
      <c r="O51" s="73">
        <v>9854466067</v>
      </c>
      <c r="P51" s="106">
        <v>43720</v>
      </c>
      <c r="Q51" s="383" t="s">
        <v>76</v>
      </c>
      <c r="R51" s="61"/>
      <c r="S51" s="384" t="s">
        <v>836</v>
      </c>
      <c r="T51" s="18"/>
    </row>
    <row r="52" spans="1:20" x14ac:dyDescent="0.3">
      <c r="A52" s="4">
        <v>48</v>
      </c>
      <c r="B52" s="83" t="s">
        <v>62</v>
      </c>
      <c r="C52" s="65" t="s">
        <v>589</v>
      </c>
      <c r="D52" s="65" t="s">
        <v>25</v>
      </c>
      <c r="E52" s="74">
        <v>18323051024</v>
      </c>
      <c r="F52" s="65"/>
      <c r="G52" s="73">
        <v>16</v>
      </c>
      <c r="H52" s="73">
        <v>18</v>
      </c>
      <c r="I52" s="56">
        <f t="shared" si="0"/>
        <v>34</v>
      </c>
      <c r="J52" s="65">
        <v>9854200460</v>
      </c>
      <c r="K52" s="65" t="s">
        <v>126</v>
      </c>
      <c r="L52" s="65" t="s">
        <v>127</v>
      </c>
      <c r="M52" s="65">
        <v>8399009685</v>
      </c>
      <c r="N52" s="65" t="s">
        <v>128</v>
      </c>
      <c r="O52" s="65">
        <v>9085388395</v>
      </c>
      <c r="P52" s="106">
        <v>43720</v>
      </c>
      <c r="Q52" s="383" t="s">
        <v>76</v>
      </c>
      <c r="R52" s="61"/>
      <c r="S52" s="384" t="s">
        <v>836</v>
      </c>
      <c r="T52" s="18"/>
    </row>
    <row r="53" spans="1:20" x14ac:dyDescent="0.3">
      <c r="A53" s="4">
        <v>49</v>
      </c>
      <c r="B53" s="367" t="s">
        <v>63</v>
      </c>
      <c r="C53" s="213" t="s">
        <v>792</v>
      </c>
      <c r="D53" s="219" t="s">
        <v>25</v>
      </c>
      <c r="E53" s="220">
        <v>30</v>
      </c>
      <c r="F53" s="219"/>
      <c r="G53" s="220">
        <v>20</v>
      </c>
      <c r="H53" s="220">
        <v>14</v>
      </c>
      <c r="I53" s="56">
        <f t="shared" si="0"/>
        <v>34</v>
      </c>
      <c r="J53" s="219">
        <v>8253987874</v>
      </c>
      <c r="K53" s="219" t="s">
        <v>348</v>
      </c>
      <c r="L53" s="219" t="s">
        <v>196</v>
      </c>
      <c r="M53" s="219">
        <v>9577044567</v>
      </c>
      <c r="N53" s="219" t="s">
        <v>349</v>
      </c>
      <c r="O53" s="219">
        <v>9707612676</v>
      </c>
      <c r="P53" s="106">
        <v>43720</v>
      </c>
      <c r="Q53" s="383" t="s">
        <v>76</v>
      </c>
      <c r="R53" s="61"/>
      <c r="S53" s="384" t="s">
        <v>836</v>
      </c>
      <c r="T53" s="18"/>
    </row>
    <row r="54" spans="1:20" x14ac:dyDescent="0.3">
      <c r="A54" s="4">
        <v>50</v>
      </c>
      <c r="B54" s="367" t="s">
        <v>63</v>
      </c>
      <c r="C54" s="368" t="s">
        <v>793</v>
      </c>
      <c r="D54" s="369" t="s">
        <v>25</v>
      </c>
      <c r="E54" s="369">
        <v>53</v>
      </c>
      <c r="F54" s="370"/>
      <c r="G54" s="119">
        <v>25</v>
      </c>
      <c r="H54" s="119">
        <v>16</v>
      </c>
      <c r="I54" s="56">
        <f t="shared" si="0"/>
        <v>41</v>
      </c>
      <c r="J54" s="104">
        <v>9508594281</v>
      </c>
      <c r="K54" s="105" t="s">
        <v>399</v>
      </c>
      <c r="L54" s="105" t="s">
        <v>400</v>
      </c>
      <c r="M54" s="105">
        <v>9864337230</v>
      </c>
      <c r="N54" s="105" t="s">
        <v>401</v>
      </c>
      <c r="O54" s="105">
        <v>7399481246</v>
      </c>
      <c r="P54" s="106">
        <v>43720</v>
      </c>
      <c r="Q54" s="383" t="s">
        <v>76</v>
      </c>
      <c r="R54" s="61"/>
      <c r="S54" s="384" t="s">
        <v>836</v>
      </c>
      <c r="T54" s="18"/>
    </row>
    <row r="55" spans="1:20" x14ac:dyDescent="0.3">
      <c r="A55" s="4">
        <v>51</v>
      </c>
      <c r="B55" s="367" t="s">
        <v>63</v>
      </c>
      <c r="C55" s="368" t="s">
        <v>583</v>
      </c>
      <c r="D55" s="65" t="s">
        <v>25</v>
      </c>
      <c r="E55" s="74">
        <v>68</v>
      </c>
      <c r="F55" s="65"/>
      <c r="G55" s="74">
        <v>20</v>
      </c>
      <c r="H55" s="74">
        <v>15</v>
      </c>
      <c r="I55" s="56">
        <f t="shared" si="0"/>
        <v>35</v>
      </c>
      <c r="J55" s="65">
        <v>8011447363</v>
      </c>
      <c r="K55" s="65" t="s">
        <v>73</v>
      </c>
      <c r="L55" s="65" t="s">
        <v>74</v>
      </c>
      <c r="M55" s="65">
        <v>9864140254</v>
      </c>
      <c r="N55" s="65" t="s">
        <v>750</v>
      </c>
      <c r="O55" s="65">
        <v>8822376291</v>
      </c>
      <c r="P55" s="106">
        <v>43720</v>
      </c>
      <c r="Q55" s="383" t="s">
        <v>76</v>
      </c>
      <c r="R55" s="61"/>
      <c r="S55" s="384" t="s">
        <v>836</v>
      </c>
      <c r="T55" s="18"/>
    </row>
    <row r="56" spans="1:20" x14ac:dyDescent="0.3">
      <c r="A56" s="4">
        <v>52</v>
      </c>
      <c r="B56" s="367" t="s">
        <v>62</v>
      </c>
      <c r="C56" s="66" t="s">
        <v>794</v>
      </c>
      <c r="D56" s="127" t="s">
        <v>23</v>
      </c>
      <c r="E56" s="66">
        <v>18070202603</v>
      </c>
      <c r="F56" s="115" t="s">
        <v>81</v>
      </c>
      <c r="G56" s="67">
        <v>59</v>
      </c>
      <c r="H56" s="67">
        <v>53.5</v>
      </c>
      <c r="I56" s="56">
        <f t="shared" si="0"/>
        <v>112.5</v>
      </c>
      <c r="J56" s="60">
        <v>9508211332</v>
      </c>
      <c r="K56" s="120" t="s">
        <v>405</v>
      </c>
      <c r="L56" s="120" t="s">
        <v>406</v>
      </c>
      <c r="M56" s="120">
        <v>9401453183</v>
      </c>
      <c r="N56" s="120" t="s">
        <v>843</v>
      </c>
      <c r="O56" s="120">
        <v>9707514392</v>
      </c>
      <c r="P56" s="106">
        <v>43721</v>
      </c>
      <c r="Q56" s="383" t="s">
        <v>87</v>
      </c>
      <c r="R56" s="61"/>
      <c r="S56" s="384" t="s">
        <v>836</v>
      </c>
      <c r="T56" s="18"/>
    </row>
    <row r="57" spans="1:20" x14ac:dyDescent="0.3">
      <c r="A57" s="4">
        <v>53</v>
      </c>
      <c r="B57" s="125" t="s">
        <v>63</v>
      </c>
      <c r="C57" s="126" t="s">
        <v>795</v>
      </c>
      <c r="D57" s="371" t="s">
        <v>23</v>
      </c>
      <c r="E57" s="126">
        <v>18070201401</v>
      </c>
      <c r="F57" s="372" t="s">
        <v>81</v>
      </c>
      <c r="G57" s="232">
        <v>61</v>
      </c>
      <c r="H57" s="232">
        <v>77</v>
      </c>
      <c r="I57" s="56">
        <f t="shared" si="0"/>
        <v>138</v>
      </c>
      <c r="J57" s="60">
        <v>9954321077</v>
      </c>
      <c r="K57" s="232" t="s">
        <v>167</v>
      </c>
      <c r="L57" s="232" t="s">
        <v>168</v>
      </c>
      <c r="M57" s="232">
        <v>9401453174</v>
      </c>
      <c r="N57" s="232" t="s">
        <v>346</v>
      </c>
      <c r="O57" s="232">
        <v>9706695399</v>
      </c>
      <c r="P57" s="106">
        <v>43721</v>
      </c>
      <c r="Q57" s="383" t="s">
        <v>87</v>
      </c>
      <c r="R57" s="61"/>
      <c r="S57" s="384" t="s">
        <v>836</v>
      </c>
      <c r="T57" s="18"/>
    </row>
    <row r="58" spans="1:20" x14ac:dyDescent="0.3">
      <c r="A58" s="4">
        <v>54</v>
      </c>
      <c r="B58" s="367" t="s">
        <v>62</v>
      </c>
      <c r="C58" s="66" t="s">
        <v>794</v>
      </c>
      <c r="D58" s="127" t="s">
        <v>23</v>
      </c>
      <c r="E58" s="66">
        <v>18070202603</v>
      </c>
      <c r="F58" s="115" t="s">
        <v>81</v>
      </c>
      <c r="G58" s="67">
        <v>59</v>
      </c>
      <c r="H58" s="67">
        <v>53.5</v>
      </c>
      <c r="I58" s="56">
        <f t="shared" si="0"/>
        <v>112.5</v>
      </c>
      <c r="J58" s="60">
        <v>9508211332</v>
      </c>
      <c r="K58" s="120" t="s">
        <v>405</v>
      </c>
      <c r="L58" s="120" t="s">
        <v>406</v>
      </c>
      <c r="M58" s="120">
        <v>9401453183</v>
      </c>
      <c r="N58" s="120" t="s">
        <v>843</v>
      </c>
      <c r="O58" s="120">
        <v>9707514392</v>
      </c>
      <c r="P58" s="106">
        <v>43722</v>
      </c>
      <c r="Q58" s="383" t="s">
        <v>96</v>
      </c>
      <c r="R58" s="61"/>
      <c r="S58" s="384" t="s">
        <v>836</v>
      </c>
      <c r="T58" s="18"/>
    </row>
    <row r="59" spans="1:20" x14ac:dyDescent="0.3">
      <c r="A59" s="4">
        <v>55</v>
      </c>
      <c r="B59" s="125" t="s">
        <v>63</v>
      </c>
      <c r="C59" s="126" t="s">
        <v>795</v>
      </c>
      <c r="D59" s="371" t="s">
        <v>23</v>
      </c>
      <c r="E59" s="126">
        <v>18070201401</v>
      </c>
      <c r="F59" s="372" t="s">
        <v>81</v>
      </c>
      <c r="G59" s="232">
        <v>61</v>
      </c>
      <c r="H59" s="232">
        <v>77</v>
      </c>
      <c r="I59" s="56">
        <f t="shared" si="0"/>
        <v>138</v>
      </c>
      <c r="J59" s="60">
        <v>9954321077</v>
      </c>
      <c r="K59" s="232" t="s">
        <v>167</v>
      </c>
      <c r="L59" s="232" t="s">
        <v>168</v>
      </c>
      <c r="M59" s="232">
        <v>9401453174</v>
      </c>
      <c r="N59" s="232" t="s">
        <v>346</v>
      </c>
      <c r="O59" s="232">
        <v>9706695399</v>
      </c>
      <c r="P59" s="106">
        <v>43722</v>
      </c>
      <c r="Q59" s="383" t="s">
        <v>96</v>
      </c>
      <c r="R59" s="89"/>
      <c r="S59" s="384" t="s">
        <v>836</v>
      </c>
      <c r="T59" s="18"/>
    </row>
    <row r="60" spans="1:20" x14ac:dyDescent="0.3">
      <c r="A60" s="4">
        <v>56</v>
      </c>
      <c r="B60" s="373"/>
      <c r="C60" s="374"/>
      <c r="D60" s="206"/>
      <c r="E60" s="374"/>
      <c r="F60" s="375"/>
      <c r="G60" s="376"/>
      <c r="H60" s="376"/>
      <c r="I60" s="56">
        <f t="shared" si="0"/>
        <v>0</v>
      </c>
      <c r="J60" s="100"/>
      <c r="K60" s="376"/>
      <c r="L60" s="376"/>
      <c r="M60" s="376"/>
      <c r="N60" s="376"/>
      <c r="O60" s="376"/>
      <c r="P60" s="81">
        <v>43723</v>
      </c>
      <c r="Q60" s="357" t="s">
        <v>101</v>
      </c>
      <c r="R60" s="82"/>
      <c r="S60" s="82"/>
      <c r="T60" s="18"/>
    </row>
    <row r="61" spans="1:20" x14ac:dyDescent="0.3">
      <c r="A61" s="4">
        <v>57</v>
      </c>
      <c r="B61" s="367" t="s">
        <v>62</v>
      </c>
      <c r="C61" s="66" t="s">
        <v>796</v>
      </c>
      <c r="D61" s="61" t="s">
        <v>23</v>
      </c>
      <c r="E61" s="66">
        <v>18070203310</v>
      </c>
      <c r="F61" s="115" t="s">
        <v>81</v>
      </c>
      <c r="G61" s="67">
        <v>78</v>
      </c>
      <c r="H61" s="67">
        <v>92</v>
      </c>
      <c r="I61" s="56">
        <f t="shared" si="0"/>
        <v>170</v>
      </c>
      <c r="J61" s="67">
        <v>8011526760</v>
      </c>
      <c r="K61" s="119" t="s">
        <v>386</v>
      </c>
      <c r="L61" s="120" t="s">
        <v>387</v>
      </c>
      <c r="M61" s="120">
        <v>7399629305</v>
      </c>
      <c r="N61" s="120" t="s">
        <v>525</v>
      </c>
      <c r="O61" s="120">
        <v>8761006648</v>
      </c>
      <c r="P61" s="106">
        <v>43724</v>
      </c>
      <c r="Q61" s="383" t="s">
        <v>107</v>
      </c>
      <c r="R61" s="61"/>
      <c r="S61" s="384" t="s">
        <v>836</v>
      </c>
      <c r="T61" s="18"/>
    </row>
    <row r="62" spans="1:20" x14ac:dyDescent="0.3">
      <c r="A62" s="4">
        <v>58</v>
      </c>
      <c r="B62" s="125" t="s">
        <v>63</v>
      </c>
      <c r="C62" s="126" t="s">
        <v>795</v>
      </c>
      <c r="D62" s="371" t="s">
        <v>23</v>
      </c>
      <c r="E62" s="126">
        <v>18070201401</v>
      </c>
      <c r="F62" s="372" t="s">
        <v>81</v>
      </c>
      <c r="G62" s="232">
        <v>61</v>
      </c>
      <c r="H62" s="232">
        <v>77</v>
      </c>
      <c r="I62" s="56">
        <f t="shared" si="0"/>
        <v>138</v>
      </c>
      <c r="J62" s="60">
        <v>9954321077</v>
      </c>
      <c r="K62" s="232" t="s">
        <v>167</v>
      </c>
      <c r="L62" s="232" t="s">
        <v>168</v>
      </c>
      <c r="M62" s="232">
        <v>9401453174</v>
      </c>
      <c r="N62" s="232" t="s">
        <v>346</v>
      </c>
      <c r="O62" s="232">
        <v>9706695399</v>
      </c>
      <c r="P62" s="106">
        <v>43724</v>
      </c>
      <c r="Q62" s="383" t="s">
        <v>107</v>
      </c>
      <c r="R62" s="89"/>
      <c r="S62" s="384" t="s">
        <v>836</v>
      </c>
      <c r="T62" s="18"/>
    </row>
    <row r="63" spans="1:20" x14ac:dyDescent="0.3">
      <c r="A63" s="4">
        <v>59</v>
      </c>
      <c r="B63" s="367" t="s">
        <v>62</v>
      </c>
      <c r="C63" s="222" t="s">
        <v>797</v>
      </c>
      <c r="D63" s="211" t="s">
        <v>23</v>
      </c>
      <c r="E63" s="222">
        <v>18070212102</v>
      </c>
      <c r="F63" s="210" t="s">
        <v>166</v>
      </c>
      <c r="G63" s="210">
        <v>91</v>
      </c>
      <c r="H63" s="210">
        <v>49</v>
      </c>
      <c r="I63" s="56">
        <f t="shared" si="0"/>
        <v>140</v>
      </c>
      <c r="J63" s="219">
        <v>9705239332</v>
      </c>
      <c r="K63" s="210" t="s">
        <v>158</v>
      </c>
      <c r="L63" s="210" t="s">
        <v>159</v>
      </c>
      <c r="M63" s="221">
        <v>8876435447</v>
      </c>
      <c r="N63" s="221" t="s">
        <v>521</v>
      </c>
      <c r="O63" s="221">
        <v>9613320695</v>
      </c>
      <c r="P63" s="106">
        <v>43725</v>
      </c>
      <c r="Q63" s="383" t="s">
        <v>116</v>
      </c>
      <c r="R63" s="110"/>
      <c r="S63" s="384" t="s">
        <v>836</v>
      </c>
      <c r="T63" s="18"/>
    </row>
    <row r="64" spans="1:20" x14ac:dyDescent="0.3">
      <c r="A64" s="4">
        <v>60</v>
      </c>
      <c r="B64" s="125" t="s">
        <v>63</v>
      </c>
      <c r="C64" s="126" t="s">
        <v>795</v>
      </c>
      <c r="D64" s="371" t="s">
        <v>23</v>
      </c>
      <c r="E64" s="126">
        <v>18070201401</v>
      </c>
      <c r="F64" s="372" t="s">
        <v>81</v>
      </c>
      <c r="G64" s="232">
        <v>61.25</v>
      </c>
      <c r="H64" s="232">
        <v>75.5</v>
      </c>
      <c r="I64" s="56">
        <f t="shared" si="0"/>
        <v>136.75</v>
      </c>
      <c r="J64" s="116">
        <v>9954321077</v>
      </c>
      <c r="K64" s="232" t="s">
        <v>167</v>
      </c>
      <c r="L64" s="232" t="s">
        <v>168</v>
      </c>
      <c r="M64" s="232">
        <v>9401453174</v>
      </c>
      <c r="N64" s="232" t="s">
        <v>346</v>
      </c>
      <c r="O64" s="232">
        <v>9706695399</v>
      </c>
      <c r="P64" s="106">
        <v>43725</v>
      </c>
      <c r="Q64" s="383" t="s">
        <v>116</v>
      </c>
      <c r="R64" s="350"/>
      <c r="S64" s="384" t="s">
        <v>836</v>
      </c>
      <c r="T64" s="18"/>
    </row>
    <row r="65" spans="1:20" x14ac:dyDescent="0.3">
      <c r="A65" s="4">
        <v>61</v>
      </c>
      <c r="B65" s="83" t="s">
        <v>62</v>
      </c>
      <c r="C65" s="349" t="s">
        <v>798</v>
      </c>
      <c r="D65" s="316" t="s">
        <v>23</v>
      </c>
      <c r="E65" s="333">
        <v>18070200801</v>
      </c>
      <c r="F65" s="333" t="s">
        <v>79</v>
      </c>
      <c r="G65" s="315">
        <v>21</v>
      </c>
      <c r="H65" s="315">
        <v>22</v>
      </c>
      <c r="I65" s="56">
        <f t="shared" si="0"/>
        <v>43</v>
      </c>
      <c r="J65" s="60">
        <v>9854476363</v>
      </c>
      <c r="K65" s="315" t="s">
        <v>126</v>
      </c>
      <c r="L65" s="315" t="s">
        <v>127</v>
      </c>
      <c r="M65" s="315">
        <v>8399009685</v>
      </c>
      <c r="N65" s="315" t="s">
        <v>128</v>
      </c>
      <c r="O65" s="315">
        <v>9085388395</v>
      </c>
      <c r="P65" s="106">
        <v>43726</v>
      </c>
      <c r="Q65" s="383" t="s">
        <v>122</v>
      </c>
      <c r="R65" s="110"/>
      <c r="S65" s="384" t="s">
        <v>836</v>
      </c>
      <c r="T65" s="18"/>
    </row>
    <row r="66" spans="1:20" x14ac:dyDescent="0.3">
      <c r="A66" s="4">
        <v>62</v>
      </c>
      <c r="B66" s="83" t="s">
        <v>62</v>
      </c>
      <c r="C66" s="349" t="s">
        <v>799</v>
      </c>
      <c r="D66" s="316" t="s">
        <v>23</v>
      </c>
      <c r="E66" s="333">
        <v>18070200802</v>
      </c>
      <c r="F66" s="85" t="s">
        <v>200</v>
      </c>
      <c r="G66" s="85">
        <v>23</v>
      </c>
      <c r="H66" s="85">
        <v>22</v>
      </c>
      <c r="I66" s="56">
        <f t="shared" si="0"/>
        <v>45</v>
      </c>
      <c r="J66" s="60">
        <v>9864938024</v>
      </c>
      <c r="K66" s="315" t="s">
        <v>126</v>
      </c>
      <c r="L66" s="315" t="s">
        <v>127</v>
      </c>
      <c r="M66" s="315">
        <v>8399009685</v>
      </c>
      <c r="N66" s="315" t="s">
        <v>128</v>
      </c>
      <c r="O66" s="315">
        <v>9085388395</v>
      </c>
      <c r="P66" s="106">
        <v>43726</v>
      </c>
      <c r="Q66" s="383" t="s">
        <v>122</v>
      </c>
      <c r="R66" s="61"/>
      <c r="S66" s="384" t="s">
        <v>836</v>
      </c>
      <c r="T66" s="18"/>
    </row>
    <row r="67" spans="1:20" x14ac:dyDescent="0.3">
      <c r="A67" s="4">
        <v>63</v>
      </c>
      <c r="B67" s="83" t="s">
        <v>62</v>
      </c>
      <c r="C67" s="349" t="s">
        <v>800</v>
      </c>
      <c r="D67" s="316" t="s">
        <v>23</v>
      </c>
      <c r="E67" s="333">
        <v>18070200804</v>
      </c>
      <c r="F67" s="333" t="s">
        <v>81</v>
      </c>
      <c r="G67" s="315">
        <v>18</v>
      </c>
      <c r="H67" s="315">
        <v>22</v>
      </c>
      <c r="I67" s="56">
        <f t="shared" si="0"/>
        <v>40</v>
      </c>
      <c r="J67" s="60">
        <v>9613678051</v>
      </c>
      <c r="K67" s="315" t="s">
        <v>126</v>
      </c>
      <c r="L67" s="315" t="s">
        <v>127</v>
      </c>
      <c r="M67" s="315">
        <v>8399009685</v>
      </c>
      <c r="N67" s="315" t="s">
        <v>128</v>
      </c>
      <c r="O67" s="315">
        <v>9085388395</v>
      </c>
      <c r="P67" s="106">
        <v>43726</v>
      </c>
      <c r="Q67" s="383" t="s">
        <v>122</v>
      </c>
      <c r="R67" s="61"/>
      <c r="S67" s="384" t="s">
        <v>836</v>
      </c>
      <c r="T67" s="18"/>
    </row>
    <row r="68" spans="1:20" x14ac:dyDescent="0.3">
      <c r="A68" s="4">
        <v>64</v>
      </c>
      <c r="B68" s="210" t="s">
        <v>63</v>
      </c>
      <c r="C68" s="67" t="s">
        <v>801</v>
      </c>
      <c r="D68" s="61" t="s">
        <v>23</v>
      </c>
      <c r="E68" s="67">
        <v>18070200901</v>
      </c>
      <c r="F68" s="61" t="s">
        <v>166</v>
      </c>
      <c r="G68" s="67">
        <v>8</v>
      </c>
      <c r="H68" s="67">
        <v>1</v>
      </c>
      <c r="I68" s="56">
        <f t="shared" si="0"/>
        <v>9</v>
      </c>
      <c r="J68" s="60">
        <v>9954324778</v>
      </c>
      <c r="K68" s="60" t="s">
        <v>680</v>
      </c>
      <c r="L68" s="60" t="s">
        <v>114</v>
      </c>
      <c r="M68" s="60">
        <v>9706755177</v>
      </c>
      <c r="N68" s="60" t="s">
        <v>681</v>
      </c>
      <c r="O68" s="60">
        <v>9859490458</v>
      </c>
      <c r="P68" s="106">
        <v>43726</v>
      </c>
      <c r="Q68" s="383" t="s">
        <v>122</v>
      </c>
      <c r="R68" s="89"/>
      <c r="S68" s="384" t="s">
        <v>836</v>
      </c>
      <c r="T68" s="18"/>
    </row>
    <row r="69" spans="1:20" x14ac:dyDescent="0.3">
      <c r="A69" s="4">
        <v>65</v>
      </c>
      <c r="B69" s="210" t="s">
        <v>63</v>
      </c>
      <c r="C69" s="222" t="s">
        <v>802</v>
      </c>
      <c r="D69" s="222" t="s">
        <v>23</v>
      </c>
      <c r="E69" s="222">
        <v>18070200902</v>
      </c>
      <c r="F69" s="222" t="s">
        <v>79</v>
      </c>
      <c r="G69" s="210">
        <v>23</v>
      </c>
      <c r="H69" s="210">
        <v>15</v>
      </c>
      <c r="I69" s="56">
        <f t="shared" si="0"/>
        <v>38</v>
      </c>
      <c r="J69" s="219">
        <v>9706080232</v>
      </c>
      <c r="K69" s="60" t="s">
        <v>680</v>
      </c>
      <c r="L69" s="60" t="s">
        <v>114</v>
      </c>
      <c r="M69" s="60">
        <v>9706755177</v>
      </c>
      <c r="N69" s="60" t="s">
        <v>681</v>
      </c>
      <c r="O69" s="60">
        <v>9859490458</v>
      </c>
      <c r="P69" s="106">
        <v>43726</v>
      </c>
      <c r="Q69" s="383" t="s">
        <v>122</v>
      </c>
      <c r="R69" s="89"/>
      <c r="S69" s="384" t="s">
        <v>836</v>
      </c>
      <c r="T69" s="18"/>
    </row>
    <row r="70" spans="1:20" x14ac:dyDescent="0.3">
      <c r="A70" s="4">
        <v>66</v>
      </c>
      <c r="B70" s="83" t="s">
        <v>63</v>
      </c>
      <c r="C70" s="66" t="s">
        <v>803</v>
      </c>
      <c r="D70" s="154" t="s">
        <v>23</v>
      </c>
      <c r="E70" s="66">
        <v>18070200904</v>
      </c>
      <c r="F70" s="115" t="s">
        <v>79</v>
      </c>
      <c r="G70" s="104">
        <v>33</v>
      </c>
      <c r="H70" s="104">
        <v>16</v>
      </c>
      <c r="I70" s="56">
        <f t="shared" ref="I70:I133" si="1">SUM(G70:H70)</f>
        <v>49</v>
      </c>
      <c r="J70" s="67">
        <v>9085959567</v>
      </c>
      <c r="K70" s="60" t="s">
        <v>680</v>
      </c>
      <c r="L70" s="60" t="s">
        <v>114</v>
      </c>
      <c r="M70" s="60">
        <v>9706755177</v>
      </c>
      <c r="N70" s="60" t="s">
        <v>681</v>
      </c>
      <c r="O70" s="60">
        <v>9859490458</v>
      </c>
      <c r="P70" s="106">
        <v>43726</v>
      </c>
      <c r="Q70" s="383" t="s">
        <v>122</v>
      </c>
      <c r="R70" s="89"/>
      <c r="S70" s="384" t="s">
        <v>836</v>
      </c>
      <c r="T70" s="18"/>
    </row>
    <row r="71" spans="1:20" ht="33" x14ac:dyDescent="0.3">
      <c r="A71" s="4">
        <v>67</v>
      </c>
      <c r="B71" s="83" t="s">
        <v>62</v>
      </c>
      <c r="C71" s="162" t="s">
        <v>804</v>
      </c>
      <c r="D71" s="65" t="s">
        <v>23</v>
      </c>
      <c r="E71" s="163">
        <v>18070201402</v>
      </c>
      <c r="F71" s="196" t="s">
        <v>79</v>
      </c>
      <c r="G71" s="67">
        <v>42</v>
      </c>
      <c r="H71" s="67">
        <v>33</v>
      </c>
      <c r="I71" s="56">
        <f t="shared" si="1"/>
        <v>75</v>
      </c>
      <c r="J71" s="60">
        <v>9859212082</v>
      </c>
      <c r="K71" s="59" t="s">
        <v>167</v>
      </c>
      <c r="L71" s="73" t="s">
        <v>168</v>
      </c>
      <c r="M71" s="73">
        <v>9401453174</v>
      </c>
      <c r="N71" s="73" t="s">
        <v>217</v>
      </c>
      <c r="O71" s="85">
        <v>9864770190</v>
      </c>
      <c r="P71" s="106">
        <v>43727</v>
      </c>
      <c r="Q71" s="383" t="s">
        <v>76</v>
      </c>
      <c r="R71" s="89"/>
      <c r="S71" s="384" t="s">
        <v>836</v>
      </c>
      <c r="T71" s="18"/>
    </row>
    <row r="72" spans="1:20" ht="33" x14ac:dyDescent="0.3">
      <c r="A72" s="4">
        <v>68</v>
      </c>
      <c r="B72" s="83" t="s">
        <v>62</v>
      </c>
      <c r="C72" s="162" t="s">
        <v>805</v>
      </c>
      <c r="D72" s="65" t="s">
        <v>23</v>
      </c>
      <c r="E72" s="163">
        <v>18070201403</v>
      </c>
      <c r="F72" s="196" t="s">
        <v>79</v>
      </c>
      <c r="G72" s="67">
        <v>24</v>
      </c>
      <c r="H72" s="67">
        <v>17</v>
      </c>
      <c r="I72" s="56">
        <f t="shared" si="1"/>
        <v>41</v>
      </c>
      <c r="J72" s="60">
        <v>9678112091</v>
      </c>
      <c r="K72" s="59" t="s">
        <v>167</v>
      </c>
      <c r="L72" s="73" t="s">
        <v>168</v>
      </c>
      <c r="M72" s="73">
        <v>9401453174</v>
      </c>
      <c r="N72" s="73" t="s">
        <v>217</v>
      </c>
      <c r="O72" s="85">
        <v>9864770190</v>
      </c>
      <c r="P72" s="106">
        <v>43727</v>
      </c>
      <c r="Q72" s="383" t="s">
        <v>76</v>
      </c>
      <c r="R72" s="89"/>
      <c r="S72" s="384" t="s">
        <v>836</v>
      </c>
      <c r="T72" s="18"/>
    </row>
    <row r="73" spans="1:20" x14ac:dyDescent="0.3">
      <c r="A73" s="4">
        <v>69</v>
      </c>
      <c r="B73" s="210" t="s">
        <v>63</v>
      </c>
      <c r="C73" s="211" t="s">
        <v>806</v>
      </c>
      <c r="D73" s="211" t="s">
        <v>25</v>
      </c>
      <c r="E73" s="210">
        <v>18323050228</v>
      </c>
      <c r="F73" s="222"/>
      <c r="G73" s="210">
        <v>6</v>
      </c>
      <c r="H73" s="210">
        <v>16</v>
      </c>
      <c r="I73" s="56">
        <f t="shared" si="1"/>
        <v>22</v>
      </c>
      <c r="J73" s="214">
        <v>9957536315</v>
      </c>
      <c r="K73" s="214" t="s">
        <v>656</v>
      </c>
      <c r="L73" s="214" t="s">
        <v>657</v>
      </c>
      <c r="M73" s="214">
        <v>7899676550</v>
      </c>
      <c r="N73" s="214" t="s">
        <v>658</v>
      </c>
      <c r="O73" s="214">
        <v>9577909024</v>
      </c>
      <c r="P73" s="106">
        <v>43727</v>
      </c>
      <c r="Q73" s="383" t="s">
        <v>76</v>
      </c>
      <c r="R73" s="89"/>
      <c r="S73" s="384" t="s">
        <v>836</v>
      </c>
      <c r="T73" s="18"/>
    </row>
    <row r="74" spans="1:20" x14ac:dyDescent="0.3">
      <c r="A74" s="4">
        <v>70</v>
      </c>
      <c r="B74" s="210" t="s">
        <v>63</v>
      </c>
      <c r="C74" s="222" t="s">
        <v>807</v>
      </c>
      <c r="D74" s="211" t="s">
        <v>23</v>
      </c>
      <c r="E74" s="67">
        <v>18070202902</v>
      </c>
      <c r="F74" s="222" t="s">
        <v>79</v>
      </c>
      <c r="G74" s="67">
        <v>3</v>
      </c>
      <c r="H74" s="67">
        <v>8</v>
      </c>
      <c r="I74" s="56">
        <f t="shared" si="1"/>
        <v>11</v>
      </c>
      <c r="J74" s="60">
        <v>9859224428</v>
      </c>
      <c r="K74" s="214" t="s">
        <v>656</v>
      </c>
      <c r="L74" s="214" t="s">
        <v>657</v>
      </c>
      <c r="M74" s="214">
        <v>7899676550</v>
      </c>
      <c r="N74" s="214" t="s">
        <v>658</v>
      </c>
      <c r="O74" s="214">
        <v>9577909024</v>
      </c>
      <c r="P74" s="106">
        <v>43727</v>
      </c>
      <c r="Q74" s="383" t="s">
        <v>76</v>
      </c>
      <c r="R74" s="89"/>
      <c r="S74" s="384" t="s">
        <v>836</v>
      </c>
      <c r="T74" s="18"/>
    </row>
    <row r="75" spans="1:20" x14ac:dyDescent="0.3">
      <c r="A75" s="4">
        <v>71</v>
      </c>
      <c r="B75" s="210" t="s">
        <v>63</v>
      </c>
      <c r="C75" s="222" t="s">
        <v>808</v>
      </c>
      <c r="D75" s="211" t="s">
        <v>23</v>
      </c>
      <c r="E75" s="67">
        <v>18070202901</v>
      </c>
      <c r="F75" s="222" t="s">
        <v>79</v>
      </c>
      <c r="G75" s="67">
        <v>24</v>
      </c>
      <c r="H75" s="67">
        <v>15</v>
      </c>
      <c r="I75" s="56">
        <f t="shared" si="1"/>
        <v>39</v>
      </c>
      <c r="J75" s="60">
        <v>8751865821</v>
      </c>
      <c r="K75" s="214" t="s">
        <v>656</v>
      </c>
      <c r="L75" s="214" t="s">
        <v>657</v>
      </c>
      <c r="M75" s="214">
        <v>7899676550</v>
      </c>
      <c r="N75" s="214" t="s">
        <v>658</v>
      </c>
      <c r="O75" s="214">
        <v>9577909024</v>
      </c>
      <c r="P75" s="106">
        <v>43727</v>
      </c>
      <c r="Q75" s="383" t="s">
        <v>76</v>
      </c>
      <c r="R75" s="89"/>
      <c r="S75" s="384" t="s">
        <v>836</v>
      </c>
      <c r="T75" s="18"/>
    </row>
    <row r="76" spans="1:20" x14ac:dyDescent="0.3">
      <c r="A76" s="4">
        <v>72</v>
      </c>
      <c r="B76" s="83" t="s">
        <v>62</v>
      </c>
      <c r="C76" s="66" t="s">
        <v>809</v>
      </c>
      <c r="D76" s="65" t="s">
        <v>23</v>
      </c>
      <c r="E76" s="66">
        <v>18070210302</v>
      </c>
      <c r="F76" s="60" t="s">
        <v>200</v>
      </c>
      <c r="G76" s="104">
        <v>93</v>
      </c>
      <c r="H76" s="104">
        <v>106</v>
      </c>
      <c r="I76" s="56">
        <f t="shared" si="1"/>
        <v>199</v>
      </c>
      <c r="J76" s="67">
        <v>9508635418</v>
      </c>
      <c r="K76" s="128" t="s">
        <v>333</v>
      </c>
      <c r="L76" s="127" t="s">
        <v>334</v>
      </c>
      <c r="M76" s="127">
        <v>9864610293</v>
      </c>
      <c r="N76" s="127" t="s">
        <v>335</v>
      </c>
      <c r="O76" s="127">
        <v>8822254174</v>
      </c>
      <c r="P76" s="106">
        <v>43728</v>
      </c>
      <c r="Q76" s="383" t="s">
        <v>87</v>
      </c>
      <c r="R76" s="89"/>
      <c r="S76" s="384" t="s">
        <v>836</v>
      </c>
      <c r="T76" s="18"/>
    </row>
    <row r="77" spans="1:20" x14ac:dyDescent="0.3">
      <c r="A77" s="4">
        <v>73</v>
      </c>
      <c r="B77" s="210" t="s">
        <v>63</v>
      </c>
      <c r="C77" s="363" t="s">
        <v>810</v>
      </c>
      <c r="D77" s="221" t="s">
        <v>23</v>
      </c>
      <c r="E77" s="222">
        <v>18070212102</v>
      </c>
      <c r="F77" s="214" t="s">
        <v>166</v>
      </c>
      <c r="G77" s="67">
        <v>0</v>
      </c>
      <c r="H77" s="67">
        <v>57</v>
      </c>
      <c r="I77" s="56">
        <f t="shared" si="1"/>
        <v>57</v>
      </c>
      <c r="J77" s="70">
        <v>9854238092</v>
      </c>
      <c r="K77" s="219" t="s">
        <v>158</v>
      </c>
      <c r="L77" s="219" t="s">
        <v>159</v>
      </c>
      <c r="M77" s="219">
        <v>8876435447</v>
      </c>
      <c r="N77" s="219" t="s">
        <v>160</v>
      </c>
      <c r="O77" s="219">
        <v>8822313889</v>
      </c>
      <c r="P77" s="106">
        <v>43728</v>
      </c>
      <c r="Q77" s="383" t="s">
        <v>87</v>
      </c>
      <c r="R77" s="85"/>
      <c r="S77" s="384" t="s">
        <v>836</v>
      </c>
      <c r="T77" s="18"/>
    </row>
    <row r="78" spans="1:20" x14ac:dyDescent="0.3">
      <c r="A78" s="4">
        <v>74</v>
      </c>
      <c r="B78" s="210" t="s">
        <v>63</v>
      </c>
      <c r="C78" s="222" t="s">
        <v>811</v>
      </c>
      <c r="D78" s="211" t="s">
        <v>23</v>
      </c>
      <c r="E78" s="219">
        <v>18070212105</v>
      </c>
      <c r="F78" s="210" t="s">
        <v>166</v>
      </c>
      <c r="G78" s="67">
        <v>0</v>
      </c>
      <c r="H78" s="67">
        <v>65</v>
      </c>
      <c r="I78" s="56">
        <f t="shared" si="1"/>
        <v>65</v>
      </c>
      <c r="J78" s="70">
        <v>9613636248</v>
      </c>
      <c r="K78" s="210" t="s">
        <v>158</v>
      </c>
      <c r="L78" s="210" t="s">
        <v>159</v>
      </c>
      <c r="M78" s="221">
        <v>8876435447</v>
      </c>
      <c r="N78" s="221" t="s">
        <v>521</v>
      </c>
      <c r="O78" s="221">
        <v>9613320695</v>
      </c>
      <c r="P78" s="106">
        <v>43728</v>
      </c>
      <c r="Q78" s="383" t="s">
        <v>87</v>
      </c>
      <c r="R78" s="85"/>
      <c r="S78" s="384" t="s">
        <v>836</v>
      </c>
      <c r="T78" s="18"/>
    </row>
    <row r="79" spans="1:20" ht="30" x14ac:dyDescent="0.3">
      <c r="A79" s="4">
        <v>75</v>
      </c>
      <c r="B79" s="83" t="s">
        <v>62</v>
      </c>
      <c r="C79" s="68" t="s">
        <v>812</v>
      </c>
      <c r="D79" s="61" t="s">
        <v>23</v>
      </c>
      <c r="E79" s="66">
        <v>18070210702</v>
      </c>
      <c r="F79" s="61" t="s">
        <v>212</v>
      </c>
      <c r="G79" s="67">
        <v>27</v>
      </c>
      <c r="H79" s="67">
        <v>21</v>
      </c>
      <c r="I79" s="56">
        <f t="shared" si="1"/>
        <v>48</v>
      </c>
      <c r="J79" s="70">
        <v>9957688700</v>
      </c>
      <c r="K79" s="60" t="s">
        <v>98</v>
      </c>
      <c r="L79" s="104" t="s">
        <v>99</v>
      </c>
      <c r="M79" s="104">
        <v>9859274482</v>
      </c>
      <c r="N79" s="104" t="s">
        <v>100</v>
      </c>
      <c r="O79" s="104">
        <v>9707556874</v>
      </c>
      <c r="P79" s="106">
        <v>43729</v>
      </c>
      <c r="Q79" s="383" t="s">
        <v>96</v>
      </c>
      <c r="R79" s="85"/>
      <c r="S79" s="384" t="s">
        <v>836</v>
      </c>
      <c r="T79" s="18"/>
    </row>
    <row r="80" spans="1:20" ht="30" x14ac:dyDescent="0.3">
      <c r="A80" s="4">
        <v>76</v>
      </c>
      <c r="B80" s="83" t="s">
        <v>62</v>
      </c>
      <c r="C80" s="67" t="s">
        <v>813</v>
      </c>
      <c r="D80" s="89" t="s">
        <v>23</v>
      </c>
      <c r="E80" s="67">
        <v>18070210703</v>
      </c>
      <c r="F80" s="59" t="s">
        <v>166</v>
      </c>
      <c r="G80" s="67">
        <v>6</v>
      </c>
      <c r="H80" s="67">
        <v>15</v>
      </c>
      <c r="I80" s="56">
        <f t="shared" si="1"/>
        <v>21</v>
      </c>
      <c r="J80" s="60">
        <v>9577420524</v>
      </c>
      <c r="K80" s="60" t="s">
        <v>98</v>
      </c>
      <c r="L80" s="104" t="s">
        <v>99</v>
      </c>
      <c r="M80" s="104">
        <v>9859274482</v>
      </c>
      <c r="N80" s="104" t="s">
        <v>100</v>
      </c>
      <c r="O80" s="104">
        <v>9707556874</v>
      </c>
      <c r="P80" s="106">
        <v>43729</v>
      </c>
      <c r="Q80" s="383" t="s">
        <v>96</v>
      </c>
      <c r="R80" s="85"/>
      <c r="S80" s="384" t="s">
        <v>836</v>
      </c>
      <c r="T80" s="18"/>
    </row>
    <row r="81" spans="1:20" x14ac:dyDescent="0.3">
      <c r="A81" s="4">
        <v>77</v>
      </c>
      <c r="B81" s="210" t="s">
        <v>63</v>
      </c>
      <c r="C81" s="67" t="s">
        <v>814</v>
      </c>
      <c r="D81" s="370" t="s">
        <v>25</v>
      </c>
      <c r="E81" s="67">
        <v>18298050321</v>
      </c>
      <c r="F81" s="111"/>
      <c r="G81" s="60">
        <v>9</v>
      </c>
      <c r="H81" s="60">
        <v>11</v>
      </c>
      <c r="I81" s="56">
        <f t="shared" si="1"/>
        <v>20</v>
      </c>
      <c r="J81" s="104">
        <v>8876664298</v>
      </c>
      <c r="K81" s="210" t="s">
        <v>510</v>
      </c>
      <c r="L81" s="210" t="s">
        <v>511</v>
      </c>
      <c r="M81" s="214">
        <v>9085919086</v>
      </c>
      <c r="N81" s="214" t="s">
        <v>512</v>
      </c>
      <c r="O81" s="214">
        <v>8749944879</v>
      </c>
      <c r="P81" s="106">
        <v>43729</v>
      </c>
      <c r="Q81" s="383" t="s">
        <v>96</v>
      </c>
      <c r="R81" s="85"/>
      <c r="S81" s="384" t="s">
        <v>836</v>
      </c>
      <c r="T81" s="18"/>
    </row>
    <row r="82" spans="1:20" ht="25.5" x14ac:dyDescent="0.3">
      <c r="A82" s="4">
        <v>78</v>
      </c>
      <c r="B82" s="210" t="s">
        <v>63</v>
      </c>
      <c r="C82" s="222" t="s">
        <v>815</v>
      </c>
      <c r="D82" s="211" t="s">
        <v>23</v>
      </c>
      <c r="E82" s="222">
        <v>18070213101</v>
      </c>
      <c r="F82" s="222" t="s">
        <v>79</v>
      </c>
      <c r="G82" s="210">
        <v>26</v>
      </c>
      <c r="H82" s="210">
        <v>19</v>
      </c>
      <c r="I82" s="56">
        <f t="shared" si="1"/>
        <v>45</v>
      </c>
      <c r="J82" s="211" t="s">
        <v>844</v>
      </c>
      <c r="K82" s="210" t="s">
        <v>510</v>
      </c>
      <c r="L82" s="210" t="s">
        <v>511</v>
      </c>
      <c r="M82" s="214">
        <v>9085919086</v>
      </c>
      <c r="N82" s="214" t="s">
        <v>512</v>
      </c>
      <c r="O82" s="214">
        <v>8749944879</v>
      </c>
      <c r="P82" s="106">
        <v>43729</v>
      </c>
      <c r="Q82" s="383" t="s">
        <v>96</v>
      </c>
      <c r="R82" s="73"/>
      <c r="S82" s="384" t="s">
        <v>836</v>
      </c>
      <c r="T82" s="18"/>
    </row>
    <row r="83" spans="1:20" x14ac:dyDescent="0.3">
      <c r="A83" s="4">
        <v>79</v>
      </c>
      <c r="B83" s="210" t="s">
        <v>63</v>
      </c>
      <c r="C83" s="222" t="s">
        <v>816</v>
      </c>
      <c r="D83" s="211" t="s">
        <v>23</v>
      </c>
      <c r="E83" s="222">
        <v>18070213103</v>
      </c>
      <c r="F83" s="222" t="s">
        <v>79</v>
      </c>
      <c r="G83" s="210">
        <v>20</v>
      </c>
      <c r="H83" s="210">
        <v>12</v>
      </c>
      <c r="I83" s="56">
        <f t="shared" si="1"/>
        <v>32</v>
      </c>
      <c r="J83" s="219">
        <v>9864146406</v>
      </c>
      <c r="K83" s="210" t="s">
        <v>510</v>
      </c>
      <c r="L83" s="210" t="s">
        <v>511</v>
      </c>
      <c r="M83" s="214">
        <v>9085919086</v>
      </c>
      <c r="N83" s="214" t="s">
        <v>512</v>
      </c>
      <c r="O83" s="214">
        <v>8749944879</v>
      </c>
      <c r="P83" s="106">
        <v>43729</v>
      </c>
      <c r="Q83" s="383" t="s">
        <v>96</v>
      </c>
      <c r="R83" s="73"/>
      <c r="S83" s="384" t="s">
        <v>836</v>
      </c>
      <c r="T83" s="18"/>
    </row>
    <row r="84" spans="1:20" x14ac:dyDescent="0.3">
      <c r="A84" s="4">
        <v>80</v>
      </c>
      <c r="B84" s="79"/>
      <c r="C84" s="347"/>
      <c r="D84" s="82"/>
      <c r="E84" s="347"/>
      <c r="F84" s="348"/>
      <c r="G84" s="75"/>
      <c r="H84" s="75"/>
      <c r="I84" s="56">
        <f t="shared" si="1"/>
        <v>0</v>
      </c>
      <c r="J84" s="75"/>
      <c r="K84" s="82"/>
      <c r="L84" s="82"/>
      <c r="M84" s="82"/>
      <c r="N84" s="82"/>
      <c r="O84" s="82"/>
      <c r="P84" s="106">
        <v>43730</v>
      </c>
      <c r="Q84" s="383" t="s">
        <v>101</v>
      </c>
      <c r="R84" s="75"/>
      <c r="S84" s="82"/>
      <c r="T84" s="18"/>
    </row>
    <row r="85" spans="1:20" x14ac:dyDescent="0.3">
      <c r="A85" s="4">
        <v>81</v>
      </c>
      <c r="B85" s="125" t="s">
        <v>62</v>
      </c>
      <c r="C85" s="359" t="s">
        <v>817</v>
      </c>
      <c r="D85" s="377" t="s">
        <v>25</v>
      </c>
      <c r="E85" s="105">
        <v>18323050301</v>
      </c>
      <c r="F85" s="377"/>
      <c r="G85" s="378">
        <v>12</v>
      </c>
      <c r="H85" s="378">
        <v>14</v>
      </c>
      <c r="I85" s="56">
        <f t="shared" si="1"/>
        <v>26</v>
      </c>
      <c r="J85" s="365">
        <v>9864504364</v>
      </c>
      <c r="K85" s="60" t="s">
        <v>656</v>
      </c>
      <c r="L85" s="60" t="s">
        <v>657</v>
      </c>
      <c r="M85" s="60">
        <v>7899676550</v>
      </c>
      <c r="N85" s="60" t="s">
        <v>658</v>
      </c>
      <c r="O85" s="60">
        <v>9577909024</v>
      </c>
      <c r="P85" s="106">
        <v>43731</v>
      </c>
      <c r="Q85" s="383" t="s">
        <v>107</v>
      </c>
      <c r="R85" s="73"/>
      <c r="S85" s="384" t="s">
        <v>836</v>
      </c>
      <c r="T85" s="18"/>
    </row>
    <row r="86" spans="1:20" x14ac:dyDescent="0.3">
      <c r="A86" s="4">
        <v>82</v>
      </c>
      <c r="B86" s="125" t="s">
        <v>62</v>
      </c>
      <c r="C86" s="250" t="s">
        <v>818</v>
      </c>
      <c r="D86" s="211" t="s">
        <v>23</v>
      </c>
      <c r="E86" s="250">
        <v>18070214201</v>
      </c>
      <c r="F86" s="379" t="s">
        <v>79</v>
      </c>
      <c r="G86" s="105">
        <v>11</v>
      </c>
      <c r="H86" s="105">
        <v>4</v>
      </c>
      <c r="I86" s="56">
        <f t="shared" si="1"/>
        <v>15</v>
      </c>
      <c r="J86" s="67">
        <v>9864147979</v>
      </c>
      <c r="K86" s="60" t="s">
        <v>656</v>
      </c>
      <c r="L86" s="60" t="s">
        <v>657</v>
      </c>
      <c r="M86" s="60">
        <v>7899676550</v>
      </c>
      <c r="N86" s="60" t="s">
        <v>658</v>
      </c>
      <c r="O86" s="60">
        <v>9577909024</v>
      </c>
      <c r="P86" s="106">
        <v>43731</v>
      </c>
      <c r="Q86" s="383" t="s">
        <v>107</v>
      </c>
      <c r="R86" s="85"/>
      <c r="S86" s="384" t="s">
        <v>836</v>
      </c>
      <c r="T86" s="18"/>
    </row>
    <row r="87" spans="1:20" x14ac:dyDescent="0.3">
      <c r="A87" s="4">
        <v>83</v>
      </c>
      <c r="B87" s="210" t="s">
        <v>63</v>
      </c>
      <c r="C87" s="65" t="s">
        <v>551</v>
      </c>
      <c r="D87" s="65" t="s">
        <v>25</v>
      </c>
      <c r="E87" s="74">
        <v>18323050227</v>
      </c>
      <c r="F87" s="65"/>
      <c r="G87" s="74">
        <v>14</v>
      </c>
      <c r="H87" s="74">
        <v>21</v>
      </c>
      <c r="I87" s="56">
        <f t="shared" si="1"/>
        <v>35</v>
      </c>
      <c r="J87" s="65">
        <v>8749939166</v>
      </c>
      <c r="K87" s="65" t="s">
        <v>203</v>
      </c>
      <c r="L87" s="65" t="s">
        <v>204</v>
      </c>
      <c r="M87" s="65">
        <v>9854375127</v>
      </c>
      <c r="N87" s="65" t="s">
        <v>654</v>
      </c>
      <c r="O87" s="65">
        <v>9085975716</v>
      </c>
      <c r="P87" s="106">
        <v>43731</v>
      </c>
      <c r="Q87" s="383" t="s">
        <v>107</v>
      </c>
      <c r="R87" s="73"/>
      <c r="S87" s="384" t="s">
        <v>836</v>
      </c>
      <c r="T87" s="18"/>
    </row>
    <row r="88" spans="1:20" x14ac:dyDescent="0.3">
      <c r="A88" s="4">
        <v>84</v>
      </c>
      <c r="B88" s="210" t="s">
        <v>63</v>
      </c>
      <c r="C88" s="213" t="s">
        <v>819</v>
      </c>
      <c r="D88" s="215" t="s">
        <v>25</v>
      </c>
      <c r="E88" s="214">
        <v>18323050125</v>
      </c>
      <c r="F88" s="215"/>
      <c r="G88" s="214">
        <v>13</v>
      </c>
      <c r="H88" s="214">
        <v>18</v>
      </c>
      <c r="I88" s="56">
        <f t="shared" si="1"/>
        <v>31</v>
      </c>
      <c r="J88" s="104">
        <v>9707386594</v>
      </c>
      <c r="K88" s="214" t="s">
        <v>203</v>
      </c>
      <c r="L88" s="214" t="s">
        <v>204</v>
      </c>
      <c r="M88" s="214">
        <v>9854375127</v>
      </c>
      <c r="N88" s="214" t="s">
        <v>674</v>
      </c>
      <c r="O88" s="214">
        <v>9859529641</v>
      </c>
      <c r="P88" s="106">
        <v>43731</v>
      </c>
      <c r="Q88" s="383" t="s">
        <v>107</v>
      </c>
      <c r="R88" s="73"/>
      <c r="S88" s="384" t="s">
        <v>836</v>
      </c>
      <c r="T88" s="18"/>
    </row>
    <row r="89" spans="1:20" x14ac:dyDescent="0.3">
      <c r="A89" s="4">
        <v>85</v>
      </c>
      <c r="B89" s="210" t="s">
        <v>63</v>
      </c>
      <c r="C89" s="349" t="s">
        <v>820</v>
      </c>
      <c r="D89" s="73" t="s">
        <v>23</v>
      </c>
      <c r="E89" s="163">
        <v>18070202202</v>
      </c>
      <c r="F89" s="196" t="s">
        <v>79</v>
      </c>
      <c r="G89" s="73">
        <v>8</v>
      </c>
      <c r="H89" s="73">
        <v>26</v>
      </c>
      <c r="I89" s="56">
        <f t="shared" si="1"/>
        <v>34</v>
      </c>
      <c r="J89" s="65">
        <v>8752894133</v>
      </c>
      <c r="K89" s="59" t="s">
        <v>203</v>
      </c>
      <c r="L89" s="59" t="s">
        <v>204</v>
      </c>
      <c r="M89" s="59">
        <v>9854375127</v>
      </c>
      <c r="N89" s="59" t="s">
        <v>654</v>
      </c>
      <c r="O89" s="59">
        <v>9085975716</v>
      </c>
      <c r="P89" s="106">
        <v>43731</v>
      </c>
      <c r="Q89" s="383" t="s">
        <v>107</v>
      </c>
      <c r="R89" s="73"/>
      <c r="S89" s="384" t="s">
        <v>836</v>
      </c>
      <c r="T89" s="18"/>
    </row>
    <row r="90" spans="1:20" x14ac:dyDescent="0.3">
      <c r="A90" s="4">
        <v>86</v>
      </c>
      <c r="B90" s="59" t="s">
        <v>62</v>
      </c>
      <c r="C90" s="368" t="s">
        <v>821</v>
      </c>
      <c r="D90" s="61" t="s">
        <v>25</v>
      </c>
      <c r="E90" s="60">
        <v>18323050706</v>
      </c>
      <c r="F90" s="61"/>
      <c r="G90" s="60">
        <v>24</v>
      </c>
      <c r="H90" s="60">
        <v>22</v>
      </c>
      <c r="I90" s="56">
        <f t="shared" si="1"/>
        <v>46</v>
      </c>
      <c r="J90" s="60">
        <v>9678141087</v>
      </c>
      <c r="K90" s="60" t="s">
        <v>126</v>
      </c>
      <c r="L90" s="60" t="s">
        <v>127</v>
      </c>
      <c r="M90" s="60">
        <v>8399009685</v>
      </c>
      <c r="N90" s="60" t="s">
        <v>128</v>
      </c>
      <c r="O90" s="60">
        <v>9085388395</v>
      </c>
      <c r="P90" s="106">
        <v>43732</v>
      </c>
      <c r="Q90" s="383" t="s">
        <v>116</v>
      </c>
      <c r="R90" s="73"/>
      <c r="S90" s="384" t="s">
        <v>836</v>
      </c>
      <c r="T90" s="18"/>
    </row>
    <row r="91" spans="1:20" x14ac:dyDescent="0.3">
      <c r="A91" s="4">
        <v>87</v>
      </c>
      <c r="B91" s="59" t="s">
        <v>62</v>
      </c>
      <c r="C91" s="368" t="s">
        <v>822</v>
      </c>
      <c r="D91" s="61" t="s">
        <v>25</v>
      </c>
      <c r="E91" s="60">
        <v>18323050708</v>
      </c>
      <c r="F91" s="61"/>
      <c r="G91" s="60">
        <v>25</v>
      </c>
      <c r="H91" s="60">
        <v>25</v>
      </c>
      <c r="I91" s="56">
        <f t="shared" si="1"/>
        <v>50</v>
      </c>
      <c r="J91" s="60">
        <v>9508152889</v>
      </c>
      <c r="K91" s="60" t="s">
        <v>152</v>
      </c>
      <c r="L91" s="60" t="s">
        <v>153</v>
      </c>
      <c r="M91" s="60">
        <v>9864290698</v>
      </c>
      <c r="N91" s="60" t="s">
        <v>502</v>
      </c>
      <c r="O91" s="60">
        <v>8876956187</v>
      </c>
      <c r="P91" s="106">
        <v>43732</v>
      </c>
      <c r="Q91" s="383" t="s">
        <v>116</v>
      </c>
      <c r="R91" s="85"/>
      <c r="S91" s="384" t="s">
        <v>836</v>
      </c>
      <c r="T91" s="18"/>
    </row>
    <row r="92" spans="1:20" x14ac:dyDescent="0.3">
      <c r="A92" s="4">
        <v>88</v>
      </c>
      <c r="B92" s="83" t="s">
        <v>63</v>
      </c>
      <c r="C92" s="65" t="s">
        <v>463</v>
      </c>
      <c r="D92" s="65" t="s">
        <v>25</v>
      </c>
      <c r="E92" s="74">
        <v>18323050222</v>
      </c>
      <c r="F92" s="65"/>
      <c r="G92" s="74">
        <v>10</v>
      </c>
      <c r="H92" s="74">
        <v>14</v>
      </c>
      <c r="I92" s="56">
        <f t="shared" si="1"/>
        <v>24</v>
      </c>
      <c r="J92" s="65">
        <v>7663920884</v>
      </c>
      <c r="K92" s="65" t="s">
        <v>113</v>
      </c>
      <c r="L92" s="65" t="s">
        <v>114</v>
      </c>
      <c r="M92" s="65">
        <v>9706755177</v>
      </c>
      <c r="N92" s="65" t="s">
        <v>115</v>
      </c>
      <c r="O92" s="65">
        <v>9707445028</v>
      </c>
      <c r="P92" s="106">
        <v>43732</v>
      </c>
      <c r="Q92" s="383" t="s">
        <v>116</v>
      </c>
      <c r="R92" s="85"/>
      <c r="S92" s="384" t="s">
        <v>836</v>
      </c>
      <c r="T92" s="18"/>
    </row>
    <row r="93" spans="1:20" x14ac:dyDescent="0.3">
      <c r="A93" s="4">
        <v>89</v>
      </c>
      <c r="B93" s="83" t="s">
        <v>63</v>
      </c>
      <c r="C93" s="126" t="s">
        <v>823</v>
      </c>
      <c r="D93" s="380" t="s">
        <v>23</v>
      </c>
      <c r="E93" s="381">
        <v>18070205304</v>
      </c>
      <c r="F93" s="127" t="s">
        <v>166</v>
      </c>
      <c r="G93" s="127">
        <v>20</v>
      </c>
      <c r="H93" s="127">
        <v>16</v>
      </c>
      <c r="I93" s="56">
        <f t="shared" si="1"/>
        <v>36</v>
      </c>
      <c r="J93" s="129">
        <v>9707016202</v>
      </c>
      <c r="K93" s="128" t="s">
        <v>113</v>
      </c>
      <c r="L93" s="127" t="s">
        <v>114</v>
      </c>
      <c r="M93" s="127">
        <v>9706755177</v>
      </c>
      <c r="N93" s="127" t="s">
        <v>516</v>
      </c>
      <c r="O93" s="127">
        <v>9864874003</v>
      </c>
      <c r="P93" s="106">
        <v>43732</v>
      </c>
      <c r="Q93" s="383" t="s">
        <v>116</v>
      </c>
      <c r="R93" s="85"/>
      <c r="S93" s="384" t="s">
        <v>836</v>
      </c>
      <c r="T93" s="18"/>
    </row>
    <row r="94" spans="1:20" x14ac:dyDescent="0.3">
      <c r="A94" s="4">
        <v>90</v>
      </c>
      <c r="B94" s="59" t="s">
        <v>62</v>
      </c>
      <c r="C94" s="66" t="s">
        <v>824</v>
      </c>
      <c r="D94" s="65" t="s">
        <v>23</v>
      </c>
      <c r="E94" s="247">
        <v>18070205601</v>
      </c>
      <c r="F94" s="247" t="s">
        <v>79</v>
      </c>
      <c r="G94" s="241">
        <v>18</v>
      </c>
      <c r="H94" s="241">
        <v>17</v>
      </c>
      <c r="I94" s="56">
        <f t="shared" si="1"/>
        <v>35</v>
      </c>
      <c r="J94" s="60">
        <v>7878039139</v>
      </c>
      <c r="K94" s="60" t="s">
        <v>113</v>
      </c>
      <c r="L94" s="60" t="s">
        <v>114</v>
      </c>
      <c r="M94" s="60">
        <v>9706755177</v>
      </c>
      <c r="N94" s="60" t="s">
        <v>516</v>
      </c>
      <c r="O94" s="60">
        <v>9864874003</v>
      </c>
      <c r="P94" s="106">
        <v>43733</v>
      </c>
      <c r="Q94" s="383" t="s">
        <v>122</v>
      </c>
      <c r="R94" s="85"/>
      <c r="S94" s="384" t="s">
        <v>836</v>
      </c>
      <c r="T94" s="18"/>
    </row>
    <row r="95" spans="1:20" x14ac:dyDescent="0.3">
      <c r="A95" s="4">
        <v>91</v>
      </c>
      <c r="B95" s="59" t="s">
        <v>62</v>
      </c>
      <c r="C95" s="66" t="s">
        <v>825</v>
      </c>
      <c r="D95" s="61" t="s">
        <v>23</v>
      </c>
      <c r="E95" s="66">
        <v>18070205602</v>
      </c>
      <c r="F95" s="115" t="s">
        <v>81</v>
      </c>
      <c r="G95" s="67">
        <v>0</v>
      </c>
      <c r="H95" s="67">
        <v>43</v>
      </c>
      <c r="I95" s="56">
        <f t="shared" si="1"/>
        <v>43</v>
      </c>
      <c r="J95" s="60">
        <v>9954851319</v>
      </c>
      <c r="K95" s="60" t="s">
        <v>113</v>
      </c>
      <c r="L95" s="60" t="s">
        <v>114</v>
      </c>
      <c r="M95" s="60">
        <v>9706755177</v>
      </c>
      <c r="N95" s="60" t="s">
        <v>516</v>
      </c>
      <c r="O95" s="60">
        <v>9864874003</v>
      </c>
      <c r="P95" s="106">
        <v>43733</v>
      </c>
      <c r="Q95" s="383" t="s">
        <v>122</v>
      </c>
      <c r="R95" s="85"/>
      <c r="S95" s="384" t="s">
        <v>836</v>
      </c>
      <c r="T95" s="18"/>
    </row>
    <row r="96" spans="1:20" x14ac:dyDescent="0.3">
      <c r="A96" s="4">
        <v>92</v>
      </c>
      <c r="B96" s="83" t="s">
        <v>63</v>
      </c>
      <c r="C96" s="247" t="s">
        <v>826</v>
      </c>
      <c r="D96" s="60" t="s">
        <v>23</v>
      </c>
      <c r="E96" s="247">
        <v>18070204902</v>
      </c>
      <c r="F96" s="249" t="s">
        <v>79</v>
      </c>
      <c r="G96" s="67">
        <v>18</v>
      </c>
      <c r="H96" s="67">
        <v>20</v>
      </c>
      <c r="I96" s="56">
        <f t="shared" si="1"/>
        <v>38</v>
      </c>
      <c r="J96" s="67">
        <v>9854472840</v>
      </c>
      <c r="K96" s="184" t="s">
        <v>683</v>
      </c>
      <c r="L96" s="184" t="s">
        <v>684</v>
      </c>
      <c r="M96" s="184">
        <v>9854221792</v>
      </c>
      <c r="N96" s="184" t="s">
        <v>685</v>
      </c>
      <c r="O96" s="184">
        <v>9957505618</v>
      </c>
      <c r="P96" s="106">
        <v>43733</v>
      </c>
      <c r="Q96" s="383" t="s">
        <v>122</v>
      </c>
      <c r="R96" s="104"/>
      <c r="S96" s="384" t="s">
        <v>836</v>
      </c>
      <c r="T96" s="18"/>
    </row>
    <row r="97" spans="1:20" x14ac:dyDescent="0.3">
      <c r="A97" s="4">
        <v>93</v>
      </c>
      <c r="B97" s="83" t="s">
        <v>63</v>
      </c>
      <c r="C97" s="247" t="s">
        <v>827</v>
      </c>
      <c r="D97" s="60" t="s">
        <v>23</v>
      </c>
      <c r="E97" s="247">
        <v>18070204901</v>
      </c>
      <c r="F97" s="116" t="s">
        <v>166</v>
      </c>
      <c r="G97" s="67">
        <v>19</v>
      </c>
      <c r="H97" s="67">
        <v>19</v>
      </c>
      <c r="I97" s="56">
        <f t="shared" si="1"/>
        <v>38</v>
      </c>
      <c r="J97" s="60">
        <v>9954324628</v>
      </c>
      <c r="K97" s="184" t="s">
        <v>683</v>
      </c>
      <c r="L97" s="184" t="s">
        <v>684</v>
      </c>
      <c r="M97" s="184">
        <v>9854221792</v>
      </c>
      <c r="N97" s="184" t="s">
        <v>685</v>
      </c>
      <c r="O97" s="184">
        <v>9957505618</v>
      </c>
      <c r="P97" s="106">
        <v>43733</v>
      </c>
      <c r="Q97" s="383" t="s">
        <v>122</v>
      </c>
      <c r="R97" s="104"/>
      <c r="S97" s="384" t="s">
        <v>836</v>
      </c>
      <c r="T97" s="18"/>
    </row>
    <row r="98" spans="1:20" x14ac:dyDescent="0.3">
      <c r="A98" s="4">
        <v>94</v>
      </c>
      <c r="B98" s="59" t="s">
        <v>62</v>
      </c>
      <c r="C98" s="66" t="s">
        <v>828</v>
      </c>
      <c r="D98" s="61" t="s">
        <v>23</v>
      </c>
      <c r="E98" s="66">
        <v>18070208202</v>
      </c>
      <c r="F98" s="61" t="s">
        <v>212</v>
      </c>
      <c r="G98" s="67">
        <v>37</v>
      </c>
      <c r="H98" s="67">
        <v>35</v>
      </c>
      <c r="I98" s="56">
        <f t="shared" si="1"/>
        <v>72</v>
      </c>
      <c r="J98" s="60">
        <v>8011839547</v>
      </c>
      <c r="K98" s="60" t="s">
        <v>190</v>
      </c>
      <c r="L98" s="60" t="s">
        <v>191</v>
      </c>
      <c r="M98" s="60">
        <v>9864327546</v>
      </c>
      <c r="N98" s="60" t="s">
        <v>192</v>
      </c>
      <c r="O98" s="60">
        <v>9954459161</v>
      </c>
      <c r="P98" s="106">
        <v>43734</v>
      </c>
      <c r="Q98" s="383" t="s">
        <v>76</v>
      </c>
      <c r="R98" s="104"/>
      <c r="S98" s="384" t="s">
        <v>836</v>
      </c>
      <c r="T98" s="18"/>
    </row>
    <row r="99" spans="1:20" x14ac:dyDescent="0.3">
      <c r="A99" s="4">
        <v>95</v>
      </c>
      <c r="B99" s="59" t="s">
        <v>62</v>
      </c>
      <c r="C99" s="67" t="s">
        <v>829</v>
      </c>
      <c r="D99" s="61" t="s">
        <v>23</v>
      </c>
      <c r="E99" s="67">
        <v>18070208205</v>
      </c>
      <c r="F99" s="104" t="s">
        <v>81</v>
      </c>
      <c r="G99" s="67">
        <v>37</v>
      </c>
      <c r="H99" s="67">
        <v>19</v>
      </c>
      <c r="I99" s="56">
        <f t="shared" si="1"/>
        <v>56</v>
      </c>
      <c r="J99" s="60">
        <v>9859114177</v>
      </c>
      <c r="K99" s="60" t="s">
        <v>190</v>
      </c>
      <c r="L99" s="60" t="s">
        <v>191</v>
      </c>
      <c r="M99" s="60">
        <v>9864327546</v>
      </c>
      <c r="N99" s="60" t="s">
        <v>192</v>
      </c>
      <c r="O99" s="60">
        <v>9954459161</v>
      </c>
      <c r="P99" s="106">
        <v>43734</v>
      </c>
      <c r="Q99" s="383" t="s">
        <v>76</v>
      </c>
      <c r="R99" s="104"/>
      <c r="S99" s="384" t="s">
        <v>836</v>
      </c>
      <c r="T99" s="18"/>
    </row>
    <row r="100" spans="1:20" x14ac:dyDescent="0.3">
      <c r="A100" s="4">
        <v>96</v>
      </c>
      <c r="B100" s="83" t="s">
        <v>63</v>
      </c>
      <c r="C100" s="222" t="s">
        <v>830</v>
      </c>
      <c r="D100" s="219" t="s">
        <v>23</v>
      </c>
      <c r="E100" s="363">
        <v>18070209501</v>
      </c>
      <c r="F100" s="363" t="s">
        <v>79</v>
      </c>
      <c r="G100" s="67">
        <v>14</v>
      </c>
      <c r="H100" s="67">
        <v>26</v>
      </c>
      <c r="I100" s="56">
        <f t="shared" si="1"/>
        <v>40</v>
      </c>
      <c r="J100" s="60">
        <v>9854975952</v>
      </c>
      <c r="K100" s="214" t="s">
        <v>746</v>
      </c>
      <c r="L100" s="214" t="s">
        <v>356</v>
      </c>
      <c r="M100" s="214">
        <v>9707838700</v>
      </c>
      <c r="N100" s="214" t="s">
        <v>747</v>
      </c>
      <c r="O100" s="214">
        <v>9854620763</v>
      </c>
      <c r="P100" s="106">
        <v>43734</v>
      </c>
      <c r="Q100" s="383" t="s">
        <v>76</v>
      </c>
      <c r="R100" s="104"/>
      <c r="S100" s="384" t="s">
        <v>836</v>
      </c>
      <c r="T100" s="18"/>
    </row>
    <row r="101" spans="1:20" x14ac:dyDescent="0.3">
      <c r="A101" s="4">
        <v>97</v>
      </c>
      <c r="B101" s="83" t="s">
        <v>63</v>
      </c>
      <c r="C101" s="222" t="s">
        <v>831</v>
      </c>
      <c r="D101" s="215" t="s">
        <v>23</v>
      </c>
      <c r="E101" s="222">
        <v>18070209502</v>
      </c>
      <c r="F101" s="215" t="s">
        <v>166</v>
      </c>
      <c r="G101" s="67">
        <v>18</v>
      </c>
      <c r="H101" s="67">
        <v>19</v>
      </c>
      <c r="I101" s="56">
        <f t="shared" si="1"/>
        <v>37</v>
      </c>
      <c r="J101" s="60">
        <v>9707648735</v>
      </c>
      <c r="K101" s="214" t="s">
        <v>746</v>
      </c>
      <c r="L101" s="214" t="s">
        <v>356</v>
      </c>
      <c r="M101" s="214">
        <v>9707838700</v>
      </c>
      <c r="N101" s="214" t="s">
        <v>747</v>
      </c>
      <c r="O101" s="214">
        <v>9854620763</v>
      </c>
      <c r="P101" s="106">
        <v>43734</v>
      </c>
      <c r="Q101" s="383" t="s">
        <v>76</v>
      </c>
      <c r="R101" s="104"/>
      <c r="S101" s="384" t="s">
        <v>836</v>
      </c>
      <c r="T101" s="18"/>
    </row>
    <row r="102" spans="1:20" x14ac:dyDescent="0.3">
      <c r="A102" s="4">
        <v>98</v>
      </c>
      <c r="B102" s="59" t="s">
        <v>62</v>
      </c>
      <c r="C102" s="65" t="s">
        <v>781</v>
      </c>
      <c r="D102" s="65" t="s">
        <v>25</v>
      </c>
      <c r="E102" s="74">
        <v>18323050927</v>
      </c>
      <c r="F102" s="65"/>
      <c r="G102" s="74">
        <v>23</v>
      </c>
      <c r="H102" s="74">
        <v>12</v>
      </c>
      <c r="I102" s="56">
        <f t="shared" si="1"/>
        <v>35</v>
      </c>
      <c r="J102" s="65">
        <v>9854412352</v>
      </c>
      <c r="K102" s="65" t="s">
        <v>220</v>
      </c>
      <c r="L102" s="65" t="s">
        <v>221</v>
      </c>
      <c r="M102" s="65">
        <v>9508033715</v>
      </c>
      <c r="N102" s="65" t="s">
        <v>524</v>
      </c>
      <c r="O102" s="65">
        <v>8011116621</v>
      </c>
      <c r="P102" s="106">
        <v>43735</v>
      </c>
      <c r="Q102" s="383" t="s">
        <v>87</v>
      </c>
      <c r="R102" s="104"/>
      <c r="S102" s="384" t="s">
        <v>836</v>
      </c>
      <c r="T102" s="18"/>
    </row>
    <row r="103" spans="1:20" x14ac:dyDescent="0.3">
      <c r="A103" s="4">
        <v>99</v>
      </c>
      <c r="B103" s="210" t="s">
        <v>63</v>
      </c>
      <c r="C103" s="211" t="s">
        <v>832</v>
      </c>
      <c r="D103" s="211" t="s">
        <v>25</v>
      </c>
      <c r="E103" s="210">
        <v>18323050315</v>
      </c>
      <c r="F103" s="211"/>
      <c r="G103" s="104">
        <v>23</v>
      </c>
      <c r="H103" s="104">
        <v>22</v>
      </c>
      <c r="I103" s="56">
        <f t="shared" si="1"/>
        <v>45</v>
      </c>
      <c r="J103" s="210">
        <v>9707180010</v>
      </c>
      <c r="K103" s="210" t="s">
        <v>423</v>
      </c>
      <c r="L103" s="210" t="s">
        <v>424</v>
      </c>
      <c r="M103" s="210">
        <v>9864144738</v>
      </c>
      <c r="N103" s="210" t="s">
        <v>425</v>
      </c>
      <c r="O103" s="210">
        <v>9859067581</v>
      </c>
      <c r="P103" s="106">
        <v>43735</v>
      </c>
      <c r="Q103" s="383" t="s">
        <v>87</v>
      </c>
      <c r="R103" s="104"/>
      <c r="S103" s="384" t="s">
        <v>836</v>
      </c>
      <c r="T103" s="18"/>
    </row>
    <row r="104" spans="1:20" x14ac:dyDescent="0.3">
      <c r="A104" s="4">
        <v>100</v>
      </c>
      <c r="B104" s="210" t="s">
        <v>62</v>
      </c>
      <c r="C104" s="211" t="s">
        <v>645</v>
      </c>
      <c r="D104" s="211" t="s">
        <v>25</v>
      </c>
      <c r="E104" s="210">
        <v>18323050904</v>
      </c>
      <c r="F104" s="211"/>
      <c r="G104" s="210">
        <v>10</v>
      </c>
      <c r="H104" s="210">
        <v>11</v>
      </c>
      <c r="I104" s="56">
        <f t="shared" si="1"/>
        <v>21</v>
      </c>
      <c r="J104" s="210">
        <v>9435156684</v>
      </c>
      <c r="K104" s="221" t="s">
        <v>147</v>
      </c>
      <c r="L104" s="221" t="s">
        <v>148</v>
      </c>
      <c r="M104" s="221">
        <v>9854464469</v>
      </c>
      <c r="N104" s="221" t="s">
        <v>149</v>
      </c>
      <c r="O104" s="221">
        <v>9707594182</v>
      </c>
      <c r="P104" s="106">
        <v>43736</v>
      </c>
      <c r="Q104" s="383" t="s">
        <v>96</v>
      </c>
      <c r="R104" s="104"/>
      <c r="S104" s="384" t="s">
        <v>836</v>
      </c>
      <c r="T104" s="18"/>
    </row>
    <row r="105" spans="1:20" x14ac:dyDescent="0.3">
      <c r="A105" s="4">
        <v>101</v>
      </c>
      <c r="B105" s="367" t="s">
        <v>62</v>
      </c>
      <c r="C105" s="382" t="s">
        <v>833</v>
      </c>
      <c r="D105" s="193" t="s">
        <v>25</v>
      </c>
      <c r="E105" s="116">
        <v>18323050920</v>
      </c>
      <c r="F105" s="128"/>
      <c r="G105" s="60">
        <v>12</v>
      </c>
      <c r="H105" s="60">
        <v>16</v>
      </c>
      <c r="I105" s="56">
        <f t="shared" si="1"/>
        <v>28</v>
      </c>
      <c r="J105" s="60">
        <v>9957917080</v>
      </c>
      <c r="K105" s="60" t="s">
        <v>93</v>
      </c>
      <c r="L105" s="60" t="s">
        <v>120</v>
      </c>
      <c r="M105" s="60">
        <v>8486221284</v>
      </c>
      <c r="N105" s="60" t="s">
        <v>95</v>
      </c>
      <c r="O105" s="60">
        <v>9954432392</v>
      </c>
      <c r="P105" s="106">
        <v>43736</v>
      </c>
      <c r="Q105" s="383" t="s">
        <v>96</v>
      </c>
      <c r="R105" s="104"/>
      <c r="S105" s="384" t="s">
        <v>836</v>
      </c>
      <c r="T105" s="18"/>
    </row>
    <row r="106" spans="1:20" x14ac:dyDescent="0.3">
      <c r="A106" s="4">
        <v>102</v>
      </c>
      <c r="B106" s="69" t="s">
        <v>63</v>
      </c>
      <c r="C106" s="213" t="s">
        <v>834</v>
      </c>
      <c r="D106" s="215" t="s">
        <v>25</v>
      </c>
      <c r="E106" s="214">
        <v>18323051004</v>
      </c>
      <c r="F106" s="215"/>
      <c r="G106" s="214">
        <v>25</v>
      </c>
      <c r="H106" s="214">
        <v>25</v>
      </c>
      <c r="I106" s="56">
        <f t="shared" si="1"/>
        <v>50</v>
      </c>
      <c r="J106" s="214">
        <v>9085352257</v>
      </c>
      <c r="K106" s="221" t="s">
        <v>152</v>
      </c>
      <c r="L106" s="221" t="s">
        <v>153</v>
      </c>
      <c r="M106" s="221">
        <v>9864290698</v>
      </c>
      <c r="N106" s="221" t="s">
        <v>154</v>
      </c>
      <c r="O106" s="221">
        <v>9678588517</v>
      </c>
      <c r="P106" s="106">
        <v>43736</v>
      </c>
      <c r="Q106" s="383" t="s">
        <v>96</v>
      </c>
      <c r="R106" s="104"/>
      <c r="S106" s="384" t="s">
        <v>836</v>
      </c>
      <c r="T106" s="18"/>
    </row>
    <row r="107" spans="1:20" x14ac:dyDescent="0.3">
      <c r="A107" s="4">
        <v>103</v>
      </c>
      <c r="B107" s="69" t="s">
        <v>63</v>
      </c>
      <c r="C107" s="66" t="s">
        <v>835</v>
      </c>
      <c r="D107" s="59" t="s">
        <v>23</v>
      </c>
      <c r="E107" s="66">
        <v>18070212701</v>
      </c>
      <c r="F107" s="115" t="s">
        <v>79</v>
      </c>
      <c r="G107" s="60">
        <v>33</v>
      </c>
      <c r="H107" s="60">
        <v>21</v>
      </c>
      <c r="I107" s="56">
        <f t="shared" si="1"/>
        <v>54</v>
      </c>
      <c r="J107" s="67">
        <v>8011001582</v>
      </c>
      <c r="K107" s="104" t="s">
        <v>152</v>
      </c>
      <c r="L107" s="104" t="s">
        <v>153</v>
      </c>
      <c r="M107" s="104">
        <v>9864290698</v>
      </c>
      <c r="N107" s="104" t="s">
        <v>154</v>
      </c>
      <c r="O107" s="104">
        <v>9678588517</v>
      </c>
      <c r="P107" s="106">
        <v>43736</v>
      </c>
      <c r="Q107" s="383" t="s">
        <v>96</v>
      </c>
      <c r="R107" s="104"/>
      <c r="S107" s="384" t="s">
        <v>836</v>
      </c>
      <c r="T107" s="18"/>
    </row>
    <row r="108" spans="1:20" x14ac:dyDescent="0.3">
      <c r="A108" s="4">
        <v>104</v>
      </c>
      <c r="B108" s="237"/>
      <c r="C108" s="237"/>
      <c r="D108" s="237"/>
      <c r="E108" s="237"/>
      <c r="F108" s="237"/>
      <c r="G108" s="237"/>
      <c r="H108" s="237"/>
      <c r="I108" s="56">
        <f t="shared" si="1"/>
        <v>0</v>
      </c>
      <c r="J108" s="237"/>
      <c r="K108" s="237"/>
      <c r="L108" s="237"/>
      <c r="M108" s="237"/>
      <c r="N108" s="237"/>
      <c r="O108" s="237"/>
      <c r="P108" s="106">
        <v>43737</v>
      </c>
      <c r="Q108" s="383" t="s">
        <v>101</v>
      </c>
      <c r="R108" s="237"/>
      <c r="S108" s="237"/>
      <c r="T108" s="18"/>
    </row>
    <row r="109" spans="1:20" x14ac:dyDescent="0.3">
      <c r="A109" s="4">
        <v>105</v>
      </c>
      <c r="B109" s="236" t="s">
        <v>62</v>
      </c>
      <c r="C109" s="236" t="s">
        <v>845</v>
      </c>
      <c r="D109" s="236" t="s">
        <v>23</v>
      </c>
      <c r="E109" s="236">
        <v>18070202002</v>
      </c>
      <c r="F109" s="236" t="s">
        <v>200</v>
      </c>
      <c r="G109" s="236">
        <v>19</v>
      </c>
      <c r="H109" s="236">
        <v>32</v>
      </c>
      <c r="I109" s="56">
        <f t="shared" si="1"/>
        <v>51</v>
      </c>
      <c r="J109" s="236">
        <v>9126188147</v>
      </c>
      <c r="K109" s="236" t="s">
        <v>409</v>
      </c>
      <c r="L109" s="236" t="s">
        <v>410</v>
      </c>
      <c r="M109" s="236">
        <v>7399621217</v>
      </c>
      <c r="N109" s="236" t="s">
        <v>411</v>
      </c>
      <c r="O109" s="236">
        <v>8256072404</v>
      </c>
      <c r="P109" s="106">
        <v>43738</v>
      </c>
      <c r="Q109" s="383" t="s">
        <v>107</v>
      </c>
      <c r="R109" s="236"/>
      <c r="S109" s="384" t="s">
        <v>836</v>
      </c>
      <c r="T109" s="18"/>
    </row>
    <row r="110" spans="1:20" x14ac:dyDescent="0.3">
      <c r="A110" s="4">
        <v>106</v>
      </c>
      <c r="B110" s="236" t="s">
        <v>62</v>
      </c>
      <c r="C110" s="236" t="s">
        <v>846</v>
      </c>
      <c r="D110" s="236" t="s">
        <v>23</v>
      </c>
      <c r="E110" s="236">
        <v>18070208302</v>
      </c>
      <c r="F110" s="236" t="s">
        <v>166</v>
      </c>
      <c r="G110" s="236">
        <v>30</v>
      </c>
      <c r="H110" s="236">
        <v>2</v>
      </c>
      <c r="I110" s="56">
        <f t="shared" si="1"/>
        <v>32</v>
      </c>
      <c r="J110" s="236" t="s">
        <v>849</v>
      </c>
      <c r="K110" s="236" t="s">
        <v>82</v>
      </c>
      <c r="L110" s="236" t="s">
        <v>83</v>
      </c>
      <c r="M110" s="236">
        <v>9954471705</v>
      </c>
      <c r="N110" s="236" t="s">
        <v>679</v>
      </c>
      <c r="O110" s="236">
        <v>9577460085</v>
      </c>
      <c r="P110" s="106">
        <v>43738</v>
      </c>
      <c r="Q110" s="383" t="s">
        <v>107</v>
      </c>
      <c r="R110" s="236"/>
      <c r="S110" s="384" t="s">
        <v>836</v>
      </c>
      <c r="T110" s="18"/>
    </row>
    <row r="111" spans="1:20" x14ac:dyDescent="0.3">
      <c r="A111" s="4">
        <v>107</v>
      </c>
      <c r="B111" s="236" t="s">
        <v>63</v>
      </c>
      <c r="C111" s="236" t="s">
        <v>847</v>
      </c>
      <c r="D111" s="236" t="s">
        <v>23</v>
      </c>
      <c r="E111" s="236">
        <v>18070206204</v>
      </c>
      <c r="F111" s="236" t="s">
        <v>79</v>
      </c>
      <c r="G111" s="236">
        <v>33</v>
      </c>
      <c r="H111" s="236">
        <v>37</v>
      </c>
      <c r="I111" s="56">
        <f t="shared" si="1"/>
        <v>70</v>
      </c>
      <c r="J111" s="236">
        <v>9435329362</v>
      </c>
      <c r="K111" s="236" t="s">
        <v>147</v>
      </c>
      <c r="L111" s="236" t="s">
        <v>148</v>
      </c>
      <c r="M111" s="236">
        <v>9854464469</v>
      </c>
      <c r="N111" s="236" t="s">
        <v>149</v>
      </c>
      <c r="O111" s="236">
        <v>9707594182</v>
      </c>
      <c r="P111" s="106">
        <v>43738</v>
      </c>
      <c r="Q111" s="383" t="s">
        <v>107</v>
      </c>
      <c r="R111" s="236"/>
      <c r="S111" s="384" t="s">
        <v>836</v>
      </c>
      <c r="T111" s="18"/>
    </row>
    <row r="112" spans="1:20" x14ac:dyDescent="0.3">
      <c r="A112" s="4">
        <v>108</v>
      </c>
      <c r="B112" s="236" t="s">
        <v>63</v>
      </c>
      <c r="C112" s="236" t="s">
        <v>848</v>
      </c>
      <c r="D112" s="236" t="s">
        <v>23</v>
      </c>
      <c r="E112" s="236">
        <v>18070206206</v>
      </c>
      <c r="F112" s="236" t="s">
        <v>79</v>
      </c>
      <c r="G112" s="236">
        <v>23</v>
      </c>
      <c r="H112" s="236">
        <v>27</v>
      </c>
      <c r="I112" s="56">
        <f t="shared" si="1"/>
        <v>50</v>
      </c>
      <c r="J112" s="236">
        <v>9706831070</v>
      </c>
      <c r="K112" s="236" t="s">
        <v>147</v>
      </c>
      <c r="L112" s="236" t="s">
        <v>148</v>
      </c>
      <c r="M112" s="236">
        <v>9854464469</v>
      </c>
      <c r="N112" s="236" t="s">
        <v>149</v>
      </c>
      <c r="O112" s="236">
        <v>9707594182</v>
      </c>
      <c r="P112" s="106">
        <v>43738</v>
      </c>
      <c r="Q112" s="383" t="s">
        <v>107</v>
      </c>
      <c r="R112" s="236"/>
      <c r="S112" s="384" t="s">
        <v>836</v>
      </c>
      <c r="T112" s="18"/>
    </row>
    <row r="113" spans="1:20" x14ac:dyDescent="0.3">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x14ac:dyDescent="0.3">
      <c r="A165" s="21" t="s">
        <v>11</v>
      </c>
      <c r="B165" s="39"/>
      <c r="C165" s="21">
        <f>COUNTIFS(C6:C164,"*")</f>
        <v>103</v>
      </c>
      <c r="D165" s="21"/>
      <c r="E165" s="13"/>
      <c r="F165" s="21"/>
      <c r="G165" s="55">
        <f>SUM(G6:G164)</f>
        <v>2602.25</v>
      </c>
      <c r="H165" s="55">
        <f>SUM(H6:H164)</f>
        <v>2773.5</v>
      </c>
      <c r="I165" s="55">
        <f>SUM(I6:I164)</f>
        <v>5375.75</v>
      </c>
      <c r="J165" s="21"/>
      <c r="K165" s="21"/>
      <c r="L165" s="21"/>
      <c r="M165" s="21"/>
      <c r="N165" s="21"/>
      <c r="O165" s="21"/>
      <c r="P165" s="14"/>
      <c r="Q165" s="21"/>
      <c r="R165" s="21"/>
      <c r="S165" s="21"/>
      <c r="T165" s="12"/>
    </row>
    <row r="166" spans="1:20" x14ac:dyDescent="0.3">
      <c r="A166" s="44" t="s">
        <v>62</v>
      </c>
      <c r="B166" s="10">
        <f>COUNTIF(B$5:B$164,"Team 1")</f>
        <v>48</v>
      </c>
      <c r="C166" s="44" t="s">
        <v>25</v>
      </c>
      <c r="D166" s="10">
        <f>COUNTIF(D6:D164,"Anganwadi")</f>
        <v>34</v>
      </c>
    </row>
    <row r="167" spans="1:20" x14ac:dyDescent="0.3">
      <c r="A167" s="44" t="s">
        <v>63</v>
      </c>
      <c r="B167" s="10">
        <f>COUNTIF(B$6:B$164,"Team 2")</f>
        <v>55</v>
      </c>
      <c r="C167" s="44" t="s">
        <v>23</v>
      </c>
      <c r="D167" s="10">
        <f>COUNTIF(D6:D164,"School")</f>
        <v>67</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8"/>
  <sheetViews>
    <sheetView workbookViewId="0">
      <selection activeCell="A3" sqref="A3:J3"/>
    </sheetView>
  </sheetViews>
  <sheetFormatPr defaultRowHeight="16.5" x14ac:dyDescent="0.3"/>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x14ac:dyDescent="0.3">
      <c r="A1" s="460" t="s">
        <v>71</v>
      </c>
      <c r="B1" s="460"/>
      <c r="C1" s="460"/>
      <c r="D1" s="460"/>
      <c r="E1" s="460"/>
      <c r="F1" s="461"/>
      <c r="G1" s="461"/>
      <c r="H1" s="461"/>
      <c r="I1" s="461"/>
      <c r="J1" s="461"/>
    </row>
    <row r="2" spans="1:11" ht="25.5" x14ac:dyDescent="0.3">
      <c r="A2" s="462" t="s">
        <v>0</v>
      </c>
      <c r="B2" s="463"/>
      <c r="C2" s="464" t="str">
        <f>'Block at a Glance'!C2:D2</f>
        <v>ASSAM</v>
      </c>
      <c r="D2" s="465"/>
      <c r="E2" s="27" t="s">
        <v>1</v>
      </c>
      <c r="F2" s="466" t="s">
        <v>870</v>
      </c>
      <c r="G2" s="467"/>
      <c r="H2" s="28" t="s">
        <v>24</v>
      </c>
      <c r="I2" s="466" t="s">
        <v>631</v>
      </c>
      <c r="J2" s="467"/>
    </row>
    <row r="3" spans="1:11" ht="28.5" customHeight="1" x14ac:dyDescent="0.3">
      <c r="A3" s="471" t="s">
        <v>66</v>
      </c>
      <c r="B3" s="471"/>
      <c r="C3" s="471"/>
      <c r="D3" s="471"/>
      <c r="E3" s="471"/>
      <c r="F3" s="471"/>
      <c r="G3" s="471"/>
      <c r="H3" s="471"/>
      <c r="I3" s="471"/>
      <c r="J3" s="471"/>
    </row>
    <row r="4" spans="1:11" x14ac:dyDescent="0.3">
      <c r="A4" s="470" t="s">
        <v>27</v>
      </c>
      <c r="B4" s="469" t="s">
        <v>28</v>
      </c>
      <c r="C4" s="468" t="s">
        <v>29</v>
      </c>
      <c r="D4" s="468" t="s">
        <v>36</v>
      </c>
      <c r="E4" s="468"/>
      <c r="F4" s="468"/>
      <c r="G4" s="468" t="s">
        <v>30</v>
      </c>
      <c r="H4" s="468" t="s">
        <v>37</v>
      </c>
      <c r="I4" s="468"/>
      <c r="J4" s="468"/>
    </row>
    <row r="5" spans="1:11" ht="22.5" customHeight="1" x14ac:dyDescent="0.3">
      <c r="A5" s="470"/>
      <c r="B5" s="469"/>
      <c r="C5" s="468"/>
      <c r="D5" s="29" t="s">
        <v>9</v>
      </c>
      <c r="E5" s="29" t="s">
        <v>10</v>
      </c>
      <c r="F5" s="29" t="s">
        <v>11</v>
      </c>
      <c r="G5" s="468"/>
      <c r="H5" s="29" t="s">
        <v>9</v>
      </c>
      <c r="I5" s="29" t="s">
        <v>10</v>
      </c>
      <c r="J5" s="29" t="s">
        <v>11</v>
      </c>
    </row>
    <row r="6" spans="1:11" ht="22.5" customHeight="1" x14ac:dyDescent="0.3">
      <c r="A6" s="45">
        <v>1</v>
      </c>
      <c r="B6" s="57">
        <v>43556</v>
      </c>
      <c r="C6" s="31">
        <f>COUNTIFS('April-19'!D$5:D$164,"Anganwadi")</f>
        <v>45</v>
      </c>
      <c r="D6" s="32">
        <f>SUMIF('April-19'!$D$5:$D$164,"Anganwadi",'April-19'!$G$5:$G$164)</f>
        <v>968</v>
      </c>
      <c r="E6" s="32">
        <f>SUMIF('April-19'!$D$5:$D$164,"Anganwadi",'April-19'!$H$5:$H$164)</f>
        <v>923</v>
      </c>
      <c r="F6" s="32">
        <f t="shared" ref="F6:F11" si="0">+D6+E6</f>
        <v>1891</v>
      </c>
      <c r="G6" s="31">
        <f>COUNTIF('April-19'!D5:D164,"School")</f>
        <v>37</v>
      </c>
      <c r="H6" s="32">
        <f>SUMIF('April-19'!$D$5:$D$164,"School",'April-19'!$G$5:$G$164)</f>
        <v>1414</v>
      </c>
      <c r="I6" s="32">
        <f>SUMIF('April-19'!$D$5:$D$164,"School",'April-19'!$H$5:$H$164)</f>
        <v>1285</v>
      </c>
      <c r="J6" s="32">
        <f t="shared" ref="J6:J11" si="1">+H6+I6</f>
        <v>2699</v>
      </c>
      <c r="K6" s="33"/>
    </row>
    <row r="7" spans="1:11" ht="22.5" customHeight="1" x14ac:dyDescent="0.3">
      <c r="A7" s="30">
        <v>2</v>
      </c>
      <c r="B7" s="58">
        <v>43601</v>
      </c>
      <c r="C7" s="31">
        <f>COUNTIF('May-19'!D5:D164,"Anganwadi")</f>
        <v>49</v>
      </c>
      <c r="D7" s="32">
        <f>SUMIF('May-19'!$D$5:$D$164,"Anganwadi",'May-19'!$G$5:$G$164)</f>
        <v>929</v>
      </c>
      <c r="E7" s="32">
        <f>SUMIF('May-19'!$D$5:$D$164,"Anganwadi",'May-19'!$H$5:$H$164)</f>
        <v>920</v>
      </c>
      <c r="F7" s="32">
        <f t="shared" si="0"/>
        <v>1849</v>
      </c>
      <c r="G7" s="31">
        <f>COUNTIF('May-19'!D5:D164,"School")</f>
        <v>57</v>
      </c>
      <c r="H7" s="32">
        <f>SUMIF('May-19'!$D$5:$D$164,"School",'May-19'!$G$5:$G$164)</f>
        <v>1464</v>
      </c>
      <c r="I7" s="32">
        <f>SUMIF('May-19'!$D$5:$D$164,"School",'May-19'!$H$5:$H$164)</f>
        <v>1784</v>
      </c>
      <c r="J7" s="32">
        <f t="shared" si="1"/>
        <v>3248</v>
      </c>
    </row>
    <row r="8" spans="1:11" ht="22.5" customHeight="1" x14ac:dyDescent="0.3">
      <c r="A8" s="30">
        <v>3</v>
      </c>
      <c r="B8" s="58">
        <v>43632</v>
      </c>
      <c r="C8" s="31">
        <f>COUNTIF('Jun-19'!D5:D164,"Anganwadi")</f>
        <v>63</v>
      </c>
      <c r="D8" s="32">
        <f>SUMIF('Jun-19'!$D$5:$D$164,"Anganwadi",'Jun-19'!$G$5:$G$164)</f>
        <v>1250</v>
      </c>
      <c r="E8" s="32">
        <f>SUMIF('Jun-19'!$D$5:$D$164,"Anganwadi",'Jun-19'!$H$5:$H$164)</f>
        <v>1239</v>
      </c>
      <c r="F8" s="32">
        <f t="shared" si="0"/>
        <v>2489</v>
      </c>
      <c r="G8" s="31">
        <f>COUNTIF('Jun-19'!D5:D164,"School")</f>
        <v>35</v>
      </c>
      <c r="H8" s="32">
        <f>SUMIF('Jun-19'!$D$5:$D$164,"School",'Jun-19'!$G$5:$G$164)</f>
        <v>1535</v>
      </c>
      <c r="I8" s="32">
        <f>SUMIF('Jun-19'!$D$5:$D$164,"School",'Jun-19'!$H$5:$H$164)</f>
        <v>1461</v>
      </c>
      <c r="J8" s="32">
        <f t="shared" si="1"/>
        <v>2996</v>
      </c>
    </row>
    <row r="9" spans="1:11" ht="22.5" customHeight="1" x14ac:dyDescent="0.3">
      <c r="A9" s="30">
        <v>4</v>
      </c>
      <c r="B9" s="58">
        <v>43662</v>
      </c>
      <c r="C9" s="31">
        <f>COUNTIF('Jul-19'!D5:D164,"Anganwadi")</f>
        <v>128</v>
      </c>
      <c r="D9" s="32">
        <f>SUMIF('Jul-19'!$D$5:$D$164,"Anganwadi",'Jul-19'!$G$5:$G$164)</f>
        <v>2402</v>
      </c>
      <c r="E9" s="32">
        <f>SUMIF('Jul-19'!$D$5:$D$164,"Anganwadi",'Jul-19'!$H$5:$H$164)</f>
        <v>2461</v>
      </c>
      <c r="F9" s="32">
        <f t="shared" si="0"/>
        <v>4863</v>
      </c>
      <c r="G9" s="31">
        <f>COUNTIF('Jul-19'!D5:D164,"School")</f>
        <v>1</v>
      </c>
      <c r="H9" s="32">
        <f>SUMIF('Jul-19'!$D$5:$D$164,"School",'Jul-19'!$G$5:$G$164)</f>
        <v>20</v>
      </c>
      <c r="I9" s="32">
        <f>SUMIF('Jul-19'!$D$5:$D$164,"School",'Jul-19'!$H$5:$H$164)</f>
        <v>13</v>
      </c>
      <c r="J9" s="32">
        <f t="shared" si="1"/>
        <v>33</v>
      </c>
    </row>
    <row r="10" spans="1:11" ht="22.5" customHeight="1" x14ac:dyDescent="0.3">
      <c r="A10" s="30">
        <v>5</v>
      </c>
      <c r="B10" s="58">
        <v>43693</v>
      </c>
      <c r="C10" s="31">
        <f>COUNTIF('Aug-19'!D5:D164,"Anganwadi")</f>
        <v>32</v>
      </c>
      <c r="D10" s="32">
        <f>SUMIF('Aug-19'!$D$5:$D$164,"Anganwadi",'Aug-19'!$G$5:$G$164)</f>
        <v>553</v>
      </c>
      <c r="E10" s="32">
        <f>SUMIF('Aug-19'!$D$5:$D$164,"Anganwadi",'Aug-19'!$H$5:$H$164)</f>
        <v>534</v>
      </c>
      <c r="F10" s="32">
        <f t="shared" si="0"/>
        <v>1087</v>
      </c>
      <c r="G10" s="31">
        <f>COUNTIF('Aug-19'!D5:D164,"School")</f>
        <v>34</v>
      </c>
      <c r="H10" s="32">
        <f>SUMIF('Aug-19'!$D$5:$D$164,"School",'Aug-19'!$G$5:$G$164)</f>
        <v>1922</v>
      </c>
      <c r="I10" s="32">
        <f>SUMIF('Aug-19'!$D$5:$D$164,"School",'Aug-19'!$H$5:$H$164)</f>
        <v>1978</v>
      </c>
      <c r="J10" s="32">
        <f t="shared" si="1"/>
        <v>3900</v>
      </c>
    </row>
    <row r="11" spans="1:11" ht="22.5" customHeight="1" x14ac:dyDescent="0.3">
      <c r="A11" s="30">
        <v>6</v>
      </c>
      <c r="B11" s="58">
        <v>43724</v>
      </c>
      <c r="C11" s="31">
        <f>COUNTIF('Sep-19'!D6:D164,"Anganwadi")</f>
        <v>34</v>
      </c>
      <c r="D11" s="32">
        <f>SUMIF('Sep-19'!$D$6:$D$164,"Anganwadi",'Sep-19'!$G$6:$G$164)</f>
        <v>640</v>
      </c>
      <c r="E11" s="32">
        <f>SUMIF('Sep-19'!$D$6:$D$164,"Anganwadi",'Sep-19'!$H$6:$H$164)</f>
        <v>636</v>
      </c>
      <c r="F11" s="32">
        <f t="shared" si="0"/>
        <v>1276</v>
      </c>
      <c r="G11" s="31">
        <f>COUNTIF('Sep-19'!D6:D164,"School")</f>
        <v>67</v>
      </c>
      <c r="H11" s="32">
        <f>SUMIF('Sep-19'!$D$6:$D$164,"School",'Sep-19'!$G$6:$G$164)</f>
        <v>1821.25</v>
      </c>
      <c r="I11" s="32">
        <f>SUMIF('Sep-19'!$D$6:$D$164,"School",'Sep-19'!$H$6:$H$164)</f>
        <v>1969.5</v>
      </c>
      <c r="J11" s="32">
        <f t="shared" si="1"/>
        <v>3790.75</v>
      </c>
    </row>
    <row r="12" spans="1:11" ht="19.5" customHeight="1" x14ac:dyDescent="0.3">
      <c r="A12" s="459" t="s">
        <v>38</v>
      </c>
      <c r="B12" s="459"/>
      <c r="C12" s="34">
        <f>SUM(C6:C11)</f>
        <v>351</v>
      </c>
      <c r="D12" s="34">
        <f t="shared" ref="D12:J12" si="2">SUM(D6:D11)</f>
        <v>6742</v>
      </c>
      <c r="E12" s="34">
        <f t="shared" si="2"/>
        <v>6713</v>
      </c>
      <c r="F12" s="34">
        <f t="shared" si="2"/>
        <v>13455</v>
      </c>
      <c r="G12" s="34">
        <f t="shared" si="2"/>
        <v>231</v>
      </c>
      <c r="H12" s="34">
        <f t="shared" si="2"/>
        <v>8176.25</v>
      </c>
      <c r="I12" s="34">
        <f t="shared" si="2"/>
        <v>8490.5</v>
      </c>
      <c r="J12" s="34">
        <f t="shared" si="2"/>
        <v>16666.75</v>
      </c>
    </row>
    <row r="14" spans="1:11" x14ac:dyDescent="0.3">
      <c r="A14" s="454" t="s">
        <v>67</v>
      </c>
      <c r="B14" s="454"/>
      <c r="C14" s="454"/>
      <c r="D14" s="454"/>
      <c r="E14" s="454"/>
      <c r="F14" s="454"/>
    </row>
    <row r="15" spans="1:11" ht="82.5" x14ac:dyDescent="0.3">
      <c r="A15" s="43" t="s">
        <v>27</v>
      </c>
      <c r="B15" s="42" t="s">
        <v>28</v>
      </c>
      <c r="C15" s="46" t="s">
        <v>64</v>
      </c>
      <c r="D15" s="41" t="s">
        <v>29</v>
      </c>
      <c r="E15" s="41" t="s">
        <v>30</v>
      </c>
      <c r="F15" s="41" t="s">
        <v>65</v>
      </c>
    </row>
    <row r="16" spans="1:11" x14ac:dyDescent="0.3">
      <c r="A16" s="457">
        <v>1</v>
      </c>
      <c r="B16" s="455">
        <v>43571</v>
      </c>
      <c r="C16" s="47" t="s">
        <v>62</v>
      </c>
      <c r="D16" s="31">
        <f>COUNTIFS('April-19'!B$5:B$164,"Team 1",'April-19'!D$5:D$164,"Anganwadi")</f>
        <v>26</v>
      </c>
      <c r="E16" s="31">
        <f>COUNTIFS('April-19'!B$5:B$164,"Team 1",'April-19'!D$5:D$164,"School")</f>
        <v>19</v>
      </c>
      <c r="F16" s="32">
        <f>SUMIF('April-19'!$B$5:$B$164,"Team 1",'April-19'!$I$5:$I$164)</f>
        <v>2123</v>
      </c>
    </row>
    <row r="17" spans="1:6" x14ac:dyDescent="0.3">
      <c r="A17" s="458"/>
      <c r="B17" s="456"/>
      <c r="C17" s="47" t="s">
        <v>63</v>
      </c>
      <c r="D17" s="31">
        <f>COUNTIFS('April-19'!B$5:B$164,"Team 2",'April-19'!D$5:D$164,"Anganwadi")</f>
        <v>19</v>
      </c>
      <c r="E17" s="31">
        <f>COUNTIFS('April-19'!B$5:B$164,"Team 2",'April-19'!D$5:D$164,"School")</f>
        <v>18</v>
      </c>
      <c r="F17" s="32">
        <f>SUMIF('April-19'!$B$5:$B$164,"Team 2",'April-19'!$I$5:$I$164)</f>
        <v>2452</v>
      </c>
    </row>
    <row r="18" spans="1:6" x14ac:dyDescent="0.3">
      <c r="A18" s="457">
        <v>2</v>
      </c>
      <c r="B18" s="455">
        <v>43601</v>
      </c>
      <c r="C18" s="47" t="s">
        <v>62</v>
      </c>
      <c r="D18" s="31">
        <f>COUNTIFS('May-19'!B$5:B$164,"Team 1",'May-19'!D$5:D$164,"Anganwadi")</f>
        <v>24</v>
      </c>
      <c r="E18" s="31">
        <f>COUNTIFS('May-19'!B$5:B$164,"Team 1",'May-19'!D$5:D$164,"School")</f>
        <v>28</v>
      </c>
      <c r="F18" s="32">
        <f>SUMIF('May-19'!$B$5:$B$164,"Team 1",'May-19'!$I$5:$I$164)</f>
        <v>2590</v>
      </c>
    </row>
    <row r="19" spans="1:6" x14ac:dyDescent="0.3">
      <c r="A19" s="458"/>
      <c r="B19" s="456"/>
      <c r="C19" s="47" t="s">
        <v>63</v>
      </c>
      <c r="D19" s="31">
        <f>COUNTIFS('May-19'!B$5:B$164,"Team 2",'May-19'!D$5:D$164,"Anganwadi")</f>
        <v>25</v>
      </c>
      <c r="E19" s="31">
        <f>COUNTIFS('May-19'!B$5:B$164,"Team 2",'May-19'!D$5:D$164,"School")</f>
        <v>29</v>
      </c>
      <c r="F19" s="32">
        <f>SUMIF('May-19'!$B$5:$B$164,"Team 2",'May-19'!$I$5:$I$164)</f>
        <v>2507</v>
      </c>
    </row>
    <row r="20" spans="1:6" x14ac:dyDescent="0.3">
      <c r="A20" s="457">
        <v>3</v>
      </c>
      <c r="B20" s="455">
        <v>43632</v>
      </c>
      <c r="C20" s="47" t="s">
        <v>62</v>
      </c>
      <c r="D20" s="31">
        <f>COUNTIFS('Jun-19'!B$5:B$164,"Team 1",'Jun-19'!D$5:D$164,"Anganwadi")</f>
        <v>31</v>
      </c>
      <c r="E20" s="31">
        <f>COUNTIFS('Jun-19'!B$5:B$164,"Team 1",'Jun-19'!D$5:D$164,"School")</f>
        <v>17</v>
      </c>
      <c r="F20" s="32">
        <f>SUMIF('Jun-19'!$B$5:$B$164,"Team 1",'Jun-19'!$I$5:$I$164)</f>
        <v>2520</v>
      </c>
    </row>
    <row r="21" spans="1:6" x14ac:dyDescent="0.3">
      <c r="A21" s="458"/>
      <c r="B21" s="456"/>
      <c r="C21" s="47" t="s">
        <v>63</v>
      </c>
      <c r="D21" s="31">
        <f>COUNTIFS('Jun-19'!B$5:B$164,"Team 2",'Jun-19'!D$5:D$164,"Anganwadi")</f>
        <v>32</v>
      </c>
      <c r="E21" s="31">
        <f>COUNTIFS('Jun-19'!B$5:B$164,"Team 2",'Jun-19'!D$5:D$164,"School")</f>
        <v>18</v>
      </c>
      <c r="F21" s="32">
        <f>SUMIF('Jun-19'!$B$5:$B$164,"Team 2",'Jun-19'!$I$5:$I$164)</f>
        <v>2965</v>
      </c>
    </row>
    <row r="22" spans="1:6" x14ac:dyDescent="0.3">
      <c r="A22" s="457">
        <v>4</v>
      </c>
      <c r="B22" s="455">
        <v>43662</v>
      </c>
      <c r="C22" s="47" t="s">
        <v>62</v>
      </c>
      <c r="D22" s="31">
        <f>COUNTIFS('Jul-19'!B$5:B$164,"Team 1",'Jul-19'!D$5:D$164,"Anganwadi")</f>
        <v>67</v>
      </c>
      <c r="E22" s="31">
        <f>COUNTIFS('Jul-19'!B$5:B$164,"Team 1",'Jul-19'!D$5:D$164,"School")</f>
        <v>0</v>
      </c>
      <c r="F22" s="32">
        <f>SUMIF('Jul-19'!$B$5:$B$164,"Team 1",'Jul-19'!$I$5:$I$164)</f>
        <v>2320</v>
      </c>
    </row>
    <row r="23" spans="1:6" x14ac:dyDescent="0.3">
      <c r="A23" s="458"/>
      <c r="B23" s="456"/>
      <c r="C23" s="47" t="s">
        <v>63</v>
      </c>
      <c r="D23" s="31">
        <f>COUNTIFS('Jul-19'!B$5:B$164,"Team 2",'Jul-19'!D$5:D$164,"Anganwadi")</f>
        <v>61</v>
      </c>
      <c r="E23" s="31">
        <f>COUNTIFS('Jul-19'!B$5:B$164,"Team 2",'Jul-19'!D$5:D$164,"School")</f>
        <v>1</v>
      </c>
      <c r="F23" s="32">
        <f>SUMIF('Jul-19'!$B$5:$B$164,"Team 2",'Jul-19'!$I$5:$I$164)</f>
        <v>2576</v>
      </c>
    </row>
    <row r="24" spans="1:6" x14ac:dyDescent="0.3">
      <c r="A24" s="457">
        <v>5</v>
      </c>
      <c r="B24" s="455">
        <v>43693</v>
      </c>
      <c r="C24" s="47" t="s">
        <v>62</v>
      </c>
      <c r="D24" s="31">
        <f>COUNTIFS('Aug-19'!B$5:B$164,"Team 1",'Aug-19'!D$5:D$164,"Anganwadi")</f>
        <v>17</v>
      </c>
      <c r="E24" s="31">
        <f>COUNTIFS('Aug-19'!B$5:B$164,"Team 1",'Aug-19'!D$5:D$164,"School")</f>
        <v>16</v>
      </c>
      <c r="F24" s="32">
        <f>SUMIF('Aug-19'!$B$5:$B$164,"Team 1",'Aug-19'!$I$5:$I$164)</f>
        <v>2732</v>
      </c>
    </row>
    <row r="25" spans="1:6" x14ac:dyDescent="0.3">
      <c r="A25" s="458"/>
      <c r="B25" s="456"/>
      <c r="C25" s="47" t="s">
        <v>63</v>
      </c>
      <c r="D25" s="31">
        <f>COUNTIFS('Aug-19'!B$5:B$164,"Team 2",'Aug-19'!D$5:D$164,"Anganwadi")</f>
        <v>15</v>
      </c>
      <c r="E25" s="31">
        <f>COUNTIFS('Aug-19'!B$5:B$164,"Team 2",'Aug-19'!D$5:D$164,"School")</f>
        <v>18</v>
      </c>
      <c r="F25" s="32">
        <f>SUMIF('Aug-19'!$B$5:$B$164,"Team 2",'Aug-19'!$I$5:$I$164)</f>
        <v>2430</v>
      </c>
    </row>
    <row r="26" spans="1:6" x14ac:dyDescent="0.3">
      <c r="A26" s="457">
        <v>6</v>
      </c>
      <c r="B26" s="455">
        <v>43724</v>
      </c>
      <c r="C26" s="47" t="s">
        <v>62</v>
      </c>
      <c r="D26" s="31">
        <f>COUNTIFS('Sep-19'!B$5:B$164,"Team 1",'Sep-19'!D$5:D$164,"Anganwadi")</f>
        <v>15</v>
      </c>
      <c r="E26" s="31">
        <f>COUNTIFS('Sep-19'!B$5:B$164,"Team 1",'Sep-19'!D$5:D$164,"School")</f>
        <v>32</v>
      </c>
      <c r="F26" s="32">
        <f>SUMIF('Sep-19'!$B$5:$B$164,"Team 1",'Sep-19'!$I$5:$I$164)</f>
        <v>2795</v>
      </c>
    </row>
    <row r="27" spans="1:6" x14ac:dyDescent="0.3">
      <c r="A27" s="458"/>
      <c r="B27" s="456"/>
      <c r="C27" s="47" t="s">
        <v>63</v>
      </c>
      <c r="D27" s="31">
        <f>COUNTIFS('Sep-19'!B$5:B$164,"Team 2",'Sep-19'!D$5:D$164,"Anganwadi")</f>
        <v>19</v>
      </c>
      <c r="E27" s="31">
        <f>COUNTIFS('Sep-19'!B$5:B$164,"Team 2",'Sep-19'!D$5:D$164,"School")</f>
        <v>35</v>
      </c>
      <c r="F27" s="32">
        <f>SUMIF('Sep-19'!$B$5:$B$164,"Team 2",'Sep-19'!$I$5:$I$164)</f>
        <v>2580.75</v>
      </c>
    </row>
    <row r="28" spans="1:6" x14ac:dyDescent="0.3">
      <c r="A28" s="451" t="s">
        <v>38</v>
      </c>
      <c r="B28" s="452"/>
      <c r="C28" s="453"/>
      <c r="D28" s="40">
        <f>SUM(D16:D27)</f>
        <v>351</v>
      </c>
      <c r="E28" s="40">
        <f>SUM(E16:E27)</f>
        <v>231</v>
      </c>
      <c r="F28" s="40">
        <f>SUM(F16:F27)</f>
        <v>30590.75</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2019-04-09T10:23:38Z</dcterms:modified>
</cp:coreProperties>
</file>