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44525"/>
</workbook>
</file>

<file path=xl/calcChain.xml><?xml version="1.0" encoding="utf-8"?>
<calcChain xmlns="http://schemas.openxmlformats.org/spreadsheetml/2006/main">
  <c r="J104" i="19" l="1"/>
  <c r="I25" i="5" l="1"/>
  <c r="I21" i="5"/>
  <c r="I82" i="5" l="1"/>
  <c r="I83" i="5"/>
  <c r="I84" i="5"/>
  <c r="I85" i="5"/>
  <c r="I86" i="5"/>
  <c r="I87" i="5"/>
  <c r="I88" i="5"/>
  <c r="I89" i="5"/>
  <c r="I13" i="5"/>
  <c r="I10" i="5"/>
  <c r="I11" i="5"/>
  <c r="I12" i="5"/>
  <c r="I8" i="5"/>
  <c r="I9" i="5"/>
  <c r="I15" i="5"/>
  <c r="I14" i="5"/>
  <c r="I48" i="5"/>
  <c r="I70" i="5"/>
  <c r="I50" i="5"/>
  <c r="I71" i="5"/>
  <c r="I72" i="5"/>
  <c r="I73" i="5"/>
  <c r="I74" i="5"/>
  <c r="I75" i="5"/>
  <c r="I69" i="5"/>
  <c r="I68" i="5"/>
  <c r="I67" i="5"/>
  <c r="I66" i="5"/>
  <c r="I65" i="5"/>
  <c r="I64" i="5"/>
  <c r="I63" i="5"/>
  <c r="I62" i="5"/>
  <c r="I61" i="5"/>
  <c r="I60" i="5"/>
  <c r="I59" i="5"/>
  <c r="I58" i="5"/>
  <c r="I56" i="5"/>
  <c r="I55" i="5"/>
  <c r="I54" i="5"/>
  <c r="I53" i="5"/>
  <c r="I52" i="5"/>
  <c r="I51" i="5"/>
  <c r="I49" i="5"/>
  <c r="I47" i="5"/>
  <c r="I46" i="5"/>
  <c r="I45" i="5"/>
  <c r="I44" i="5"/>
  <c r="I43" i="5"/>
  <c r="I42" i="5"/>
  <c r="I41" i="5"/>
  <c r="I40" i="5"/>
  <c r="I32" i="5" l="1"/>
  <c r="I37" i="5"/>
  <c r="I36" i="5"/>
  <c r="I35" i="5"/>
  <c r="I17" i="5"/>
  <c r="I22" i="5" l="1"/>
  <c r="I20" i="5" l="1"/>
  <c r="I19" i="5"/>
  <c r="I27" i="5"/>
  <c r="I26" i="5"/>
  <c r="I24" i="5"/>
  <c r="I23" i="5"/>
  <c r="I18" i="5"/>
  <c r="I16" i="5"/>
  <c r="I5" i="5" l="1"/>
  <c r="E27" i="11"/>
  <c r="D27" i="11"/>
  <c r="E26" i="11"/>
  <c r="D26" i="1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5"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5"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5"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5" i="17"/>
  <c r="I6" i="5"/>
  <c r="I7" i="5"/>
  <c r="I28" i="5"/>
  <c r="I29" i="5"/>
  <c r="I30" i="5"/>
  <c r="I31" i="5"/>
  <c r="I33" i="5"/>
  <c r="I34" i="5"/>
  <c r="I57" i="5"/>
  <c r="I76" i="5"/>
  <c r="I77" i="5"/>
  <c r="I78" i="5"/>
  <c r="I79" i="5"/>
  <c r="I80" i="5"/>
  <c r="I81"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E25" i="11"/>
  <c r="D25" i="11"/>
  <c r="E24" i="11"/>
  <c r="D24" i="11"/>
  <c r="E23" i="11"/>
  <c r="D23" i="11"/>
  <c r="E22" i="11"/>
  <c r="D22" i="11"/>
  <c r="E21" i="11"/>
  <c r="D21" i="11"/>
  <c r="E20" i="11"/>
  <c r="D20" i="11"/>
  <c r="E19" i="11"/>
  <c r="D19" i="11"/>
  <c r="E18" i="11"/>
  <c r="D18" i="11"/>
  <c r="E17" i="11"/>
  <c r="E16" i="11"/>
  <c r="D6" i="11"/>
  <c r="E6" i="11"/>
  <c r="C6" i="11"/>
  <c r="D17" i="11"/>
  <c r="D16" i="11"/>
  <c r="F26" i="11" l="1"/>
  <c r="F27" i="11"/>
  <c r="D28" i="1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F25" i="11" l="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<sst xmlns="http://schemas.openxmlformats.org/spreadsheetml/2006/main" count="4788" uniqueCount="1173">
  <si>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</si>
  <si>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</si>
  <si>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</si>
  <si>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</si>
  <si>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</si>
  <si>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</si>
  <si>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</si>
  <si>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</si>
  <si>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</si>
  <si>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</si>
  <si>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</si>
  <si>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</si>
  <si>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</si>
  <si>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</si>
  <si>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</si>
  <si>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</si>
  <si>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</si>
  <si>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</si>
  <si>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</si>
  <si>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</si>
  <si>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</si>
  <si>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</si>
  <si>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</si>
  <si>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</si>
  <si>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</si>
  <si>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</si>
  <si>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</si>
  <si>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</si>
  <si>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</si>
  <si>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</si>
  <si>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</si>
  <si>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</si>
  <si>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</si>
  <si>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</si>
  <si>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</si>
  <si>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</si>
  <si>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</si>
  <si>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</si>
  <si>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</si>
  <si>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</si>
  <si>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</si>
  <si>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</si>
  <si>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</si>
  <si>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</si>
  <si>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</si>
  <si>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</si>
  <si>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</si>
  <si>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</si>
  <si>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</si>
  <si>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</si>
  <si>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</si>
  <si>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</si>
  <si>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</si>
  <si>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</si>
  <si>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</si>
  <si>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</si>
  <si>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</si>
  <si>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</si>
  <si>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</si>
  <si>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</si>
  <si>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</si>
  <si>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</si>
  <si>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</si>
  <si>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</si>
  <si>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</si>
  <si>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</si>
  <si>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</si>
  <si>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</si>
  <si>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</si>
  <si>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</si>
  <si>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</si>
  <si>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</si>
  <si>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52 NO. NAMBOR LALUNG GAON (ST)</t>
  </si>
  <si>
    <t>KATHIATOLI PHC</t>
  </si>
  <si>
    <t xml:space="preserve">ANJUMONI SAIKIA </t>
  </si>
  <si>
    <t>KAPILI BORDOLOI</t>
  </si>
  <si>
    <t>NAMBAR LALUNG LPS</t>
  </si>
  <si>
    <t>9435368571</t>
  </si>
  <si>
    <t>JOYAMAI BORDOLOI</t>
  </si>
  <si>
    <t>LP</t>
  </si>
  <si>
    <t>SARUPATHAR SC</t>
  </si>
  <si>
    <t xml:space="preserve">RINA HIRA </t>
  </si>
  <si>
    <t>PASHIM NAMBAR LPS</t>
  </si>
  <si>
    <t>18100515901</t>
  </si>
  <si>
    <t>8011429982</t>
  </si>
  <si>
    <t>9435395355</t>
  </si>
  <si>
    <t>56 NO. LUNGPUNG (ST)</t>
  </si>
  <si>
    <t>NIRJULIN MARAK</t>
  </si>
  <si>
    <t>258 NO. DAKHIN PACHIM LALUNG GAON</t>
  </si>
  <si>
    <t>RENG BENG JANAJATI MES</t>
  </si>
  <si>
    <t xml:space="preserve">BAKHARAATI JANAJATI LP SCHOOL </t>
  </si>
  <si>
    <t xml:space="preserve">RENGBENG T.G. LP SCHOOL </t>
  </si>
  <si>
    <t xml:space="preserve">LUNGPUNG BASTI AWC 160 NO </t>
  </si>
  <si>
    <t>GARUBANDHA JALAH LPS</t>
  </si>
  <si>
    <t>PASHIM GARUBANDHA LPS</t>
  </si>
  <si>
    <t>MUDOI BASTI CHAH JANAJATI LP</t>
  </si>
  <si>
    <t>LUNG PUNG LPS</t>
  </si>
  <si>
    <t>GARU BANDHA MIKIR GAON LPS</t>
  </si>
  <si>
    <t>KURMIGAON CHAH JANAJATI LP(V)</t>
  </si>
  <si>
    <t>UPPARBOR TIWA GAON LPS</t>
  </si>
  <si>
    <t>BUKLUNG LPS</t>
  </si>
  <si>
    <t>RANGBANG LPS</t>
  </si>
  <si>
    <t xml:space="preserve">S. KRISHNA DEVI AGARWALA LPS </t>
  </si>
  <si>
    <t>PALASBARI L. NATH ME</t>
  </si>
  <si>
    <t>SRIMANTA SANKAR MADHAB MES</t>
  </si>
  <si>
    <t>SARUPATHAR SAHIDPUR LP</t>
  </si>
  <si>
    <t>RENGBENG SARUPATHAR LP</t>
  </si>
  <si>
    <t>KACHARI KANDA H.R. DAS LP(V)</t>
  </si>
  <si>
    <t>49 NO. NABARATNA (ST)</t>
  </si>
  <si>
    <t>50 NO. BUKLUNG (ST)</t>
  </si>
  <si>
    <t>53 NO. SAGUNDONGA (ST)</t>
  </si>
  <si>
    <t>54 NO. KACHARIGAON (ST)</t>
  </si>
  <si>
    <t>55 NO. KARBIGAON  (ST)</t>
  </si>
  <si>
    <t>257 NO. UPARBOR LACHIT NAGAR</t>
  </si>
  <si>
    <t>259 NO. BILSAATI TEPAR ATI</t>
  </si>
  <si>
    <t>260 NO. LUNGPUNG BASTI (ST)</t>
  </si>
  <si>
    <t>285  NO. MUDOI BASTI (ST)</t>
  </si>
  <si>
    <t>286 NO. GARUBANDHA JALAH GAON</t>
  </si>
  <si>
    <t>287 NO. BATOMARI MANOHARGAON</t>
  </si>
  <si>
    <t>348 NO. GARUBANDHA MIKIRGAON</t>
  </si>
  <si>
    <t>349 NO. KANI ATI CHUCK</t>
  </si>
  <si>
    <t>351 NO. NAMBORGAON DHARMBARI</t>
  </si>
  <si>
    <t>353 NO. JYOTI NAGAR BELTOLA</t>
  </si>
  <si>
    <t>354 NO. SAHID PUR</t>
  </si>
  <si>
    <t>355 NO. 2 NO. NAMBOR LALUNG GAON</t>
  </si>
  <si>
    <t>356 NO. RENGBENG</t>
  </si>
  <si>
    <t>357 NO. BAKHARAGAON</t>
  </si>
  <si>
    <t>358 NO. KACHARAGAON</t>
  </si>
  <si>
    <t>359 NO. KATHALGURI</t>
  </si>
  <si>
    <t xml:space="preserve">441 NO. KACHARIGAON </t>
  </si>
  <si>
    <t>GARUBANDHA</t>
  </si>
  <si>
    <t>MAMONI BORA</t>
  </si>
  <si>
    <t>TARULATA DAS</t>
  </si>
  <si>
    <t>ANIMA DEKARAJA</t>
  </si>
  <si>
    <t>51 NO KRISHNAI DEVI AWC</t>
  </si>
  <si>
    <t xml:space="preserve">347 TAMUL BARI AWC </t>
  </si>
  <si>
    <t xml:space="preserve">352 NO. UPARBOR NATUN GAON AWC </t>
  </si>
  <si>
    <t>SAT</t>
  </si>
  <si>
    <t>MON</t>
  </si>
  <si>
    <t>TUE</t>
  </si>
  <si>
    <t>WED</t>
  </si>
  <si>
    <t>THU</t>
  </si>
  <si>
    <t>FRI</t>
  </si>
  <si>
    <t>GOREHAGI NO.34</t>
  </si>
  <si>
    <t>35 NO. RANGALOO URIAGRANT SH</t>
  </si>
  <si>
    <t>36 NO, URIAGRANT TUBUKI</t>
  </si>
  <si>
    <t>37 NO, RANGALOO SUBAHI MADRASSA</t>
  </si>
  <si>
    <t>38 NO. RANGALOO SUTARGAON</t>
  </si>
  <si>
    <t>39 NO. BORKANDHOLI MIKIRPAR</t>
  </si>
  <si>
    <t>250 NO. CHANGMORA ARAGAON</t>
  </si>
  <si>
    <t>251 NO. GAMARATI TINIALI</t>
  </si>
  <si>
    <t>252 NO. THUNG KUCHI LALONG GAON</t>
  </si>
  <si>
    <t xml:space="preserve">310 NO HALDHIBARI  HABIGAON </t>
  </si>
  <si>
    <t>307 RANGALOO SUTAR GAON</t>
  </si>
  <si>
    <t>289 NO. URIAGRANT DAKHIN BASTI</t>
  </si>
  <si>
    <t xml:space="preserve">299 NO. URIAGRANT TUBUKI </t>
  </si>
  <si>
    <t>378 NO. UTTAR CHANGMORA</t>
  </si>
  <si>
    <t>379 NO. GOREHAGI DAKHIN CHUCK</t>
  </si>
  <si>
    <t>380 NO. SUTAR PAKUA GAON</t>
  </si>
  <si>
    <t>381 NO. RANGALOO UTTAR CHANGMORA</t>
  </si>
  <si>
    <t>382 UTTARGRANT TUBUKI IDGAH CHUCK</t>
  </si>
  <si>
    <t>383 NO. 1NO. RANGALOO SUTAR</t>
  </si>
  <si>
    <t>384 NO. 2 NO. WARD SUTAR</t>
  </si>
  <si>
    <t>40 NO. GUMARIATI (ST)</t>
  </si>
  <si>
    <t>385 NO. SIBIRCHUCK</t>
  </si>
  <si>
    <t>386 NO. GAMARIATI DEURIGAON</t>
  </si>
  <si>
    <t>387 NO. URIAGRANT 4 NO. PACHIM</t>
  </si>
  <si>
    <t>388 NO. BHELEWGURIATI</t>
  </si>
  <si>
    <t>389 NO. 7 NO. RANGALOO</t>
  </si>
  <si>
    <t>390 NO. MONJOY GAON</t>
  </si>
  <si>
    <t>GAMARI ATI LPS</t>
  </si>
  <si>
    <t>SANKARDEV LPS</t>
  </si>
  <si>
    <t>986 NO.THENKUCHI LPS</t>
  </si>
  <si>
    <t>RANGALOO URIA GRANT LPS</t>
  </si>
  <si>
    <t>URIA GRANT RANGALOO NEW LPS</t>
  </si>
  <si>
    <t>URIA GRANT RANGALOO MEM</t>
  </si>
  <si>
    <t>RANGALOO URIA GRANTTUBUKI LPS</t>
  </si>
  <si>
    <t>GAREHAGI LP</t>
  </si>
  <si>
    <t>634 NO. CHENGMARA MKB.</t>
  </si>
  <si>
    <t>PACHIM CHENGMARA LP(V)</t>
  </si>
  <si>
    <t>9435857956</t>
  </si>
  <si>
    <t>9859397749</t>
  </si>
  <si>
    <t>9854556541</t>
  </si>
  <si>
    <t>9859388248</t>
  </si>
  <si>
    <t>9435437241</t>
  </si>
  <si>
    <t>9854204434</t>
  </si>
  <si>
    <t>8011152112</t>
  </si>
  <si>
    <t>ANIMA MARAK</t>
  </si>
  <si>
    <t>TETELISARA</t>
  </si>
  <si>
    <t>TUTUMONI BORA</t>
  </si>
  <si>
    <t>9854359183</t>
  </si>
  <si>
    <t>9401272036</t>
  </si>
  <si>
    <t>9678645194</t>
  </si>
  <si>
    <t>UP</t>
  </si>
  <si>
    <t>9401473595</t>
  </si>
  <si>
    <t>JAMENA KHATUN</t>
  </si>
  <si>
    <t>SITA AMCHI</t>
  </si>
  <si>
    <t>RANGALOO</t>
  </si>
  <si>
    <t>DIPIKA CHOUDHURY</t>
  </si>
  <si>
    <t>RANGALOO SC</t>
  </si>
  <si>
    <t>JAHURA KHATUN</t>
  </si>
  <si>
    <t>FATEMA KHATUN</t>
  </si>
  <si>
    <t>REHENA BEGUM</t>
  </si>
  <si>
    <t xml:space="preserve">URIAGRANT TUBUKI SC </t>
  </si>
  <si>
    <t xml:space="preserve">BHANU BORDOLI </t>
  </si>
  <si>
    <t>RAHIMA BEGUM</t>
  </si>
  <si>
    <t>SAYERA SIDDIKA</t>
  </si>
  <si>
    <t>ARJINA BEGUM</t>
  </si>
  <si>
    <t>RINA BEGUM</t>
  </si>
  <si>
    <t>AFIA BEGUM</t>
  </si>
  <si>
    <t>KAMALA TIMUNGPI</t>
  </si>
  <si>
    <t>RANGALOO sC</t>
  </si>
  <si>
    <t>NAJMINA BEGUM</t>
  </si>
  <si>
    <t>MOMINA KHATUN</t>
  </si>
  <si>
    <t>PADUMI BORA</t>
  </si>
  <si>
    <t>MANIKJAN KHATUN</t>
  </si>
  <si>
    <t>SAFIA BEGUN</t>
  </si>
  <si>
    <t xml:space="preserve">JABA SAIKIA </t>
  </si>
  <si>
    <t>FIRUJA KHATUN</t>
  </si>
  <si>
    <t>GORABARI SC</t>
  </si>
  <si>
    <t xml:space="preserve">RANJITA HAZARIKA </t>
  </si>
  <si>
    <t>DILWARA BEGUM</t>
  </si>
  <si>
    <t>BORKANDALI</t>
  </si>
  <si>
    <t>GAMARIATI</t>
  </si>
  <si>
    <t>09/04/2019, 10/4/19</t>
  </si>
  <si>
    <t>RANGALOO H.S.</t>
  </si>
  <si>
    <t>PHULESWARY KUMARI</t>
  </si>
  <si>
    <t>HIGH</t>
  </si>
  <si>
    <t>MOIRAM BEGUM</t>
  </si>
  <si>
    <t>22/04/2019, 23/4/19</t>
  </si>
  <si>
    <t>CHINUMOTI PATEL</t>
  </si>
  <si>
    <t>ANAJALI MILIKPI</t>
  </si>
  <si>
    <t>GOMARIATI</t>
  </si>
  <si>
    <t>MOMTAJ BEGUM</t>
  </si>
  <si>
    <t>NURI INDIRA BODO</t>
  </si>
  <si>
    <t>ANJALI MILIKPI</t>
  </si>
  <si>
    <t>PUTULI BORA</t>
  </si>
  <si>
    <t>MANJU RABHA</t>
  </si>
  <si>
    <t>MOLLIKA KHATUN</t>
  </si>
  <si>
    <t>BONTI GOGOI</t>
  </si>
  <si>
    <t>MAFUL SULTANA</t>
  </si>
  <si>
    <t>THUR</t>
  </si>
  <si>
    <t>JYOTINAGAR</t>
  </si>
  <si>
    <t>JOYMOTI BORA</t>
  </si>
  <si>
    <t>391 NO. KAPHITALI LPS</t>
  </si>
  <si>
    <t>18100511501</t>
  </si>
  <si>
    <t>BOR KONDOLI ME</t>
  </si>
  <si>
    <t>18100511303</t>
  </si>
  <si>
    <t>720 NO. KACHU BASTI LPS</t>
  </si>
  <si>
    <t>18100511301</t>
  </si>
  <si>
    <t>AHUTOLI LPS</t>
  </si>
  <si>
    <t>18100511001</t>
  </si>
  <si>
    <t>CHOTA KANDALI LP</t>
  </si>
  <si>
    <t>18100505001</t>
  </si>
  <si>
    <t>444 NO. JAR GAON LP</t>
  </si>
  <si>
    <t>18100522801</t>
  </si>
  <si>
    <t>KALA GURU BISHNU P. RAVA LPS</t>
  </si>
  <si>
    <t>18100511201</t>
  </si>
  <si>
    <t>NABAJYOTI LP</t>
  </si>
  <si>
    <t>18100505003</t>
  </si>
  <si>
    <t>KANDOLI BINAPANI MES</t>
  </si>
  <si>
    <t>18100505202</t>
  </si>
  <si>
    <t>NIBUKALI ME</t>
  </si>
  <si>
    <t>18100505004</t>
  </si>
  <si>
    <t>KUHIARTOLI LP</t>
  </si>
  <si>
    <t>18100505002</t>
  </si>
  <si>
    <t>57 BORKACHARI GAON</t>
  </si>
  <si>
    <t>58 BORKONDALI</t>
  </si>
  <si>
    <t>59 AHUTOLI</t>
  </si>
  <si>
    <t>60 JHARGAON</t>
  </si>
  <si>
    <t>61 KACHUBOSTI</t>
  </si>
  <si>
    <t>62 KAFITOLI</t>
  </si>
  <si>
    <t>264 JALOIDHAGOLI</t>
  </si>
  <si>
    <t>471 KONDOLO TE</t>
  </si>
  <si>
    <t>470 KUWALI CHUCK</t>
  </si>
  <si>
    <t>472 CHUTA KONDOLI</t>
  </si>
  <si>
    <t>372 KUHIATOLI</t>
  </si>
  <si>
    <t>473 NABAJYOTISIMARUTOLI</t>
  </si>
  <si>
    <t>406 SARPA SUNARI</t>
  </si>
  <si>
    <t>474 BAMGAON</t>
  </si>
  <si>
    <t>475 KAFITOLI BAMGAON</t>
  </si>
  <si>
    <t>476 BARUAH GAON</t>
  </si>
  <si>
    <t>63 NAVARUPA</t>
  </si>
  <si>
    <t>26 NO. CHAKARIGAON</t>
  </si>
  <si>
    <t>27 NO. GOSAINGHAT KACHUPIT</t>
  </si>
  <si>
    <t>28 NO. LAKLONGIA</t>
  </si>
  <si>
    <t>29 NO. GOMOTHA GAON</t>
  </si>
  <si>
    <t>30 NO. PANIGAON</t>
  </si>
  <si>
    <t>KURABAHI CHAKARI GAON LPS</t>
  </si>
  <si>
    <t>18100505101</t>
  </si>
  <si>
    <t>31 NO. DARANGIAL</t>
  </si>
  <si>
    <t>32 NO. NABAJYOTI (ST)</t>
  </si>
  <si>
    <t>33 NO. JAPISAJIYA</t>
  </si>
  <si>
    <t>403 NO. KANDALI  DARANGIAL LPS</t>
  </si>
  <si>
    <t>18100505201</t>
  </si>
  <si>
    <t>253 NO. KUHIARTOLI KARBI CHUCK</t>
  </si>
  <si>
    <t>254 NO. NA-PAMUWA GARAIJURI</t>
  </si>
  <si>
    <t>255 NO. SOLMARI</t>
  </si>
  <si>
    <t>256 KACHUPIT MUSLIM GAON</t>
  </si>
  <si>
    <t>275 NO. NONOI PANIGAON</t>
  </si>
  <si>
    <t>367 CHAKARIGAON</t>
  </si>
  <si>
    <t>368 SOLMARI MUSLIM GAON</t>
  </si>
  <si>
    <t>369 PANIGAON MAJOR NAMGHAR</t>
  </si>
  <si>
    <t>370 CHAKARI KURUABAHI</t>
  </si>
  <si>
    <t>371 BADALGAON KHUSARIKHWA</t>
  </si>
  <si>
    <t>373 MAJ GOMOTHA GAON</t>
  </si>
  <si>
    <t>KAMAR PANI GAON MVS</t>
  </si>
  <si>
    <t>18100505301</t>
  </si>
  <si>
    <t>374 KUHIARTOLI BAMUN GAON</t>
  </si>
  <si>
    <t xml:space="preserve">375 NO. PANIGAON BAKULTOLI </t>
  </si>
  <si>
    <t>376 NO. PANIGAON SOLMARI</t>
  </si>
  <si>
    <t>MIKIR PAR URIAGAON LPS</t>
  </si>
  <si>
    <t>18100505601</t>
  </si>
  <si>
    <t>18100505602</t>
  </si>
  <si>
    <t>NANOI SOLMARI BALAK LPS</t>
  </si>
  <si>
    <t>18100505701</t>
  </si>
  <si>
    <t>LAKSHINATH BEZ BARUAH LPS</t>
  </si>
  <si>
    <t>18100505702</t>
  </si>
  <si>
    <t>NANOI PANI GAON LPS</t>
  </si>
  <si>
    <t>18100506001</t>
  </si>
  <si>
    <t>50 NO. NONOI CHAKARIGAO LP</t>
  </si>
  <si>
    <t>18100505102</t>
  </si>
  <si>
    <t>KANAKLATA GIRLS ME</t>
  </si>
  <si>
    <t>18100505103</t>
  </si>
  <si>
    <t>KAMARPAR KACHARI GAON LP</t>
  </si>
  <si>
    <t>18100505302</t>
  </si>
  <si>
    <t>115 NO. NONOI KUMAR BALAK LP</t>
  </si>
  <si>
    <t>18100506002</t>
  </si>
  <si>
    <t>NAVARUPA LP</t>
  </si>
  <si>
    <t>18100522001</t>
  </si>
  <si>
    <t>PUB NONOI MADHAB KONDALI HS</t>
  </si>
  <si>
    <t>18100527302</t>
  </si>
  <si>
    <t>KANAKLATA GIRLS HS</t>
  </si>
  <si>
    <t>18100505104</t>
  </si>
  <si>
    <t>PUB NONOI MADHAB KANDALI MES</t>
  </si>
  <si>
    <t>18100506004</t>
  </si>
  <si>
    <t>KANDOLI BINAPANI HIGH SCHOOL</t>
  </si>
  <si>
    <t>18100505203</t>
  </si>
  <si>
    <t>607 NO. KACHUPIT LP</t>
  </si>
  <si>
    <t>18100506003</t>
  </si>
  <si>
    <t>9401522106</t>
  </si>
  <si>
    <t>NIBUKALI SC</t>
  </si>
  <si>
    <t xml:space="preserve">MINA TASSA </t>
  </si>
  <si>
    <t xml:space="preserve">JINA BORDOLOI </t>
  </si>
  <si>
    <t>BORKANDALI SC</t>
  </si>
  <si>
    <t xml:space="preserve">PHULESWARI KUMARI </t>
  </si>
  <si>
    <t>MINA TANTI</t>
  </si>
  <si>
    <t>KABITA MILIKPI</t>
  </si>
  <si>
    <t>9859153053</t>
  </si>
  <si>
    <t>CHOTA KANDALI SC</t>
  </si>
  <si>
    <t>AREEFA BEGUM</t>
  </si>
  <si>
    <t>9435420425</t>
  </si>
  <si>
    <t>DEBARI INGTIPI</t>
  </si>
  <si>
    <t>9435825724</t>
  </si>
  <si>
    <t>9859001848</t>
  </si>
  <si>
    <t>BORKONDALI SC</t>
  </si>
  <si>
    <t>BUNDURABIL SC</t>
  </si>
  <si>
    <t xml:space="preserve">PUTULI BORA </t>
  </si>
  <si>
    <t>BASAPI TERANGPI.</t>
  </si>
  <si>
    <t xml:space="preserve"> MAWALI MILIKPI </t>
  </si>
  <si>
    <t>BISWASI GOSAIT</t>
  </si>
  <si>
    <t>CHUTAKONDALI SC</t>
  </si>
  <si>
    <t>RINA DOIMARI</t>
  </si>
  <si>
    <t>KANDOLI</t>
  </si>
  <si>
    <t>CHAKARIGAON SC</t>
  </si>
  <si>
    <t>MINU KALITA</t>
  </si>
  <si>
    <t>MINATI BORA</t>
  </si>
  <si>
    <t>GOHAINKHAT</t>
  </si>
  <si>
    <t>BULU BORAH</t>
  </si>
  <si>
    <t>NONOI SD</t>
  </si>
  <si>
    <t>DIPALI DEVI</t>
  </si>
  <si>
    <t>KUMARGAON SC</t>
  </si>
  <si>
    <t>JOYLAKHI HAZARIKA</t>
  </si>
  <si>
    <t>MINU BORA</t>
  </si>
  <si>
    <t>9435468562</t>
  </si>
  <si>
    <t>CHUTAKONDLOI SC</t>
  </si>
  <si>
    <t>MINA HASDA</t>
  </si>
  <si>
    <t>9435872079</t>
  </si>
  <si>
    <t>CHUTAKONDOLI SC</t>
  </si>
  <si>
    <t>MURAKHAL SC</t>
  </si>
  <si>
    <t>INDRANI GOGOI</t>
  </si>
  <si>
    <t>JYOTI RANI SARMA</t>
  </si>
  <si>
    <t>9435710069</t>
  </si>
  <si>
    <t>KUMARGOAN  SC</t>
  </si>
  <si>
    <t>JOYLAKHI HZARIKA</t>
  </si>
  <si>
    <t>9401024770</t>
  </si>
  <si>
    <t>GOHAINKHAT SC</t>
  </si>
  <si>
    <t>BULU BORA</t>
  </si>
  <si>
    <t>9859246432</t>
  </si>
  <si>
    <t>9401091147</t>
  </si>
  <si>
    <t>NONOI SD AREA</t>
  </si>
  <si>
    <t>9401393614</t>
  </si>
  <si>
    <t>BINU BARUAH</t>
  </si>
  <si>
    <t>9854520454</t>
  </si>
  <si>
    <t xml:space="preserve">KUMARGAON SC </t>
  </si>
  <si>
    <t>9401041634</t>
  </si>
  <si>
    <t>9854276519</t>
  </si>
  <si>
    <t>9854407804</t>
  </si>
  <si>
    <t>9577016254</t>
  </si>
  <si>
    <t>9859151771</t>
  </si>
  <si>
    <t>9401704714</t>
  </si>
  <si>
    <t>9401242615</t>
  </si>
  <si>
    <t>9854572653</t>
  </si>
  <si>
    <t>9864152516</t>
  </si>
  <si>
    <t>9435647369</t>
  </si>
  <si>
    <t>BADAL GAON LPS</t>
  </si>
  <si>
    <t>18100519601</t>
  </si>
  <si>
    <t>589 NO. CHUTIA GAON LPS</t>
  </si>
  <si>
    <t>18100519801</t>
  </si>
  <si>
    <t>KAMALA NEHRU GIRL'S MES</t>
  </si>
  <si>
    <t>18100520101</t>
  </si>
  <si>
    <t>NONOI SR.BASIC S</t>
  </si>
  <si>
    <t>18100520102</t>
  </si>
  <si>
    <t>POTANI HILOIDARI LP</t>
  </si>
  <si>
    <t>18100511602</t>
  </si>
  <si>
    <t>POTANI PARIA  ME</t>
  </si>
  <si>
    <t>18100511603</t>
  </si>
  <si>
    <t>DHENU SUSA MV</t>
  </si>
  <si>
    <t>18100527501</t>
  </si>
  <si>
    <t>NONOI KUMARGAON BALIKA LP</t>
  </si>
  <si>
    <t>18100527601</t>
  </si>
  <si>
    <t>NONOI HSS</t>
  </si>
  <si>
    <t>18100527603</t>
  </si>
  <si>
    <t>SWAHID HSS</t>
  </si>
  <si>
    <t>18100511807</t>
  </si>
  <si>
    <t>KAMALA NEHRU GIRSL HS</t>
  </si>
  <si>
    <t>18100520103</t>
  </si>
  <si>
    <t>SINGIA POTANI GIRLS HS</t>
  </si>
  <si>
    <t>18100511906</t>
  </si>
  <si>
    <t>19 NO. NA GUSAI GHAT</t>
  </si>
  <si>
    <t>20 NO. DHENUSUSHA</t>
  </si>
  <si>
    <t>21 BADAL GAON</t>
  </si>
  <si>
    <t>22 NO. MAJOR KUMARGAON</t>
  </si>
  <si>
    <t>23 NO. SUTAR GAON</t>
  </si>
  <si>
    <t>24 NO. HILOYDARY</t>
  </si>
  <si>
    <t>25 NO. UKHAGAON</t>
  </si>
  <si>
    <t>NATHGAON</t>
  </si>
  <si>
    <t>KAMARGAON HATIGAON</t>
  </si>
  <si>
    <t>NONOI MUDOIONI</t>
  </si>
  <si>
    <t>POTANI KAMARGAON</t>
  </si>
  <si>
    <t>PUB SOLMARI</t>
  </si>
  <si>
    <t>SINGIA DEURIGAON</t>
  </si>
  <si>
    <t>KHATARGAON MOHORTUP</t>
  </si>
  <si>
    <t>SUTAR BAMUN GAON</t>
  </si>
  <si>
    <t>14 NO. AGTANGANI MADRASSA</t>
  </si>
  <si>
    <t xml:space="preserve">15 NO. SINGIA POTANI SAHID MAJALIA </t>
  </si>
  <si>
    <t xml:space="preserve">16 NO. SINGIA POTANI </t>
  </si>
  <si>
    <t>17 NO. PARUAGAON</t>
  </si>
  <si>
    <t>479 KATANIGAON</t>
  </si>
  <si>
    <t>KACHARI GAON LPS</t>
  </si>
  <si>
    <t>18100515301</t>
  </si>
  <si>
    <t>18 NO. TALIAGAON</t>
  </si>
  <si>
    <t>PARUACHUK BIHARIGAON</t>
  </si>
  <si>
    <t>PANIKHAITI DEURIGAON</t>
  </si>
  <si>
    <t>KAMARGAON 2 NO. PANIGAON</t>
  </si>
  <si>
    <t>PUTANI KHUNDAMARA</t>
  </si>
  <si>
    <t>HATIGAON KUMARGAON</t>
  </si>
  <si>
    <t>BIHORAIGAON</t>
  </si>
  <si>
    <t>PANIKHAITI KATANI GAON</t>
  </si>
  <si>
    <t>2 NO. KATANIGAON SILPATA</t>
  </si>
  <si>
    <t>2 NO. KATANI SOLMARI</t>
  </si>
  <si>
    <t>LIGIRACHUK KALAIGAON</t>
  </si>
  <si>
    <t>GAYANGAON</t>
  </si>
  <si>
    <t>KATANI KAYAJANCHUCK</t>
  </si>
  <si>
    <t>KARHALIGAON</t>
  </si>
  <si>
    <t>114 NO. SONARIGAON</t>
  </si>
  <si>
    <t>14 NO. SONARIGAON</t>
  </si>
  <si>
    <t>CHUTIAGAON</t>
  </si>
  <si>
    <t>GAYANGAON SINGIAGAON</t>
  </si>
  <si>
    <t>13 NO ARJUNTOL</t>
  </si>
  <si>
    <t>7896628125</t>
  </si>
  <si>
    <t>SOMESRAI BORA</t>
  </si>
  <si>
    <t>9435362479</t>
  </si>
  <si>
    <t>SINGIAPUTANI MPHC</t>
  </si>
  <si>
    <t>NAYAMONI BORA</t>
  </si>
  <si>
    <t>NIRALA BORA</t>
  </si>
  <si>
    <t>9401393648</t>
  </si>
  <si>
    <t>98592462553</t>
  </si>
  <si>
    <t>9401670184</t>
  </si>
  <si>
    <t>NAYANMONI BORA</t>
  </si>
  <si>
    <t>9854247690</t>
  </si>
  <si>
    <t>9854515879</t>
  </si>
  <si>
    <t>PANIKHATI</t>
  </si>
  <si>
    <t>GITANJOLI DEVI</t>
  </si>
  <si>
    <t>MUN BORA</t>
  </si>
  <si>
    <t>9706976947</t>
  </si>
  <si>
    <t>ANU BARUTI</t>
  </si>
  <si>
    <t>RUNUMI KALITA</t>
  </si>
  <si>
    <t>9435479972</t>
  </si>
  <si>
    <t>9401355059</t>
  </si>
  <si>
    <t>RITA SAIKIA</t>
  </si>
  <si>
    <t>9401331066</t>
  </si>
  <si>
    <t>NONOI  SD AREA</t>
  </si>
  <si>
    <t>PANIKHATI SC</t>
  </si>
  <si>
    <t>8724053644</t>
  </si>
  <si>
    <t>KATHIATOLI BPHC</t>
  </si>
  <si>
    <t>BONTI DOIMARI</t>
  </si>
  <si>
    <t>PANIKHAITI SC</t>
  </si>
  <si>
    <t xml:space="preserve">GITANJOLI DEVI </t>
  </si>
  <si>
    <t>NIRUPAMA SAIKIA</t>
  </si>
  <si>
    <t>AJIMA BEGUM</t>
  </si>
  <si>
    <t>JINATARA BEGUM</t>
  </si>
  <si>
    <t>NAJMA BEGUM</t>
  </si>
  <si>
    <t>166 NO.MEDHI DEURIGAON SANKAR SANGHA</t>
  </si>
  <si>
    <t>167 NO.PUB KAMPUR</t>
  </si>
  <si>
    <t>168 NO.UTTAR CHANGCHAKI</t>
  </si>
  <si>
    <t>169 NO. DAKHIN CHANGCHAKI</t>
  </si>
  <si>
    <t>170 NO. CHANGCHAKI GAON PANCHAYAT</t>
  </si>
  <si>
    <t>171 NO. BORGAON LIBRARY</t>
  </si>
  <si>
    <t>172 NO. DEURIGAON LIBRARY</t>
  </si>
  <si>
    <t>173 NO. BOURGAON LP</t>
  </si>
  <si>
    <t>232 NO.PUB CHANGCHAKI</t>
  </si>
  <si>
    <t>253 NO. DEURIPATHAR NATUN ADARSHA</t>
  </si>
  <si>
    <t>303 NO. DAKHIN CHAMCHAKI BALIGAON</t>
  </si>
  <si>
    <t>360 NO. UTTAR CHANGCHAKI NATH GAON</t>
  </si>
  <si>
    <t>361 NO. NA- DEORIGAON BALIKUCHI</t>
  </si>
  <si>
    <t>362 NO. ASHOKTAL BANPALI GAON</t>
  </si>
  <si>
    <t>363 NO. MEDHI BHAKATGAON</t>
  </si>
  <si>
    <t>364 NO. PURANI DEURIGAON (AHOMCHUCK)</t>
  </si>
  <si>
    <t>365 NO. PATIAPAM</t>
  </si>
  <si>
    <t>366 NO.BALIKUCHI</t>
  </si>
  <si>
    <t>284 NO. GHILANI ADARSHAGAON</t>
  </si>
  <si>
    <t>314 NO. MODOIGAON</t>
  </si>
  <si>
    <t>315 NO. DAKHINPAT BHAKATGAON</t>
  </si>
  <si>
    <t>313 NO. MADHYA SARAIHAGI</t>
  </si>
  <si>
    <t>81 NO. DEBNARIKALI</t>
  </si>
  <si>
    <t>76 NO. DAKHINPAT BHAKATGAON</t>
  </si>
  <si>
    <t>77 DAKHIN KAMPUR ME</t>
  </si>
  <si>
    <t>312 NO. PACHIM GHILANI</t>
  </si>
  <si>
    <t>316 DEBNARIKALI MADHYAM KHANDA</t>
  </si>
  <si>
    <t>383 NO. BUTIKURA</t>
  </si>
  <si>
    <t>82 MUGASUNGIA</t>
  </si>
  <si>
    <t>83 NO. DHANTULA PUBLIC</t>
  </si>
  <si>
    <t>317 NO. GHILANI ATIGAON</t>
  </si>
  <si>
    <t>79 NO. GHILANI ME</t>
  </si>
  <si>
    <t>80 NO. GHILANI MUKTAB</t>
  </si>
  <si>
    <t>78 NO. GHILANI</t>
  </si>
  <si>
    <t>152 SANTIPATY</t>
  </si>
  <si>
    <t>153 DEKAGAON</t>
  </si>
  <si>
    <t>154 BURAPATIA</t>
  </si>
  <si>
    <t>155 TAKUDUBI</t>
  </si>
  <si>
    <t>156 PARALGURI</t>
  </si>
  <si>
    <t>157 KAMPUR BAZAR</t>
  </si>
  <si>
    <t>158 PACHANIJAR</t>
  </si>
  <si>
    <t>230 NO. 2 NO. TAKAU DUBI</t>
  </si>
  <si>
    <t>231 KAMPUR RLY GATE</t>
  </si>
  <si>
    <t>326 PURONA BAZAR</t>
  </si>
  <si>
    <t>327 BHALBHALIA GAON</t>
  </si>
  <si>
    <t>328 KAMPUR BUS STAND 2 NO.WARD</t>
  </si>
  <si>
    <t>329 KAILANPUR</t>
  </si>
  <si>
    <t>330 BILPAR</t>
  </si>
  <si>
    <t>331 SUKANPATY</t>
  </si>
  <si>
    <t>332 KAMPUR BUS STAND 3 NO. WARD</t>
  </si>
  <si>
    <t>334 BHABBHALIAGAON 3 NO. GATE</t>
  </si>
  <si>
    <t>159 NO. ATI KAMPUR</t>
  </si>
  <si>
    <t>160 NO. MAHGANIATI</t>
  </si>
  <si>
    <t>161 NO. DANANGAL</t>
  </si>
  <si>
    <t>162 NO. NIZ KAMPUR</t>
  </si>
  <si>
    <t>163 NO. GUWALAGAM</t>
  </si>
  <si>
    <t>164 NO. KEKURIBARI TRIBAL</t>
  </si>
  <si>
    <t>165 NO. PALASHA</t>
  </si>
  <si>
    <t>231 NO. PERALIGURI</t>
  </si>
  <si>
    <t>290 NO. DAGAM</t>
  </si>
  <si>
    <t>300 NO. KALAIKHUWA</t>
  </si>
  <si>
    <t>320 NO. KALAIKHUWA</t>
  </si>
  <si>
    <t>321 NO. ATI KAMPUR</t>
  </si>
  <si>
    <t>322 NO. GUWALAGAON</t>
  </si>
  <si>
    <t>323 NO. MAHGANI ATI</t>
  </si>
  <si>
    <t>324 NO. PUBDARANGAIAL</t>
  </si>
  <si>
    <t>325 NO. BHEBENGATI</t>
  </si>
  <si>
    <t>318 NO. ATI GAON</t>
  </si>
  <si>
    <t>319 NO. MAHGARIATI</t>
  </si>
  <si>
    <t>145 WEST TETELISARA</t>
  </si>
  <si>
    <t>146 BAMUNJAN LP</t>
  </si>
  <si>
    <t>147 PUB TETELISARA</t>
  </si>
  <si>
    <t>148 TETELISARA GRANT</t>
  </si>
  <si>
    <t>149 BHALBHALIA BORGHAT</t>
  </si>
  <si>
    <t>150 MAJARATI</t>
  </si>
  <si>
    <t>151 WEST TETELISARA BHATIKURI</t>
  </si>
  <si>
    <t>269 PUB KHALOI BHANGA</t>
  </si>
  <si>
    <t>271 HALOWA BHAKATGAON</t>
  </si>
  <si>
    <t>309 PACHIM KALABHANGA BAMUNIJAN</t>
  </si>
  <si>
    <t>333 PACHIM KALABHANGA PALASABARI</t>
  </si>
  <si>
    <t>335  2 NO. MAJORATI</t>
  </si>
  <si>
    <t>336 PACHIM TETELISARA NIKHARIPAR</t>
  </si>
  <si>
    <t>PUB KAMPUR SC</t>
  </si>
  <si>
    <t>Mira Rani Kar</t>
  </si>
  <si>
    <t>ANJANA SAIKIA</t>
  </si>
  <si>
    <t>CHANGCHAKI SC</t>
  </si>
  <si>
    <t>Aroti Borah</t>
  </si>
  <si>
    <t>KALYANI DEVI</t>
  </si>
  <si>
    <t>NIRU SAIKIA</t>
  </si>
  <si>
    <t>ANJONA SAIKIA</t>
  </si>
  <si>
    <t xml:space="preserve">DIPALI BORA  </t>
  </si>
  <si>
    <t>SUSITRA KAKOTI</t>
  </si>
  <si>
    <t>GHILANI SC</t>
  </si>
  <si>
    <t>Minu Das</t>
  </si>
  <si>
    <t>RAJMAI HAZARIKA</t>
  </si>
  <si>
    <t>KALAIKHOWA SC</t>
  </si>
  <si>
    <t>Anu Borah</t>
  </si>
  <si>
    <t>TUTUMONI DAS</t>
  </si>
  <si>
    <t>TUTUMONI BANIA</t>
  </si>
  <si>
    <t>JYOTSHNA MUDOI</t>
  </si>
  <si>
    <t>KAMPUR FRU</t>
  </si>
  <si>
    <t>Sumitra Bordoloi</t>
  </si>
  <si>
    <t>PHULMAI BHARALI</t>
  </si>
  <si>
    <t>TARU GOSWAMI</t>
  </si>
  <si>
    <t>MONI DEKA</t>
  </si>
  <si>
    <t>Jinu Laskar</t>
  </si>
  <si>
    <t>RUMI BORA</t>
  </si>
  <si>
    <t>POPI SAIKIA</t>
  </si>
  <si>
    <t>DIPALI DAS</t>
  </si>
  <si>
    <t>BISANTI MAZUMDER</t>
  </si>
  <si>
    <t>TILEMAI BORA</t>
  </si>
  <si>
    <t>KUSESWARI DEVI</t>
  </si>
  <si>
    <t>KALPANA LASKAR</t>
  </si>
  <si>
    <t>RINA DAS</t>
  </si>
  <si>
    <t>PUB TETELISARA</t>
  </si>
  <si>
    <t>Rumi Borah</t>
  </si>
  <si>
    <t>PARUL BISWAS</t>
  </si>
  <si>
    <t>NIZ  KAMPUR</t>
  </si>
  <si>
    <t>PUB TETELISARA SC</t>
  </si>
  <si>
    <t xml:space="preserve">PUTUMONI BORA </t>
  </si>
  <si>
    <t>BHANU BORDOLOI</t>
  </si>
  <si>
    <t>JOYANTI BORA</t>
  </si>
  <si>
    <t>LAKHI MAI SAIKIA</t>
  </si>
  <si>
    <t>TELI ATI SC</t>
  </si>
  <si>
    <t xml:space="preserve">BOBITA BORA </t>
  </si>
  <si>
    <t>DHARMESWARI</t>
  </si>
  <si>
    <t>ANUPRAVA DAS</t>
  </si>
  <si>
    <t>02/05/2019, 3/5/19</t>
  </si>
  <si>
    <t>9435468248</t>
  </si>
  <si>
    <t>LAHIRI ME</t>
  </si>
  <si>
    <t>18100517803</t>
  </si>
  <si>
    <t>GARABARI LPS</t>
  </si>
  <si>
    <t>18100517701</t>
  </si>
  <si>
    <t>SAGUNBAHI MAZGAON LPS</t>
  </si>
  <si>
    <t>18100517801</t>
  </si>
  <si>
    <t>NIZ KATHIATOLI ADARSHA LPS</t>
  </si>
  <si>
    <t>18100517403</t>
  </si>
  <si>
    <t>KATHIATOLI HSS</t>
  </si>
  <si>
    <t>18100515303</t>
  </si>
  <si>
    <t>HS</t>
  </si>
  <si>
    <t>RANGALOO GAON GYANDEEP MES</t>
  </si>
  <si>
    <t>18100517705</t>
  </si>
  <si>
    <t>RANGALOO NEW LPS</t>
  </si>
  <si>
    <t>18100517703</t>
  </si>
  <si>
    <t>NIZ KATHIATOLI BALIKA LPS</t>
  </si>
  <si>
    <t>18100517402</t>
  </si>
  <si>
    <t>9854359937</t>
  </si>
  <si>
    <t>9706368862</t>
  </si>
  <si>
    <t>9401356726</t>
  </si>
  <si>
    <t>9954513599</t>
  </si>
  <si>
    <t>9707257522</t>
  </si>
  <si>
    <t>9401515905</t>
  </si>
  <si>
    <t xml:space="preserve">DIPIKA CHOUDHARY </t>
  </si>
  <si>
    <t>8486289221</t>
  </si>
  <si>
    <t>9401440955</t>
  </si>
  <si>
    <t>12/05/2019 13/5/19</t>
  </si>
  <si>
    <t>MON, TUE</t>
  </si>
  <si>
    <t>19/5/19 - 22/5/19</t>
  </si>
  <si>
    <t>MON - THU</t>
  </si>
  <si>
    <t>26/5/19, 27/9/19</t>
  </si>
  <si>
    <t>MON , TUE</t>
  </si>
  <si>
    <t>338 SAGUNBAHI BORDHINI</t>
  </si>
  <si>
    <t>339 SAGUNBAHI TEA ESTATE</t>
  </si>
  <si>
    <t>341 RANGALOO GORABARI KACHARIGAON</t>
  </si>
  <si>
    <t>308 SINGRAPATTY</t>
  </si>
  <si>
    <t>04/05/2019, 6/5/19</t>
  </si>
  <si>
    <t>SAT, MON</t>
  </si>
  <si>
    <t>FRI, SAT</t>
  </si>
  <si>
    <t>10/5/19-11/5/19</t>
  </si>
  <si>
    <t>KEYAJAN LPS</t>
  </si>
  <si>
    <t>45 NO. KATANI GAON MAQTAB</t>
  </si>
  <si>
    <t>SINGIA PATHARI SWHID MVS</t>
  </si>
  <si>
    <t>KATONI GAON MEM</t>
  </si>
  <si>
    <t>942 NO. KARHALIGAON LP</t>
  </si>
  <si>
    <t>549 NO. PARUA GAON LPS</t>
  </si>
  <si>
    <t>LATE RATNA KT. BARKAKATI LP</t>
  </si>
  <si>
    <t>SINGIA POTANI MVS</t>
  </si>
  <si>
    <t>47 NO. SINGIA POTANI LP</t>
  </si>
  <si>
    <t>SINGIA POTANI HS</t>
  </si>
  <si>
    <t>7399769408</t>
  </si>
  <si>
    <t>9854534262</t>
  </si>
  <si>
    <t/>
  </si>
  <si>
    <t>9435368956</t>
  </si>
  <si>
    <t>9401523647</t>
  </si>
  <si>
    <t>9859546913</t>
  </si>
  <si>
    <t>9401318013</t>
  </si>
  <si>
    <t>9577010492</t>
  </si>
  <si>
    <t>9577094842</t>
  </si>
  <si>
    <t>9435722030</t>
  </si>
  <si>
    <t>PASHIM NANOI H.S.</t>
  </si>
  <si>
    <t>TEA GRANT GARDEN</t>
  </si>
  <si>
    <t>NADHAR BAJOR CHUK</t>
  </si>
  <si>
    <t>31 NO. MAZ POTANI LPS</t>
  </si>
  <si>
    <t>18100501301</t>
  </si>
  <si>
    <t>BAJOR CHUK JALAH</t>
  </si>
  <si>
    <t>ADARSHA GHAGAR GAON</t>
  </si>
  <si>
    <t>BARHAMPUR HAZARIKA CHUCK</t>
  </si>
  <si>
    <t>ANDHA VIDYALAY</t>
  </si>
  <si>
    <t>BRAHAMAPUR  TINIALI BORTUP</t>
  </si>
  <si>
    <t>URIA GAON GIRL'S MVS</t>
  </si>
  <si>
    <t>18100521502</t>
  </si>
  <si>
    <t>BRAHAMPUR BHAKAT GAON</t>
  </si>
  <si>
    <t>BARHAMPUR SIVASTHAN</t>
  </si>
  <si>
    <t>HATIANIVALA</t>
  </si>
  <si>
    <t>MAJPUTANI BISAN CHUK</t>
  </si>
  <si>
    <t>MAJPUTANI GARAK</t>
  </si>
  <si>
    <t>PUTANI MAHARTOP</t>
  </si>
  <si>
    <t>RANGAJAN GAON</t>
  </si>
  <si>
    <t>NIJ GOMOTHAGAON</t>
  </si>
  <si>
    <t>UPER KURI GARUBAT</t>
  </si>
  <si>
    <t>GUMUTHAGAON</t>
  </si>
  <si>
    <t>1 NO. KALUJUGI</t>
  </si>
  <si>
    <t>2 NO. NEDHARGAON</t>
  </si>
  <si>
    <t>3 NO. GHUGAR GAON</t>
  </si>
  <si>
    <t>4 NO. MAJPUTANI</t>
  </si>
  <si>
    <t>5 NO. NIZ GUMOTHAGAON</t>
  </si>
  <si>
    <t>6 NO. KOMAR GOAN MOHOR CHUCK</t>
  </si>
  <si>
    <t>SRI MANTA SANKAR M. BLIND MES</t>
  </si>
  <si>
    <t>18100500802</t>
  </si>
  <si>
    <t>HATIONI BHETA LPS</t>
  </si>
  <si>
    <t>18100501101</t>
  </si>
  <si>
    <t>819 NO. GOGHAR GAON LPS</t>
  </si>
  <si>
    <t>18100501201</t>
  </si>
  <si>
    <t>BARHAMPUR SSI HSS</t>
  </si>
  <si>
    <t>18100523302</t>
  </si>
  <si>
    <t>ADARSHA GAON LPS</t>
  </si>
  <si>
    <t>18100501401</t>
  </si>
  <si>
    <t>GOMOTHA GAON LPS</t>
  </si>
  <si>
    <t>18100501501</t>
  </si>
  <si>
    <t>BARHAMPUR SSA GIRLS HS</t>
  </si>
  <si>
    <t>18100500806</t>
  </si>
  <si>
    <t>SIBASTHAN LPS</t>
  </si>
  <si>
    <t>18100501402</t>
  </si>
  <si>
    <t>GOGAR GAON SWAHID BALIKA LP</t>
  </si>
  <si>
    <t>18100501602</t>
  </si>
  <si>
    <t>SRI MANTA SANKAR M. BLIND LP</t>
  </si>
  <si>
    <t>18100500803</t>
  </si>
  <si>
    <t>566 NO. POTANI KAMAR GAON LPS</t>
  </si>
  <si>
    <t>18100501202</t>
  </si>
  <si>
    <t>BARHAMPUR BETELION LP</t>
  </si>
  <si>
    <t>18100523303</t>
  </si>
  <si>
    <t>281 NO. BARHAMPUR LP</t>
  </si>
  <si>
    <t>18100523304</t>
  </si>
  <si>
    <t>SREEMANA SANKAR MISSION BLIND</t>
  </si>
  <si>
    <t>18100500805</t>
  </si>
  <si>
    <t>POTANI G. SWHID BALIKA LPS</t>
  </si>
  <si>
    <t>18100501601</t>
  </si>
  <si>
    <t>AUNIATI MES</t>
  </si>
  <si>
    <t>18100521401</t>
  </si>
  <si>
    <t>KARAYANI MAJARATI</t>
  </si>
  <si>
    <t>KARAYANI CHALAPARA</t>
  </si>
  <si>
    <t>KARAYANI  MAJARATI HANGULICHUK</t>
  </si>
  <si>
    <t xml:space="preserve"> 7 NO GADHARIA GAON </t>
  </si>
  <si>
    <t>AUNIATI CHARIALI</t>
  </si>
  <si>
    <t>MARANGIAL PATHAR CHUCK</t>
  </si>
  <si>
    <t>CHUTIA MARANGIAL</t>
  </si>
  <si>
    <t>KARAYANI BAMUNGAON</t>
  </si>
  <si>
    <t>GADHARIA CHAMUAH</t>
  </si>
  <si>
    <t>MARAGIAL RISI PATTY</t>
  </si>
  <si>
    <t>URIAGAON NABAJYOTI PATHAR</t>
  </si>
  <si>
    <t xml:space="preserve">7 NO. GADHARIAGAON </t>
  </si>
  <si>
    <t>8 NO. KARAYANI HENGULICHUCK</t>
  </si>
  <si>
    <t>9 NO. MARANGIAL</t>
  </si>
  <si>
    <t>10 NO. URIAGAON LIBRARY</t>
  </si>
  <si>
    <t>11 NO. NABARUPA</t>
  </si>
  <si>
    <t>12 NO. NORTAM GAON</t>
  </si>
  <si>
    <t>29 NO. URIA GAON BALAK LPS</t>
  </si>
  <si>
    <t>18100521501</t>
  </si>
  <si>
    <t>196 NO. SUNARI GAON LPS</t>
  </si>
  <si>
    <t>18100501302</t>
  </si>
  <si>
    <t>BENUDHAR SARMA LPS</t>
  </si>
  <si>
    <t>18100521301</t>
  </si>
  <si>
    <t>27 NO. NARTAM GAON  LPS</t>
  </si>
  <si>
    <t>18100521402</t>
  </si>
  <si>
    <t>BARHAMPUR SD</t>
  </si>
  <si>
    <t>BHANU SAIKIA</t>
  </si>
  <si>
    <t>RUPSHREE DEVI</t>
  </si>
  <si>
    <t>BINA SAIKIA</t>
  </si>
  <si>
    <t>GHOGHAR GAON SC</t>
  </si>
  <si>
    <t>ANJALI SAIKIA</t>
  </si>
  <si>
    <t xml:space="preserve">ANILA BORA </t>
  </si>
  <si>
    <t>RINA SAIKIA</t>
  </si>
  <si>
    <t>BAGIMAI HAZARIKA</t>
  </si>
  <si>
    <t>URIAGAON SC</t>
  </si>
  <si>
    <t>AKANTI BORA</t>
  </si>
  <si>
    <t>SEUTI HAZARIKA</t>
  </si>
  <si>
    <t>MINA DAS KALITA</t>
  </si>
  <si>
    <t>DULU KALITA</t>
  </si>
  <si>
    <t>ANU BAROTI</t>
  </si>
  <si>
    <t>9954733387</t>
  </si>
  <si>
    <t>9957395725</t>
  </si>
  <si>
    <t>9435954899</t>
  </si>
  <si>
    <t>9435925037</t>
  </si>
  <si>
    <t>9401615795</t>
  </si>
  <si>
    <t>9401875087</t>
  </si>
  <si>
    <t>9435471327</t>
  </si>
  <si>
    <t>9401024829</t>
  </si>
  <si>
    <t>PURNIMA SAIKIA</t>
  </si>
  <si>
    <t>9401162269</t>
  </si>
  <si>
    <t>9954850626</t>
  </si>
  <si>
    <t>9854972449</t>
  </si>
  <si>
    <t>8724968134</t>
  </si>
  <si>
    <t>9435799389</t>
  </si>
  <si>
    <t>9954187645</t>
  </si>
  <si>
    <t>9864643279</t>
  </si>
  <si>
    <t>NORTTOM GAON SC</t>
  </si>
  <si>
    <t>RUPALI BHARALI</t>
  </si>
  <si>
    <t>KARAYANI MPHC</t>
  </si>
  <si>
    <t>RINTI BARUAH</t>
  </si>
  <si>
    <t>BHANU GAYAN</t>
  </si>
  <si>
    <t>JANMONI SAIKIA</t>
  </si>
  <si>
    <t>9435438483</t>
  </si>
  <si>
    <t>9401307912</t>
  </si>
  <si>
    <t>SONARIGAON Sc</t>
  </si>
  <si>
    <t>RINA BORA</t>
  </si>
  <si>
    <t>GUNEMAI HAZARIKA</t>
  </si>
  <si>
    <t>9401702943</t>
  </si>
  <si>
    <t>10/08/2019-14/8/19</t>
  </si>
  <si>
    <t>SAT-WED</t>
  </si>
  <si>
    <t>17/08/2019 - 19/8/19</t>
  </si>
  <si>
    <t>SAT-MON</t>
  </si>
  <si>
    <t>1No.Changmaji Mikir Gaon</t>
  </si>
  <si>
    <t>207 NO.Geging Reseve</t>
  </si>
  <si>
    <t>Modertoli Segundanga</t>
  </si>
  <si>
    <t>268 NO. Jungle Block Pachim
Khanda</t>
  </si>
  <si>
    <t>Bedoati Majar Khanda</t>
  </si>
  <si>
    <t>270 Jugijan</t>
  </si>
  <si>
    <t>271 Lambabasha</t>
  </si>
  <si>
    <t>272 Bengchuri Chuburi</t>
  </si>
  <si>
    <t>273 Pub Lasker Chuk</t>
  </si>
  <si>
    <t>274 Bheleuguri 
Bagoridanga</t>
  </si>
  <si>
    <t>275 Sarupather
Muga Chuburi</t>
  </si>
  <si>
    <t>276 Bheleuguri
Nepalikhuti</t>
  </si>
  <si>
    <t>277 Bheleuguri
Satnamigaon</t>
  </si>
  <si>
    <t>Bakumari</t>
  </si>
  <si>
    <t>279 NO. Pub - Changmaji</t>
  </si>
  <si>
    <t>230 NO.Changmaji Reserve</t>
  </si>
  <si>
    <t xml:space="preserve"> Pub - Modartali</t>
  </si>
  <si>
    <t>64 NO. SARUPATHAR GAYAPRASAD</t>
  </si>
  <si>
    <t>65 NO. LALMATI</t>
  </si>
  <si>
    <t>66 NO. KACHARIGAON</t>
  </si>
  <si>
    <t>67 NO. BHELEUGURI PATHAR LP</t>
  </si>
  <si>
    <t>68 NO. BHELEUGURI PATHAR ME</t>
  </si>
  <si>
    <t>69 NO. CHANGMAJI PATHAR LP</t>
  </si>
  <si>
    <t>272 NO. CHANGMAJI PATHAR ISLAM BASTI</t>
  </si>
  <si>
    <t>468 NO. SARUPATHAR MUGA SINGI 48 NO. BLOCK</t>
  </si>
  <si>
    <t>BHELOWGURI LPS</t>
  </si>
  <si>
    <t>18100501701</t>
  </si>
  <si>
    <t>BHELOWGURI MES</t>
  </si>
  <si>
    <t>18100501902</t>
  </si>
  <si>
    <t>LALMATI LPS</t>
  </si>
  <si>
    <t>18100501703</t>
  </si>
  <si>
    <t>BHELOWGURI PATHAR LPS</t>
  </si>
  <si>
    <t>18100501801</t>
  </si>
  <si>
    <t>48 NO BLOCK MKB</t>
  </si>
  <si>
    <t>18100523401</t>
  </si>
  <si>
    <t>BINA RONGHANGPI</t>
  </si>
  <si>
    <t>CHANGMAJI SC</t>
  </si>
  <si>
    <t>GITANJALI KAKATI</t>
  </si>
  <si>
    <t>PADMAWATI BORO</t>
  </si>
  <si>
    <t>JANGHAL BLOCK SC</t>
  </si>
  <si>
    <t xml:space="preserve">SALEHA BEGUM </t>
  </si>
  <si>
    <t xml:space="preserve">NASIMBANU BEGUM </t>
  </si>
  <si>
    <t>PACHIM BEDUATI</t>
  </si>
  <si>
    <t xml:space="preserve">ELIJA BEGUM </t>
  </si>
  <si>
    <t>JUSHNA BEGUM</t>
  </si>
  <si>
    <t>PIYARA BEGUM</t>
  </si>
  <si>
    <t>BHELOWGURI SC</t>
  </si>
  <si>
    <t xml:space="preserve">RUBINI BASUMUTARY </t>
  </si>
  <si>
    <t>KARIMA BEGUM</t>
  </si>
  <si>
    <t>MANJURANI DAS</t>
  </si>
  <si>
    <t>PRINOTI BORA</t>
  </si>
  <si>
    <t>NEHARUN NESSA</t>
  </si>
  <si>
    <t xml:space="preserve"> RUKSANA BEGUM </t>
  </si>
  <si>
    <t>MODERTOLI SC</t>
  </si>
  <si>
    <t xml:space="preserve">GUNAMAI DEVI </t>
  </si>
  <si>
    <t>KHUDAZA BEGUM</t>
  </si>
  <si>
    <t>MAYARANI DEY</t>
  </si>
  <si>
    <t>AMIRUN NESSA</t>
  </si>
  <si>
    <t>TERABAI KHATUN</t>
  </si>
  <si>
    <t>9854715647</t>
  </si>
  <si>
    <t>9954845568</t>
  </si>
  <si>
    <t>9859123297</t>
  </si>
  <si>
    <t>9957760297</t>
  </si>
  <si>
    <t>9957745704</t>
  </si>
  <si>
    <t>BARBIL LPS</t>
  </si>
  <si>
    <t>223 NO. SARAIHAGI LP</t>
  </si>
  <si>
    <t>AWC</t>
  </si>
  <si>
    <t>224 NO, NEPALIBASTI</t>
  </si>
  <si>
    <t>BARCHALI LP</t>
  </si>
  <si>
    <t>18100522901</t>
  </si>
  <si>
    <t>225 NO. KACHARIGAON</t>
  </si>
  <si>
    <t>226 NO. MAJBORPATHAR</t>
  </si>
  <si>
    <t>BARPATHAR PROGATISIL MES</t>
  </si>
  <si>
    <t>227 NO. PANBARI KALIBARI</t>
  </si>
  <si>
    <t>228 NO. BORCHALI</t>
  </si>
  <si>
    <t>229 NO. BORPATHAR J.B.</t>
  </si>
  <si>
    <t>239 MAISAM NATHGAON</t>
  </si>
  <si>
    <t>240 NO. DOLONI ARONG</t>
  </si>
  <si>
    <t>BORPATHAR GOVT LPS</t>
  </si>
  <si>
    <t>DOLONI ARANG LP</t>
  </si>
  <si>
    <t>295 NO. SARAIHAGI AWC</t>
  </si>
  <si>
    <t>MAISAM NEPALI BASTI LPS</t>
  </si>
  <si>
    <t>296 NO. UDMOU BHELOGURI</t>
  </si>
  <si>
    <t>434 BHILOGURI ATI UTAR BARBIL</t>
  </si>
  <si>
    <t>435 NO. MADHYA PANIGAON</t>
  </si>
  <si>
    <t>436 NO. BORBIL SAISAM</t>
  </si>
  <si>
    <t>MAJ BARPATHAR KACHARIGAON LP</t>
  </si>
  <si>
    <t>437 NO. 1  NO. MOINAPATHAR</t>
  </si>
  <si>
    <t>438 NO. BAITHALANGSU LENGERIGURI NIZ</t>
  </si>
  <si>
    <t>439 NO. BAITHALANGSU LENGERIGURI RANGAGARH UTTAR</t>
  </si>
  <si>
    <t>440 NO. BAITHALANGSU LENGERIGURI RANGAGARH UTTAR</t>
  </si>
  <si>
    <t>PANBARI LPS</t>
  </si>
  <si>
    <t>210 no. CHITOLMARI BILONI</t>
  </si>
  <si>
    <t>211 NO. DAKHIN AMERY</t>
  </si>
  <si>
    <t>1 NO. RAJAPAHAR LP</t>
  </si>
  <si>
    <t>MAKARSHALI</t>
  </si>
  <si>
    <t>221 NO. SINGIMARI LP</t>
  </si>
  <si>
    <t>213 NO.SINGIMARI NANKE</t>
  </si>
  <si>
    <t>214 NO.SINGIMARI DAKHIN NANKE</t>
  </si>
  <si>
    <t>215 NO. UTTAR AMERY KAMARPHA</t>
  </si>
  <si>
    <t>BARPANI COLONY LPS</t>
  </si>
  <si>
    <t>BARPANI TRIBEL LPS</t>
  </si>
  <si>
    <t>458 LEPROSHEE COLONY</t>
  </si>
  <si>
    <t>241 1 NO. RAJA PAHAR</t>
  </si>
  <si>
    <t>BARPATHAR PRAGOTISIL HIGH SCHOOL</t>
  </si>
  <si>
    <t>214 UTTAR AMERY JNUGTHANG</t>
  </si>
  <si>
    <t>BORAPANI FOREST L.P</t>
  </si>
  <si>
    <t>453 SANTIPUR BARBIL</t>
  </si>
  <si>
    <t>454 SANTIPUR  UDAIPUR</t>
  </si>
  <si>
    <t>BARPATHAR LP</t>
  </si>
  <si>
    <t>455 BELEGURI UTTAR  BARBIL</t>
  </si>
  <si>
    <t>456 RAJAGAON BAHBARI</t>
  </si>
  <si>
    <t>CHITALMARI LPS</t>
  </si>
  <si>
    <t>457 KALIBARI  BHAK SUNG ROAD</t>
  </si>
  <si>
    <t>459 CHITALMARI GARU GAON</t>
  </si>
  <si>
    <t>460 CHITALMARI KACHARIGAON</t>
  </si>
  <si>
    <t>CHITALMARI ME</t>
  </si>
  <si>
    <t>461 2 NO. JUNGTHUNG</t>
  </si>
  <si>
    <t>462 BORPANI COLONY KALIBARI</t>
  </si>
  <si>
    <t>DAKHIN JAR BAGAN LPS</t>
  </si>
  <si>
    <t>GANESHPUR MAINOWSRI LPS</t>
  </si>
  <si>
    <t>18100522903</t>
  </si>
  <si>
    <t>JUNGTHUNG LPS</t>
  </si>
  <si>
    <t>18100527201</t>
  </si>
  <si>
    <t>KHARUPINDHA GOVT L.P</t>
  </si>
  <si>
    <t>MADHABPARA HS</t>
  </si>
  <si>
    <t>MAKAR SHALI LPS</t>
  </si>
  <si>
    <t>MAKHAN GAON LPS</t>
  </si>
  <si>
    <t>SANTIPUR LPS</t>
  </si>
  <si>
    <t>SINGIMARI BALIKA ME</t>
  </si>
  <si>
    <t>9435561781</t>
  </si>
  <si>
    <t>SILDUBI SC</t>
  </si>
  <si>
    <t>MADHURIMA KAKOTI.</t>
  </si>
  <si>
    <t>MINA HAZARIKA</t>
  </si>
  <si>
    <t>PUB BORPATHAR</t>
  </si>
  <si>
    <t>MARI RONGPIPI</t>
  </si>
  <si>
    <t>9435654645</t>
  </si>
  <si>
    <t>RUPALA BASUMATARY</t>
  </si>
  <si>
    <t>ARUNA KHAKLARY</t>
  </si>
  <si>
    <t>HEMANTI DEVI</t>
  </si>
  <si>
    <t>ARUNA KHAKHLARI.</t>
  </si>
  <si>
    <t>BIMALA BASUMATARY</t>
  </si>
  <si>
    <t>SINGIMARI S/D</t>
  </si>
  <si>
    <t>PURNIMA DAS.</t>
  </si>
  <si>
    <t>SITALMARI SC.</t>
  </si>
  <si>
    <t>INDIRA TIMONGPI.</t>
  </si>
  <si>
    <t>JAHANARA BEGUM.</t>
  </si>
  <si>
    <t>SINGIMARI SD.</t>
  </si>
  <si>
    <t>LAKHI SARKAR.</t>
  </si>
  <si>
    <t>9435218568</t>
  </si>
  <si>
    <t>LAKHI SARKAR</t>
  </si>
  <si>
    <t>JHARNA SHILL</t>
  </si>
  <si>
    <t>9401516060</t>
  </si>
  <si>
    <t>RUMA DUTTA</t>
  </si>
  <si>
    <t>9401181642</t>
  </si>
  <si>
    <t>NIYATI DAS</t>
  </si>
  <si>
    <t>9435405622</t>
  </si>
  <si>
    <t>PHULU PAUL</t>
  </si>
  <si>
    <t>FULU PAUL</t>
  </si>
  <si>
    <t>9401164040</t>
  </si>
  <si>
    <t>PUB-BORPATHER SC</t>
  </si>
  <si>
    <t>MERRY RONGPIPI.</t>
  </si>
  <si>
    <t>HEMANTI DEVI.</t>
  </si>
  <si>
    <t>RUMA DUTTO</t>
  </si>
  <si>
    <t>8486733593</t>
  </si>
  <si>
    <t>SINGIMARI SD</t>
  </si>
  <si>
    <t>GEETA DAS.</t>
  </si>
  <si>
    <t>SILDUBI SC.</t>
  </si>
  <si>
    <t>MADHURIMA KAKATI.</t>
  </si>
  <si>
    <t>MOINA ENGTIPI.</t>
  </si>
  <si>
    <t>SITALMARI SC</t>
  </si>
  <si>
    <t>RAMILA MARAK</t>
  </si>
  <si>
    <t>RUMA DUTTA.</t>
  </si>
  <si>
    <t>8011712557</t>
  </si>
  <si>
    <t>NIYATI DAS.</t>
  </si>
  <si>
    <t>HAMIDA KHATUN</t>
  </si>
  <si>
    <t>9435400445</t>
  </si>
  <si>
    <t>7896905144</t>
  </si>
  <si>
    <t>MINA HAZARIKA.</t>
  </si>
  <si>
    <t>9435956132</t>
  </si>
  <si>
    <t>8471964228</t>
  </si>
  <si>
    <t>PURNIMA DAS</t>
  </si>
  <si>
    <t>JHARNA SILL</t>
  </si>
  <si>
    <t>MINA SUTRADHAR</t>
  </si>
  <si>
    <t>9435922677</t>
  </si>
  <si>
    <t>21/08/2019, 22/8/19</t>
  </si>
  <si>
    <t>WED, THU</t>
  </si>
  <si>
    <t>23/08/2019 , 24/8/19</t>
  </si>
  <si>
    <t>27NO. Sarupathar Lalmati</t>
  </si>
  <si>
    <t>Sarupathar No. 1</t>
  </si>
  <si>
    <t>28 Beleuguri Pathar</t>
  </si>
  <si>
    <t>29 SARUPATHAR MUGACHUNGI Block No. 48</t>
  </si>
  <si>
    <t>30 NO. Beleuguri  gaon</t>
  </si>
  <si>
    <t>31 NO. Beleuguri No. 1</t>
  </si>
  <si>
    <t>200 Bheleuguri Asamiagaon</t>
  </si>
  <si>
    <t>201 Adarshhagaon Pubkhanda</t>
  </si>
  <si>
    <t>5/9/19, 06/09/2019</t>
  </si>
  <si>
    <t>09/09/2019, 10/9/19</t>
  </si>
  <si>
    <t>TUE, WED</t>
  </si>
  <si>
    <t>12/09/2019, 13/9/19</t>
  </si>
  <si>
    <t>16/09/2019, 17/9/19</t>
  </si>
  <si>
    <t>TUE , WED</t>
  </si>
  <si>
    <t>19/09/2019, 20/9/19</t>
  </si>
  <si>
    <t>23/09/2019, 24/9/19</t>
  </si>
  <si>
    <t>05/09/2019, 6/9/19</t>
  </si>
  <si>
    <t>19/9/19, 20/09/2019</t>
  </si>
  <si>
    <t>THU, FRI</t>
  </si>
  <si>
    <t>26/09/2019, 27/9/19</t>
  </si>
  <si>
    <t>KANDOLI SC</t>
  </si>
  <si>
    <t>MINA TASSA</t>
  </si>
  <si>
    <t>MODERTOLI HS</t>
  </si>
  <si>
    <t>18100503211</t>
  </si>
  <si>
    <t>SRI SRI SANKAR DEV LALMATI LP</t>
  </si>
  <si>
    <t>18100501704</t>
  </si>
  <si>
    <t>KHAKANJURI LP</t>
  </si>
  <si>
    <t>18100502102</t>
  </si>
  <si>
    <t>UTTAR CHANMAJI LP</t>
  </si>
  <si>
    <t>18100501903</t>
  </si>
  <si>
    <t>CHANMAJI MIKIRGAON LP</t>
  </si>
  <si>
    <t>18100501904</t>
  </si>
  <si>
    <t>BHELEUGURI PATHAR P. KHNDA L(V</t>
  </si>
  <si>
    <t>18100501804</t>
  </si>
  <si>
    <t>RAM JIBAN LP(V)</t>
  </si>
  <si>
    <t>18100501905</t>
  </si>
  <si>
    <t>SARU PATHAR LPS</t>
  </si>
  <si>
    <t>18100502101</t>
  </si>
  <si>
    <t>BHELOWGURI PATHER MADYAM KHANDA L.P</t>
  </si>
  <si>
    <t>18100501708</t>
  </si>
  <si>
    <t>9401402506</t>
  </si>
  <si>
    <t>7399685543</t>
  </si>
  <si>
    <t>ANISHA BEGUM</t>
  </si>
  <si>
    <t>9864946381</t>
  </si>
  <si>
    <t>9435954544</t>
  </si>
  <si>
    <t>9957818325</t>
  </si>
  <si>
    <t>9678533537</t>
  </si>
  <si>
    <t>9435433931</t>
  </si>
  <si>
    <t>70 NO. CHANGMAJI MIKIRGHAT</t>
  </si>
  <si>
    <t>CHANGMAJI NOBI KARBI LPS</t>
  </si>
  <si>
    <t>18100503203</t>
  </si>
  <si>
    <t>71 NO. MODERTOLI</t>
  </si>
  <si>
    <t>72 NO. CHANGMAJI MORRA GAON</t>
  </si>
  <si>
    <t>SRI SRI SANKARDEV CHANGMAJI LP</t>
  </si>
  <si>
    <t>18100503301</t>
  </si>
  <si>
    <t>73 NO. CHANGMAJI MIKIR PATHAR</t>
  </si>
  <si>
    <t>74 NO. CHANGMAJI AK LASKAR</t>
  </si>
  <si>
    <t>BHUKUMARI JANAJATI LPS</t>
  </si>
  <si>
    <t>18100503401</t>
  </si>
  <si>
    <t>75 NO. CHANGMAJI KARBI GAON</t>
  </si>
  <si>
    <t>267 NO. CHANGMAJI EN PARA</t>
  </si>
  <si>
    <t>38 NO. BINAKANDI</t>
  </si>
  <si>
    <t>MOINA TERANGPI</t>
  </si>
  <si>
    <t>8011378439</t>
  </si>
  <si>
    <t>7896609648</t>
  </si>
  <si>
    <t>9864967306</t>
  </si>
  <si>
    <t>01/06/2019, 3/6/19</t>
  </si>
  <si>
    <t>8/6/19, 10/06/2019</t>
  </si>
  <si>
    <t>11/6/19, 12/6/19</t>
  </si>
  <si>
    <t>42 NO.NIZ KATHIATOLI GAON PANCHAYAT</t>
  </si>
  <si>
    <t>43 NO.TUBUKI GRANT</t>
  </si>
  <si>
    <t>44 NO. SAGUNBAHI MAJGAON</t>
  </si>
  <si>
    <t>45 NO.JUMURMUR (ST)</t>
  </si>
  <si>
    <t>47 NO.PACHIM KAWAIMARI</t>
  </si>
  <si>
    <t>48 .HAWAIGRANT</t>
  </si>
  <si>
    <t>KATHIATOLI</t>
  </si>
  <si>
    <t>JUMURMUR SC</t>
  </si>
  <si>
    <t xml:space="preserve">RASMITA DAS </t>
  </si>
  <si>
    <t>DHARMESWARI BORA</t>
  </si>
  <si>
    <t>MINA DEVI</t>
  </si>
  <si>
    <t>216 NO. GORAKHAHANIA</t>
  </si>
  <si>
    <t>183051011001</t>
  </si>
  <si>
    <t>217 NO. MATIKULA</t>
  </si>
  <si>
    <t>183051011002</t>
  </si>
  <si>
    <t>218 NO. CHANDAL CHANGMAJI</t>
  </si>
  <si>
    <t>183051011003</t>
  </si>
  <si>
    <t>219 NO. KHERONI 9 NO.</t>
  </si>
  <si>
    <t>183051011004</t>
  </si>
  <si>
    <t>220 NO. 300 AREA MAJGAON</t>
  </si>
  <si>
    <t>183051011005</t>
  </si>
  <si>
    <t>221 NO. BORPUKHURIPAR</t>
  </si>
  <si>
    <t>183051011006</t>
  </si>
  <si>
    <t>222 NO. LUTUMARIKACHARIGAON</t>
  </si>
  <si>
    <t>183051011007</t>
  </si>
  <si>
    <t>243 NO. PADUM PUKHURI 11 NO.</t>
  </si>
  <si>
    <t>183051011008</t>
  </si>
  <si>
    <t>244NO. KHERANI MKB</t>
  </si>
  <si>
    <t>183051011009</t>
  </si>
  <si>
    <t>245 NO. LONGJUP PADUMONI JARANI</t>
  </si>
  <si>
    <t>183051011010</t>
  </si>
  <si>
    <t>292 NO. LUTUMARI RANIPUKHURI</t>
  </si>
  <si>
    <t>183051011011</t>
  </si>
  <si>
    <t>293 NO. KHERONI MAJGAON</t>
  </si>
  <si>
    <t>183051011012</t>
  </si>
  <si>
    <t>29 4 NO. LUTUMARI MENGAON NONKE</t>
  </si>
  <si>
    <t>183051011013</t>
  </si>
  <si>
    <t>442 NO. BORGHORIA LALMATI</t>
  </si>
  <si>
    <t>183051011014</t>
  </si>
  <si>
    <t>443 NO. BORSALONA</t>
  </si>
  <si>
    <t>183051011015</t>
  </si>
  <si>
    <t>444 NO. LONGJUP MAJGAON</t>
  </si>
  <si>
    <t>183051011016</t>
  </si>
  <si>
    <t>445 NO. PUB LUTUMARI PAR</t>
  </si>
  <si>
    <t>183051011017</t>
  </si>
  <si>
    <t>446 NO. LUTUMARI TUPAKUCHI</t>
  </si>
  <si>
    <t>183051011018</t>
  </si>
  <si>
    <t>447 NO. KHERONI 12 NO. TONGIA BAZAR</t>
  </si>
  <si>
    <t>183051011019</t>
  </si>
  <si>
    <t>448 NO. LUTUMARI MAJORATI</t>
  </si>
  <si>
    <t>183051011020</t>
  </si>
  <si>
    <t>449 (I) NO. JADUPATHAR</t>
  </si>
  <si>
    <t>183051011021</t>
  </si>
  <si>
    <t>450 NO. DADASH MAJGAON RANI PATHAR</t>
  </si>
  <si>
    <t>183051011022</t>
  </si>
  <si>
    <t>451 NO. KHERONI 1 NO. BIJOY PUR</t>
  </si>
  <si>
    <t>183051011023</t>
  </si>
  <si>
    <t>452 NO. LUTUMARI SONAPUR</t>
  </si>
  <si>
    <t>183051011024</t>
  </si>
  <si>
    <t>209 DAKHIN JARBAGAN</t>
  </si>
  <si>
    <t>210 NO. CHITOLMARI BILONI</t>
  </si>
  <si>
    <t>212 MAKARSHALI</t>
  </si>
  <si>
    <t>214 SINGIMARI DAKHIN NANKE</t>
  </si>
  <si>
    <t>215 UTTAR AMERY KAMARPHA</t>
  </si>
  <si>
    <t>242 NO. 2 NO.  JARBAGAN</t>
  </si>
  <si>
    <t>297 JNUGTHANG</t>
  </si>
  <si>
    <t xml:space="preserve">RANIPUKHURI SC </t>
  </si>
  <si>
    <t>BHABANI BORAH</t>
  </si>
  <si>
    <t>PRAMILA BORA</t>
  </si>
  <si>
    <t>LONGJUP SC</t>
  </si>
  <si>
    <t>BABY SAIKIA.</t>
  </si>
  <si>
    <t>HIMESWARI SAIKIA</t>
  </si>
  <si>
    <t>LUTUMARI SC</t>
  </si>
  <si>
    <t>PRATIVA DAS</t>
  </si>
  <si>
    <t>UMME KHAIRUN NESSA</t>
  </si>
  <si>
    <t>JINAMONI DEVI</t>
  </si>
  <si>
    <t>KULSUMA BEGUM</t>
  </si>
  <si>
    <t>REJIA KHATOON</t>
  </si>
  <si>
    <t xml:space="preserve">HOMESWARI DEVI </t>
  </si>
  <si>
    <t xml:space="preserve">RAMIJA KHATUN </t>
  </si>
  <si>
    <t>BIMALA BOSUMATARY</t>
  </si>
  <si>
    <t>PUB BORPATHAR SC</t>
  </si>
  <si>
    <t xml:space="preserve">MOINA ENGTIPI </t>
  </si>
  <si>
    <t>JAHANARA BEGUM</t>
  </si>
  <si>
    <t>415 HALDHI ATI 7 NO. WARD</t>
  </si>
  <si>
    <t>KACHUA S/D</t>
  </si>
  <si>
    <t>BULU SRIMANTA</t>
  </si>
  <si>
    <t xml:space="preserve">HASINA BEGUM </t>
  </si>
  <si>
    <t>188 NO. CHANGKHULA MUKTAB</t>
  </si>
  <si>
    <t>CHANKHULA</t>
  </si>
  <si>
    <t xml:space="preserve">ANITA BORA </t>
  </si>
  <si>
    <t>NAGAON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</si>
</sst>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8"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family val="2"/>
    </font>
    <font>
      <sz val="10"/>
      <color theme="1"/>
      <name val="Arial"/>
      <family val="2"/>
    </font>
    <font>
      <sz val="10"/>
      <name val="Cambria"/>
      <family val="1"/>
      <scheme val="major"/>
    </font>
    <font>
      <sz val="11"/>
      <color rgb="FF000000"/>
      <name val="Calibri"/>
      <family val="2"/>
    </font>
    <font>
      <sz val="11"/>
      <color rgb="FF000000"/>
      <name val="Calibri"/>
      <family val="2"/>
      <charset val="1"/>
    </font>
    <font>
      <sz val="11"/>
      <name val="Calibri"/>
      <family val="2"/>
    </font>
    <font>
      <sz val="10"/>
      <name val="MS Sans Serif"/>
      <family val="2"/>
    </font>
    <font>
      <sz val="12"/>
      <name val="Calibri"/>
      <family val="2"/>
    </font>
    <font>
      <sz val="10"/>
      <color theme="1"/>
      <name val="Cambria"/>
      <family val="1"/>
      <scheme val="major"/>
    </font>
    <font>
      <sz val="11"/>
      <name val="Cambria"/>
      <family val="1"/>
      <scheme val="major"/>
    </font>
    <font>
      <sz val="11"/>
      <color rgb="FF000000"/>
      <name val="Calibri"/>
      <family val="2"/>
      <scheme val="minor"/>
    </font>
    <font>
      <sz val="10"/>
      <name val="Calibri"/>
      <family val="2"/>
      <scheme val="minor"/>
    </font>
    <font>
      <sz val="10"/>
      <color theme="1"/>
      <name val="Calibri"/>
      <family val="2"/>
      <scheme val="minor"/>
    </font>
    <font>
      <sz val="11"/>
      <name val="Calibri"/>
      <family val="2"/>
      <scheme val="minor"/>
    </font>
    <font>
      <sz val="11"/>
      <name val="Arial"/>
      <family val="2"/>
    </font>
    <font>
      <sz val="11"/>
      <color theme="1"/>
      <name val="Arial"/>
      <family val="2"/>
    </font>
    <font>
      <sz val="11"/>
      <name val="Arial Narrow"/>
      <family val="2"/>
    </font>
    <font>
      <sz val="10"/>
      <color rgb="FF000000"/>
      <name val="Calibri"/>
      <family val="2"/>
      <scheme val="minor"/>
    </font>
    <font>
      <sz val="10"/>
      <color indexed="8"/>
      <name val="Calibri"/>
      <family val="2"/>
      <scheme val="minor"/>
    </font>
    <font>
      <sz val="8"/>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0" fontId="18" fillId="0" borderId="0"/>
    <xf numFmtId="0" fontId="22" fillId="0" borderId="0"/>
    <xf numFmtId="0" fontId="24" fillId="0" borderId="0"/>
    <xf numFmtId="0" fontId="24" fillId="0" borderId="0"/>
    <xf numFmtId="0" fontId="24" fillId="0" borderId="0"/>
  </cellStyleXfs>
  <cellXfs count="30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 xfId="0" applyFont="1" applyFill="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3" fillId="0" borderId="0" xfId="0" applyFont="1" applyProtection="1">
      <protection locked="0"/>
    </xf>
    <xf numFmtId="0" fontId="19" fillId="0" borderId="1" xfId="0" applyFont="1" applyFill="1" applyBorder="1" applyAlignment="1" applyProtection="1">
      <alignment wrapText="1"/>
      <protection locked="0"/>
    </xf>
    <xf numFmtId="0" fontId="19" fillId="0" borderId="1" xfId="0" applyFont="1" applyFill="1" applyBorder="1" applyProtection="1">
      <protection locked="0"/>
    </xf>
    <xf numFmtId="0" fontId="18" fillId="0" borderId="1" xfId="0" applyFont="1" applyFill="1" applyBorder="1" applyAlignment="1" applyProtection="1">
      <alignment horizontal="left"/>
      <protection locked="0"/>
    </xf>
    <xf numFmtId="0" fontId="0" fillId="0" borderId="1" xfId="0" applyFill="1" applyBorder="1" applyProtection="1">
      <protection locked="0"/>
    </xf>
    <xf numFmtId="0" fontId="0" fillId="0" borderId="1" xfId="0" applyBorder="1" applyAlignment="1" applyProtection="1">
      <alignment horizontal="left"/>
      <protection locked="0"/>
    </xf>
    <xf numFmtId="0" fontId="20" fillId="0" borderId="1" xfId="1"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protection locked="0"/>
    </xf>
    <xf numFmtId="0" fontId="23" fillId="0" borderId="1" xfId="2"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left"/>
      <protection locked="0"/>
    </xf>
    <xf numFmtId="0" fontId="0" fillId="0" borderId="1" xfId="0" applyBorder="1" applyProtection="1">
      <protection locked="0"/>
    </xf>
    <xf numFmtId="0" fontId="20" fillId="0" borderId="1" xfId="1"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wrapText="1"/>
      <protection locked="0"/>
    </xf>
    <xf numFmtId="0" fontId="24" fillId="0" borderId="1" xfId="3" applyFont="1" applyFill="1" applyBorder="1" applyProtection="1">
      <protection locked="0"/>
    </xf>
    <xf numFmtId="0" fontId="25" fillId="0" borderId="7" xfId="0" applyFont="1" applyFill="1" applyBorder="1" applyAlignment="1" applyProtection="1">
      <alignment vertical="center" wrapText="1"/>
      <protection locked="0"/>
    </xf>
    <xf numFmtId="0" fontId="25" fillId="0" borderId="1"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2" fillId="0" borderId="1" xfId="2" applyNumberFormat="1" applyBorder="1" applyProtection="1">
      <protection locked="0"/>
    </xf>
    <xf numFmtId="0" fontId="22" fillId="0" borderId="1" xfId="2" applyBorder="1" applyProtection="1">
      <protection locked="0"/>
    </xf>
    <xf numFmtId="0" fontId="22" fillId="0" borderId="1" xfId="2" applyBorder="1" applyAlignment="1" applyProtection="1">
      <alignment horizontal="center" vertical="center"/>
      <protection locked="0"/>
    </xf>
    <xf numFmtId="0" fontId="19" fillId="0" borderId="1" xfId="0" applyFont="1" applyFill="1" applyBorder="1" applyAlignment="1" applyProtection="1">
      <alignment horizontal="right" wrapText="1"/>
      <protection locked="0"/>
    </xf>
    <xf numFmtId="0" fontId="1" fillId="0" borderId="1" xfId="0" applyFont="1" applyFill="1" applyBorder="1" applyAlignment="1" applyProtection="1">
      <alignment horizontal="center" vertical="center"/>
      <protection locked="0"/>
    </xf>
    <xf numFmtId="0" fontId="18" fillId="0" borderId="1" xfId="0" applyFont="1" applyFill="1" applyBorder="1" applyProtection="1">
      <protection locked="0"/>
    </xf>
    <xf numFmtId="0" fontId="18" fillId="0" borderId="11" xfId="0" applyFont="1" applyFill="1" applyBorder="1" applyAlignment="1" applyProtection="1">
      <alignment horizontal="left" wrapText="1"/>
      <protection locked="0"/>
    </xf>
    <xf numFmtId="0" fontId="3" fillId="0" borderId="0" xfId="0" applyFont="1" applyAlignment="1" applyProtection="1">
      <alignment horizontal="center" vertical="center"/>
      <protection locked="0"/>
    </xf>
    <xf numFmtId="0" fontId="23" fillId="0" borderId="1" xfId="2" applyNumberFormat="1" applyFont="1" applyFill="1" applyBorder="1" applyAlignment="1" applyProtection="1">
      <alignment vertical="center" wrapText="1"/>
      <protection locked="0"/>
    </xf>
    <xf numFmtId="0" fontId="19" fillId="0" borderId="1" xfId="0" applyFont="1" applyBorder="1" applyAlignment="1" applyProtection="1">
      <alignment wrapText="1"/>
      <protection locked="0"/>
    </xf>
    <xf numFmtId="0" fontId="19" fillId="0" borderId="1" xfId="0" applyFont="1" applyBorder="1" applyProtection="1">
      <protection locked="0"/>
    </xf>
    <xf numFmtId="0" fontId="26" fillId="0" borderId="1" xfId="1" applyFont="1" applyFill="1" applyBorder="1" applyAlignment="1" applyProtection="1">
      <alignment horizontal="left" vertical="center" wrapText="1"/>
      <protection locked="0"/>
    </xf>
    <xf numFmtId="0" fontId="3" fillId="0" borderId="2" xfId="0" applyFont="1" applyFill="1" applyBorder="1" applyAlignment="1" applyProtection="1">
      <alignment horizontal="right" vertical="center"/>
      <protection locked="0"/>
    </xf>
    <xf numFmtId="0" fontId="0" fillId="0"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protection locked="0"/>
    </xf>
    <xf numFmtId="0" fontId="27" fillId="0" borderId="1" xfId="0" applyFont="1" applyFill="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28" fillId="0" borderId="1" xfId="0" applyFont="1" applyFill="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29" fillId="0" borderId="1" xfId="3" applyFont="1" applyFill="1" applyBorder="1" applyProtection="1">
      <protection locked="0"/>
    </xf>
    <xf numFmtId="0" fontId="28" fillId="5" borderId="1" xfId="0" applyFont="1" applyFill="1" applyBorder="1" applyAlignment="1" applyProtection="1">
      <alignment vertical="center" wrapText="1"/>
      <protection locked="0"/>
    </xf>
    <xf numFmtId="0" fontId="0" fillId="5" borderId="1"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9" fillId="5" borderId="1" xfId="3" applyFont="1" applyFill="1" applyBorder="1" applyProtection="1">
      <protection locked="0"/>
    </xf>
    <xf numFmtId="0" fontId="30" fillId="0" borderId="1" xfId="0" applyFont="1" applyBorder="1" applyAlignment="1" applyProtection="1">
      <alignment horizontal="left" wrapText="1"/>
      <protection locked="0"/>
    </xf>
    <xf numFmtId="0" fontId="0" fillId="0" borderId="0" xfId="0" applyFont="1" applyProtection="1">
      <protection locked="0"/>
    </xf>
    <xf numFmtId="0" fontId="30" fillId="0" borderId="1" xfId="0" applyFont="1" applyBorder="1" applyAlignment="1" applyProtection="1">
      <alignment horizontal="left"/>
      <protection locked="0"/>
    </xf>
    <xf numFmtId="0" fontId="30" fillId="0" borderId="1" xfId="0" applyFont="1" applyBorder="1" applyAlignment="1" applyProtection="1">
      <alignment wrapText="1"/>
      <protection locked="0"/>
    </xf>
    <xf numFmtId="0" fontId="30" fillId="0" borderId="1" xfId="0" applyFont="1" applyBorder="1" applyProtection="1">
      <protection locked="0"/>
    </xf>
    <xf numFmtId="0" fontId="30" fillId="0" borderId="1" xfId="0" applyFont="1" applyFill="1" applyBorder="1" applyAlignment="1" applyProtection="1">
      <alignment horizontal="left" wrapText="1"/>
      <protection locked="0"/>
    </xf>
    <xf numFmtId="0" fontId="30" fillId="0" borderId="1" xfId="0" applyFont="1" applyFill="1" applyBorder="1" applyAlignment="1" applyProtection="1">
      <alignment wrapText="1"/>
      <protection locked="0"/>
    </xf>
    <xf numFmtId="0" fontId="30" fillId="0" borderId="1" xfId="0" applyFont="1" applyFill="1" applyBorder="1" applyProtection="1">
      <protection locked="0"/>
    </xf>
    <xf numFmtId="0" fontId="29" fillId="0" borderId="1" xfId="0" applyFont="1" applyFill="1" applyBorder="1" applyAlignment="1" applyProtection="1">
      <alignment horizontal="left" wrapText="1"/>
      <protection locked="0"/>
    </xf>
    <xf numFmtId="0" fontId="0" fillId="0" borderId="2" xfId="0" applyFont="1" applyFill="1" applyBorder="1" applyAlignment="1" applyProtection="1">
      <alignment horizontal="left" vertical="center"/>
      <protection locked="0"/>
    </xf>
    <xf numFmtId="1" fontId="0"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0" fontId="23" fillId="0" borderId="1" xfId="4" applyFont="1" applyFill="1" applyBorder="1" applyAlignment="1" applyProtection="1">
      <alignment vertical="center" wrapText="1"/>
      <protection locked="0"/>
    </xf>
    <xf numFmtId="0" fontId="0" fillId="0" borderId="1" xfId="0" applyFont="1" applyBorder="1" applyAlignment="1" applyProtection="1">
      <alignment horizontal="right"/>
      <protection locked="0"/>
    </xf>
    <xf numFmtId="0" fontId="0" fillId="0" borderId="1" xfId="0" applyFont="1" applyBorder="1" applyProtection="1">
      <protection locked="0"/>
    </xf>
    <xf numFmtId="0" fontId="29" fillId="0" borderId="1" xfId="1" applyFont="1" applyFill="1" applyBorder="1" applyAlignment="1" applyProtection="1">
      <alignment horizontal="left" vertical="center" wrapText="1"/>
      <protection locked="0"/>
    </xf>
    <xf numFmtId="0" fontId="0" fillId="0" borderId="1" xfId="0" applyFont="1" applyFill="1" applyBorder="1" applyAlignment="1" applyProtection="1">
      <alignment horizontal="right" vertical="center" wrapText="1"/>
      <protection locked="0"/>
    </xf>
    <xf numFmtId="0" fontId="0" fillId="0" borderId="1" xfId="0" applyFont="1" applyFill="1" applyBorder="1" applyProtection="1">
      <protection locked="0"/>
    </xf>
    <xf numFmtId="0" fontId="0" fillId="5" borderId="1" xfId="0" applyFont="1" applyFill="1" applyBorder="1" applyAlignment="1" applyProtection="1">
      <alignment horizontal="right" vertical="center" wrapText="1"/>
      <protection locked="0"/>
    </xf>
    <xf numFmtId="0" fontId="0" fillId="5" borderId="1" xfId="0" applyFont="1" applyFill="1" applyBorder="1" applyProtection="1">
      <protection locked="0"/>
    </xf>
    <xf numFmtId="0" fontId="29" fillId="5" borderId="1" xfId="1" applyFont="1" applyFill="1" applyBorder="1" applyAlignment="1" applyProtection="1">
      <alignment horizontal="left" vertical="center" wrapText="1"/>
      <protection locked="0"/>
    </xf>
    <xf numFmtId="0" fontId="0" fillId="5" borderId="1" xfId="0" applyFont="1" applyFill="1" applyBorder="1" applyAlignment="1" applyProtection="1">
      <alignment horizontal="right"/>
      <protection locked="0"/>
    </xf>
    <xf numFmtId="0" fontId="0" fillId="5" borderId="1" xfId="0" applyFont="1" applyFill="1" applyBorder="1" applyAlignment="1" applyProtection="1">
      <alignment vertical="center" wrapText="1"/>
      <protection locked="0"/>
    </xf>
    <xf numFmtId="0" fontId="29" fillId="0" borderId="1" xfId="0" applyFont="1" applyFill="1" applyBorder="1" applyProtection="1">
      <protection locked="0"/>
    </xf>
    <xf numFmtId="0" fontId="0" fillId="10" borderId="2" xfId="0" applyFont="1" applyFill="1" applyBorder="1" applyAlignment="1" applyProtection="1">
      <alignment horizontal="left" vertical="center"/>
      <protection locked="0"/>
    </xf>
    <xf numFmtId="0" fontId="29" fillId="0" borderId="0" xfId="0" applyFont="1" applyFill="1" applyProtection="1">
      <protection locked="0"/>
    </xf>
    <xf numFmtId="0" fontId="30" fillId="0" borderId="1" xfId="0" applyFont="1" applyBorder="1" applyAlignment="1" applyProtection="1">
      <alignment horizontal="right" wrapText="1"/>
      <protection locked="0"/>
    </xf>
    <xf numFmtId="0" fontId="30" fillId="0" borderId="1" xfId="0" applyFont="1" applyFill="1" applyBorder="1" applyAlignment="1" applyProtection="1">
      <alignment horizontal="right" wrapText="1"/>
      <protection locked="0"/>
    </xf>
    <xf numFmtId="0" fontId="31"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wrapText="1"/>
      <protection locked="0"/>
    </xf>
    <xf numFmtId="0" fontId="0" fillId="0" borderId="1" xfId="0" applyFont="1" applyFill="1" applyBorder="1" applyAlignment="1" applyProtection="1">
      <alignment wrapText="1"/>
      <protection locked="0"/>
    </xf>
    <xf numFmtId="0" fontId="32" fillId="0" borderId="1" xfId="0" applyFont="1" applyFill="1" applyBorder="1" applyAlignment="1" applyProtection="1">
      <alignment horizontal="left" wrapText="1"/>
      <protection locked="0"/>
    </xf>
    <xf numFmtId="0" fontId="33" fillId="0" borderId="1" xfId="0" applyFont="1" applyFill="1" applyBorder="1" applyAlignment="1" applyProtection="1">
      <alignment horizontal="right" wrapText="1"/>
      <protection locked="0"/>
    </xf>
    <xf numFmtId="0" fontId="33" fillId="0" borderId="1" xfId="0" applyFont="1" applyBorder="1" applyAlignment="1" applyProtection="1">
      <alignment wrapText="1"/>
      <protection locked="0"/>
    </xf>
    <xf numFmtId="0" fontId="33" fillId="0" borderId="1" xfId="0" applyFont="1" applyBorder="1" applyProtection="1">
      <protection locked="0"/>
    </xf>
    <xf numFmtId="0" fontId="33" fillId="0" borderId="1" xfId="0" applyFont="1" applyBorder="1" applyAlignment="1" applyProtection="1">
      <alignment horizontal="right"/>
      <protection locked="0"/>
    </xf>
    <xf numFmtId="0" fontId="31" fillId="0" borderId="1" xfId="0" applyFont="1" applyFill="1" applyBorder="1" applyProtection="1">
      <protection locked="0"/>
    </xf>
    <xf numFmtId="14" fontId="0" fillId="0" borderId="2" xfId="0" applyNumberFormat="1" applyFont="1" applyFill="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0" fillId="0" borderId="1" xfId="0" applyBorder="1" applyAlignment="1" applyProtection="1">
      <alignment horizontal="right"/>
      <protection locked="0"/>
    </xf>
    <xf numFmtId="0" fontId="0" fillId="0" borderId="1" xfId="0" applyFill="1" applyBorder="1" applyAlignment="1" applyProtection="1">
      <alignment horizontal="right" vertical="center" wrapText="1"/>
      <protection locked="0"/>
    </xf>
    <xf numFmtId="0" fontId="32" fillId="0" borderId="1" xfId="0" applyFont="1" applyFill="1" applyBorder="1" applyProtection="1">
      <protection locked="0"/>
    </xf>
    <xf numFmtId="0" fontId="19" fillId="0" borderId="1" xfId="0" applyFont="1" applyFill="1" applyBorder="1" applyAlignment="1" applyProtection="1">
      <alignment horizontal="left" wrapText="1"/>
      <protection locked="0"/>
    </xf>
    <xf numFmtId="0" fontId="3" fillId="0" borderId="2" xfId="0" applyNumberFormat="1" applyFont="1" applyFill="1" applyBorder="1" applyAlignment="1" applyProtection="1">
      <alignment horizontal="right" vertical="center"/>
      <protection locked="0"/>
    </xf>
    <xf numFmtId="0" fontId="0" fillId="0" borderId="1" xfId="0" applyFill="1" applyBorder="1" applyAlignment="1" applyProtection="1">
      <alignment horizontal="left" vertical="center"/>
      <protection locked="0"/>
    </xf>
    <xf numFmtId="0" fontId="19" fillId="0" borderId="1" xfId="0" applyFont="1" applyBorder="1" applyAlignment="1" applyProtection="1">
      <alignment horizontal="right" wrapText="1"/>
      <protection locked="0"/>
    </xf>
    <xf numFmtId="0" fontId="21" fillId="0" borderId="1" xfId="0" applyFont="1" applyFill="1" applyBorder="1" applyAlignment="1" applyProtection="1">
      <alignment horizontal="right" vertical="center" wrapText="1"/>
      <protection locked="0"/>
    </xf>
    <xf numFmtId="0" fontId="24" fillId="0" borderId="1" xfId="3" applyFont="1" applyFill="1" applyBorder="1" applyAlignment="1" applyProtection="1">
      <alignment horizontal="right"/>
      <protection locked="0"/>
    </xf>
    <xf numFmtId="0" fontId="34" fillId="0" borderId="2" xfId="0" applyFont="1" applyFill="1" applyBorder="1" applyAlignment="1" applyProtection="1">
      <alignment horizontal="right" vertical="center"/>
      <protection locked="0"/>
    </xf>
    <xf numFmtId="0" fontId="29" fillId="0" borderId="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center" wrapText="1"/>
      <protection locked="0"/>
    </xf>
    <xf numFmtId="0" fontId="30" fillId="0" borderId="1" xfId="0" applyFont="1" applyFill="1" applyBorder="1" applyAlignment="1" applyProtection="1">
      <alignment horizontal="center"/>
      <protection locked="0"/>
    </xf>
    <xf numFmtId="0" fontId="35" fillId="0" borderId="1" xfId="0" applyFont="1" applyFill="1" applyBorder="1" applyAlignment="1" applyProtection="1">
      <alignment vertical="center" wrapText="1"/>
      <protection locked="0"/>
    </xf>
    <xf numFmtId="0" fontId="30" fillId="0" borderId="1" xfId="0" applyFont="1" applyBorder="1" applyAlignment="1" applyProtection="1">
      <alignment horizontal="left" vertical="center" wrapText="1"/>
      <protection locked="0"/>
    </xf>
    <xf numFmtId="0" fontId="29" fillId="0" borderId="1" xfId="3" applyFont="1" applyFill="1" applyBorder="1" applyAlignment="1" applyProtection="1">
      <alignment horizontal="center"/>
      <protection locked="0"/>
    </xf>
    <xf numFmtId="0" fontId="30" fillId="0" borderId="1" xfId="0" applyFont="1" applyBorder="1" applyAlignment="1" applyProtection="1">
      <alignment horizontal="center" wrapText="1"/>
      <protection locked="0"/>
    </xf>
    <xf numFmtId="0" fontId="30" fillId="0" borderId="1" xfId="0" applyFont="1" applyBorder="1" applyAlignment="1" applyProtection="1">
      <alignment horizontal="center"/>
      <protection locked="0"/>
    </xf>
    <xf numFmtId="0" fontId="29" fillId="0" borderId="11" xfId="0" applyFont="1" applyFill="1" applyBorder="1" applyAlignment="1" applyProtection="1">
      <alignment horizontal="left" wrapText="1"/>
      <protection locked="0"/>
    </xf>
    <xf numFmtId="0" fontId="30" fillId="0" borderId="11" xfId="0" applyFont="1" applyBorder="1" applyAlignment="1" applyProtection="1">
      <alignment horizontal="right" wrapText="1"/>
      <protection locked="0"/>
    </xf>
    <xf numFmtId="0" fontId="29" fillId="0" borderId="1" xfId="0" applyFont="1" applyFill="1" applyBorder="1" applyAlignment="1" applyProtection="1">
      <alignment horizontal="left"/>
      <protection locked="0"/>
    </xf>
    <xf numFmtId="0" fontId="29" fillId="0" borderId="1"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29" fillId="0" borderId="1" xfId="1" applyFont="1" applyFill="1" applyBorder="1" applyAlignment="1" applyProtection="1">
      <alignment horizontal="left" vertical="center"/>
      <protection locked="0"/>
    </xf>
    <xf numFmtId="0" fontId="29" fillId="0" borderId="1" xfId="1" applyFont="1" applyFill="1" applyBorder="1" applyAlignment="1" applyProtection="1">
      <alignment horizontal="center" vertical="center"/>
      <protection locked="0"/>
    </xf>
    <xf numFmtId="0" fontId="36" fillId="0" borderId="1" xfId="1" applyFont="1" applyFill="1" applyBorder="1" applyAlignment="1" applyProtection="1">
      <alignment horizontal="left" vertical="center"/>
      <protection locked="0"/>
    </xf>
    <xf numFmtId="0" fontId="36" fillId="0" borderId="1" xfId="1" applyFont="1" applyFill="1" applyBorder="1" applyAlignment="1" applyProtection="1">
      <alignment horizontal="center" vertical="center"/>
      <protection locked="0"/>
    </xf>
    <xf numFmtId="0" fontId="29" fillId="0" borderId="1" xfId="1" applyFont="1" applyFill="1" applyBorder="1" applyAlignment="1" applyProtection="1">
      <alignment horizontal="center" vertical="center" wrapText="1"/>
      <protection locked="0"/>
    </xf>
    <xf numFmtId="0" fontId="29" fillId="0" borderId="0" xfId="0" applyFont="1" applyFill="1" applyAlignment="1" applyProtection="1">
      <alignment horizontal="left"/>
      <protection locked="0"/>
    </xf>
    <xf numFmtId="0" fontId="29" fillId="0" borderId="1" xfId="0" applyNumberFormat="1" applyFont="1" applyFill="1" applyBorder="1" applyAlignment="1" applyProtection="1">
      <alignment horizontal="left"/>
      <protection locked="0"/>
    </xf>
    <xf numFmtId="0" fontId="30" fillId="0" borderId="0" xfId="0" applyFont="1" applyAlignment="1" applyProtection="1">
      <alignment horizontal="left"/>
      <protection locked="0"/>
    </xf>
    <xf numFmtId="0" fontId="30" fillId="0" borderId="1" xfId="0" applyFont="1" applyBorder="1" applyAlignment="1" applyProtection="1">
      <alignment horizontal="center" vertical="center"/>
      <protection locked="0"/>
    </xf>
    <xf numFmtId="1" fontId="30" fillId="0" borderId="1" xfId="0" applyNumberFormat="1"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29" fillId="0" borderId="2"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protection locked="0"/>
    </xf>
    <xf numFmtId="0" fontId="30" fillId="0" borderId="1" xfId="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wrapText="1"/>
      <protection locked="0"/>
    </xf>
    <xf numFmtId="0" fontId="23" fillId="0" borderId="1" xfId="4" applyFont="1" applyFill="1" applyBorder="1" applyAlignment="1" applyProtection="1">
      <alignment horizontal="right" vertical="center" wrapText="1"/>
      <protection locked="0"/>
    </xf>
    <xf numFmtId="0" fontId="23" fillId="0" borderId="1" xfId="2" applyNumberFormat="1" applyFont="1" applyFill="1" applyBorder="1" applyAlignment="1" applyProtection="1">
      <alignment horizontal="right" vertical="center" wrapText="1"/>
      <protection locked="0"/>
    </xf>
    <xf numFmtId="0" fontId="23" fillId="0" borderId="1" xfId="5"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0" fontId="19" fillId="0" borderId="1" xfId="0" applyFont="1" applyBorder="1" applyAlignment="1" applyProtection="1">
      <alignment horizontal="right"/>
      <protection locked="0"/>
    </xf>
    <xf numFmtId="1" fontId="3" fillId="0" borderId="1" xfId="0" applyNumberFormat="1" applyFont="1" applyBorder="1" applyAlignment="1" applyProtection="1">
      <alignment horizontal="right" vertical="center" wrapText="1"/>
      <protection locked="0"/>
    </xf>
    <xf numFmtId="0" fontId="19" fillId="0" borderId="1" xfId="0" applyFont="1" applyFill="1" applyBorder="1" applyAlignment="1" applyProtection="1">
      <alignment horizontal="right"/>
      <protection locked="0"/>
    </xf>
    <xf numFmtId="0" fontId="3" fillId="0" borderId="2" xfId="0" applyFont="1" applyFill="1" applyBorder="1" applyAlignment="1" applyProtection="1">
      <alignment horizontal="left" vertical="center"/>
      <protection locked="0"/>
    </xf>
    <xf numFmtId="0" fontId="3" fillId="0" borderId="1" xfId="0" applyFont="1" applyBorder="1" applyAlignment="1" applyProtection="1">
      <alignment horizontal="left"/>
      <protection locked="0"/>
    </xf>
    <xf numFmtId="0" fontId="20" fillId="0" borderId="1" xfId="1" applyFont="1" applyFill="1" applyBorder="1" applyAlignment="1" applyProtection="1">
      <alignment horizontal="right" vertical="center" wrapText="1"/>
      <protection locked="0"/>
    </xf>
    <xf numFmtId="0" fontId="3" fillId="0" borderId="1" xfId="0" applyFont="1" applyBorder="1" applyAlignment="1" applyProtection="1">
      <alignment horizontal="right"/>
      <protection locked="0"/>
    </xf>
    <xf numFmtId="0" fontId="33" fillId="0" borderId="4" xfId="0" applyFont="1" applyFill="1" applyBorder="1" applyAlignment="1" applyProtection="1">
      <alignment horizontal="right" vertical="center"/>
      <protection locked="0"/>
    </xf>
    <xf numFmtId="0" fontId="32"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right" vertical="center"/>
      <protection locked="0"/>
    </xf>
    <xf numFmtId="0" fontId="32" fillId="0" borderId="1" xfId="0" applyFont="1" applyFill="1" applyBorder="1" applyAlignment="1" applyProtection="1">
      <alignment horizontal="center" vertical="center"/>
      <protection locked="0"/>
    </xf>
    <xf numFmtId="0" fontId="32" fillId="0" borderId="1" xfId="0" applyFont="1" applyFill="1" applyBorder="1" applyAlignment="1" applyProtection="1">
      <alignment horizontal="right" vertical="center"/>
      <protection locked="0"/>
    </xf>
    <xf numFmtId="0" fontId="31" fillId="0" borderId="1" xfId="3" applyFont="1" applyFill="1" applyBorder="1" applyAlignment="1" applyProtection="1">
      <alignment horizontal="center"/>
      <protection locked="0"/>
    </xf>
    <xf numFmtId="0" fontId="31" fillId="0" borderId="2"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protection locked="0"/>
    </xf>
    <xf numFmtId="0" fontId="31" fillId="0" borderId="2" xfId="0" applyFont="1" applyBorder="1" applyAlignment="1" applyProtection="1">
      <alignment horizontal="center" vertical="center" wrapText="1"/>
      <protection locked="0"/>
    </xf>
    <xf numFmtId="0" fontId="31" fillId="0" borderId="4"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37" fillId="0" borderId="1" xfId="1"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wrapText="1"/>
      <protection locked="0"/>
    </xf>
    <xf numFmtId="0" fontId="31" fillId="0" borderId="1" xfId="0" applyFont="1" applyFill="1" applyBorder="1" applyAlignment="1" applyProtection="1">
      <alignment horizontal="right" vertical="center"/>
      <protection locked="0"/>
    </xf>
    <xf numFmtId="0" fontId="0" fillId="10" borderId="4" xfId="0" applyFont="1" applyFill="1" applyBorder="1" applyAlignment="1" applyProtection="1">
      <alignment horizontal="left" vertical="center"/>
      <protection locked="0"/>
    </xf>
    <xf numFmtId="14" fontId="33" fillId="0" borderId="2" xfId="0" quotePrefix="1" applyNumberFormat="1" applyFont="1" applyFill="1" applyBorder="1" applyAlignment="1" applyProtection="1">
      <alignment horizontal="right" vertical="center"/>
      <protection locked="0"/>
    </xf>
    <xf numFmtId="0" fontId="33" fillId="0" borderId="2" xfId="0" applyNumberFormat="1" applyFont="1" applyFill="1" applyBorder="1" applyAlignment="1" applyProtection="1">
      <alignment horizontal="right" vertical="center"/>
      <protection locked="0"/>
    </xf>
    <xf numFmtId="0" fontId="19" fillId="0" borderId="2" xfId="0" applyFont="1" applyFill="1" applyBorder="1" applyAlignment="1" applyProtection="1">
      <alignment horizontal="right" vertical="center"/>
      <protection locked="0"/>
    </xf>
    <xf numFmtId="0" fontId="3" fillId="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6">
    <cellStyle name="Normal" xfId="0" builtinId="0"/>
    <cellStyle name="Normal 2" xfId="2"/>
    <cellStyle name="Normal 3" xfId="4"/>
    <cellStyle name="Normal 4" xfId="5"/>
    <cellStyle name="Normal 5" xfId="1"/>
    <cellStyle name="Normal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workbookViewId="0">
      <selection activeCell="O6" sqref="O6"/>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246" t="s">
        <v>69</v>
      </c>
      <c r="B1" s="246"/>
      <c r="C1" s="246"/>
      <c r="D1" s="246"/>
      <c r="E1" s="246"/>
      <c r="F1" s="246"/>
      <c r="G1" s="246"/>
      <c r="H1" s="246"/>
      <c r="I1" s="246"/>
      <c r="J1" s="246"/>
      <c r="K1" s="246"/>
      <c r="L1" s="246"/>
      <c r="M1" s="246"/>
    </row>
    <row r="2" spans="1:14" x14ac:dyDescent="0.3">
      <c r="A2" s="247" t="s">
        <v>0</v>
      </c>
      <c r="B2" s="247"/>
      <c r="C2" s="249" t="s">
        <v>68</v>
      </c>
      <c r="D2" s="250"/>
      <c r="E2" s="2" t="s">
        <v>1</v>
      </c>
      <c r="F2" s="264" t="s">
        <v>1172</v>
      </c>
      <c r="G2" s="264"/>
      <c r="H2" s="264"/>
      <c r="I2" s="264"/>
      <c r="J2" s="264"/>
      <c r="K2" s="261" t="s">
        <v>24</v>
      </c>
      <c r="L2" s="261"/>
      <c r="M2" s="36" t="s">
        <v>1087</v>
      </c>
    </row>
    <row r="3" spans="1:14" ht="7.5" customHeight="1" x14ac:dyDescent="0.3">
      <c r="A3" s="225"/>
      <c r="B3" s="225"/>
      <c r="C3" s="225"/>
      <c r="D3" s="225"/>
      <c r="E3" s="225"/>
      <c r="F3" s="224"/>
      <c r="G3" s="224"/>
      <c r="H3" s="224"/>
      <c r="I3" s="224"/>
      <c r="J3" s="224"/>
      <c r="K3" s="226"/>
      <c r="L3" s="226"/>
      <c r="M3" s="226"/>
    </row>
    <row r="4" spans="1:14" x14ac:dyDescent="0.3">
      <c r="A4" s="257" t="s">
        <v>2</v>
      </c>
      <c r="B4" s="258"/>
      <c r="C4" s="258"/>
      <c r="D4" s="258"/>
      <c r="E4" s="259"/>
      <c r="F4" s="224"/>
      <c r="G4" s="224"/>
      <c r="H4" s="224"/>
      <c r="I4" s="227" t="s">
        <v>60</v>
      </c>
      <c r="J4" s="227"/>
      <c r="K4" s="227"/>
      <c r="L4" s="227"/>
      <c r="M4" s="227"/>
    </row>
    <row r="5" spans="1:14" ht="18.75" customHeight="1" x14ac:dyDescent="0.3">
      <c r="A5" s="222" t="s">
        <v>4</v>
      </c>
      <c r="B5" s="222"/>
      <c r="C5" s="240"/>
      <c r="D5" s="260"/>
      <c r="E5" s="241"/>
      <c r="F5" s="224"/>
      <c r="G5" s="224"/>
      <c r="H5" s="224"/>
      <c r="I5" s="251" t="s">
        <v>5</v>
      </c>
      <c r="J5" s="251"/>
      <c r="K5" s="254"/>
      <c r="L5" s="255"/>
      <c r="M5" s="256"/>
    </row>
    <row r="6" spans="1:14" ht="18.75" customHeight="1" x14ac:dyDescent="0.3">
      <c r="A6" s="223" t="s">
        <v>18</v>
      </c>
      <c r="B6" s="223"/>
      <c r="C6" s="37"/>
      <c r="D6" s="248"/>
      <c r="E6" s="248"/>
      <c r="F6" s="224"/>
      <c r="G6" s="224"/>
      <c r="H6" s="224"/>
      <c r="I6" s="223" t="s">
        <v>18</v>
      </c>
      <c r="J6" s="223"/>
      <c r="K6" s="252"/>
      <c r="L6" s="253"/>
      <c r="M6" s="262"/>
      <c r="N6" s="256"/>
    </row>
    <row r="7" spans="1:14" x14ac:dyDescent="0.3">
      <c r="A7" s="221" t="s">
        <v>3</v>
      </c>
      <c r="B7" s="221"/>
      <c r="C7" s="221"/>
      <c r="D7" s="221"/>
      <c r="E7" s="221"/>
      <c r="F7" s="221"/>
      <c r="G7" s="221"/>
      <c r="H7" s="221"/>
      <c r="I7" s="221"/>
      <c r="J7" s="221"/>
      <c r="K7" s="221"/>
      <c r="L7" s="221"/>
      <c r="M7" s="221"/>
    </row>
    <row r="8" spans="1:14" x14ac:dyDescent="0.3">
      <c r="A8" s="269" t="s">
        <v>21</v>
      </c>
      <c r="B8" s="270"/>
      <c r="C8" s="271"/>
      <c r="D8" s="3" t="s">
        <v>20</v>
      </c>
      <c r="E8" s="54"/>
      <c r="F8" s="231"/>
      <c r="G8" s="232"/>
      <c r="H8" s="232"/>
      <c r="I8" s="269" t="s">
        <v>22</v>
      </c>
      <c r="J8" s="270"/>
      <c r="K8" s="271"/>
      <c r="L8" s="3" t="s">
        <v>20</v>
      </c>
      <c r="M8" s="54"/>
    </row>
    <row r="9" spans="1:14" x14ac:dyDescent="0.3">
      <c r="A9" s="236" t="s">
        <v>26</v>
      </c>
      <c r="B9" s="237"/>
      <c r="C9" s="6" t="s">
        <v>6</v>
      </c>
      <c r="D9" s="9" t="s">
        <v>12</v>
      </c>
      <c r="E9" s="5" t="s">
        <v>15</v>
      </c>
      <c r="F9" s="233"/>
      <c r="G9" s="234"/>
      <c r="H9" s="234"/>
      <c r="I9" s="236" t="s">
        <v>26</v>
      </c>
      <c r="J9" s="237"/>
      <c r="K9" s="6" t="s">
        <v>6</v>
      </c>
      <c r="L9" s="9" t="s">
        <v>12</v>
      </c>
      <c r="M9" s="5" t="s">
        <v>15</v>
      </c>
    </row>
    <row r="10" spans="1:14" x14ac:dyDescent="0.3">
      <c r="A10" s="245"/>
      <c r="B10" s="245"/>
      <c r="C10" s="17"/>
      <c r="D10" s="37"/>
      <c r="E10" s="38"/>
      <c r="F10" s="233"/>
      <c r="G10" s="234"/>
      <c r="H10" s="234"/>
      <c r="I10" s="238"/>
      <c r="J10" s="239"/>
      <c r="K10" s="17"/>
      <c r="L10" s="37"/>
      <c r="M10" s="38"/>
    </row>
    <row r="11" spans="1:14" x14ac:dyDescent="0.3">
      <c r="A11" s="245"/>
      <c r="B11" s="245"/>
      <c r="C11" s="17"/>
      <c r="D11" s="37"/>
      <c r="E11" s="38"/>
      <c r="F11" s="233"/>
      <c r="G11" s="234"/>
      <c r="H11" s="234"/>
      <c r="I11" s="240"/>
      <c r="J11" s="241"/>
      <c r="K11" s="20"/>
      <c r="L11" s="37"/>
      <c r="M11" s="38"/>
    </row>
    <row r="12" spans="1:14" x14ac:dyDescent="0.3">
      <c r="A12" s="245"/>
      <c r="B12" s="245"/>
      <c r="C12" s="17"/>
      <c r="D12" s="37"/>
      <c r="E12" s="38"/>
      <c r="F12" s="233"/>
      <c r="G12" s="234"/>
      <c r="H12" s="234"/>
      <c r="I12" s="238"/>
      <c r="J12" s="239"/>
      <c r="K12" s="17"/>
      <c r="L12" s="37"/>
      <c r="M12" s="38"/>
    </row>
    <row r="13" spans="1:14" x14ac:dyDescent="0.3">
      <c r="A13" s="245"/>
      <c r="B13" s="245"/>
      <c r="C13" s="17"/>
      <c r="D13" s="37"/>
      <c r="E13" s="38"/>
      <c r="F13" s="233"/>
      <c r="G13" s="234"/>
      <c r="H13" s="234"/>
      <c r="I13" s="238"/>
      <c r="J13" s="239"/>
      <c r="K13" s="17"/>
      <c r="L13" s="37"/>
      <c r="M13" s="38"/>
    </row>
    <row r="14" spans="1:14" x14ac:dyDescent="0.3">
      <c r="A14" s="242" t="s">
        <v>19</v>
      </c>
      <c r="B14" s="243"/>
      <c r="C14" s="244"/>
      <c r="D14" s="268"/>
      <c r="E14" s="268"/>
      <c r="F14" s="233"/>
      <c r="G14" s="234"/>
      <c r="H14" s="234"/>
      <c r="I14" s="235"/>
      <c r="J14" s="235"/>
      <c r="K14" s="235"/>
      <c r="L14" s="235"/>
      <c r="M14" s="235"/>
      <c r="N14" s="8"/>
    </row>
    <row r="15" spans="1:14" x14ac:dyDescent="0.3">
      <c r="A15" s="230"/>
      <c r="B15" s="230"/>
      <c r="C15" s="230"/>
      <c r="D15" s="230"/>
      <c r="E15" s="230"/>
      <c r="F15" s="230"/>
      <c r="G15" s="230"/>
      <c r="H15" s="230"/>
      <c r="I15" s="230"/>
      <c r="J15" s="230"/>
      <c r="K15" s="230"/>
      <c r="L15" s="230"/>
      <c r="M15" s="230"/>
    </row>
    <row r="16" spans="1:14" x14ac:dyDescent="0.3">
      <c r="A16" s="229" t="s">
        <v>44</v>
      </c>
      <c r="B16" s="229"/>
      <c r="C16" s="229"/>
      <c r="D16" s="229"/>
      <c r="E16" s="229"/>
      <c r="F16" s="229"/>
      <c r="G16" s="229"/>
      <c r="H16" s="229"/>
      <c r="I16" s="229"/>
      <c r="J16" s="229"/>
      <c r="K16" s="229"/>
      <c r="L16" s="229"/>
      <c r="M16" s="229"/>
    </row>
    <row r="17" spans="1:13" ht="32.25" customHeight="1" x14ac:dyDescent="0.3">
      <c r="A17" s="266" t="s">
        <v>56</v>
      </c>
      <c r="B17" s="266"/>
      <c r="C17" s="266"/>
      <c r="D17" s="266"/>
      <c r="E17" s="266"/>
      <c r="F17" s="266"/>
      <c r="G17" s="266"/>
      <c r="H17" s="266"/>
      <c r="I17" s="266"/>
      <c r="J17" s="266"/>
      <c r="K17" s="266"/>
      <c r="L17" s="266"/>
      <c r="M17" s="266"/>
    </row>
    <row r="18" spans="1:13" x14ac:dyDescent="0.3">
      <c r="A18" s="228" t="s">
        <v>57</v>
      </c>
      <c r="B18" s="228"/>
      <c r="C18" s="228"/>
      <c r="D18" s="228"/>
      <c r="E18" s="228"/>
      <c r="F18" s="228"/>
      <c r="G18" s="228"/>
      <c r="H18" s="228"/>
      <c r="I18" s="228"/>
      <c r="J18" s="228"/>
      <c r="K18" s="228"/>
      <c r="L18" s="228"/>
      <c r="M18" s="228"/>
    </row>
    <row r="19" spans="1:13" x14ac:dyDescent="0.3">
      <c r="A19" s="228" t="s">
        <v>45</v>
      </c>
      <c r="B19" s="228"/>
      <c r="C19" s="228"/>
      <c r="D19" s="228"/>
      <c r="E19" s="228"/>
      <c r="F19" s="228"/>
      <c r="G19" s="228"/>
      <c r="H19" s="228"/>
      <c r="I19" s="228"/>
      <c r="J19" s="228"/>
      <c r="K19" s="228"/>
      <c r="L19" s="228"/>
      <c r="M19" s="228"/>
    </row>
    <row r="20" spans="1:13" x14ac:dyDescent="0.3">
      <c r="A20" s="228" t="s">
        <v>39</v>
      </c>
      <c r="B20" s="228"/>
      <c r="C20" s="228"/>
      <c r="D20" s="228"/>
      <c r="E20" s="228"/>
      <c r="F20" s="228"/>
      <c r="G20" s="228"/>
      <c r="H20" s="228"/>
      <c r="I20" s="228"/>
      <c r="J20" s="228"/>
      <c r="K20" s="228"/>
      <c r="L20" s="228"/>
      <c r="M20" s="228"/>
    </row>
    <row r="21" spans="1:13" x14ac:dyDescent="0.3">
      <c r="A21" s="228" t="s">
        <v>46</v>
      </c>
      <c r="B21" s="228"/>
      <c r="C21" s="228"/>
      <c r="D21" s="228"/>
      <c r="E21" s="228"/>
      <c r="F21" s="228"/>
      <c r="G21" s="228"/>
      <c r="H21" s="228"/>
      <c r="I21" s="228"/>
      <c r="J21" s="228"/>
      <c r="K21" s="228"/>
      <c r="L21" s="228"/>
      <c r="M21" s="228"/>
    </row>
    <row r="22" spans="1:13" x14ac:dyDescent="0.3">
      <c r="A22" s="228" t="s">
        <v>40</v>
      </c>
      <c r="B22" s="228"/>
      <c r="C22" s="228"/>
      <c r="D22" s="228"/>
      <c r="E22" s="228"/>
      <c r="F22" s="228"/>
      <c r="G22" s="228"/>
      <c r="H22" s="228"/>
      <c r="I22" s="228"/>
      <c r="J22" s="228"/>
      <c r="K22" s="228"/>
      <c r="L22" s="228"/>
      <c r="M22" s="228"/>
    </row>
    <row r="23" spans="1:13" x14ac:dyDescent="0.3">
      <c r="A23" s="267" t="s">
        <v>49</v>
      </c>
      <c r="B23" s="267"/>
      <c r="C23" s="267"/>
      <c r="D23" s="267"/>
      <c r="E23" s="267"/>
      <c r="F23" s="267"/>
      <c r="G23" s="267"/>
      <c r="H23" s="267"/>
      <c r="I23" s="267"/>
      <c r="J23" s="267"/>
      <c r="K23" s="267"/>
      <c r="L23" s="267"/>
      <c r="M23" s="267"/>
    </row>
    <row r="24" spans="1:13" x14ac:dyDescent="0.3">
      <c r="A24" s="228" t="s">
        <v>41</v>
      </c>
      <c r="B24" s="228"/>
      <c r="C24" s="228"/>
      <c r="D24" s="228"/>
      <c r="E24" s="228"/>
      <c r="F24" s="228"/>
      <c r="G24" s="228"/>
      <c r="H24" s="228"/>
      <c r="I24" s="228"/>
      <c r="J24" s="228"/>
      <c r="K24" s="228"/>
      <c r="L24" s="228"/>
      <c r="M24" s="228"/>
    </row>
    <row r="25" spans="1:13" x14ac:dyDescent="0.3">
      <c r="A25" s="228" t="s">
        <v>42</v>
      </c>
      <c r="B25" s="228"/>
      <c r="C25" s="228"/>
      <c r="D25" s="228"/>
      <c r="E25" s="228"/>
      <c r="F25" s="228"/>
      <c r="G25" s="228"/>
      <c r="H25" s="228"/>
      <c r="I25" s="228"/>
      <c r="J25" s="228"/>
      <c r="K25" s="228"/>
      <c r="L25" s="228"/>
      <c r="M25" s="228"/>
    </row>
    <row r="26" spans="1:13" x14ac:dyDescent="0.3">
      <c r="A26" s="228" t="s">
        <v>43</v>
      </c>
      <c r="B26" s="228"/>
      <c r="C26" s="228"/>
      <c r="D26" s="228"/>
      <c r="E26" s="228"/>
      <c r="F26" s="228"/>
      <c r="G26" s="228"/>
      <c r="H26" s="228"/>
      <c r="I26" s="228"/>
      <c r="J26" s="228"/>
      <c r="K26" s="228"/>
      <c r="L26" s="228"/>
      <c r="M26" s="228"/>
    </row>
    <row r="27" spans="1:13" x14ac:dyDescent="0.3">
      <c r="A27" s="265" t="s">
        <v>47</v>
      </c>
      <c r="B27" s="265"/>
      <c r="C27" s="265"/>
      <c r="D27" s="265"/>
      <c r="E27" s="265"/>
      <c r="F27" s="265"/>
      <c r="G27" s="265"/>
      <c r="H27" s="265"/>
      <c r="I27" s="265"/>
      <c r="J27" s="265"/>
      <c r="K27" s="265"/>
      <c r="L27" s="265"/>
      <c r="M27" s="265"/>
    </row>
    <row r="28" spans="1:13" x14ac:dyDescent="0.3">
      <c r="A28" s="228" t="s">
        <v>48</v>
      </c>
      <c r="B28" s="228"/>
      <c r="C28" s="228"/>
      <c r="D28" s="228"/>
      <c r="E28" s="228"/>
      <c r="F28" s="228"/>
      <c r="G28" s="228"/>
      <c r="H28" s="228"/>
      <c r="I28" s="228"/>
      <c r="J28" s="228"/>
      <c r="K28" s="228"/>
      <c r="L28" s="228"/>
      <c r="M28" s="228"/>
    </row>
    <row r="29" spans="1:13" ht="44.25" customHeight="1" x14ac:dyDescent="0.3">
      <c r="A29" s="263" t="s">
        <v>58</v>
      </c>
      <c r="B29" s="263"/>
      <c r="C29" s="263"/>
      <c r="D29" s="263"/>
      <c r="E29" s="263"/>
      <c r="F29" s="263"/>
      <c r="G29" s="263"/>
      <c r="H29" s="263"/>
      <c r="I29" s="263"/>
      <c r="J29" s="263"/>
      <c r="K29" s="263"/>
      <c r="L29" s="263"/>
      <c r="M29" s="26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67"/>
  <sheetViews>
    <sheetView zoomScale="90" zoomScaleNormal="90" workbookViewId="0">
      <pane xSplit="3" ySplit="4" topLeftCell="G5" activePane="bottomRight" state="frozen"/>
      <selection pane="topRight" activeCell="C1" sqref="C1"/>
      <selection pane="bottomLeft" activeCell="A5" sqref="A5"/>
      <selection pane="bottomRight" activeCell="H7" sqref="H7"/>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274" t="s">
        <v>70</v>
      </c>
      <c r="B1" s="274"/>
      <c r="C1" s="274"/>
      <c r="D1" s="274"/>
      <c r="E1" s="274"/>
      <c r="F1" s="274"/>
      <c r="G1" s="274"/>
      <c r="H1" s="274"/>
      <c r="I1" s="274"/>
      <c r="J1" s="274"/>
      <c r="K1" s="274"/>
      <c r="L1" s="274"/>
      <c r="M1" s="274"/>
      <c r="N1" s="274"/>
      <c r="O1" s="274"/>
      <c r="P1" s="274"/>
      <c r="Q1" s="274"/>
      <c r="R1" s="274"/>
      <c r="S1" s="274"/>
    </row>
    <row r="2" spans="1:20" ht="16.5" customHeight="1" x14ac:dyDescent="0.3">
      <c r="A2" s="277" t="s">
        <v>59</v>
      </c>
      <c r="B2" s="278"/>
      <c r="C2" s="278"/>
      <c r="D2" s="25">
        <v>43556</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15" t="s">
        <v>9</v>
      </c>
      <c r="H4" s="15" t="s">
        <v>10</v>
      </c>
      <c r="I4" s="11" t="s">
        <v>11</v>
      </c>
      <c r="J4" s="272"/>
      <c r="K4" s="276"/>
      <c r="L4" s="276"/>
      <c r="M4" s="276"/>
      <c r="N4" s="276"/>
      <c r="O4" s="276"/>
      <c r="P4" s="273"/>
      <c r="Q4" s="273"/>
      <c r="R4" s="272"/>
      <c r="S4" s="272"/>
      <c r="T4" s="272"/>
    </row>
    <row r="5" spans="1:20" x14ac:dyDescent="0.3">
      <c r="A5" s="4">
        <v>1</v>
      </c>
      <c r="B5" s="17" t="s">
        <v>62</v>
      </c>
      <c r="C5" s="64" t="s">
        <v>110</v>
      </c>
      <c r="D5" s="48" t="s">
        <v>25</v>
      </c>
      <c r="E5" s="86">
        <v>18305100701</v>
      </c>
      <c r="F5" s="48"/>
      <c r="G5" s="67">
        <v>25</v>
      </c>
      <c r="H5" s="68">
        <v>36</v>
      </c>
      <c r="I5" s="56">
        <f>SUM(G5:H5)</f>
        <v>61</v>
      </c>
      <c r="J5" s="88">
        <v>7896975721</v>
      </c>
      <c r="K5" s="18" t="s">
        <v>73</v>
      </c>
      <c r="L5" s="18" t="s">
        <v>132</v>
      </c>
      <c r="M5" s="18">
        <v>9401307265</v>
      </c>
      <c r="N5" s="18" t="s">
        <v>230</v>
      </c>
      <c r="O5" s="18"/>
      <c r="P5" s="24">
        <v>43556</v>
      </c>
      <c r="Q5" s="18" t="s">
        <v>138</v>
      </c>
      <c r="R5" s="48"/>
      <c r="S5" s="18"/>
      <c r="T5" s="18"/>
    </row>
    <row r="6" spans="1:20" x14ac:dyDescent="0.3">
      <c r="A6" s="4">
        <v>2</v>
      </c>
      <c r="B6" s="17" t="s">
        <v>62</v>
      </c>
      <c r="C6" s="64" t="s">
        <v>111</v>
      </c>
      <c r="D6" s="48" t="s">
        <v>25</v>
      </c>
      <c r="E6" s="86">
        <v>18305100701</v>
      </c>
      <c r="F6" s="48"/>
      <c r="G6" s="67">
        <v>15</v>
      </c>
      <c r="H6" s="68">
        <v>10</v>
      </c>
      <c r="I6" s="56">
        <f t="shared" ref="I6:I7" si="0">SUM(G6:H6)</f>
        <v>25</v>
      </c>
      <c r="J6" s="88">
        <v>9957794124</v>
      </c>
      <c r="K6" s="18" t="s">
        <v>73</v>
      </c>
      <c r="L6" s="18" t="s">
        <v>132</v>
      </c>
      <c r="M6" s="18">
        <v>9401307265</v>
      </c>
      <c r="N6" s="18" t="s">
        <v>234</v>
      </c>
      <c r="O6" s="18"/>
      <c r="P6" s="24">
        <v>43556</v>
      </c>
      <c r="Q6" s="18" t="s">
        <v>138</v>
      </c>
      <c r="R6" s="48"/>
      <c r="S6" s="18"/>
      <c r="T6" s="18"/>
    </row>
    <row r="7" spans="1:20" x14ac:dyDescent="0.3">
      <c r="A7" s="4">
        <v>3</v>
      </c>
      <c r="B7" s="17" t="s">
        <v>62</v>
      </c>
      <c r="C7" s="64" t="s">
        <v>112</v>
      </c>
      <c r="D7" s="48" t="s">
        <v>25</v>
      </c>
      <c r="E7" s="86">
        <v>18305100701</v>
      </c>
      <c r="F7" s="48"/>
      <c r="G7" s="67">
        <v>18</v>
      </c>
      <c r="H7" s="68">
        <v>12</v>
      </c>
      <c r="I7" s="56">
        <f t="shared" si="0"/>
        <v>30</v>
      </c>
      <c r="J7" s="88">
        <v>8876688514</v>
      </c>
      <c r="K7" s="18" t="s">
        <v>73</v>
      </c>
      <c r="L7" s="18" t="s">
        <v>132</v>
      </c>
      <c r="M7" s="18">
        <v>9401307265</v>
      </c>
      <c r="N7" s="18" t="s">
        <v>235</v>
      </c>
      <c r="O7" s="18"/>
      <c r="P7" s="24">
        <v>43557</v>
      </c>
      <c r="Q7" s="18" t="s">
        <v>139</v>
      </c>
      <c r="R7" s="48"/>
      <c r="S7" s="18"/>
      <c r="T7" s="18"/>
    </row>
    <row r="8" spans="1:20" x14ac:dyDescent="0.3">
      <c r="A8" s="4">
        <v>4</v>
      </c>
      <c r="B8" s="17" t="s">
        <v>62</v>
      </c>
      <c r="C8" s="64" t="s">
        <v>86</v>
      </c>
      <c r="D8" s="48" t="s">
        <v>25</v>
      </c>
      <c r="E8" s="86">
        <v>18305100701</v>
      </c>
      <c r="F8" s="48"/>
      <c r="G8" s="67">
        <v>22</v>
      </c>
      <c r="H8" s="68">
        <v>31</v>
      </c>
      <c r="I8" s="56">
        <f t="shared" ref="I8:I10" si="1">SUM(G8:H8)</f>
        <v>53</v>
      </c>
      <c r="J8" s="88">
        <v>9854452280</v>
      </c>
      <c r="K8" s="18" t="s">
        <v>73</v>
      </c>
      <c r="L8" s="18" t="s">
        <v>132</v>
      </c>
      <c r="M8" s="18">
        <v>9401307265</v>
      </c>
      <c r="N8" s="18" t="s">
        <v>87</v>
      </c>
      <c r="O8" s="18"/>
      <c r="P8" s="24">
        <v>43557</v>
      </c>
      <c r="Q8" s="18" t="s">
        <v>139</v>
      </c>
      <c r="R8" s="48"/>
      <c r="S8" s="18"/>
      <c r="T8" s="18"/>
    </row>
    <row r="9" spans="1:20" ht="27" x14ac:dyDescent="0.3">
      <c r="A9" s="4">
        <v>5</v>
      </c>
      <c r="B9" s="17" t="s">
        <v>62</v>
      </c>
      <c r="C9" s="89" t="s">
        <v>113</v>
      </c>
      <c r="D9" s="48" t="s">
        <v>25</v>
      </c>
      <c r="E9" s="86">
        <v>18305100701</v>
      </c>
      <c r="F9" s="48"/>
      <c r="G9" s="67">
        <v>17</v>
      </c>
      <c r="H9" s="68">
        <v>16</v>
      </c>
      <c r="I9" s="56">
        <f t="shared" si="1"/>
        <v>33</v>
      </c>
      <c r="J9" s="88">
        <v>9678688994</v>
      </c>
      <c r="K9" s="18" t="s">
        <v>73</v>
      </c>
      <c r="L9" s="18" t="s">
        <v>236</v>
      </c>
      <c r="M9" s="18"/>
      <c r="N9" s="18" t="s">
        <v>196</v>
      </c>
      <c r="O9" s="18">
        <v>9957766329</v>
      </c>
      <c r="P9" s="24">
        <v>43558</v>
      </c>
      <c r="Q9" s="18" t="s">
        <v>140</v>
      </c>
      <c r="R9" s="48"/>
      <c r="S9" s="18"/>
      <c r="T9" s="18"/>
    </row>
    <row r="10" spans="1:20" x14ac:dyDescent="0.3">
      <c r="A10" s="4">
        <v>6</v>
      </c>
      <c r="B10" s="17" t="s">
        <v>62</v>
      </c>
      <c r="C10" s="84" t="s">
        <v>107</v>
      </c>
      <c r="D10" s="48" t="s">
        <v>23</v>
      </c>
      <c r="E10" s="83">
        <v>18100526601</v>
      </c>
      <c r="F10" s="48" t="s">
        <v>79</v>
      </c>
      <c r="G10" s="85">
        <v>95</v>
      </c>
      <c r="H10" s="68"/>
      <c r="I10" s="56">
        <f t="shared" si="1"/>
        <v>95</v>
      </c>
      <c r="J10" s="70" t="s">
        <v>190</v>
      </c>
      <c r="K10" s="18" t="s">
        <v>73</v>
      </c>
      <c r="L10" s="18" t="s">
        <v>132</v>
      </c>
      <c r="M10" s="18">
        <v>9401307265</v>
      </c>
      <c r="N10" s="18" t="s">
        <v>234</v>
      </c>
      <c r="O10" s="18"/>
      <c r="P10" s="24">
        <v>43558</v>
      </c>
      <c r="Q10" s="18" t="s">
        <v>140</v>
      </c>
      <c r="R10" s="48"/>
      <c r="S10" s="18"/>
      <c r="T10" s="18"/>
    </row>
    <row r="11" spans="1:20" x14ac:dyDescent="0.3">
      <c r="A11" s="4">
        <v>7</v>
      </c>
      <c r="B11" s="17" t="s">
        <v>62</v>
      </c>
      <c r="C11" s="84" t="s">
        <v>105</v>
      </c>
      <c r="D11" s="48" t="s">
        <v>23</v>
      </c>
      <c r="E11" s="83">
        <v>18100526301</v>
      </c>
      <c r="F11" s="48" t="s">
        <v>79</v>
      </c>
      <c r="G11" s="85">
        <v>177</v>
      </c>
      <c r="H11" s="68"/>
      <c r="I11" s="56">
        <f>SUM(G11:H11)</f>
        <v>177</v>
      </c>
      <c r="J11" s="76" t="s">
        <v>191</v>
      </c>
      <c r="K11" s="18" t="s">
        <v>130</v>
      </c>
      <c r="L11" s="18" t="s">
        <v>131</v>
      </c>
      <c r="M11" s="18">
        <v>9401442100</v>
      </c>
      <c r="N11" s="18" t="s">
        <v>230</v>
      </c>
      <c r="O11" s="18"/>
      <c r="P11" s="24">
        <v>43559</v>
      </c>
      <c r="Q11" s="18" t="s">
        <v>141</v>
      </c>
      <c r="R11" s="48"/>
      <c r="S11" s="18"/>
      <c r="T11" s="18"/>
    </row>
    <row r="12" spans="1:20" s="53" customFormat="1" x14ac:dyDescent="0.3">
      <c r="A12" s="50">
        <v>8</v>
      </c>
      <c r="B12" s="20" t="s">
        <v>62</v>
      </c>
      <c r="C12" s="84" t="s">
        <v>101</v>
      </c>
      <c r="D12" s="48" t="s">
        <v>23</v>
      </c>
      <c r="E12" s="83">
        <v>18100516201</v>
      </c>
      <c r="F12" s="48" t="s">
        <v>79</v>
      </c>
      <c r="G12" s="85">
        <v>176</v>
      </c>
      <c r="H12" s="68"/>
      <c r="I12" s="56">
        <f>SUM(G12:H12)</f>
        <v>176</v>
      </c>
      <c r="J12" s="70" t="s">
        <v>85</v>
      </c>
      <c r="K12" s="18" t="s">
        <v>130</v>
      </c>
      <c r="L12" s="18" t="s">
        <v>131</v>
      </c>
      <c r="M12" s="18">
        <v>9401442100</v>
      </c>
      <c r="N12" s="18" t="s">
        <v>230</v>
      </c>
      <c r="O12" s="18"/>
      <c r="P12" s="24">
        <v>43560</v>
      </c>
      <c r="Q12" s="18" t="s">
        <v>142</v>
      </c>
      <c r="R12" s="52"/>
      <c r="S12" s="18"/>
      <c r="T12" s="51"/>
    </row>
    <row r="13" spans="1:20" x14ac:dyDescent="0.3">
      <c r="A13" s="4">
        <v>9</v>
      </c>
      <c r="B13" s="17" t="s">
        <v>62</v>
      </c>
      <c r="C13" s="84" t="s">
        <v>106</v>
      </c>
      <c r="D13" s="48" t="s">
        <v>23</v>
      </c>
      <c r="E13" s="83">
        <v>18100526501</v>
      </c>
      <c r="F13" s="48" t="s">
        <v>79</v>
      </c>
      <c r="G13" s="85">
        <v>101</v>
      </c>
      <c r="H13" s="68"/>
      <c r="I13" s="56">
        <f>SUM(G13:H13)</f>
        <v>101</v>
      </c>
      <c r="J13" s="70" t="s">
        <v>192</v>
      </c>
      <c r="K13" s="18" t="s">
        <v>130</v>
      </c>
      <c r="L13" s="18" t="s">
        <v>131</v>
      </c>
      <c r="M13" s="18">
        <v>9401442100</v>
      </c>
      <c r="N13" s="18" t="s">
        <v>230</v>
      </c>
      <c r="O13" s="18"/>
      <c r="P13" s="24">
        <v>43561</v>
      </c>
      <c r="Q13" s="18" t="s">
        <v>137</v>
      </c>
      <c r="R13" s="48"/>
      <c r="S13" s="18"/>
      <c r="T13" s="18"/>
    </row>
    <row r="14" spans="1:20" x14ac:dyDescent="0.3">
      <c r="A14" s="4">
        <v>10</v>
      </c>
      <c r="B14" s="17" t="s">
        <v>62</v>
      </c>
      <c r="C14" s="73" t="s">
        <v>82</v>
      </c>
      <c r="D14" s="18" t="s">
        <v>23</v>
      </c>
      <c r="E14" s="78" t="s">
        <v>83</v>
      </c>
      <c r="F14" s="18" t="s">
        <v>79</v>
      </c>
      <c r="G14" s="79">
        <v>41</v>
      </c>
      <c r="H14" s="79">
        <v>46</v>
      </c>
      <c r="I14" s="17">
        <f t="shared" ref="I14" si="2">+G14+H14</f>
        <v>87</v>
      </c>
      <c r="J14" s="80">
        <v>8638227070</v>
      </c>
      <c r="K14" s="18" t="s">
        <v>73</v>
      </c>
      <c r="L14" s="70" t="s">
        <v>74</v>
      </c>
      <c r="M14" s="71">
        <v>9435634829</v>
      </c>
      <c r="N14" s="72" t="s">
        <v>75</v>
      </c>
      <c r="O14" s="72">
        <v>9613324562</v>
      </c>
      <c r="P14" s="24">
        <v>43563</v>
      </c>
      <c r="Q14" s="18" t="s">
        <v>138</v>
      </c>
      <c r="R14" s="48"/>
      <c r="S14" s="18"/>
      <c r="T14" s="18"/>
    </row>
    <row r="15" spans="1:20" ht="27" x14ac:dyDescent="0.3">
      <c r="A15" s="4">
        <v>11</v>
      </c>
      <c r="B15" s="17" t="s">
        <v>62</v>
      </c>
      <c r="C15" s="64" t="s">
        <v>121</v>
      </c>
      <c r="D15" s="48" t="s">
        <v>25</v>
      </c>
      <c r="E15" s="86">
        <v>18305100701</v>
      </c>
      <c r="F15" s="48"/>
      <c r="G15" s="67">
        <v>35</v>
      </c>
      <c r="H15" s="68">
        <v>34</v>
      </c>
      <c r="I15" s="56">
        <f t="shared" ref="I15" si="3">SUM(G15:H15)</f>
        <v>69</v>
      </c>
      <c r="J15" s="88">
        <v>8811346522</v>
      </c>
      <c r="K15" s="18" t="s">
        <v>73</v>
      </c>
      <c r="L15" s="70" t="s">
        <v>74</v>
      </c>
      <c r="M15" s="71">
        <v>9435634829</v>
      </c>
      <c r="N15" s="72" t="s">
        <v>78</v>
      </c>
      <c r="O15" s="72">
        <v>9577382981</v>
      </c>
      <c r="P15" s="24">
        <v>43563</v>
      </c>
      <c r="Q15" s="18" t="s">
        <v>138</v>
      </c>
      <c r="R15" s="48"/>
      <c r="S15" s="18"/>
      <c r="T15" s="18"/>
    </row>
    <row r="16" spans="1:20" ht="27" x14ac:dyDescent="0.3">
      <c r="A16" s="4">
        <v>12</v>
      </c>
      <c r="B16" s="17" t="s">
        <v>62</v>
      </c>
      <c r="C16" s="64" t="s">
        <v>72</v>
      </c>
      <c r="D16" s="18" t="s">
        <v>25</v>
      </c>
      <c r="E16" s="65">
        <v>18305100701</v>
      </c>
      <c r="F16" s="66"/>
      <c r="G16" s="67">
        <v>31</v>
      </c>
      <c r="H16" s="68">
        <v>35</v>
      </c>
      <c r="I16" s="17">
        <f>+G16+H16</f>
        <v>66</v>
      </c>
      <c r="J16" s="69">
        <v>7399863083</v>
      </c>
      <c r="K16" s="18" t="s">
        <v>73</v>
      </c>
      <c r="L16" s="70" t="s">
        <v>74</v>
      </c>
      <c r="M16" s="71">
        <v>9435634829</v>
      </c>
      <c r="N16" s="72" t="s">
        <v>75</v>
      </c>
      <c r="O16" s="72">
        <v>9613324562</v>
      </c>
      <c r="P16" s="24">
        <v>43564</v>
      </c>
      <c r="Q16" s="18" t="s">
        <v>139</v>
      </c>
      <c r="R16" s="48"/>
      <c r="S16" s="18"/>
      <c r="T16" s="18"/>
    </row>
    <row r="17" spans="1:20" x14ac:dyDescent="0.3">
      <c r="A17" s="4">
        <v>13</v>
      </c>
      <c r="B17" s="17" t="s">
        <v>62</v>
      </c>
      <c r="C17" s="64" t="s">
        <v>120</v>
      </c>
      <c r="D17" s="18" t="s">
        <v>25</v>
      </c>
      <c r="E17" s="86">
        <v>18305100701</v>
      </c>
      <c r="F17" s="57"/>
      <c r="G17" s="67">
        <v>43</v>
      </c>
      <c r="H17" s="68">
        <v>47</v>
      </c>
      <c r="I17" s="87">
        <f>G17+H17</f>
        <v>90</v>
      </c>
      <c r="J17" s="88">
        <v>7896414694</v>
      </c>
      <c r="K17" s="18" t="s">
        <v>130</v>
      </c>
      <c r="L17" s="18" t="s">
        <v>131</v>
      </c>
      <c r="M17" s="18">
        <v>9401442100</v>
      </c>
      <c r="N17" s="72" t="s">
        <v>78</v>
      </c>
      <c r="O17" s="72">
        <v>9577382981</v>
      </c>
      <c r="P17" s="24">
        <v>43564</v>
      </c>
      <c r="Q17" s="18" t="s">
        <v>139</v>
      </c>
      <c r="R17" s="48"/>
      <c r="S17" s="18"/>
      <c r="T17" s="18"/>
    </row>
    <row r="18" spans="1:20" x14ac:dyDescent="0.3">
      <c r="A18" s="4">
        <v>14</v>
      </c>
      <c r="B18" s="17" t="s">
        <v>62</v>
      </c>
      <c r="C18" s="73" t="s">
        <v>76</v>
      </c>
      <c r="D18" s="18" t="s">
        <v>23</v>
      </c>
      <c r="E18" s="74">
        <v>18100515703</v>
      </c>
      <c r="F18" s="18" t="s">
        <v>79</v>
      </c>
      <c r="G18" s="19">
        <v>64</v>
      </c>
      <c r="H18" s="19">
        <v>65</v>
      </c>
      <c r="I18" s="17">
        <f>+G18+H18</f>
        <v>129</v>
      </c>
      <c r="J18" s="75" t="s">
        <v>77</v>
      </c>
      <c r="K18" s="18" t="s">
        <v>73</v>
      </c>
      <c r="L18" s="70" t="s">
        <v>74</v>
      </c>
      <c r="M18" s="71">
        <v>9435634829</v>
      </c>
      <c r="N18" s="72" t="s">
        <v>75</v>
      </c>
      <c r="O18" s="72">
        <v>9613324562</v>
      </c>
      <c r="P18" s="24">
        <v>43565</v>
      </c>
      <c r="Q18" s="18" t="s">
        <v>140</v>
      </c>
      <c r="R18" s="48"/>
      <c r="S18" s="18"/>
      <c r="T18" s="18"/>
    </row>
    <row r="19" spans="1:20" x14ac:dyDescent="0.3">
      <c r="A19" s="4">
        <v>15</v>
      </c>
      <c r="B19" s="17" t="s">
        <v>62</v>
      </c>
      <c r="C19" s="73" t="s">
        <v>82</v>
      </c>
      <c r="D19" s="18" t="s">
        <v>23</v>
      </c>
      <c r="E19" s="78" t="s">
        <v>83</v>
      </c>
      <c r="F19" s="18"/>
      <c r="G19" s="79">
        <v>22</v>
      </c>
      <c r="H19" s="79">
        <v>26</v>
      </c>
      <c r="I19" s="17">
        <f>+G19+H19</f>
        <v>48</v>
      </c>
      <c r="J19" s="80">
        <v>8638227070</v>
      </c>
      <c r="K19" s="18" t="s">
        <v>73</v>
      </c>
      <c r="L19" s="70" t="s">
        <v>74</v>
      </c>
      <c r="M19" s="71">
        <v>9435634829</v>
      </c>
      <c r="N19" s="72" t="s">
        <v>75</v>
      </c>
      <c r="O19" s="72">
        <v>9613324562</v>
      </c>
      <c r="P19" s="24">
        <v>43567</v>
      </c>
      <c r="Q19" s="18" t="s">
        <v>142</v>
      </c>
      <c r="R19" s="48"/>
      <c r="S19" s="18"/>
      <c r="T19" s="18"/>
    </row>
    <row r="20" spans="1:20" ht="27" x14ac:dyDescent="0.3">
      <c r="A20" s="4">
        <v>16</v>
      </c>
      <c r="B20" s="17" t="s">
        <v>62</v>
      </c>
      <c r="C20" s="64" t="s">
        <v>88</v>
      </c>
      <c r="D20" s="18" t="s">
        <v>25</v>
      </c>
      <c r="E20" s="65">
        <v>18305100701</v>
      </c>
      <c r="F20" s="18"/>
      <c r="G20" s="67">
        <v>20</v>
      </c>
      <c r="H20" s="68">
        <v>10</v>
      </c>
      <c r="I20" s="17">
        <f>+G20+H20</f>
        <v>30</v>
      </c>
      <c r="J20" s="69">
        <v>9854209994</v>
      </c>
      <c r="K20" s="18" t="s">
        <v>73</v>
      </c>
      <c r="L20" s="70" t="s">
        <v>74</v>
      </c>
      <c r="M20" s="71">
        <v>9435634829</v>
      </c>
      <c r="N20" s="72" t="s">
        <v>78</v>
      </c>
      <c r="O20" s="72">
        <v>9577382981</v>
      </c>
      <c r="P20" s="24">
        <v>43567</v>
      </c>
      <c r="Q20" s="18" t="s">
        <v>142</v>
      </c>
      <c r="R20" s="48"/>
      <c r="S20" s="18"/>
      <c r="T20" s="18"/>
    </row>
    <row r="21" spans="1:20" x14ac:dyDescent="0.3">
      <c r="A21" s="4">
        <v>17</v>
      </c>
      <c r="B21" s="17" t="s">
        <v>62</v>
      </c>
      <c r="C21" s="64" t="s">
        <v>125</v>
      </c>
      <c r="D21" s="18" t="s">
        <v>25</v>
      </c>
      <c r="E21" s="86">
        <v>18305100701</v>
      </c>
      <c r="F21" s="18"/>
      <c r="G21" s="67">
        <v>28</v>
      </c>
      <c r="H21" s="68">
        <v>27</v>
      </c>
      <c r="I21" s="17">
        <f>G21+H21</f>
        <v>55</v>
      </c>
      <c r="J21" s="88">
        <v>9859080248</v>
      </c>
      <c r="K21" s="18" t="s">
        <v>73</v>
      </c>
      <c r="L21" s="70" t="s">
        <v>74</v>
      </c>
      <c r="M21" s="71">
        <v>9435634829</v>
      </c>
      <c r="N21" s="72" t="s">
        <v>187</v>
      </c>
      <c r="O21" s="77">
        <v>6901900729</v>
      </c>
      <c r="P21" s="24">
        <v>43567</v>
      </c>
      <c r="Q21" s="18" t="s">
        <v>142</v>
      </c>
      <c r="R21" s="48"/>
      <c r="S21" s="18"/>
      <c r="T21" s="18"/>
    </row>
    <row r="22" spans="1:20" ht="32.25" x14ac:dyDescent="0.3">
      <c r="A22" s="4">
        <v>18</v>
      </c>
      <c r="B22" s="17" t="s">
        <v>62</v>
      </c>
      <c r="C22" s="81" t="s">
        <v>90</v>
      </c>
      <c r="D22" s="18" t="s">
        <v>23</v>
      </c>
      <c r="E22" s="83">
        <v>18100515402</v>
      </c>
      <c r="F22" s="18" t="s">
        <v>79</v>
      </c>
      <c r="G22" s="79">
        <v>42</v>
      </c>
      <c r="H22" s="79">
        <v>39</v>
      </c>
      <c r="I22" s="17">
        <f t="shared" ref="I22" si="4">+G22+H22</f>
        <v>81</v>
      </c>
      <c r="J22" s="75" t="s">
        <v>84</v>
      </c>
      <c r="K22" s="18" t="s">
        <v>73</v>
      </c>
      <c r="L22" s="70" t="s">
        <v>74</v>
      </c>
      <c r="M22" s="71">
        <v>9435634829</v>
      </c>
      <c r="N22" s="72" t="s">
        <v>87</v>
      </c>
      <c r="O22" s="77">
        <v>8749933854</v>
      </c>
      <c r="P22" s="24">
        <v>43568</v>
      </c>
      <c r="Q22" s="18" t="s">
        <v>137</v>
      </c>
      <c r="R22" s="48"/>
      <c r="S22" s="18"/>
      <c r="T22" s="18"/>
    </row>
    <row r="23" spans="1:20" ht="32.25" x14ac:dyDescent="0.3">
      <c r="A23" s="4">
        <v>19</v>
      </c>
      <c r="B23" s="17" t="s">
        <v>62</v>
      </c>
      <c r="C23" s="81" t="s">
        <v>91</v>
      </c>
      <c r="D23" s="18" t="s">
        <v>23</v>
      </c>
      <c r="E23" s="83">
        <v>18100516202</v>
      </c>
      <c r="F23" s="18" t="s">
        <v>79</v>
      </c>
      <c r="G23" s="79">
        <v>31</v>
      </c>
      <c r="H23" s="79">
        <v>40</v>
      </c>
      <c r="I23" s="17">
        <f>+G23+H23</f>
        <v>71</v>
      </c>
      <c r="J23" s="75" t="s">
        <v>85</v>
      </c>
      <c r="K23" s="18" t="s">
        <v>80</v>
      </c>
      <c r="L23" s="76" t="s">
        <v>81</v>
      </c>
      <c r="M23" s="71">
        <v>9435217504</v>
      </c>
      <c r="N23" s="77" t="s">
        <v>187</v>
      </c>
      <c r="O23" s="77">
        <v>6901900729</v>
      </c>
      <c r="P23" s="24">
        <v>43568</v>
      </c>
      <c r="Q23" s="18" t="s">
        <v>137</v>
      </c>
      <c r="R23" s="48"/>
      <c r="S23" s="18"/>
      <c r="T23" s="18"/>
    </row>
    <row r="24" spans="1:20" ht="32.25" x14ac:dyDescent="0.3">
      <c r="A24" s="4">
        <v>20</v>
      </c>
      <c r="B24" s="17" t="s">
        <v>62</v>
      </c>
      <c r="C24" s="82" t="s">
        <v>92</v>
      </c>
      <c r="D24" s="18" t="s">
        <v>25</v>
      </c>
      <c r="E24" s="86">
        <v>18305100701</v>
      </c>
      <c r="F24" s="18"/>
      <c r="G24" s="67">
        <v>19</v>
      </c>
      <c r="H24" s="68">
        <v>20</v>
      </c>
      <c r="I24" s="17">
        <f>+G24+H24</f>
        <v>39</v>
      </c>
      <c r="J24" s="69">
        <v>9854452280</v>
      </c>
      <c r="K24" s="18" t="s">
        <v>73</v>
      </c>
      <c r="L24" s="70" t="s">
        <v>132</v>
      </c>
      <c r="M24" s="18">
        <v>9401307265</v>
      </c>
      <c r="N24" s="72" t="s">
        <v>187</v>
      </c>
      <c r="O24" s="77">
        <v>6901900729</v>
      </c>
      <c r="P24" s="24">
        <v>43572</v>
      </c>
      <c r="Q24" s="18" t="s">
        <v>137</v>
      </c>
      <c r="R24" s="48"/>
      <c r="S24" s="18"/>
      <c r="T24" s="18"/>
    </row>
    <row r="25" spans="1:20" ht="27" x14ac:dyDescent="0.3">
      <c r="A25" s="4">
        <v>21</v>
      </c>
      <c r="B25" s="17" t="s">
        <v>62</v>
      </c>
      <c r="C25" s="64" t="s">
        <v>115</v>
      </c>
      <c r="D25" s="48" t="s">
        <v>25</v>
      </c>
      <c r="E25" s="86">
        <v>18305100701</v>
      </c>
      <c r="F25" s="48"/>
      <c r="G25" s="67">
        <v>23</v>
      </c>
      <c r="H25" s="68">
        <v>22</v>
      </c>
      <c r="I25" s="17">
        <f>+G25+H25</f>
        <v>45</v>
      </c>
      <c r="J25" s="88">
        <v>9401138965</v>
      </c>
      <c r="K25" s="18" t="s">
        <v>73</v>
      </c>
      <c r="L25" s="70" t="s">
        <v>74</v>
      </c>
      <c r="M25" s="71">
        <v>9864770182</v>
      </c>
      <c r="N25" s="72" t="s">
        <v>87</v>
      </c>
      <c r="O25" s="77">
        <v>8749933854</v>
      </c>
      <c r="P25" s="24">
        <v>43572</v>
      </c>
      <c r="Q25" s="18" t="s">
        <v>138</v>
      </c>
      <c r="R25" s="48"/>
      <c r="S25" s="18"/>
      <c r="T25" s="18"/>
    </row>
    <row r="26" spans="1:20" x14ac:dyDescent="0.3">
      <c r="A26" s="4">
        <v>22</v>
      </c>
      <c r="B26" s="17" t="s">
        <v>62</v>
      </c>
      <c r="C26" s="73" t="s">
        <v>89</v>
      </c>
      <c r="D26" s="18" t="s">
        <v>23</v>
      </c>
      <c r="E26" s="83">
        <v>18100515502</v>
      </c>
      <c r="F26" s="18" t="s">
        <v>193</v>
      </c>
      <c r="G26" s="67">
        <v>20</v>
      </c>
      <c r="H26" s="68">
        <v>10</v>
      </c>
      <c r="I26" s="17">
        <f>+G26+H26</f>
        <v>30</v>
      </c>
      <c r="J26" s="69">
        <v>9854209994</v>
      </c>
      <c r="K26" s="18" t="s">
        <v>73</v>
      </c>
      <c r="L26" s="70" t="s">
        <v>74</v>
      </c>
      <c r="M26" s="71">
        <v>9435634829</v>
      </c>
      <c r="N26" s="72" t="s">
        <v>187</v>
      </c>
      <c r="O26" s="77">
        <v>6901900729</v>
      </c>
      <c r="P26" s="24">
        <v>43572</v>
      </c>
      <c r="Q26" s="18" t="s">
        <v>138</v>
      </c>
      <c r="R26" s="48"/>
      <c r="S26" s="18"/>
      <c r="T26" s="18"/>
    </row>
    <row r="27" spans="1:20" x14ac:dyDescent="0.3">
      <c r="A27" s="4">
        <v>23</v>
      </c>
      <c r="B27" s="17" t="s">
        <v>62</v>
      </c>
      <c r="C27" s="84" t="s">
        <v>93</v>
      </c>
      <c r="D27" s="18" t="s">
        <v>23</v>
      </c>
      <c r="E27" s="91">
        <v>18100515201</v>
      </c>
      <c r="F27" s="84" t="s">
        <v>79</v>
      </c>
      <c r="G27" s="85">
        <v>69</v>
      </c>
      <c r="H27" s="79">
        <v>59</v>
      </c>
      <c r="I27" s="17">
        <f>+G27+H27</f>
        <v>128</v>
      </c>
      <c r="J27" s="81">
        <v>9435837608</v>
      </c>
      <c r="K27" s="18" t="s">
        <v>130</v>
      </c>
      <c r="L27" s="18" t="s">
        <v>131</v>
      </c>
      <c r="M27" s="18">
        <v>9401442100</v>
      </c>
      <c r="N27" s="18" t="s">
        <v>133</v>
      </c>
      <c r="O27" s="18"/>
      <c r="P27" s="24">
        <v>43575</v>
      </c>
      <c r="Q27" s="18" t="s">
        <v>138</v>
      </c>
      <c r="R27" s="48"/>
      <c r="S27" s="18"/>
      <c r="T27" s="18"/>
    </row>
    <row r="28" spans="1:20" x14ac:dyDescent="0.3">
      <c r="A28" s="4">
        <v>24</v>
      </c>
      <c r="B28" s="17" t="s">
        <v>62</v>
      </c>
      <c r="C28" s="84" t="s">
        <v>94</v>
      </c>
      <c r="D28" s="18" t="s">
        <v>23</v>
      </c>
      <c r="E28" s="83">
        <v>18100515502</v>
      </c>
      <c r="F28" s="84" t="s">
        <v>79</v>
      </c>
      <c r="G28" s="85">
        <v>60</v>
      </c>
      <c r="H28" s="19">
        <v>51</v>
      </c>
      <c r="I28" s="56">
        <f>SUM(G28:H28)</f>
        <v>111</v>
      </c>
      <c r="J28" s="81">
        <v>9435937254</v>
      </c>
      <c r="K28" s="18" t="s">
        <v>130</v>
      </c>
      <c r="L28" s="18" t="s">
        <v>131</v>
      </c>
      <c r="M28" s="18">
        <v>9401442100</v>
      </c>
      <c r="N28" s="18" t="s">
        <v>133</v>
      </c>
      <c r="O28" s="18"/>
      <c r="P28" s="24">
        <v>43577</v>
      </c>
      <c r="Q28" s="18" t="s">
        <v>138</v>
      </c>
      <c r="R28" s="48"/>
      <c r="S28" s="18"/>
      <c r="T28" s="18"/>
    </row>
    <row r="29" spans="1:20" x14ac:dyDescent="0.3">
      <c r="A29" s="4">
        <v>25</v>
      </c>
      <c r="B29" s="17" t="s">
        <v>62</v>
      </c>
      <c r="C29" s="84" t="s">
        <v>95</v>
      </c>
      <c r="D29" s="18" t="s">
        <v>23</v>
      </c>
      <c r="E29" s="83">
        <v>18100515502</v>
      </c>
      <c r="F29" s="84" t="s">
        <v>79</v>
      </c>
      <c r="G29" s="85">
        <v>103</v>
      </c>
      <c r="H29" s="19">
        <v>100</v>
      </c>
      <c r="I29" s="56">
        <f>SUM(G29:H29)</f>
        <v>203</v>
      </c>
      <c r="J29" s="81">
        <v>9401521259</v>
      </c>
      <c r="K29" s="18" t="s">
        <v>73</v>
      </c>
      <c r="L29" s="18" t="s">
        <v>132</v>
      </c>
      <c r="M29" s="18">
        <v>9401307265</v>
      </c>
      <c r="N29" s="18" t="s">
        <v>237</v>
      </c>
      <c r="O29" s="18">
        <v>8011363385</v>
      </c>
      <c r="P29" s="24">
        <v>43578</v>
      </c>
      <c r="Q29" s="18" t="s">
        <v>138</v>
      </c>
      <c r="R29" s="48"/>
      <c r="S29" s="18"/>
      <c r="T29" s="18"/>
    </row>
    <row r="30" spans="1:20" x14ac:dyDescent="0.3">
      <c r="A30" s="4">
        <v>26</v>
      </c>
      <c r="B30" s="17" t="s">
        <v>62</v>
      </c>
      <c r="C30" s="84" t="s">
        <v>96</v>
      </c>
      <c r="D30" s="18" t="s">
        <v>23</v>
      </c>
      <c r="E30" s="83">
        <v>18100515502</v>
      </c>
      <c r="F30" s="84" t="s">
        <v>79</v>
      </c>
      <c r="G30" s="85">
        <v>65</v>
      </c>
      <c r="H30" s="19">
        <v>85</v>
      </c>
      <c r="I30" s="56">
        <f>SUM(G30:H30)</f>
        <v>150</v>
      </c>
      <c r="J30" s="81">
        <v>9435362324</v>
      </c>
      <c r="K30" s="18" t="s">
        <v>73</v>
      </c>
      <c r="L30" s="18" t="s">
        <v>74</v>
      </c>
      <c r="M30" s="71">
        <v>9435634829</v>
      </c>
      <c r="N30" s="72" t="s">
        <v>87</v>
      </c>
      <c r="O30" s="77">
        <v>8749933854</v>
      </c>
      <c r="P30" s="24">
        <v>43579</v>
      </c>
      <c r="Q30" s="18"/>
      <c r="R30" s="48"/>
      <c r="S30" s="18"/>
      <c r="T30" s="18"/>
    </row>
    <row r="31" spans="1:20" x14ac:dyDescent="0.3">
      <c r="A31" s="4">
        <v>27</v>
      </c>
      <c r="B31" s="17" t="s">
        <v>62</v>
      </c>
      <c r="C31" s="84" t="s">
        <v>97</v>
      </c>
      <c r="D31" s="18" t="s">
        <v>23</v>
      </c>
      <c r="E31" s="83">
        <v>18100515501</v>
      </c>
      <c r="F31" s="84" t="s">
        <v>79</v>
      </c>
      <c r="G31" s="85">
        <v>62</v>
      </c>
      <c r="H31" s="19">
        <v>60</v>
      </c>
      <c r="I31" s="56">
        <f>SUM(G31:H31)</f>
        <v>122</v>
      </c>
      <c r="J31" s="81">
        <v>8011736312</v>
      </c>
      <c r="K31" s="18" t="s">
        <v>130</v>
      </c>
      <c r="L31" s="18" t="s">
        <v>131</v>
      </c>
      <c r="M31" s="18">
        <v>9401442100</v>
      </c>
      <c r="N31" s="18" t="s">
        <v>231</v>
      </c>
      <c r="O31" s="18"/>
      <c r="P31" s="24">
        <v>43580</v>
      </c>
      <c r="Q31" s="18" t="s">
        <v>138</v>
      </c>
      <c r="R31" s="48"/>
      <c r="S31" s="18"/>
      <c r="T31" s="18"/>
    </row>
    <row r="32" spans="1:20" x14ac:dyDescent="0.3">
      <c r="A32" s="4">
        <v>28</v>
      </c>
      <c r="B32" s="17" t="s">
        <v>62</v>
      </c>
      <c r="C32" s="84" t="s">
        <v>100</v>
      </c>
      <c r="D32" s="18"/>
      <c r="E32" s="83">
        <v>18100515908</v>
      </c>
      <c r="F32" s="84" t="s">
        <v>79</v>
      </c>
      <c r="G32" s="85">
        <v>132</v>
      </c>
      <c r="H32" s="19"/>
      <c r="I32" s="56">
        <f t="shared" ref="I32" si="5">SUM(G32:H32)</f>
        <v>132</v>
      </c>
      <c r="J32" s="76" t="s">
        <v>194</v>
      </c>
      <c r="K32" s="18" t="s">
        <v>188</v>
      </c>
      <c r="L32" s="18" t="s">
        <v>189</v>
      </c>
      <c r="M32" s="18"/>
      <c r="N32" s="18" t="s">
        <v>195</v>
      </c>
      <c r="O32" s="18">
        <v>8721903606</v>
      </c>
      <c r="P32" s="24">
        <v>43581</v>
      </c>
      <c r="Q32" s="18" t="s">
        <v>138</v>
      </c>
      <c r="R32" s="48"/>
      <c r="S32" s="18"/>
      <c r="T32" s="18"/>
    </row>
    <row r="33" spans="1:20" x14ac:dyDescent="0.3">
      <c r="A33" s="4">
        <v>29</v>
      </c>
      <c r="B33" s="17" t="s">
        <v>62</v>
      </c>
      <c r="C33" s="84" t="s">
        <v>98</v>
      </c>
      <c r="D33" s="18" t="s">
        <v>23</v>
      </c>
      <c r="E33" s="83">
        <v>18100515503</v>
      </c>
      <c r="F33" s="84" t="s">
        <v>79</v>
      </c>
      <c r="G33" s="85">
        <v>113</v>
      </c>
      <c r="H33" s="19"/>
      <c r="I33" s="56">
        <f>SUM(G33:H33)</f>
        <v>113</v>
      </c>
      <c r="J33" s="80">
        <v>9957785058</v>
      </c>
      <c r="K33" s="18" t="s">
        <v>130</v>
      </c>
      <c r="L33" s="18" t="s">
        <v>131</v>
      </c>
      <c r="M33" s="18">
        <v>9401442100</v>
      </c>
      <c r="N33" s="18" t="s">
        <v>231</v>
      </c>
      <c r="O33" s="18"/>
      <c r="P33" s="24">
        <v>43582</v>
      </c>
      <c r="Q33" s="18" t="s">
        <v>139</v>
      </c>
      <c r="R33" s="48"/>
      <c r="S33" s="18"/>
      <c r="T33" s="18"/>
    </row>
    <row r="34" spans="1:20" x14ac:dyDescent="0.3">
      <c r="A34" s="4">
        <v>30</v>
      </c>
      <c r="B34" s="17" t="s">
        <v>62</v>
      </c>
      <c r="C34" s="84" t="s">
        <v>99</v>
      </c>
      <c r="D34" s="18" t="s">
        <v>23</v>
      </c>
      <c r="E34" s="83">
        <v>18100515703</v>
      </c>
      <c r="F34" s="84" t="s">
        <v>79</v>
      </c>
      <c r="G34" s="85">
        <v>78</v>
      </c>
      <c r="H34" s="19"/>
      <c r="I34" s="56">
        <f>SUM(G34:H34)</f>
        <v>78</v>
      </c>
      <c r="J34" s="81">
        <v>7896353333</v>
      </c>
      <c r="K34" s="18" t="s">
        <v>73</v>
      </c>
      <c r="L34" s="18" t="s">
        <v>132</v>
      </c>
      <c r="M34" s="18">
        <v>9401307265</v>
      </c>
      <c r="N34" s="18" t="s">
        <v>196</v>
      </c>
      <c r="O34" s="18">
        <v>9957766329</v>
      </c>
      <c r="P34" s="24">
        <v>43585</v>
      </c>
      <c r="Q34" s="18" t="s">
        <v>140</v>
      </c>
      <c r="R34" s="48"/>
      <c r="S34" s="18"/>
      <c r="T34" s="18"/>
    </row>
    <row r="35" spans="1:20" ht="32.25" x14ac:dyDescent="0.3">
      <c r="A35" s="4">
        <v>31</v>
      </c>
      <c r="B35" s="17" t="s">
        <v>62</v>
      </c>
      <c r="C35" s="81" t="s">
        <v>134</v>
      </c>
      <c r="D35" s="18" t="s">
        <v>25</v>
      </c>
      <c r="E35" s="86">
        <v>18305100701</v>
      </c>
      <c r="F35" s="57"/>
      <c r="G35" s="67">
        <v>13</v>
      </c>
      <c r="H35" s="68">
        <v>18</v>
      </c>
      <c r="I35" s="87">
        <f t="shared" ref="I35:I37" si="6">G35+H35</f>
        <v>31</v>
      </c>
      <c r="J35" s="88">
        <v>7896391251</v>
      </c>
      <c r="K35" s="18" t="s">
        <v>73</v>
      </c>
      <c r="L35" s="18" t="s">
        <v>132</v>
      </c>
      <c r="M35" s="18">
        <v>9401307265</v>
      </c>
      <c r="N35" s="18" t="s">
        <v>196</v>
      </c>
      <c r="O35" s="18">
        <v>9957766329</v>
      </c>
      <c r="P35" s="24">
        <v>43585</v>
      </c>
      <c r="Q35" s="18"/>
      <c r="R35" s="48"/>
      <c r="S35" s="18"/>
      <c r="T35" s="18"/>
    </row>
    <row r="36" spans="1:20" x14ac:dyDescent="0.3">
      <c r="A36" s="4">
        <v>32</v>
      </c>
      <c r="B36" s="17" t="s">
        <v>62</v>
      </c>
      <c r="C36" s="81" t="s">
        <v>135</v>
      </c>
      <c r="D36" s="18" t="s">
        <v>25</v>
      </c>
      <c r="E36" s="86">
        <v>18305100701</v>
      </c>
      <c r="F36" s="57"/>
      <c r="G36" s="67">
        <v>12</v>
      </c>
      <c r="H36" s="68">
        <v>23</v>
      </c>
      <c r="I36" s="87">
        <f t="shared" si="6"/>
        <v>35</v>
      </c>
      <c r="J36" s="88">
        <v>9706057704</v>
      </c>
      <c r="K36" s="18" t="s">
        <v>73</v>
      </c>
      <c r="L36" s="18" t="s">
        <v>132</v>
      </c>
      <c r="M36" s="18">
        <v>9401307265</v>
      </c>
      <c r="N36" s="18" t="s">
        <v>196</v>
      </c>
      <c r="O36" s="18">
        <v>9957766329</v>
      </c>
      <c r="P36" s="24">
        <v>43585</v>
      </c>
      <c r="Q36" s="18"/>
      <c r="R36" s="48"/>
      <c r="S36" s="18"/>
      <c r="T36" s="18"/>
    </row>
    <row r="37" spans="1:20" ht="32.25" x14ac:dyDescent="0.3">
      <c r="A37" s="4">
        <v>33</v>
      </c>
      <c r="B37" s="17" t="s">
        <v>62</v>
      </c>
      <c r="C37" s="81" t="s">
        <v>136</v>
      </c>
      <c r="D37" s="18" t="s">
        <v>25</v>
      </c>
      <c r="E37" s="86">
        <v>18305100701</v>
      </c>
      <c r="F37" s="57"/>
      <c r="G37" s="67">
        <v>13</v>
      </c>
      <c r="H37" s="68">
        <v>13</v>
      </c>
      <c r="I37" s="87">
        <f t="shared" si="6"/>
        <v>26</v>
      </c>
      <c r="J37" s="88">
        <v>9435784285</v>
      </c>
      <c r="K37" s="18" t="s">
        <v>73</v>
      </c>
      <c r="L37" s="18" t="s">
        <v>132</v>
      </c>
      <c r="M37" s="18">
        <v>9401307265</v>
      </c>
      <c r="N37" s="18" t="s">
        <v>196</v>
      </c>
      <c r="O37" s="18">
        <v>9957766329</v>
      </c>
      <c r="P37" s="24">
        <v>43585</v>
      </c>
      <c r="Q37" s="18"/>
      <c r="R37" s="18"/>
      <c r="S37" s="18"/>
      <c r="T37" s="18"/>
    </row>
    <row r="38" spans="1:20" x14ac:dyDescent="0.3">
      <c r="A38" s="4">
        <v>34</v>
      </c>
      <c r="B38" s="17"/>
      <c r="C38" s="66"/>
      <c r="D38" s="66"/>
      <c r="E38" s="90"/>
      <c r="F38" s="66"/>
      <c r="G38" s="90"/>
      <c r="H38" s="90"/>
      <c r="I38" s="66"/>
      <c r="J38" s="66"/>
      <c r="K38" s="66"/>
      <c r="L38" s="66"/>
      <c r="M38" s="66"/>
      <c r="N38" s="66"/>
      <c r="O38" s="66"/>
      <c r="P38" s="66"/>
      <c r="Q38" s="66"/>
      <c r="R38" s="18"/>
      <c r="S38" s="18"/>
      <c r="T38" s="18"/>
    </row>
    <row r="39" spans="1:20" x14ac:dyDescent="0.3">
      <c r="A39" s="4">
        <v>35</v>
      </c>
      <c r="B39" s="17"/>
      <c r="C39" s="84"/>
      <c r="D39" s="18"/>
      <c r="E39" s="83"/>
      <c r="F39" s="84"/>
      <c r="G39" s="85"/>
      <c r="H39" s="19"/>
      <c r="I39" s="56"/>
      <c r="J39" s="18"/>
      <c r="K39" s="18"/>
      <c r="L39" s="18"/>
      <c r="M39" s="18"/>
      <c r="N39" s="18"/>
      <c r="O39" s="18"/>
      <c r="P39" s="24"/>
      <c r="Q39" s="18"/>
      <c r="R39" s="18"/>
      <c r="S39" s="18"/>
      <c r="T39" s="18"/>
    </row>
    <row r="40" spans="1:20" ht="33" x14ac:dyDescent="0.3">
      <c r="A40" s="4">
        <v>36</v>
      </c>
      <c r="B40" s="17" t="s">
        <v>63</v>
      </c>
      <c r="C40" s="64" t="s">
        <v>143</v>
      </c>
      <c r="D40" s="18" t="s">
        <v>25</v>
      </c>
      <c r="E40" s="86">
        <v>18305100301</v>
      </c>
      <c r="F40" s="64" t="s">
        <v>143</v>
      </c>
      <c r="G40" s="92">
        <v>30</v>
      </c>
      <c r="H40" s="93">
        <v>36</v>
      </c>
      <c r="I40" s="87">
        <f t="shared" ref="I40:I47" si="7">G40+H40</f>
        <v>66</v>
      </c>
      <c r="J40" s="93">
        <v>7399769555</v>
      </c>
      <c r="K40" s="18" t="s">
        <v>203</v>
      </c>
      <c r="L40" s="70" t="s">
        <v>204</v>
      </c>
      <c r="M40" s="76">
        <v>9435471788</v>
      </c>
      <c r="N40" s="94" t="s">
        <v>201</v>
      </c>
      <c r="O40" s="94">
        <v>7399515695</v>
      </c>
      <c r="P40" s="24">
        <v>43556</v>
      </c>
      <c r="Q40" s="18" t="s">
        <v>138</v>
      </c>
      <c r="R40" s="18"/>
      <c r="S40" s="18"/>
      <c r="T40" s="18"/>
    </row>
    <row r="41" spans="1:20" ht="39.75" x14ac:dyDescent="0.3">
      <c r="A41" s="4">
        <v>37</v>
      </c>
      <c r="B41" s="17" t="s">
        <v>63</v>
      </c>
      <c r="C41" s="64" t="s">
        <v>144</v>
      </c>
      <c r="D41" s="18" t="s">
        <v>25</v>
      </c>
      <c r="E41" s="86">
        <v>18305100302</v>
      </c>
      <c r="F41" s="64" t="s">
        <v>144</v>
      </c>
      <c r="G41" s="92">
        <v>60</v>
      </c>
      <c r="H41" s="93">
        <v>60</v>
      </c>
      <c r="I41" s="87">
        <f t="shared" si="7"/>
        <v>120</v>
      </c>
      <c r="J41" s="93">
        <v>9577064981</v>
      </c>
      <c r="K41" s="18" t="s">
        <v>203</v>
      </c>
      <c r="L41" s="70" t="s">
        <v>204</v>
      </c>
      <c r="M41" s="76">
        <v>9435471788</v>
      </c>
      <c r="N41" s="18" t="s">
        <v>202</v>
      </c>
      <c r="O41" s="18">
        <v>9613680614</v>
      </c>
      <c r="P41" s="24">
        <v>43556</v>
      </c>
      <c r="Q41" s="18" t="s">
        <v>138</v>
      </c>
      <c r="R41" s="18"/>
      <c r="S41" s="18"/>
      <c r="T41" s="18"/>
    </row>
    <row r="42" spans="1:20" ht="39.75" x14ac:dyDescent="0.3">
      <c r="A42" s="4">
        <v>38</v>
      </c>
      <c r="B42" s="17" t="s">
        <v>63</v>
      </c>
      <c r="C42" s="64" t="s">
        <v>145</v>
      </c>
      <c r="D42" s="18" t="s">
        <v>25</v>
      </c>
      <c r="E42" s="86">
        <v>18305100303</v>
      </c>
      <c r="F42" s="64" t="s">
        <v>145</v>
      </c>
      <c r="G42" s="92">
        <v>28</v>
      </c>
      <c r="H42" s="93">
        <v>28</v>
      </c>
      <c r="I42" s="87">
        <f t="shared" si="7"/>
        <v>56</v>
      </c>
      <c r="J42" s="93">
        <v>7399264575</v>
      </c>
      <c r="K42" s="76" t="s">
        <v>203</v>
      </c>
      <c r="L42" s="70" t="s">
        <v>204</v>
      </c>
      <c r="M42" s="76">
        <v>9435471788</v>
      </c>
      <c r="N42" s="18" t="s">
        <v>205</v>
      </c>
      <c r="O42" s="18">
        <v>9413251156</v>
      </c>
      <c r="P42" s="24">
        <v>43557</v>
      </c>
      <c r="Q42" s="18" t="s">
        <v>139</v>
      </c>
      <c r="R42" s="18"/>
      <c r="S42" s="18"/>
      <c r="T42" s="18"/>
    </row>
    <row r="43" spans="1:20" ht="52.5" x14ac:dyDescent="0.3">
      <c r="A43" s="4">
        <v>39</v>
      </c>
      <c r="B43" s="17" t="s">
        <v>63</v>
      </c>
      <c r="C43" s="64" t="s">
        <v>146</v>
      </c>
      <c r="D43" s="18" t="s">
        <v>25</v>
      </c>
      <c r="E43" s="86">
        <v>18305100304</v>
      </c>
      <c r="F43" s="64" t="s">
        <v>146</v>
      </c>
      <c r="G43" s="92">
        <v>11</v>
      </c>
      <c r="H43" s="93">
        <v>14</v>
      </c>
      <c r="I43" s="87">
        <f t="shared" si="7"/>
        <v>25</v>
      </c>
      <c r="J43" s="93">
        <v>9859394806</v>
      </c>
      <c r="K43" s="76" t="s">
        <v>203</v>
      </c>
      <c r="L43" s="70" t="s">
        <v>204</v>
      </c>
      <c r="M43" s="76">
        <v>9435471788</v>
      </c>
      <c r="N43" s="18" t="s">
        <v>206</v>
      </c>
      <c r="O43" s="18">
        <v>8011344427</v>
      </c>
      <c r="P43" s="24">
        <v>43557</v>
      </c>
      <c r="Q43" s="18" t="s">
        <v>139</v>
      </c>
      <c r="R43" s="18"/>
      <c r="S43" s="18"/>
      <c r="T43" s="18"/>
    </row>
    <row r="44" spans="1:20" ht="39.75" x14ac:dyDescent="0.3">
      <c r="A44" s="4">
        <v>40</v>
      </c>
      <c r="B44" s="17" t="s">
        <v>63</v>
      </c>
      <c r="C44" s="64" t="s">
        <v>147</v>
      </c>
      <c r="D44" s="18" t="s">
        <v>25</v>
      </c>
      <c r="E44" s="86">
        <v>18305100305</v>
      </c>
      <c r="F44" s="64" t="s">
        <v>147</v>
      </c>
      <c r="G44" s="92">
        <v>32</v>
      </c>
      <c r="H44" s="93">
        <v>31</v>
      </c>
      <c r="I44" s="87">
        <f t="shared" si="7"/>
        <v>63</v>
      </c>
      <c r="J44" s="95">
        <v>7399769553</v>
      </c>
      <c r="K44" s="76" t="s">
        <v>203</v>
      </c>
      <c r="L44" s="70" t="s">
        <v>204</v>
      </c>
      <c r="M44" s="76">
        <v>9435471788</v>
      </c>
      <c r="N44" s="18" t="s">
        <v>207</v>
      </c>
      <c r="O44" s="18">
        <v>8471909860</v>
      </c>
      <c r="P44" s="24">
        <v>43558</v>
      </c>
      <c r="Q44" s="18" t="s">
        <v>140</v>
      </c>
      <c r="R44" s="18"/>
      <c r="S44" s="18"/>
      <c r="T44" s="18"/>
    </row>
    <row r="45" spans="1:20" ht="39.75" x14ac:dyDescent="0.3">
      <c r="A45" s="4">
        <v>41</v>
      </c>
      <c r="B45" s="17" t="s">
        <v>63</v>
      </c>
      <c r="C45" s="64" t="s">
        <v>148</v>
      </c>
      <c r="D45" s="18" t="s">
        <v>25</v>
      </c>
      <c r="E45" s="86">
        <v>18305100306</v>
      </c>
      <c r="F45" s="64" t="s">
        <v>148</v>
      </c>
      <c r="G45" s="92">
        <v>7</v>
      </c>
      <c r="H45" s="93">
        <v>9</v>
      </c>
      <c r="I45" s="87">
        <f t="shared" si="7"/>
        <v>16</v>
      </c>
      <c r="J45" s="93">
        <v>7399339529</v>
      </c>
      <c r="K45" s="76" t="s">
        <v>222</v>
      </c>
      <c r="L45" s="70" t="s">
        <v>226</v>
      </c>
      <c r="M45" s="76">
        <v>9365820191</v>
      </c>
      <c r="N45" s="18" t="s">
        <v>207</v>
      </c>
      <c r="O45" s="18">
        <v>8471909860</v>
      </c>
      <c r="P45" s="24">
        <v>43558</v>
      </c>
      <c r="Q45" s="18" t="s">
        <v>140</v>
      </c>
      <c r="R45" s="18"/>
      <c r="S45" s="18"/>
      <c r="T45" s="18"/>
    </row>
    <row r="46" spans="1:20" ht="39.75" x14ac:dyDescent="0.3">
      <c r="A46" s="4">
        <v>42</v>
      </c>
      <c r="B46" s="17" t="s">
        <v>63</v>
      </c>
      <c r="C46" s="64" t="s">
        <v>149</v>
      </c>
      <c r="D46" s="18" t="s">
        <v>25</v>
      </c>
      <c r="E46" s="86">
        <v>18305100307</v>
      </c>
      <c r="F46" s="64" t="s">
        <v>149</v>
      </c>
      <c r="G46" s="92">
        <v>21</v>
      </c>
      <c r="H46" s="93">
        <v>15</v>
      </c>
      <c r="I46" s="87">
        <f t="shared" si="7"/>
        <v>36</v>
      </c>
      <c r="J46" s="93">
        <v>9854548268</v>
      </c>
      <c r="K46" s="18" t="s">
        <v>199</v>
      </c>
      <c r="L46" s="76" t="s">
        <v>198</v>
      </c>
      <c r="M46" s="76">
        <v>7086102573</v>
      </c>
      <c r="N46" s="18" t="s">
        <v>206</v>
      </c>
      <c r="O46" s="18">
        <v>8011344427</v>
      </c>
      <c r="P46" s="24">
        <v>43558</v>
      </c>
      <c r="Q46" s="18" t="s">
        <v>140</v>
      </c>
      <c r="R46" s="18"/>
      <c r="S46" s="18"/>
      <c r="T46" s="18"/>
    </row>
    <row r="47" spans="1:20" ht="39.75" x14ac:dyDescent="0.3">
      <c r="A47" s="4">
        <v>43</v>
      </c>
      <c r="B47" s="17" t="s">
        <v>63</v>
      </c>
      <c r="C47" s="64" t="s">
        <v>150</v>
      </c>
      <c r="D47" s="18" t="s">
        <v>25</v>
      </c>
      <c r="E47" s="86">
        <v>18305100308</v>
      </c>
      <c r="F47" s="64" t="s">
        <v>150</v>
      </c>
      <c r="G47" s="92">
        <v>15</v>
      </c>
      <c r="H47" s="93">
        <v>9</v>
      </c>
      <c r="I47" s="87">
        <f t="shared" si="7"/>
        <v>24</v>
      </c>
      <c r="J47" s="93">
        <v>9613844389</v>
      </c>
      <c r="K47" s="18" t="s">
        <v>232</v>
      </c>
      <c r="L47" s="96" t="s">
        <v>208</v>
      </c>
      <c r="M47" s="18">
        <v>7577856087</v>
      </c>
      <c r="N47" s="18" t="s">
        <v>209</v>
      </c>
      <c r="O47" s="18">
        <v>9706502332</v>
      </c>
      <c r="P47" s="24">
        <v>43559</v>
      </c>
      <c r="Q47" s="18" t="s">
        <v>141</v>
      </c>
      <c r="R47" s="18"/>
      <c r="S47" s="18"/>
      <c r="T47" s="18"/>
    </row>
    <row r="48" spans="1:20" x14ac:dyDescent="0.3">
      <c r="A48" s="4">
        <v>44</v>
      </c>
      <c r="B48" s="17" t="s">
        <v>63</v>
      </c>
      <c r="C48" s="84" t="s">
        <v>170</v>
      </c>
      <c r="D48" s="18" t="s">
        <v>23</v>
      </c>
      <c r="E48" s="84">
        <v>18100518101</v>
      </c>
      <c r="F48" s="84"/>
      <c r="G48" s="85">
        <v>149</v>
      </c>
      <c r="H48" s="68"/>
      <c r="I48" s="56">
        <f>SUM(G48:H48)</f>
        <v>149</v>
      </c>
      <c r="J48" s="93">
        <v>9577382987</v>
      </c>
      <c r="K48" s="18" t="s">
        <v>232</v>
      </c>
      <c r="L48" s="96" t="s">
        <v>208</v>
      </c>
      <c r="M48" s="18">
        <v>7577856087</v>
      </c>
      <c r="N48" s="18" t="s">
        <v>209</v>
      </c>
      <c r="O48" s="18">
        <v>9706502332</v>
      </c>
      <c r="P48" s="24">
        <v>43559</v>
      </c>
      <c r="Q48" s="18" t="s">
        <v>141</v>
      </c>
      <c r="R48" s="18"/>
      <c r="S48" s="18"/>
      <c r="T48" s="18"/>
    </row>
    <row r="49" spans="1:20" ht="39.75" x14ac:dyDescent="0.3">
      <c r="A49" s="4">
        <v>45</v>
      </c>
      <c r="B49" s="17" t="s">
        <v>63</v>
      </c>
      <c r="C49" s="64" t="s">
        <v>151</v>
      </c>
      <c r="D49" s="18" t="s">
        <v>25</v>
      </c>
      <c r="E49" s="86">
        <v>18305100310</v>
      </c>
      <c r="F49" s="64" t="s">
        <v>151</v>
      </c>
      <c r="G49" s="92">
        <v>15</v>
      </c>
      <c r="H49" s="93">
        <v>25</v>
      </c>
      <c r="I49" s="87">
        <f>G49+H49</f>
        <v>40</v>
      </c>
      <c r="J49" s="93">
        <v>9401077291</v>
      </c>
      <c r="K49" s="18" t="s">
        <v>232</v>
      </c>
      <c r="L49" s="96" t="s">
        <v>208</v>
      </c>
      <c r="M49" s="18">
        <v>7577856087</v>
      </c>
      <c r="N49" s="18" t="s">
        <v>239</v>
      </c>
      <c r="O49" s="18">
        <v>9577045245</v>
      </c>
      <c r="P49" s="24">
        <v>43560</v>
      </c>
      <c r="Q49" s="18" t="s">
        <v>142</v>
      </c>
      <c r="R49" s="18"/>
      <c r="S49" s="18"/>
      <c r="T49" s="18"/>
    </row>
    <row r="50" spans="1:20" x14ac:dyDescent="0.3">
      <c r="A50" s="4">
        <v>46</v>
      </c>
      <c r="B50" s="17" t="s">
        <v>63</v>
      </c>
      <c r="C50" s="84" t="s">
        <v>172</v>
      </c>
      <c r="D50" s="18" t="s">
        <v>23</v>
      </c>
      <c r="E50" s="84">
        <v>18100518302</v>
      </c>
      <c r="F50" s="84"/>
      <c r="G50" s="85">
        <v>60</v>
      </c>
      <c r="H50" s="68"/>
      <c r="I50" s="56">
        <f>SUM(G50:H50)</f>
        <v>60</v>
      </c>
      <c r="J50" s="93">
        <v>9435653875</v>
      </c>
      <c r="K50" s="18" t="s">
        <v>232</v>
      </c>
      <c r="L50" s="96" t="s">
        <v>208</v>
      </c>
      <c r="M50" s="18">
        <v>7577856087</v>
      </c>
      <c r="N50" s="18" t="s">
        <v>239</v>
      </c>
      <c r="O50" s="18">
        <v>9577045245</v>
      </c>
      <c r="P50" s="24">
        <v>43560</v>
      </c>
      <c r="Q50" s="18" t="s">
        <v>142</v>
      </c>
      <c r="R50" s="18"/>
      <c r="S50" s="18"/>
      <c r="T50" s="18"/>
    </row>
    <row r="51" spans="1:20" ht="39.75" x14ac:dyDescent="0.3">
      <c r="A51" s="4">
        <v>47</v>
      </c>
      <c r="B51" s="17" t="s">
        <v>63</v>
      </c>
      <c r="C51" s="64" t="s">
        <v>152</v>
      </c>
      <c r="D51" s="18" t="s">
        <v>25</v>
      </c>
      <c r="E51" s="86">
        <v>18305100314</v>
      </c>
      <c r="F51" s="64" t="s">
        <v>152</v>
      </c>
      <c r="G51" s="92">
        <v>14</v>
      </c>
      <c r="H51" s="93">
        <v>22</v>
      </c>
      <c r="I51" s="87">
        <f t="shared" ref="I51:I56" si="8">G51+H51</f>
        <v>36</v>
      </c>
      <c r="J51" s="93">
        <v>7896422388</v>
      </c>
      <c r="K51" s="76" t="s">
        <v>203</v>
      </c>
      <c r="L51" s="70" t="s">
        <v>204</v>
      </c>
      <c r="M51" s="76">
        <v>9435471788</v>
      </c>
      <c r="N51" s="18" t="s">
        <v>205</v>
      </c>
      <c r="O51" s="18">
        <v>9413251156</v>
      </c>
      <c r="P51" s="24">
        <v>43561</v>
      </c>
      <c r="Q51" s="18" t="s">
        <v>137</v>
      </c>
      <c r="R51" s="18"/>
      <c r="S51" s="18"/>
      <c r="T51" s="18"/>
    </row>
    <row r="52" spans="1:20" ht="27" x14ac:dyDescent="0.3">
      <c r="A52" s="4">
        <v>48</v>
      </c>
      <c r="B52" s="17" t="s">
        <v>63</v>
      </c>
      <c r="C52" s="64" t="s">
        <v>153</v>
      </c>
      <c r="D52" s="18" t="s">
        <v>25</v>
      </c>
      <c r="E52" s="86">
        <v>18305100313</v>
      </c>
      <c r="F52" s="64" t="s">
        <v>153</v>
      </c>
      <c r="G52" s="92">
        <v>29</v>
      </c>
      <c r="H52" s="93">
        <v>29</v>
      </c>
      <c r="I52" s="87">
        <f t="shared" si="8"/>
        <v>58</v>
      </c>
      <c r="J52" s="68">
        <v>7399514284</v>
      </c>
      <c r="K52" s="76" t="s">
        <v>199</v>
      </c>
      <c r="L52" s="70" t="s">
        <v>198</v>
      </c>
      <c r="M52" s="76">
        <v>7086102573</v>
      </c>
      <c r="N52" s="18" t="s">
        <v>205</v>
      </c>
      <c r="O52" s="18">
        <v>9413251156</v>
      </c>
      <c r="P52" s="24">
        <v>43561</v>
      </c>
      <c r="Q52" s="18" t="s">
        <v>137</v>
      </c>
      <c r="R52" s="18"/>
      <c r="S52" s="18"/>
      <c r="T52" s="18"/>
    </row>
    <row r="53" spans="1:20" ht="39.75" x14ac:dyDescent="0.3">
      <c r="A53" s="4">
        <v>49</v>
      </c>
      <c r="B53" s="17" t="s">
        <v>63</v>
      </c>
      <c r="C53" s="64" t="s">
        <v>154</v>
      </c>
      <c r="D53" s="18" t="s">
        <v>25</v>
      </c>
      <c r="E53" s="86">
        <v>18305100311</v>
      </c>
      <c r="F53" s="64" t="s">
        <v>154</v>
      </c>
      <c r="G53" s="92">
        <v>21</v>
      </c>
      <c r="H53" s="93">
        <v>15</v>
      </c>
      <c r="I53" s="87">
        <f t="shared" si="8"/>
        <v>36</v>
      </c>
      <c r="J53" s="93">
        <v>9859849707</v>
      </c>
      <c r="K53" s="18" t="s">
        <v>199</v>
      </c>
      <c r="L53" s="76" t="s">
        <v>200</v>
      </c>
      <c r="M53" s="76">
        <v>9613504072</v>
      </c>
      <c r="N53" s="18" t="s">
        <v>240</v>
      </c>
      <c r="O53" s="18">
        <v>9859850067</v>
      </c>
      <c r="P53" s="24">
        <v>43563</v>
      </c>
      <c r="Q53" s="18" t="s">
        <v>138</v>
      </c>
      <c r="R53" s="18"/>
      <c r="S53" s="18"/>
      <c r="T53" s="18"/>
    </row>
    <row r="54" spans="1:20" ht="39.75" x14ac:dyDescent="0.3">
      <c r="A54" s="4">
        <v>50</v>
      </c>
      <c r="B54" s="17" t="s">
        <v>63</v>
      </c>
      <c r="C54" s="64" t="s">
        <v>155</v>
      </c>
      <c r="D54" s="18" t="s">
        <v>25</v>
      </c>
      <c r="E54" s="86">
        <v>18305100312</v>
      </c>
      <c r="F54" s="64" t="s">
        <v>155</v>
      </c>
      <c r="G54" s="67">
        <v>19</v>
      </c>
      <c r="H54" s="68">
        <v>31</v>
      </c>
      <c r="I54" s="87">
        <f t="shared" si="8"/>
        <v>50</v>
      </c>
      <c r="J54" s="97">
        <v>9859620605</v>
      </c>
      <c r="K54" s="18" t="s">
        <v>199</v>
      </c>
      <c r="L54" s="76" t="s">
        <v>200</v>
      </c>
      <c r="M54" s="76">
        <v>9613504072</v>
      </c>
      <c r="N54" s="94" t="s">
        <v>201</v>
      </c>
      <c r="O54" s="94">
        <v>7399515695</v>
      </c>
      <c r="P54" s="24">
        <v>43563</v>
      </c>
      <c r="Q54" s="18" t="s">
        <v>138</v>
      </c>
      <c r="R54" s="18"/>
      <c r="S54" s="18"/>
      <c r="T54" s="18"/>
    </row>
    <row r="55" spans="1:20" ht="27" x14ac:dyDescent="0.3">
      <c r="A55" s="4">
        <v>51</v>
      </c>
      <c r="B55" s="17" t="s">
        <v>63</v>
      </c>
      <c r="C55" s="64" t="s">
        <v>156</v>
      </c>
      <c r="D55" s="18" t="s">
        <v>25</v>
      </c>
      <c r="E55" s="86">
        <v>18305100315</v>
      </c>
      <c r="F55" s="64" t="s">
        <v>156</v>
      </c>
      <c r="G55" s="92">
        <v>5</v>
      </c>
      <c r="H55" s="93">
        <v>6</v>
      </c>
      <c r="I55" s="87">
        <f t="shared" si="8"/>
        <v>11</v>
      </c>
      <c r="J55" s="93">
        <v>9435210026</v>
      </c>
      <c r="K55" s="98" t="s">
        <v>199</v>
      </c>
      <c r="L55" s="76" t="s">
        <v>198</v>
      </c>
      <c r="M55" s="76">
        <v>7086102573</v>
      </c>
      <c r="N55" s="18" t="s">
        <v>206</v>
      </c>
      <c r="O55" s="18">
        <v>8011344427</v>
      </c>
      <c r="P55" s="24">
        <v>43563</v>
      </c>
      <c r="Q55" s="18" t="s">
        <v>138</v>
      </c>
      <c r="R55" s="18"/>
      <c r="S55" s="18"/>
      <c r="T55" s="18"/>
    </row>
    <row r="56" spans="1:20" ht="39.75" x14ac:dyDescent="0.3">
      <c r="A56" s="4">
        <v>52</v>
      </c>
      <c r="B56" s="17" t="s">
        <v>63</v>
      </c>
      <c r="C56" s="64" t="s">
        <v>157</v>
      </c>
      <c r="D56" s="18" t="s">
        <v>25</v>
      </c>
      <c r="E56" s="86">
        <v>18305100316</v>
      </c>
      <c r="F56" s="64" t="s">
        <v>157</v>
      </c>
      <c r="G56" s="92">
        <v>29</v>
      </c>
      <c r="H56" s="93">
        <v>30</v>
      </c>
      <c r="I56" s="87">
        <f t="shared" si="8"/>
        <v>59</v>
      </c>
      <c r="J56" s="93">
        <v>9435870227</v>
      </c>
      <c r="K56" s="18" t="s">
        <v>203</v>
      </c>
      <c r="L56" s="76" t="s">
        <v>204</v>
      </c>
      <c r="M56" s="76">
        <v>9435471788</v>
      </c>
      <c r="N56" s="94" t="s">
        <v>201</v>
      </c>
      <c r="O56" s="94">
        <v>7399515695</v>
      </c>
      <c r="P56" s="24">
        <v>43564</v>
      </c>
      <c r="Q56" s="18" t="s">
        <v>139</v>
      </c>
      <c r="R56" s="18"/>
      <c r="S56" s="18"/>
      <c r="T56" s="18"/>
    </row>
    <row r="57" spans="1:20" ht="33" x14ac:dyDescent="0.3">
      <c r="A57" s="4">
        <v>53</v>
      </c>
      <c r="B57" s="17" t="s">
        <v>63</v>
      </c>
      <c r="C57" s="84" t="s">
        <v>177</v>
      </c>
      <c r="D57" s="18" t="s">
        <v>23</v>
      </c>
      <c r="E57" s="84">
        <v>18100522201</v>
      </c>
      <c r="F57" s="84"/>
      <c r="G57" s="85">
        <v>240</v>
      </c>
      <c r="H57" s="19"/>
      <c r="I57" s="56">
        <f>SUM(G57:H57)</f>
        <v>240</v>
      </c>
      <c r="J57" s="93">
        <v>9854339469</v>
      </c>
      <c r="K57" s="76" t="s">
        <v>203</v>
      </c>
      <c r="L57" s="70" t="s">
        <v>204</v>
      </c>
      <c r="M57" s="76">
        <v>7399606854</v>
      </c>
      <c r="N57" s="18" t="s">
        <v>205</v>
      </c>
      <c r="O57" s="18">
        <v>9413251156</v>
      </c>
      <c r="P57" s="24" t="s">
        <v>224</v>
      </c>
      <c r="Q57" s="18" t="s">
        <v>139</v>
      </c>
      <c r="R57" s="18"/>
      <c r="S57" s="18"/>
      <c r="T57" s="18"/>
    </row>
    <row r="58" spans="1:20" ht="27" x14ac:dyDescent="0.3">
      <c r="A58" s="4">
        <v>54</v>
      </c>
      <c r="B58" s="17" t="s">
        <v>63</v>
      </c>
      <c r="C58" s="64" t="s">
        <v>158</v>
      </c>
      <c r="D58" s="18" t="s">
        <v>25</v>
      </c>
      <c r="E58" s="86">
        <v>18305100317</v>
      </c>
      <c r="F58" s="64" t="s">
        <v>158</v>
      </c>
      <c r="G58" s="92">
        <v>14</v>
      </c>
      <c r="H58" s="93">
        <v>22</v>
      </c>
      <c r="I58" s="87">
        <f t="shared" ref="I58:I69" si="9">G58+H58</f>
        <v>36</v>
      </c>
      <c r="J58" s="68">
        <v>9706939400</v>
      </c>
      <c r="K58" s="18" t="s">
        <v>197</v>
      </c>
      <c r="L58" s="76" t="s">
        <v>198</v>
      </c>
      <c r="M58" s="76">
        <v>7086102573</v>
      </c>
      <c r="N58" s="18" t="s">
        <v>210</v>
      </c>
      <c r="O58" s="18">
        <v>9101349935</v>
      </c>
      <c r="P58" s="24">
        <v>43536</v>
      </c>
      <c r="Q58" s="18" t="s">
        <v>142</v>
      </c>
      <c r="R58" s="18"/>
      <c r="S58" s="18"/>
      <c r="T58" s="18"/>
    </row>
    <row r="59" spans="1:20" ht="52.5" x14ac:dyDescent="0.3">
      <c r="A59" s="4">
        <v>55</v>
      </c>
      <c r="B59" s="17" t="s">
        <v>63</v>
      </c>
      <c r="C59" s="64" t="s">
        <v>159</v>
      </c>
      <c r="D59" s="18" t="s">
        <v>25</v>
      </c>
      <c r="E59" s="86">
        <v>18305100318</v>
      </c>
      <c r="F59" s="64" t="s">
        <v>159</v>
      </c>
      <c r="G59" s="92">
        <v>18</v>
      </c>
      <c r="H59" s="93">
        <v>15</v>
      </c>
      <c r="I59" s="87">
        <f t="shared" si="9"/>
        <v>33</v>
      </c>
      <c r="J59" s="93">
        <v>7399775282</v>
      </c>
      <c r="K59" s="18" t="s">
        <v>197</v>
      </c>
      <c r="L59" s="76" t="s">
        <v>198</v>
      </c>
      <c r="M59" s="76">
        <v>7086102573</v>
      </c>
      <c r="N59" s="18" t="s">
        <v>212</v>
      </c>
      <c r="O59" s="18">
        <v>9678684803</v>
      </c>
      <c r="P59" s="24">
        <v>43536</v>
      </c>
      <c r="Q59" s="18" t="s">
        <v>142</v>
      </c>
      <c r="R59" s="18"/>
      <c r="S59" s="18"/>
      <c r="T59" s="18"/>
    </row>
    <row r="60" spans="1:20" ht="39.75" x14ac:dyDescent="0.3">
      <c r="A60" s="4">
        <v>56</v>
      </c>
      <c r="B60" s="17" t="s">
        <v>63</v>
      </c>
      <c r="C60" s="64" t="s">
        <v>160</v>
      </c>
      <c r="D60" s="18" t="s">
        <v>25</v>
      </c>
      <c r="E60" s="86">
        <v>18305100319</v>
      </c>
      <c r="F60" s="64" t="s">
        <v>160</v>
      </c>
      <c r="G60" s="92">
        <v>21</v>
      </c>
      <c r="H60" s="93">
        <v>22</v>
      </c>
      <c r="I60" s="87">
        <f t="shared" si="9"/>
        <v>43</v>
      </c>
      <c r="J60" s="93">
        <v>7399408725</v>
      </c>
      <c r="K60" s="18" t="s">
        <v>203</v>
      </c>
      <c r="L60" s="96" t="s">
        <v>204</v>
      </c>
      <c r="M60" s="76">
        <v>9435471788</v>
      </c>
      <c r="N60" s="18" t="s">
        <v>205</v>
      </c>
      <c r="O60" s="18">
        <v>9413251156</v>
      </c>
      <c r="P60" s="24">
        <v>43536</v>
      </c>
      <c r="Q60" s="18" t="s">
        <v>142</v>
      </c>
      <c r="R60" s="18"/>
      <c r="S60" s="18"/>
      <c r="T60" s="18"/>
    </row>
    <row r="61" spans="1:20" ht="39.75" x14ac:dyDescent="0.3">
      <c r="A61" s="4">
        <v>57</v>
      </c>
      <c r="B61" s="17" t="s">
        <v>63</v>
      </c>
      <c r="C61" s="64" t="s">
        <v>161</v>
      </c>
      <c r="D61" s="18" t="s">
        <v>25</v>
      </c>
      <c r="E61" s="86">
        <v>18305100320</v>
      </c>
      <c r="F61" s="64" t="s">
        <v>161</v>
      </c>
      <c r="G61" s="67">
        <v>23</v>
      </c>
      <c r="H61" s="68">
        <v>14</v>
      </c>
      <c r="I61" s="87">
        <f t="shared" si="9"/>
        <v>37</v>
      </c>
      <c r="J61" s="93">
        <v>9957275088</v>
      </c>
      <c r="K61" s="18" t="s">
        <v>211</v>
      </c>
      <c r="L61" s="76" t="s">
        <v>198</v>
      </c>
      <c r="M61" s="76">
        <v>7086102573</v>
      </c>
      <c r="N61" s="18" t="s">
        <v>233</v>
      </c>
      <c r="O61" s="18">
        <v>8876654989</v>
      </c>
      <c r="P61" s="24">
        <v>43537</v>
      </c>
      <c r="Q61" s="18" t="s">
        <v>137</v>
      </c>
      <c r="R61" s="18"/>
      <c r="S61" s="18"/>
      <c r="T61" s="18"/>
    </row>
    <row r="62" spans="1:20" ht="27" x14ac:dyDescent="0.3">
      <c r="A62" s="4">
        <v>58</v>
      </c>
      <c r="B62" s="17" t="s">
        <v>63</v>
      </c>
      <c r="C62" s="64" t="s">
        <v>162</v>
      </c>
      <c r="D62" s="18" t="s">
        <v>25</v>
      </c>
      <c r="E62" s="86">
        <v>18305100321</v>
      </c>
      <c r="F62" s="64" t="s">
        <v>162</v>
      </c>
      <c r="G62" s="92">
        <v>21</v>
      </c>
      <c r="H62" s="93">
        <v>17</v>
      </c>
      <c r="I62" s="87">
        <f t="shared" si="9"/>
        <v>38</v>
      </c>
      <c r="J62" s="93">
        <v>9854985663</v>
      </c>
      <c r="K62" s="18" t="s">
        <v>211</v>
      </c>
      <c r="L62" s="76" t="s">
        <v>198</v>
      </c>
      <c r="M62" s="96">
        <v>9401451405</v>
      </c>
      <c r="N62" s="18" t="s">
        <v>228</v>
      </c>
      <c r="O62" s="18">
        <v>9854688627</v>
      </c>
      <c r="P62" s="24">
        <v>43537</v>
      </c>
      <c r="Q62" s="18" t="s">
        <v>137</v>
      </c>
      <c r="R62" s="18"/>
      <c r="S62" s="18"/>
      <c r="T62" s="18"/>
    </row>
    <row r="63" spans="1:20" ht="27" x14ac:dyDescent="0.3">
      <c r="A63" s="4">
        <v>59</v>
      </c>
      <c r="B63" s="17" t="s">
        <v>63</v>
      </c>
      <c r="C63" s="64" t="s">
        <v>163</v>
      </c>
      <c r="D63" s="18" t="s">
        <v>25</v>
      </c>
      <c r="E63" s="86">
        <v>18305100307</v>
      </c>
      <c r="F63" s="64" t="s">
        <v>163</v>
      </c>
      <c r="G63" s="92">
        <v>19</v>
      </c>
      <c r="H63" s="93">
        <v>17</v>
      </c>
      <c r="I63" s="87">
        <f t="shared" si="9"/>
        <v>36</v>
      </c>
      <c r="J63" s="93">
        <v>9854869771</v>
      </c>
      <c r="K63" s="18" t="s">
        <v>223</v>
      </c>
      <c r="L63" s="18" t="s">
        <v>208</v>
      </c>
      <c r="M63" s="18">
        <v>7577856087</v>
      </c>
      <c r="N63" s="18" t="s">
        <v>209</v>
      </c>
      <c r="O63" s="18">
        <v>9706502332</v>
      </c>
      <c r="P63" s="24">
        <v>43537</v>
      </c>
      <c r="Q63" s="18" t="s">
        <v>137</v>
      </c>
      <c r="R63" s="18"/>
      <c r="S63" s="18"/>
      <c r="T63" s="18"/>
    </row>
    <row r="64" spans="1:20" ht="27" x14ac:dyDescent="0.3">
      <c r="A64" s="4">
        <v>60</v>
      </c>
      <c r="B64" s="17" t="s">
        <v>63</v>
      </c>
      <c r="C64" s="64" t="s">
        <v>164</v>
      </c>
      <c r="D64" s="18" t="s">
        <v>25</v>
      </c>
      <c r="E64" s="86">
        <v>18305100322</v>
      </c>
      <c r="F64" s="64" t="s">
        <v>164</v>
      </c>
      <c r="G64" s="92">
        <v>19</v>
      </c>
      <c r="H64" s="93">
        <v>18</v>
      </c>
      <c r="I64" s="87">
        <f t="shared" si="9"/>
        <v>37</v>
      </c>
      <c r="J64" s="93">
        <v>9577664927</v>
      </c>
      <c r="K64" s="18" t="s">
        <v>197</v>
      </c>
      <c r="L64" s="76" t="s">
        <v>198</v>
      </c>
      <c r="M64" s="76">
        <v>7086102573</v>
      </c>
      <c r="N64" s="18" t="s">
        <v>212</v>
      </c>
      <c r="O64" s="18">
        <v>9678684803</v>
      </c>
      <c r="P64" s="24">
        <v>43572</v>
      </c>
      <c r="Q64" s="18" t="s">
        <v>140</v>
      </c>
      <c r="R64" s="18"/>
      <c r="S64" s="18"/>
      <c r="T64" s="18"/>
    </row>
    <row r="65" spans="1:20" ht="39.75" x14ac:dyDescent="0.3">
      <c r="A65" s="4">
        <v>61</v>
      </c>
      <c r="B65" s="17" t="s">
        <v>63</v>
      </c>
      <c r="C65" s="64" t="s">
        <v>165</v>
      </c>
      <c r="D65" s="18" t="s">
        <v>25</v>
      </c>
      <c r="E65" s="86">
        <v>18305100323</v>
      </c>
      <c r="F65" s="64" t="s">
        <v>165</v>
      </c>
      <c r="G65" s="92">
        <v>15</v>
      </c>
      <c r="H65" s="93">
        <v>20</v>
      </c>
      <c r="I65" s="87">
        <f t="shared" si="9"/>
        <v>35</v>
      </c>
      <c r="J65" s="93">
        <v>9613080442</v>
      </c>
      <c r="K65" s="18" t="s">
        <v>223</v>
      </c>
      <c r="L65" s="18" t="s">
        <v>208</v>
      </c>
      <c r="M65" s="18">
        <v>7577856087</v>
      </c>
      <c r="N65" s="18" t="s">
        <v>213</v>
      </c>
      <c r="O65" s="18">
        <v>9954818140</v>
      </c>
      <c r="P65" s="24">
        <v>43572</v>
      </c>
      <c r="Q65" s="18" t="s">
        <v>140</v>
      </c>
      <c r="R65" s="18"/>
      <c r="S65" s="18"/>
      <c r="T65" s="18"/>
    </row>
    <row r="66" spans="1:20" ht="39.75" x14ac:dyDescent="0.3">
      <c r="A66" s="4">
        <v>62</v>
      </c>
      <c r="B66" s="17" t="s">
        <v>63</v>
      </c>
      <c r="C66" s="64" t="s">
        <v>166</v>
      </c>
      <c r="D66" s="18" t="s">
        <v>25</v>
      </c>
      <c r="E66" s="86">
        <v>18305100324</v>
      </c>
      <c r="F66" s="64" t="s">
        <v>166</v>
      </c>
      <c r="G66" s="92">
        <v>22</v>
      </c>
      <c r="H66" s="93">
        <v>24</v>
      </c>
      <c r="I66" s="87">
        <f t="shared" si="9"/>
        <v>46</v>
      </c>
      <c r="J66" s="93">
        <v>8876096085</v>
      </c>
      <c r="K66" s="18" t="s">
        <v>203</v>
      </c>
      <c r="L66" s="96" t="s">
        <v>204</v>
      </c>
      <c r="M66" s="76">
        <v>9435471788</v>
      </c>
      <c r="N66" s="18" t="s">
        <v>213</v>
      </c>
      <c r="O66" s="18">
        <v>9954818140</v>
      </c>
      <c r="P66" s="24">
        <v>43572</v>
      </c>
      <c r="Q66" s="18" t="s">
        <v>140</v>
      </c>
      <c r="R66" s="18"/>
      <c r="S66" s="18"/>
      <c r="T66" s="18"/>
    </row>
    <row r="67" spans="1:20" ht="27" x14ac:dyDescent="0.3">
      <c r="A67" s="4">
        <v>63</v>
      </c>
      <c r="B67" s="17" t="s">
        <v>63</v>
      </c>
      <c r="C67" s="64" t="s">
        <v>167</v>
      </c>
      <c r="D67" s="18" t="s">
        <v>25</v>
      </c>
      <c r="E67" s="86">
        <v>18305100325</v>
      </c>
      <c r="F67" s="64" t="s">
        <v>167</v>
      </c>
      <c r="G67" s="92">
        <v>6</v>
      </c>
      <c r="H67" s="93">
        <v>10</v>
      </c>
      <c r="I67" s="87">
        <f t="shared" si="9"/>
        <v>16</v>
      </c>
      <c r="J67" s="93">
        <v>8011574544</v>
      </c>
      <c r="K67" s="18" t="s">
        <v>73</v>
      </c>
      <c r="L67" s="18" t="s">
        <v>214</v>
      </c>
      <c r="M67" s="18">
        <v>9864770182</v>
      </c>
      <c r="N67" s="72" t="s">
        <v>215</v>
      </c>
      <c r="O67" s="72">
        <v>9954818140</v>
      </c>
      <c r="P67" s="24">
        <v>43575</v>
      </c>
      <c r="Q67" s="18" t="s">
        <v>137</v>
      </c>
      <c r="R67" s="18"/>
      <c r="S67" s="18"/>
      <c r="T67" s="18"/>
    </row>
    <row r="68" spans="1:20" ht="27" x14ac:dyDescent="0.3">
      <c r="A68" s="4">
        <v>64</v>
      </c>
      <c r="B68" s="17" t="s">
        <v>63</v>
      </c>
      <c r="C68" s="64" t="s">
        <v>168</v>
      </c>
      <c r="D68" s="66" t="s">
        <v>25</v>
      </c>
      <c r="E68" s="86">
        <v>18305100326</v>
      </c>
      <c r="F68" s="64" t="s">
        <v>168</v>
      </c>
      <c r="G68" s="92">
        <v>17</v>
      </c>
      <c r="H68" s="93">
        <v>19</v>
      </c>
      <c r="I68" s="87">
        <f t="shared" si="9"/>
        <v>36</v>
      </c>
      <c r="J68" s="93">
        <v>9401517842</v>
      </c>
      <c r="K68" s="18" t="s">
        <v>73</v>
      </c>
      <c r="L68" s="18" t="s">
        <v>214</v>
      </c>
      <c r="M68" s="18">
        <v>9864770182</v>
      </c>
      <c r="N68" s="18" t="s">
        <v>216</v>
      </c>
      <c r="O68" s="18">
        <v>7896457870</v>
      </c>
      <c r="P68" s="24">
        <v>43575</v>
      </c>
      <c r="Q68" s="18" t="s">
        <v>137</v>
      </c>
      <c r="R68" s="18"/>
      <c r="S68" s="18"/>
      <c r="T68" s="18"/>
    </row>
    <row r="69" spans="1:20" ht="27" x14ac:dyDescent="0.3">
      <c r="A69" s="4">
        <v>65</v>
      </c>
      <c r="B69" s="17" t="s">
        <v>63</v>
      </c>
      <c r="C69" s="64" t="s">
        <v>169</v>
      </c>
      <c r="D69" s="18" t="s">
        <v>25</v>
      </c>
      <c r="E69" s="86">
        <v>18305100327</v>
      </c>
      <c r="F69" s="64" t="s">
        <v>169</v>
      </c>
      <c r="G69" s="92">
        <v>14</v>
      </c>
      <c r="H69" s="93">
        <v>10</v>
      </c>
      <c r="I69" s="87">
        <f t="shared" si="9"/>
        <v>24</v>
      </c>
      <c r="J69" s="93">
        <v>7399987541</v>
      </c>
      <c r="K69" s="76" t="s">
        <v>203</v>
      </c>
      <c r="L69" s="70" t="s">
        <v>217</v>
      </c>
      <c r="M69" s="71">
        <v>9435647372</v>
      </c>
      <c r="N69" s="72" t="s">
        <v>218</v>
      </c>
      <c r="O69" s="72">
        <v>9435458168</v>
      </c>
      <c r="P69" s="24">
        <v>43575</v>
      </c>
      <c r="Q69" s="18" t="s">
        <v>137</v>
      </c>
      <c r="R69" s="18"/>
      <c r="S69" s="18"/>
      <c r="T69" s="18"/>
    </row>
    <row r="70" spans="1:20" x14ac:dyDescent="0.3">
      <c r="A70" s="4">
        <v>66</v>
      </c>
      <c r="B70" s="17" t="s">
        <v>63</v>
      </c>
      <c r="C70" s="84" t="s">
        <v>171</v>
      </c>
      <c r="D70" s="18" t="s">
        <v>23</v>
      </c>
      <c r="E70" s="84">
        <v>18100518301</v>
      </c>
      <c r="F70" s="84" t="s">
        <v>79</v>
      </c>
      <c r="G70" s="85">
        <v>26</v>
      </c>
      <c r="H70" s="68"/>
      <c r="I70" s="56">
        <f t="shared" ref="I70" si="10">SUM(G70:H70)</f>
        <v>26</v>
      </c>
      <c r="J70" s="93">
        <v>9435916167</v>
      </c>
      <c r="K70" s="72" t="s">
        <v>219</v>
      </c>
      <c r="L70" s="76" t="s">
        <v>220</v>
      </c>
      <c r="M70" s="71">
        <v>9401451495</v>
      </c>
      <c r="N70" s="18" t="s">
        <v>221</v>
      </c>
      <c r="O70" s="18">
        <v>9859523141</v>
      </c>
      <c r="P70" s="24">
        <v>43575</v>
      </c>
      <c r="Q70" s="18" t="s">
        <v>137</v>
      </c>
      <c r="R70" s="18"/>
      <c r="S70" s="18"/>
      <c r="T70" s="18"/>
    </row>
    <row r="71" spans="1:20" ht="33" x14ac:dyDescent="0.3">
      <c r="A71" s="4">
        <v>67</v>
      </c>
      <c r="B71" s="17" t="s">
        <v>63</v>
      </c>
      <c r="C71" s="84" t="s">
        <v>225</v>
      </c>
      <c r="D71" s="18" t="s">
        <v>23</v>
      </c>
      <c r="E71" s="84">
        <v>18100518602</v>
      </c>
      <c r="F71" s="84" t="s">
        <v>227</v>
      </c>
      <c r="G71" s="85">
        <v>319</v>
      </c>
      <c r="H71" s="68"/>
      <c r="I71" s="56">
        <f t="shared" ref="I71:I81" si="11">SUM(G71:H71)</f>
        <v>319</v>
      </c>
      <c r="J71" s="76" t="s">
        <v>180</v>
      </c>
      <c r="K71" s="18" t="s">
        <v>197</v>
      </c>
      <c r="L71" s="76" t="s">
        <v>198</v>
      </c>
      <c r="M71" s="76">
        <v>7086102573</v>
      </c>
      <c r="N71" s="18" t="s">
        <v>212</v>
      </c>
      <c r="O71" s="18">
        <v>9678684803</v>
      </c>
      <c r="P71" s="24" t="s">
        <v>229</v>
      </c>
      <c r="Q71" s="18" t="s">
        <v>138</v>
      </c>
      <c r="R71" s="18"/>
      <c r="S71" s="18"/>
      <c r="T71" s="18"/>
    </row>
    <row r="72" spans="1:20" ht="33" x14ac:dyDescent="0.3">
      <c r="A72" s="4">
        <v>68</v>
      </c>
      <c r="B72" s="17" t="s">
        <v>63</v>
      </c>
      <c r="C72" s="84" t="s">
        <v>173</v>
      </c>
      <c r="D72" s="18" t="s">
        <v>23</v>
      </c>
      <c r="E72" s="84">
        <v>18100518701</v>
      </c>
      <c r="F72" s="84" t="s">
        <v>79</v>
      </c>
      <c r="G72" s="85">
        <v>241</v>
      </c>
      <c r="H72" s="68"/>
      <c r="I72" s="56">
        <f t="shared" si="11"/>
        <v>241</v>
      </c>
      <c r="J72" s="76" t="s">
        <v>181</v>
      </c>
      <c r="K72" s="18" t="s">
        <v>203</v>
      </c>
      <c r="L72" s="96" t="s">
        <v>204</v>
      </c>
      <c r="M72" s="76">
        <v>9435471788</v>
      </c>
      <c r="N72" s="18" t="s">
        <v>228</v>
      </c>
      <c r="O72" s="18">
        <v>9854688627</v>
      </c>
      <c r="P72" s="24">
        <v>43579</v>
      </c>
      <c r="Q72" s="18" t="s">
        <v>140</v>
      </c>
      <c r="R72" s="18"/>
      <c r="S72" s="18"/>
      <c r="T72" s="18"/>
    </row>
    <row r="73" spans="1:20" ht="33" x14ac:dyDescent="0.3">
      <c r="A73" s="4">
        <v>69</v>
      </c>
      <c r="B73" s="17" t="s">
        <v>63</v>
      </c>
      <c r="C73" s="84" t="s">
        <v>174</v>
      </c>
      <c r="D73" s="18" t="s">
        <v>23</v>
      </c>
      <c r="E73" s="84">
        <v>18100518702</v>
      </c>
      <c r="F73" s="84" t="s">
        <v>79</v>
      </c>
      <c r="G73" s="85">
        <v>176</v>
      </c>
      <c r="H73" s="68"/>
      <c r="I73" s="56">
        <f t="shared" si="11"/>
        <v>176</v>
      </c>
      <c r="J73" s="76" t="s">
        <v>182</v>
      </c>
      <c r="K73" s="18" t="s">
        <v>203</v>
      </c>
      <c r="L73" s="96" t="s">
        <v>204</v>
      </c>
      <c r="M73" s="76">
        <v>9435471788</v>
      </c>
      <c r="N73" s="18" t="s">
        <v>238</v>
      </c>
      <c r="O73" s="18">
        <v>7399408267</v>
      </c>
      <c r="P73" s="24">
        <v>43580</v>
      </c>
      <c r="Q73" s="18" t="s">
        <v>141</v>
      </c>
      <c r="R73" s="18"/>
      <c r="S73" s="18"/>
      <c r="T73" s="18"/>
    </row>
    <row r="74" spans="1:20" ht="33" x14ac:dyDescent="0.3">
      <c r="A74" s="4">
        <v>70</v>
      </c>
      <c r="B74" s="17" t="s">
        <v>63</v>
      </c>
      <c r="C74" s="84" t="s">
        <v>175</v>
      </c>
      <c r="D74" s="18" t="s">
        <v>23</v>
      </c>
      <c r="E74" s="84">
        <v>18100518705</v>
      </c>
      <c r="F74" s="84" t="s">
        <v>193</v>
      </c>
      <c r="G74" s="85">
        <v>61</v>
      </c>
      <c r="H74" s="68"/>
      <c r="I74" s="56">
        <f t="shared" si="11"/>
        <v>61</v>
      </c>
      <c r="J74" s="76" t="s">
        <v>183</v>
      </c>
      <c r="K74" s="18" t="s">
        <v>203</v>
      </c>
      <c r="L74" s="96" t="s">
        <v>204</v>
      </c>
      <c r="M74" s="76">
        <v>9435471788</v>
      </c>
      <c r="N74" s="18" t="s">
        <v>238</v>
      </c>
      <c r="O74" s="18">
        <v>7399408267</v>
      </c>
      <c r="P74" s="24">
        <v>43581</v>
      </c>
      <c r="Q74" s="18" t="s">
        <v>142</v>
      </c>
      <c r="R74" s="18"/>
      <c r="S74" s="18"/>
      <c r="T74" s="18"/>
    </row>
    <row r="75" spans="1:20" ht="33" x14ac:dyDescent="0.3">
      <c r="A75" s="4">
        <v>71</v>
      </c>
      <c r="B75" s="17" t="s">
        <v>63</v>
      </c>
      <c r="C75" s="84" t="s">
        <v>176</v>
      </c>
      <c r="D75" s="18" t="s">
        <v>23</v>
      </c>
      <c r="E75" s="84">
        <v>18100518801</v>
      </c>
      <c r="F75" s="84" t="s">
        <v>79</v>
      </c>
      <c r="G75" s="85">
        <v>134</v>
      </c>
      <c r="H75" s="68"/>
      <c r="I75" s="56">
        <f t="shared" si="11"/>
        <v>134</v>
      </c>
      <c r="J75" s="76" t="s">
        <v>184</v>
      </c>
      <c r="K75" s="18" t="s">
        <v>203</v>
      </c>
      <c r="L75" s="96" t="s">
        <v>204</v>
      </c>
      <c r="M75" s="76">
        <v>9435471788</v>
      </c>
      <c r="N75" s="18" t="s">
        <v>238</v>
      </c>
      <c r="O75" s="18">
        <v>7399408267</v>
      </c>
      <c r="P75" s="24">
        <v>43582</v>
      </c>
      <c r="Q75" s="18" t="s">
        <v>137</v>
      </c>
      <c r="R75" s="18"/>
      <c r="S75" s="18"/>
      <c r="T75" s="18"/>
    </row>
    <row r="76" spans="1:20" x14ac:dyDescent="0.3">
      <c r="A76" s="4">
        <v>72</v>
      </c>
      <c r="B76" s="17" t="s">
        <v>63</v>
      </c>
      <c r="C76" s="84" t="s">
        <v>178</v>
      </c>
      <c r="D76" s="57" t="s">
        <v>23</v>
      </c>
      <c r="E76" s="84">
        <v>18100523201</v>
      </c>
      <c r="F76" s="84" t="s">
        <v>79</v>
      </c>
      <c r="G76" s="85">
        <v>199</v>
      </c>
      <c r="H76" s="17"/>
      <c r="I76" s="56">
        <f t="shared" si="11"/>
        <v>199</v>
      </c>
      <c r="J76" s="76" t="s">
        <v>185</v>
      </c>
      <c r="K76" s="18" t="s">
        <v>197</v>
      </c>
      <c r="L76" s="76" t="s">
        <v>198</v>
      </c>
      <c r="M76" s="76">
        <v>7086102573</v>
      </c>
      <c r="N76" s="18" t="s">
        <v>228</v>
      </c>
      <c r="O76" s="18">
        <v>9854688627</v>
      </c>
      <c r="P76" s="24">
        <v>43584</v>
      </c>
      <c r="Q76" s="18" t="s">
        <v>138</v>
      </c>
      <c r="R76" s="18"/>
      <c r="S76" s="18"/>
      <c r="T76" s="18"/>
    </row>
    <row r="77" spans="1:20" x14ac:dyDescent="0.3">
      <c r="A77" s="4">
        <v>73</v>
      </c>
      <c r="B77" s="17" t="s">
        <v>63</v>
      </c>
      <c r="C77" s="84" t="s">
        <v>179</v>
      </c>
      <c r="D77" s="18" t="s">
        <v>23</v>
      </c>
      <c r="E77" s="84">
        <v>18100523204</v>
      </c>
      <c r="F77" s="84" t="s">
        <v>79</v>
      </c>
      <c r="G77" s="85">
        <v>163</v>
      </c>
      <c r="H77" s="19"/>
      <c r="I77" s="56">
        <f t="shared" si="11"/>
        <v>163</v>
      </c>
      <c r="J77" s="76" t="s">
        <v>186</v>
      </c>
      <c r="K77" s="18" t="s">
        <v>197</v>
      </c>
      <c r="L77" s="76" t="s">
        <v>198</v>
      </c>
      <c r="M77" s="76">
        <v>7086102573</v>
      </c>
      <c r="N77" s="57" t="s">
        <v>206</v>
      </c>
      <c r="O77" s="18">
        <v>8011344427</v>
      </c>
      <c r="P77" s="24">
        <v>43585</v>
      </c>
      <c r="Q77" s="18" t="s">
        <v>139</v>
      </c>
      <c r="R77" s="18"/>
      <c r="S77" s="18"/>
      <c r="T77" s="18"/>
    </row>
    <row r="78" spans="1:20" x14ac:dyDescent="0.3">
      <c r="A78" s="4">
        <v>74</v>
      </c>
      <c r="B78" s="17"/>
      <c r="C78" s="84"/>
      <c r="D78" s="18"/>
      <c r="E78" s="84"/>
      <c r="F78" s="84"/>
      <c r="G78" s="85"/>
      <c r="H78" s="19"/>
      <c r="I78" s="56">
        <f t="shared" si="11"/>
        <v>0</v>
      </c>
      <c r="J78" s="76"/>
      <c r="K78" s="18"/>
      <c r="L78" s="76"/>
      <c r="M78" s="76"/>
      <c r="N78" s="57"/>
      <c r="O78" s="18"/>
      <c r="P78" s="24"/>
      <c r="Q78" s="18"/>
      <c r="R78" s="18"/>
      <c r="S78" s="18"/>
      <c r="T78" s="18"/>
    </row>
    <row r="79" spans="1:20" x14ac:dyDescent="0.3">
      <c r="A79" s="4">
        <v>75</v>
      </c>
      <c r="B79" s="17"/>
      <c r="C79" s="84"/>
      <c r="D79" s="18"/>
      <c r="E79" s="84"/>
      <c r="F79" s="84"/>
      <c r="G79" s="85"/>
      <c r="H79" s="19"/>
      <c r="I79" s="56">
        <f t="shared" si="11"/>
        <v>0</v>
      </c>
      <c r="J79" s="76"/>
      <c r="K79" s="76"/>
      <c r="L79" s="70"/>
      <c r="M79" s="76"/>
      <c r="N79" s="18"/>
      <c r="O79" s="18"/>
      <c r="P79" s="24"/>
      <c r="Q79" s="18"/>
      <c r="R79" s="18"/>
      <c r="S79" s="18"/>
      <c r="T79" s="18"/>
    </row>
    <row r="80" spans="1:20" x14ac:dyDescent="0.3">
      <c r="A80" s="4">
        <v>76</v>
      </c>
      <c r="B80" s="17"/>
      <c r="C80" s="84"/>
      <c r="D80" s="18"/>
      <c r="E80" s="84"/>
      <c r="F80" s="84"/>
      <c r="G80" s="85"/>
      <c r="H80" s="19"/>
      <c r="I80" s="56">
        <f t="shared" si="11"/>
        <v>0</v>
      </c>
      <c r="J80" s="76"/>
      <c r="K80" s="18"/>
      <c r="L80" s="76"/>
      <c r="M80" s="76"/>
      <c r="N80" s="18"/>
      <c r="O80" s="18"/>
      <c r="P80" s="24"/>
      <c r="Q80" s="18"/>
      <c r="R80" s="18"/>
      <c r="S80" s="18"/>
      <c r="T80" s="18"/>
    </row>
    <row r="81" spans="1:20" x14ac:dyDescent="0.3">
      <c r="A81" s="4">
        <v>77</v>
      </c>
      <c r="B81" s="17"/>
      <c r="C81" s="84"/>
      <c r="D81" s="18"/>
      <c r="E81" s="84"/>
      <c r="F81" s="84"/>
      <c r="G81" s="85"/>
      <c r="H81" s="19"/>
      <c r="I81" s="56">
        <f t="shared" si="11"/>
        <v>0</v>
      </c>
      <c r="J81" s="18"/>
      <c r="K81" s="18"/>
      <c r="L81" s="76"/>
      <c r="M81" s="76"/>
      <c r="N81" s="18"/>
      <c r="O81" s="18"/>
      <c r="P81" s="24"/>
      <c r="Q81" s="18"/>
      <c r="R81" s="18"/>
      <c r="S81" s="18"/>
      <c r="T81" s="18"/>
    </row>
    <row r="82" spans="1:20" x14ac:dyDescent="0.3">
      <c r="A82" s="4">
        <v>78</v>
      </c>
      <c r="B82" s="17"/>
      <c r="C82" s="18"/>
      <c r="D82" s="18"/>
      <c r="E82" s="19"/>
      <c r="F82" s="18"/>
      <c r="G82" s="19"/>
      <c r="H82" s="19"/>
      <c r="I82" s="56">
        <f t="shared" ref="I82:I89" si="12">SUM(G82:H82)</f>
        <v>0</v>
      </c>
      <c r="J82" s="18"/>
      <c r="K82" s="18"/>
      <c r="L82" s="18"/>
      <c r="M82" s="18"/>
      <c r="N82" s="18"/>
      <c r="O82" s="18"/>
      <c r="P82" s="24"/>
      <c r="Q82" s="18"/>
      <c r="R82" s="18"/>
      <c r="S82" s="18"/>
      <c r="T82" s="18"/>
    </row>
    <row r="83" spans="1:20" x14ac:dyDescent="0.3">
      <c r="A83" s="4">
        <v>79</v>
      </c>
      <c r="B83" s="17"/>
      <c r="C83" s="18"/>
      <c r="D83" s="18"/>
      <c r="E83" s="19"/>
      <c r="F83" s="18"/>
      <c r="G83" s="19"/>
      <c r="H83" s="19"/>
      <c r="I83" s="56">
        <f t="shared" si="12"/>
        <v>0</v>
      </c>
      <c r="J83" s="18"/>
      <c r="K83" s="18"/>
      <c r="L83" s="18"/>
      <c r="M83" s="18"/>
      <c r="N83" s="18"/>
      <c r="O83" s="18"/>
      <c r="P83" s="24"/>
      <c r="Q83" s="18"/>
      <c r="R83" s="18"/>
      <c r="S83" s="18"/>
      <c r="T83" s="18"/>
    </row>
    <row r="84" spans="1:20" x14ac:dyDescent="0.3">
      <c r="A84" s="4">
        <v>80</v>
      </c>
      <c r="B84" s="17"/>
      <c r="C84" s="18"/>
      <c r="D84" s="18"/>
      <c r="E84" s="19"/>
      <c r="F84" s="18"/>
      <c r="G84" s="19"/>
      <c r="H84" s="19"/>
      <c r="I84" s="56">
        <f t="shared" si="12"/>
        <v>0</v>
      </c>
      <c r="J84" s="18"/>
      <c r="K84" s="18"/>
      <c r="L84" s="18"/>
      <c r="M84" s="18"/>
      <c r="N84" s="18"/>
      <c r="O84" s="18"/>
      <c r="P84" s="24"/>
      <c r="Q84" s="18"/>
      <c r="R84" s="18"/>
      <c r="S84" s="18"/>
      <c r="T84" s="18"/>
    </row>
    <row r="85" spans="1:20" x14ac:dyDescent="0.3">
      <c r="A85" s="4">
        <v>81</v>
      </c>
      <c r="B85" s="17"/>
      <c r="C85" s="18"/>
      <c r="D85" s="18"/>
      <c r="E85" s="19"/>
      <c r="F85" s="18"/>
      <c r="G85" s="19"/>
      <c r="H85" s="19"/>
      <c r="I85" s="56">
        <f t="shared" si="12"/>
        <v>0</v>
      </c>
      <c r="J85" s="18"/>
      <c r="K85" s="18"/>
      <c r="L85" s="18"/>
      <c r="M85" s="18"/>
      <c r="N85" s="18"/>
      <c r="O85" s="18"/>
      <c r="P85" s="24"/>
      <c r="Q85" s="18"/>
      <c r="R85" s="18"/>
      <c r="S85" s="18"/>
      <c r="T85" s="18"/>
    </row>
    <row r="86" spans="1:20" x14ac:dyDescent="0.3">
      <c r="A86" s="4">
        <v>82</v>
      </c>
      <c r="B86" s="17"/>
      <c r="C86" s="18"/>
      <c r="D86" s="18"/>
      <c r="E86" s="19"/>
      <c r="F86" s="18"/>
      <c r="G86" s="19"/>
      <c r="H86" s="19"/>
      <c r="I86" s="56">
        <f t="shared" si="12"/>
        <v>0</v>
      </c>
      <c r="J86" s="18"/>
      <c r="K86" s="18"/>
      <c r="L86" s="18"/>
      <c r="M86" s="18"/>
      <c r="N86" s="18"/>
      <c r="O86" s="18"/>
      <c r="P86" s="24"/>
      <c r="Q86" s="18"/>
      <c r="R86" s="18"/>
      <c r="S86" s="18"/>
      <c r="T86" s="18"/>
    </row>
    <row r="87" spans="1:20" x14ac:dyDescent="0.3">
      <c r="A87" s="4">
        <v>83</v>
      </c>
      <c r="B87" s="17"/>
      <c r="C87" s="18"/>
      <c r="D87" s="18"/>
      <c r="E87" s="19"/>
      <c r="F87" s="18"/>
      <c r="G87" s="19"/>
      <c r="H87" s="19"/>
      <c r="I87" s="56">
        <f t="shared" si="12"/>
        <v>0</v>
      </c>
      <c r="J87" s="18"/>
      <c r="K87" s="18"/>
      <c r="L87" s="18"/>
      <c r="M87" s="18"/>
      <c r="N87" s="18"/>
      <c r="O87" s="18"/>
      <c r="P87" s="24"/>
      <c r="Q87" s="18"/>
      <c r="R87" s="18"/>
      <c r="S87" s="18"/>
      <c r="T87" s="18"/>
    </row>
    <row r="88" spans="1:20" x14ac:dyDescent="0.3">
      <c r="A88" s="4">
        <v>84</v>
      </c>
      <c r="B88" s="17"/>
      <c r="C88" s="18"/>
      <c r="D88" s="18"/>
      <c r="E88" s="19"/>
      <c r="F88" s="18"/>
      <c r="G88" s="19"/>
      <c r="H88" s="19"/>
      <c r="I88" s="56">
        <f t="shared" si="12"/>
        <v>0</v>
      </c>
      <c r="J88" s="18"/>
      <c r="K88" s="18"/>
      <c r="L88" s="18"/>
      <c r="M88" s="18"/>
      <c r="N88" s="18"/>
      <c r="O88" s="18"/>
      <c r="P88" s="24"/>
      <c r="Q88" s="18"/>
      <c r="R88" s="18"/>
      <c r="S88" s="18"/>
      <c r="T88" s="18"/>
    </row>
    <row r="89" spans="1:20" x14ac:dyDescent="0.3">
      <c r="A89" s="4">
        <v>85</v>
      </c>
      <c r="B89" s="17"/>
      <c r="C89" s="18"/>
      <c r="D89" s="18"/>
      <c r="E89" s="19"/>
      <c r="F89" s="18"/>
      <c r="G89" s="19"/>
      <c r="H89" s="19"/>
      <c r="I89" s="56">
        <f t="shared" si="12"/>
        <v>0</v>
      </c>
      <c r="J89" s="18"/>
      <c r="K89" s="18"/>
      <c r="L89" s="18"/>
      <c r="M89" s="18"/>
      <c r="N89" s="18"/>
      <c r="O89" s="18"/>
      <c r="P89" s="24"/>
      <c r="Q89" s="18"/>
      <c r="R89" s="18"/>
      <c r="S89" s="18"/>
      <c r="T89" s="18"/>
    </row>
    <row r="90" spans="1:20" x14ac:dyDescent="0.3">
      <c r="A90" s="4">
        <v>86</v>
      </c>
      <c r="B90" s="17"/>
      <c r="C90" s="18"/>
      <c r="D90" s="18"/>
      <c r="E90" s="19"/>
      <c r="F90" s="18"/>
      <c r="G90" s="19"/>
      <c r="H90" s="19"/>
      <c r="I90" s="56">
        <f t="shared" ref="I90:I133" si="13">SUM(G90:H90)</f>
        <v>0</v>
      </c>
      <c r="J90" s="18"/>
      <c r="K90" s="18"/>
      <c r="L90" s="18"/>
      <c r="M90" s="18"/>
      <c r="N90" s="18"/>
      <c r="O90" s="18"/>
      <c r="P90" s="24"/>
      <c r="Q90" s="18"/>
      <c r="R90" s="18"/>
      <c r="S90" s="18"/>
      <c r="T90" s="18"/>
    </row>
    <row r="91" spans="1:20" x14ac:dyDescent="0.3">
      <c r="A91" s="4">
        <v>87</v>
      </c>
      <c r="B91" s="17"/>
      <c r="C91" s="18"/>
      <c r="D91" s="18"/>
      <c r="E91" s="19"/>
      <c r="F91" s="18"/>
      <c r="G91" s="19"/>
      <c r="H91" s="19"/>
      <c r="I91" s="56">
        <f t="shared" si="13"/>
        <v>0</v>
      </c>
      <c r="J91" s="18"/>
      <c r="K91" s="18"/>
      <c r="L91" s="18"/>
      <c r="M91" s="18"/>
      <c r="N91" s="18"/>
      <c r="O91" s="18"/>
      <c r="P91" s="24"/>
      <c r="Q91" s="18"/>
      <c r="R91" s="18"/>
      <c r="S91" s="18"/>
      <c r="T91" s="18"/>
    </row>
    <row r="92" spans="1:20" x14ac:dyDescent="0.3">
      <c r="A92" s="4">
        <v>88</v>
      </c>
      <c r="B92" s="17"/>
      <c r="C92" s="18"/>
      <c r="D92" s="18"/>
      <c r="E92" s="19"/>
      <c r="F92" s="18"/>
      <c r="G92" s="19"/>
      <c r="H92" s="19"/>
      <c r="I92" s="56">
        <f t="shared" si="13"/>
        <v>0</v>
      </c>
      <c r="J92" s="18"/>
      <c r="K92" s="18"/>
      <c r="L92" s="18"/>
      <c r="M92" s="18"/>
      <c r="N92" s="18"/>
      <c r="O92" s="18"/>
      <c r="P92" s="24"/>
      <c r="Q92" s="18"/>
      <c r="R92" s="18"/>
      <c r="S92" s="18"/>
      <c r="T92" s="18"/>
    </row>
    <row r="93" spans="1:20" x14ac:dyDescent="0.3">
      <c r="A93" s="4">
        <v>89</v>
      </c>
      <c r="B93" s="17"/>
      <c r="C93" s="18"/>
      <c r="D93" s="18"/>
      <c r="E93" s="19"/>
      <c r="F93" s="18"/>
      <c r="G93" s="19"/>
      <c r="H93" s="19"/>
      <c r="I93" s="56">
        <f t="shared" si="13"/>
        <v>0</v>
      </c>
      <c r="J93" s="18"/>
      <c r="K93" s="18"/>
      <c r="L93" s="18"/>
      <c r="M93" s="18"/>
      <c r="N93" s="18"/>
      <c r="O93" s="18"/>
      <c r="P93" s="24"/>
      <c r="Q93" s="18"/>
      <c r="R93" s="18"/>
      <c r="S93" s="18"/>
      <c r="T93" s="18"/>
    </row>
    <row r="94" spans="1:20" x14ac:dyDescent="0.3">
      <c r="A94" s="4">
        <v>90</v>
      </c>
      <c r="B94" s="17"/>
      <c r="C94" s="18"/>
      <c r="D94" s="18"/>
      <c r="E94" s="19"/>
      <c r="F94" s="18"/>
      <c r="G94" s="19"/>
      <c r="H94" s="19"/>
      <c r="I94" s="56">
        <f t="shared" si="13"/>
        <v>0</v>
      </c>
      <c r="J94" s="18"/>
      <c r="K94" s="18"/>
      <c r="L94" s="18"/>
      <c r="M94" s="18"/>
      <c r="N94" s="18"/>
      <c r="O94" s="18"/>
      <c r="P94" s="24"/>
      <c r="Q94" s="18"/>
      <c r="R94" s="18"/>
      <c r="S94" s="18"/>
      <c r="T94" s="18"/>
    </row>
    <row r="95" spans="1:20" x14ac:dyDescent="0.3">
      <c r="A95" s="4">
        <v>91</v>
      </c>
      <c r="B95" s="17"/>
      <c r="C95" s="18"/>
      <c r="D95" s="18"/>
      <c r="E95" s="19"/>
      <c r="F95" s="18"/>
      <c r="G95" s="19"/>
      <c r="H95" s="19"/>
      <c r="I95" s="56">
        <f t="shared" si="13"/>
        <v>0</v>
      </c>
      <c r="J95" s="18"/>
      <c r="K95" s="18"/>
      <c r="L95" s="18"/>
      <c r="M95" s="18"/>
      <c r="N95" s="18"/>
      <c r="O95" s="18"/>
      <c r="P95" s="24"/>
      <c r="Q95" s="18"/>
      <c r="R95" s="18"/>
      <c r="S95" s="18"/>
      <c r="T95" s="18"/>
    </row>
    <row r="96" spans="1:20" x14ac:dyDescent="0.3">
      <c r="A96" s="4">
        <v>92</v>
      </c>
      <c r="B96" s="17"/>
      <c r="C96" s="18"/>
      <c r="D96" s="18"/>
      <c r="E96" s="19"/>
      <c r="F96" s="18"/>
      <c r="G96" s="19"/>
      <c r="H96" s="19"/>
      <c r="I96" s="56">
        <f t="shared" si="13"/>
        <v>0</v>
      </c>
      <c r="J96" s="18"/>
      <c r="K96" s="18"/>
      <c r="L96" s="18"/>
      <c r="M96" s="18"/>
      <c r="N96" s="18"/>
      <c r="O96" s="18"/>
      <c r="P96" s="24"/>
      <c r="Q96" s="18"/>
      <c r="R96" s="18"/>
      <c r="S96" s="18"/>
      <c r="T96" s="18"/>
    </row>
    <row r="97" spans="1:20" x14ac:dyDescent="0.3">
      <c r="A97" s="4">
        <v>93</v>
      </c>
      <c r="B97" s="17"/>
      <c r="C97" s="18"/>
      <c r="D97" s="18"/>
      <c r="E97" s="19"/>
      <c r="F97" s="18"/>
      <c r="G97" s="19"/>
      <c r="H97" s="19"/>
      <c r="I97" s="56">
        <f t="shared" si="13"/>
        <v>0</v>
      </c>
      <c r="J97" s="18"/>
      <c r="K97" s="18"/>
      <c r="L97" s="18"/>
      <c r="M97" s="18"/>
      <c r="N97" s="18"/>
      <c r="O97" s="18"/>
      <c r="P97" s="24"/>
      <c r="Q97" s="18"/>
      <c r="R97" s="18"/>
      <c r="S97" s="18"/>
      <c r="T97" s="18"/>
    </row>
    <row r="98" spans="1:20" x14ac:dyDescent="0.3">
      <c r="A98" s="4">
        <v>94</v>
      </c>
      <c r="B98" s="17"/>
      <c r="C98" s="18"/>
      <c r="D98" s="18"/>
      <c r="E98" s="19"/>
      <c r="F98" s="18"/>
      <c r="G98" s="19"/>
      <c r="H98" s="19"/>
      <c r="I98" s="56">
        <f t="shared" si="13"/>
        <v>0</v>
      </c>
      <c r="J98" s="18"/>
      <c r="K98" s="18"/>
      <c r="L98" s="18"/>
      <c r="M98" s="18"/>
      <c r="N98" s="18"/>
      <c r="O98" s="18"/>
      <c r="P98" s="24"/>
      <c r="Q98" s="18"/>
      <c r="R98" s="18"/>
      <c r="S98" s="18"/>
      <c r="T98" s="18"/>
    </row>
    <row r="99" spans="1:20" x14ac:dyDescent="0.3">
      <c r="A99" s="4">
        <v>95</v>
      </c>
      <c r="B99" s="17"/>
      <c r="C99" s="18"/>
      <c r="D99" s="18"/>
      <c r="E99" s="19"/>
      <c r="F99" s="18"/>
      <c r="G99" s="19"/>
      <c r="H99" s="19"/>
      <c r="I99" s="56">
        <f t="shared" si="13"/>
        <v>0</v>
      </c>
      <c r="J99" s="18"/>
      <c r="K99" s="18"/>
      <c r="L99" s="18"/>
      <c r="M99" s="18"/>
      <c r="N99" s="18"/>
      <c r="O99" s="18"/>
      <c r="P99" s="24"/>
      <c r="Q99" s="18"/>
      <c r="R99" s="18"/>
      <c r="S99" s="18"/>
      <c r="T99" s="18"/>
    </row>
    <row r="100" spans="1:20" x14ac:dyDescent="0.3">
      <c r="A100" s="4">
        <v>96</v>
      </c>
      <c r="B100" s="17"/>
      <c r="C100" s="18"/>
      <c r="D100" s="18"/>
      <c r="E100" s="19"/>
      <c r="F100" s="18"/>
      <c r="G100" s="19"/>
      <c r="H100" s="19"/>
      <c r="I100" s="56">
        <f t="shared" si="13"/>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6">
        <f t="shared" si="13"/>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6">
        <f t="shared" si="13"/>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6">
        <f t="shared" si="13"/>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6">
        <f t="shared" si="13"/>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6">
        <f t="shared" si="13"/>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6">
        <f t="shared" si="13"/>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6">
        <f t="shared" si="13"/>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6">
        <f t="shared" si="13"/>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6">
        <f t="shared" si="13"/>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6">
        <f t="shared" si="13"/>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6">
        <f t="shared" si="13"/>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6">
        <f t="shared" si="13"/>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6">
        <f t="shared" si="13"/>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6">
        <f t="shared" si="13"/>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6">
        <f t="shared" si="13"/>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6">
        <f t="shared" si="13"/>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6">
        <f t="shared" si="13"/>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3"/>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3"/>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3"/>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3"/>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3"/>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3"/>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3"/>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3"/>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3"/>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3"/>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3"/>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3"/>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3"/>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3"/>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3"/>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3"/>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14">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14"/>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14"/>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14"/>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14"/>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14"/>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14"/>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14"/>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14"/>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14"/>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14"/>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14"/>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14"/>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14"/>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14"/>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14"/>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14"/>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14"/>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14"/>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14"/>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14"/>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14"/>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14"/>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14"/>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14"/>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14"/>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14"/>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14"/>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14"/>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14"/>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14"/>
        <v>0</v>
      </c>
      <c r="J164" s="18"/>
      <c r="K164" s="18"/>
      <c r="L164" s="18"/>
      <c r="M164" s="18"/>
      <c r="N164" s="18"/>
      <c r="O164" s="18"/>
      <c r="P164" s="24"/>
      <c r="Q164" s="18"/>
      <c r="R164" s="18"/>
      <c r="S164" s="18"/>
      <c r="T164" s="18"/>
    </row>
    <row r="165" spans="1:20" x14ac:dyDescent="0.3">
      <c r="A165" s="3" t="s">
        <v>11</v>
      </c>
      <c r="B165" s="39"/>
      <c r="C165" s="3">
        <f>COUNTIFS(C5:C164,"*")</f>
        <v>71</v>
      </c>
      <c r="D165" s="3"/>
      <c r="E165" s="13"/>
      <c r="F165" s="3"/>
      <c r="G165" s="58">
        <f>SUM(G5:G164)</f>
        <v>4098</v>
      </c>
      <c r="H165" s="58">
        <f>SUM(H5:H164)</f>
        <v>1503</v>
      </c>
      <c r="I165" s="58">
        <f>SUM(I5:I164)</f>
        <v>5601</v>
      </c>
      <c r="J165" s="3"/>
      <c r="K165" s="7"/>
      <c r="L165" s="21"/>
      <c r="M165" s="21"/>
      <c r="N165" s="7"/>
      <c r="O165" s="7"/>
      <c r="P165" s="14"/>
      <c r="Q165" s="3"/>
      <c r="R165" s="3"/>
      <c r="S165" s="3"/>
      <c r="T165" s="12"/>
    </row>
    <row r="166" spans="1:20" x14ac:dyDescent="0.3">
      <c r="A166" s="44" t="s">
        <v>62</v>
      </c>
      <c r="B166" s="10">
        <f>COUNTIF(B$5:B$164,"Team 1")</f>
        <v>33</v>
      </c>
      <c r="C166" s="44" t="s">
        <v>25</v>
      </c>
      <c r="D166" s="10">
        <f>COUNTIF(D5:D164,"Anganwadi")</f>
        <v>42</v>
      </c>
    </row>
    <row r="167" spans="1:20" x14ac:dyDescent="0.3">
      <c r="A167" s="44" t="s">
        <v>63</v>
      </c>
      <c r="B167" s="10">
        <f>COUNTIF(B$6:B$164,"Team 2")</f>
        <v>38</v>
      </c>
      <c r="C167" s="44" t="s">
        <v>23</v>
      </c>
      <c r="D167" s="10">
        <f>COUNTIF(D5:D164,"School")</f>
        <v>28</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error="Please select type of institution from drop down list." sqref="D77:D81 D69:D75 D14:D24 D90:D164 D5:D7 D39:D67 D26:D37">
      <formula1>"Anganwadi,School"</formula1>
    </dataValidation>
    <dataValidation type="list" allowBlank="1" showInputMessage="1" showErrorMessage="1" sqref="D165">
      <formula1>"School,Anganwadi Centre"</formula1>
    </dataValidation>
    <dataValidation type="list" allowBlank="1" showInputMessage="1" showErrorMessage="1" sqref="B5:B51 B53:B164">
      <formula1>"Team 1, Team 2"</formula1>
    </dataValidation>
  </dataValidations>
  <printOptions horizontalCentered="1"/>
  <pageMargins left="0.35433070866141736" right="0.23622047244094491" top="0.43307086614173229" bottom="0.55118110236220474" header="0.31496062992125984" footer="0.19685039370078741"/>
  <pageSetup paperSize="9" scale="55"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67"/>
  <sheetViews>
    <sheetView tabSelected="1" zoomScale="84" zoomScaleNormal="84" workbookViewId="0">
      <pane xSplit="3" ySplit="4" topLeftCell="K28" activePane="bottomRight" state="frozen"/>
      <selection pane="topRight" activeCell="C1" sqref="C1"/>
      <selection pane="bottomLeft" activeCell="A5" sqref="A5"/>
      <selection pane="bottomRight" activeCell="K29" sqref="K29"/>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281" t="s">
        <v>70</v>
      </c>
      <c r="B1" s="281"/>
      <c r="C1" s="281"/>
      <c r="D1" s="55"/>
      <c r="E1" s="55"/>
      <c r="F1" s="55"/>
      <c r="G1" s="55"/>
      <c r="H1" s="55"/>
      <c r="I1" s="55"/>
      <c r="J1" s="55"/>
      <c r="K1" s="55"/>
      <c r="L1" s="55"/>
      <c r="M1" s="282"/>
      <c r="N1" s="282"/>
      <c r="O1" s="282"/>
      <c r="P1" s="282"/>
      <c r="Q1" s="282"/>
      <c r="R1" s="282"/>
      <c r="S1" s="282"/>
      <c r="T1" s="282"/>
    </row>
    <row r="2" spans="1:20" x14ac:dyDescent="0.3">
      <c r="A2" s="277" t="s">
        <v>59</v>
      </c>
      <c r="B2" s="278"/>
      <c r="C2" s="278"/>
      <c r="D2" s="25">
        <v>43586</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23" t="s">
        <v>9</v>
      </c>
      <c r="H4" s="23" t="s">
        <v>10</v>
      </c>
      <c r="I4" s="23" t="s">
        <v>11</v>
      </c>
      <c r="J4" s="272"/>
      <c r="K4" s="276"/>
      <c r="L4" s="276"/>
      <c r="M4" s="276"/>
      <c r="N4" s="276"/>
      <c r="O4" s="276"/>
      <c r="P4" s="273"/>
      <c r="Q4" s="273"/>
      <c r="R4" s="272"/>
      <c r="S4" s="272"/>
      <c r="T4" s="272"/>
    </row>
    <row r="5" spans="1:20" ht="33" x14ac:dyDescent="0.3">
      <c r="A5" s="4">
        <v>1</v>
      </c>
      <c r="B5" s="17" t="s">
        <v>62</v>
      </c>
      <c r="C5" s="84" t="s">
        <v>102</v>
      </c>
      <c r="D5" s="48" t="s">
        <v>23</v>
      </c>
      <c r="E5" s="83">
        <v>18100516301</v>
      </c>
      <c r="F5" s="48" t="s">
        <v>79</v>
      </c>
      <c r="G5" s="85">
        <v>230</v>
      </c>
      <c r="H5" s="19"/>
      <c r="I5" s="59">
        <f>SUM(G5:H5)</f>
        <v>230</v>
      </c>
      <c r="J5" s="18">
        <v>9435368532</v>
      </c>
      <c r="K5" s="48" t="s">
        <v>73</v>
      </c>
      <c r="L5" s="18" t="s">
        <v>236</v>
      </c>
      <c r="M5" s="18"/>
      <c r="N5" s="18" t="s">
        <v>196</v>
      </c>
      <c r="O5" s="18">
        <v>9957766329</v>
      </c>
      <c r="P5" s="49" t="s">
        <v>630</v>
      </c>
      <c r="Q5" s="48" t="s">
        <v>241</v>
      </c>
      <c r="R5" s="48"/>
      <c r="S5" s="18"/>
      <c r="T5" s="48"/>
    </row>
    <row r="6" spans="1:20" x14ac:dyDescent="0.3">
      <c r="A6" s="4">
        <v>2</v>
      </c>
      <c r="B6" s="17" t="s">
        <v>62</v>
      </c>
      <c r="C6" s="84" t="s">
        <v>103</v>
      </c>
      <c r="D6" s="48" t="s">
        <v>23</v>
      </c>
      <c r="E6" s="83">
        <v>18100520502</v>
      </c>
      <c r="F6" s="48" t="s">
        <v>79</v>
      </c>
      <c r="G6" s="85">
        <v>49</v>
      </c>
      <c r="H6" s="19"/>
      <c r="I6" s="59">
        <f>SUM(G6:H6)</f>
        <v>49</v>
      </c>
      <c r="J6" s="76" t="s">
        <v>631</v>
      </c>
      <c r="K6" s="48" t="s">
        <v>242</v>
      </c>
      <c r="L6" s="48" t="s">
        <v>243</v>
      </c>
      <c r="M6" s="48">
        <v>7896006141</v>
      </c>
      <c r="N6" s="48"/>
      <c r="O6" s="48"/>
      <c r="P6" s="49">
        <v>43589</v>
      </c>
      <c r="Q6" s="48" t="s">
        <v>137</v>
      </c>
      <c r="R6" s="48"/>
      <c r="S6" s="18"/>
      <c r="T6" s="48"/>
    </row>
    <row r="7" spans="1:20" x14ac:dyDescent="0.3">
      <c r="A7" s="4">
        <v>3</v>
      </c>
      <c r="B7" s="17" t="s">
        <v>62</v>
      </c>
      <c r="C7" s="84" t="s">
        <v>104</v>
      </c>
      <c r="D7" s="48" t="s">
        <v>23</v>
      </c>
      <c r="E7" s="83">
        <v>18100520603</v>
      </c>
      <c r="F7" s="48"/>
      <c r="G7" s="85">
        <v>30</v>
      </c>
      <c r="H7" s="19"/>
      <c r="I7" s="59">
        <f>SUM(G7:H7)</f>
        <v>30</v>
      </c>
      <c r="J7" s="18"/>
      <c r="K7" s="48" t="s">
        <v>242</v>
      </c>
      <c r="L7" s="48" t="s">
        <v>243</v>
      </c>
      <c r="M7" s="48">
        <v>7896006141</v>
      </c>
      <c r="N7" s="48"/>
      <c r="O7" s="48"/>
      <c r="P7" s="49">
        <v>43589</v>
      </c>
      <c r="Q7" s="48" t="s">
        <v>137</v>
      </c>
      <c r="R7" s="48"/>
      <c r="S7" s="18"/>
      <c r="T7" s="48"/>
    </row>
    <row r="8" spans="1:20" x14ac:dyDescent="0.3">
      <c r="A8" s="4">
        <v>4</v>
      </c>
      <c r="B8" s="17" t="s">
        <v>62</v>
      </c>
      <c r="C8" s="64" t="s">
        <v>108</v>
      </c>
      <c r="D8" s="48" t="s">
        <v>25</v>
      </c>
      <c r="E8" s="86">
        <v>18305100701</v>
      </c>
      <c r="F8" s="48"/>
      <c r="G8" s="67">
        <v>14</v>
      </c>
      <c r="H8" s="68">
        <v>18</v>
      </c>
      <c r="I8" s="59">
        <f>SUM(G8:H8)</f>
        <v>32</v>
      </c>
      <c r="J8" s="88">
        <v>8473966319</v>
      </c>
      <c r="K8" s="48" t="s">
        <v>242</v>
      </c>
      <c r="L8" s="48" t="s">
        <v>243</v>
      </c>
      <c r="M8" s="48">
        <v>7896006141</v>
      </c>
      <c r="N8" s="48"/>
      <c r="O8" s="48"/>
      <c r="P8" s="49">
        <v>43589</v>
      </c>
      <c r="Q8" s="48" t="s">
        <v>137</v>
      </c>
      <c r="R8" s="48"/>
      <c r="S8" s="18"/>
      <c r="T8" s="48"/>
    </row>
    <row r="9" spans="1:20" x14ac:dyDescent="0.3">
      <c r="A9" s="4">
        <v>5</v>
      </c>
      <c r="B9" s="17" t="s">
        <v>62</v>
      </c>
      <c r="C9" s="64" t="s">
        <v>109</v>
      </c>
      <c r="D9" s="48" t="s">
        <v>25</v>
      </c>
      <c r="E9" s="86">
        <v>18305100701</v>
      </c>
      <c r="F9" s="48"/>
      <c r="G9" s="67">
        <v>23</v>
      </c>
      <c r="H9" s="68">
        <v>26</v>
      </c>
      <c r="I9" s="59">
        <f>SUM(G9:H9)</f>
        <v>49</v>
      </c>
      <c r="J9" s="88">
        <v>7896872925</v>
      </c>
      <c r="K9" s="48" t="s">
        <v>242</v>
      </c>
      <c r="L9" s="48" t="s">
        <v>243</v>
      </c>
      <c r="M9" s="48">
        <v>7896006141</v>
      </c>
      <c r="N9" s="48"/>
      <c r="O9" s="48"/>
      <c r="P9" s="49">
        <v>43591</v>
      </c>
      <c r="Q9" s="48" t="s">
        <v>138</v>
      </c>
      <c r="R9" s="48"/>
      <c r="S9" s="18"/>
      <c r="T9" s="48"/>
    </row>
    <row r="10" spans="1:20" x14ac:dyDescent="0.3">
      <c r="A10" s="4">
        <v>6</v>
      </c>
      <c r="B10" s="17" t="s">
        <v>62</v>
      </c>
      <c r="C10" s="64" t="s">
        <v>128</v>
      </c>
      <c r="D10" s="48" t="s">
        <v>25</v>
      </c>
      <c r="E10" s="155">
        <v>18305100701</v>
      </c>
      <c r="F10" s="66"/>
      <c r="G10" s="67">
        <v>21</v>
      </c>
      <c r="H10" s="68">
        <v>14</v>
      </c>
      <c r="I10" s="59">
        <f>SUM(H10:H10)</f>
        <v>14</v>
      </c>
      <c r="J10" s="88">
        <v>9859520498</v>
      </c>
      <c r="K10" s="18" t="s">
        <v>73</v>
      </c>
      <c r="L10" s="18" t="s">
        <v>132</v>
      </c>
      <c r="M10" s="18">
        <v>9401307265</v>
      </c>
      <c r="N10" s="18" t="s">
        <v>196</v>
      </c>
      <c r="O10" s="18">
        <v>9957766329</v>
      </c>
      <c r="P10" s="49">
        <v>43591</v>
      </c>
      <c r="Q10" s="48" t="s">
        <v>138</v>
      </c>
      <c r="R10" s="48"/>
      <c r="S10" s="18"/>
      <c r="T10" s="48"/>
    </row>
    <row r="11" spans="1:20" x14ac:dyDescent="0.3">
      <c r="A11" s="4">
        <v>7</v>
      </c>
      <c r="B11" s="17" t="s">
        <v>62</v>
      </c>
      <c r="C11" s="64" t="s">
        <v>116</v>
      </c>
      <c r="D11" s="48" t="s">
        <v>25</v>
      </c>
      <c r="E11" s="86">
        <v>18305100701</v>
      </c>
      <c r="F11" s="48"/>
      <c r="G11" s="67">
        <v>31</v>
      </c>
      <c r="H11" s="68">
        <v>18</v>
      </c>
      <c r="I11" s="59">
        <f>SUM(H11:H11)</f>
        <v>18</v>
      </c>
      <c r="J11" s="88">
        <v>9854841133</v>
      </c>
      <c r="K11" s="18" t="s">
        <v>73</v>
      </c>
      <c r="L11" s="18" t="s">
        <v>132</v>
      </c>
      <c r="M11" s="18">
        <v>9401307265</v>
      </c>
      <c r="N11" s="18" t="s">
        <v>237</v>
      </c>
      <c r="O11" s="18">
        <v>8011363385</v>
      </c>
      <c r="P11" s="49">
        <v>43591</v>
      </c>
      <c r="Q11" s="48" t="s">
        <v>138</v>
      </c>
      <c r="R11" s="48"/>
      <c r="S11" s="18"/>
      <c r="T11" s="48"/>
    </row>
    <row r="12" spans="1:20" ht="27" x14ac:dyDescent="0.3">
      <c r="A12" s="4">
        <v>8</v>
      </c>
      <c r="B12" s="17" t="s">
        <v>62</v>
      </c>
      <c r="C12" s="64" t="s">
        <v>114</v>
      </c>
      <c r="D12" s="57" t="s">
        <v>25</v>
      </c>
      <c r="E12" s="86">
        <v>18305100701</v>
      </c>
      <c r="F12" s="57"/>
      <c r="G12" s="67">
        <v>24</v>
      </c>
      <c r="H12" s="68">
        <v>17</v>
      </c>
      <c r="I12" s="59">
        <f>SUM(H12:H12)</f>
        <v>17</v>
      </c>
      <c r="J12" s="88">
        <v>9854521023</v>
      </c>
      <c r="K12" s="48" t="s">
        <v>73</v>
      </c>
      <c r="L12" s="70" t="s">
        <v>74</v>
      </c>
      <c r="M12" s="71">
        <v>9435634829</v>
      </c>
      <c r="N12" s="72" t="s">
        <v>75</v>
      </c>
      <c r="O12" s="72">
        <v>9613324562</v>
      </c>
      <c r="P12" s="49">
        <v>43591</v>
      </c>
      <c r="Q12" s="48" t="s">
        <v>138</v>
      </c>
      <c r="R12" s="48"/>
      <c r="S12" s="18"/>
      <c r="T12" s="48"/>
    </row>
    <row r="13" spans="1:20" x14ac:dyDescent="0.3">
      <c r="A13" s="4">
        <v>9</v>
      </c>
      <c r="B13" s="17"/>
      <c r="C13" s="66"/>
      <c r="D13" s="66"/>
      <c r="E13" s="90"/>
      <c r="F13" s="66"/>
      <c r="G13" s="90"/>
      <c r="H13" s="90"/>
      <c r="I13" s="59">
        <f>SUM('April-19'!G25:H25)</f>
        <v>45</v>
      </c>
      <c r="J13" s="66"/>
      <c r="K13" s="66"/>
      <c r="L13" s="66"/>
      <c r="M13" s="66"/>
      <c r="N13" s="66"/>
      <c r="O13" s="66"/>
      <c r="P13" s="49"/>
      <c r="Q13" s="48"/>
      <c r="R13" s="48"/>
      <c r="S13" s="18"/>
      <c r="T13" s="48"/>
    </row>
    <row r="14" spans="1:20" x14ac:dyDescent="0.3">
      <c r="A14" s="4">
        <v>10</v>
      </c>
      <c r="B14" s="17"/>
      <c r="C14" s="64"/>
      <c r="D14" s="48"/>
      <c r="E14" s="86"/>
      <c r="F14" s="48"/>
      <c r="G14" s="67"/>
      <c r="H14" s="68"/>
      <c r="I14" s="59">
        <f t="shared" ref="I14:I20" si="0">SUM(G14:H14)</f>
        <v>0</v>
      </c>
      <c r="J14" s="88"/>
      <c r="K14" s="18"/>
      <c r="L14" s="18"/>
      <c r="M14" s="18"/>
      <c r="N14" s="18"/>
      <c r="O14" s="18"/>
      <c r="P14" s="49"/>
      <c r="Q14" s="48"/>
      <c r="R14" s="48"/>
      <c r="S14" s="18"/>
      <c r="T14" s="48"/>
    </row>
    <row r="15" spans="1:20" ht="27" x14ac:dyDescent="0.3">
      <c r="A15" s="4">
        <v>11</v>
      </c>
      <c r="B15" s="17" t="s">
        <v>62</v>
      </c>
      <c r="C15" s="64" t="s">
        <v>117</v>
      </c>
      <c r="D15" s="48" t="s">
        <v>25</v>
      </c>
      <c r="E15" s="86">
        <v>18305100701</v>
      </c>
      <c r="F15" s="48"/>
      <c r="G15" s="67">
        <v>30</v>
      </c>
      <c r="H15" s="68">
        <v>32</v>
      </c>
      <c r="I15" s="59">
        <f t="shared" si="0"/>
        <v>62</v>
      </c>
      <c r="J15" s="88">
        <v>9435420584</v>
      </c>
      <c r="K15" s="48" t="s">
        <v>130</v>
      </c>
      <c r="L15" s="18" t="s">
        <v>131</v>
      </c>
      <c r="M15" s="18">
        <v>9401442100</v>
      </c>
      <c r="N15" s="18" t="s">
        <v>231</v>
      </c>
      <c r="O15" s="18"/>
      <c r="P15" s="49">
        <v>43592</v>
      </c>
      <c r="Q15" s="48" t="s">
        <v>139</v>
      </c>
      <c r="R15" s="48"/>
      <c r="S15" s="18"/>
      <c r="T15" s="48"/>
    </row>
    <row r="16" spans="1:20" ht="27" x14ac:dyDescent="0.3">
      <c r="A16" s="4">
        <v>12</v>
      </c>
      <c r="B16" s="17" t="s">
        <v>62</v>
      </c>
      <c r="C16" s="64" t="s">
        <v>118</v>
      </c>
      <c r="D16" s="48" t="s">
        <v>25</v>
      </c>
      <c r="E16" s="86">
        <v>18305100701</v>
      </c>
      <c r="F16" s="48"/>
      <c r="G16" s="67">
        <v>20</v>
      </c>
      <c r="H16" s="68">
        <v>13</v>
      </c>
      <c r="I16" s="59">
        <f t="shared" si="0"/>
        <v>33</v>
      </c>
      <c r="J16" s="88"/>
      <c r="K16" s="57" t="s">
        <v>242</v>
      </c>
      <c r="L16" s="48" t="s">
        <v>243</v>
      </c>
      <c r="M16" s="48">
        <v>7896006141</v>
      </c>
      <c r="N16" s="57"/>
      <c r="O16" s="57"/>
      <c r="P16" s="49">
        <v>43592</v>
      </c>
      <c r="Q16" s="48" t="s">
        <v>139</v>
      </c>
      <c r="R16" s="48"/>
      <c r="S16" s="18"/>
      <c r="T16" s="48"/>
    </row>
    <row r="17" spans="1:20" ht="27" x14ac:dyDescent="0.3">
      <c r="A17" s="4">
        <v>13</v>
      </c>
      <c r="B17" s="17" t="s">
        <v>62</v>
      </c>
      <c r="C17" s="64" t="s">
        <v>119</v>
      </c>
      <c r="D17" s="48" t="s">
        <v>25</v>
      </c>
      <c r="E17" s="86">
        <v>18305100701</v>
      </c>
      <c r="F17" s="48"/>
      <c r="G17" s="67">
        <v>27</v>
      </c>
      <c r="H17" s="68">
        <v>11</v>
      </c>
      <c r="I17" s="59">
        <f t="shared" si="0"/>
        <v>38</v>
      </c>
      <c r="J17" s="88">
        <v>9957719101</v>
      </c>
      <c r="K17" s="48" t="s">
        <v>130</v>
      </c>
      <c r="L17" s="18" t="s">
        <v>131</v>
      </c>
      <c r="M17" s="18">
        <v>9401442100</v>
      </c>
      <c r="N17" s="18" t="s">
        <v>231</v>
      </c>
      <c r="O17" s="18"/>
      <c r="P17" s="49">
        <v>43593</v>
      </c>
      <c r="Q17" s="48" t="s">
        <v>140</v>
      </c>
      <c r="R17" s="48"/>
      <c r="S17" s="18"/>
      <c r="T17" s="48"/>
    </row>
    <row r="18" spans="1:20" ht="27" x14ac:dyDescent="0.3">
      <c r="A18" s="4">
        <v>14</v>
      </c>
      <c r="B18" s="17" t="s">
        <v>62</v>
      </c>
      <c r="C18" s="64" t="s">
        <v>122</v>
      </c>
      <c r="D18" s="48" t="s">
        <v>25</v>
      </c>
      <c r="E18" s="86">
        <v>18305100701</v>
      </c>
      <c r="F18" s="48"/>
      <c r="G18" s="67">
        <v>15</v>
      </c>
      <c r="H18" s="68">
        <v>10</v>
      </c>
      <c r="I18" s="59">
        <f t="shared" si="0"/>
        <v>25</v>
      </c>
      <c r="J18" s="88">
        <v>9957137361</v>
      </c>
      <c r="K18" s="48" t="s">
        <v>242</v>
      </c>
      <c r="L18" s="48" t="s">
        <v>243</v>
      </c>
      <c r="M18" s="48">
        <v>7896006141</v>
      </c>
      <c r="N18" s="48"/>
      <c r="O18" s="48"/>
      <c r="P18" s="49">
        <v>43593</v>
      </c>
      <c r="Q18" s="48" t="s">
        <v>141</v>
      </c>
      <c r="R18" s="48"/>
      <c r="S18" s="18"/>
      <c r="T18" s="48"/>
    </row>
    <row r="19" spans="1:20" x14ac:dyDescent="0.3">
      <c r="A19" s="4">
        <v>15</v>
      </c>
      <c r="B19" s="17" t="s">
        <v>62</v>
      </c>
      <c r="C19" s="64" t="s">
        <v>123</v>
      </c>
      <c r="D19" s="48" t="s">
        <v>25</v>
      </c>
      <c r="E19" s="86">
        <v>18305100701</v>
      </c>
      <c r="F19" s="48"/>
      <c r="G19" s="67">
        <v>30</v>
      </c>
      <c r="H19" s="68">
        <v>21</v>
      </c>
      <c r="I19" s="59">
        <f t="shared" si="0"/>
        <v>51</v>
      </c>
      <c r="J19" s="88">
        <v>9954324421</v>
      </c>
      <c r="K19" s="48" t="s">
        <v>130</v>
      </c>
      <c r="L19" s="18" t="s">
        <v>131</v>
      </c>
      <c r="M19" s="18">
        <v>9401442100</v>
      </c>
      <c r="N19" s="18" t="s">
        <v>231</v>
      </c>
      <c r="O19" s="48"/>
      <c r="P19" s="49">
        <v>43593</v>
      </c>
      <c r="Q19" s="48" t="s">
        <v>141</v>
      </c>
      <c r="R19" s="48"/>
      <c r="S19" s="18"/>
      <c r="T19" s="48"/>
    </row>
    <row r="20" spans="1:20" ht="27" x14ac:dyDescent="0.3">
      <c r="A20" s="4">
        <v>16</v>
      </c>
      <c r="B20" s="17" t="s">
        <v>62</v>
      </c>
      <c r="C20" s="64" t="s">
        <v>124</v>
      </c>
      <c r="D20" s="48" t="s">
        <v>25</v>
      </c>
      <c r="E20" s="86">
        <v>18305100701</v>
      </c>
      <c r="F20" s="48"/>
      <c r="G20" s="67">
        <v>18</v>
      </c>
      <c r="H20" s="68">
        <v>21</v>
      </c>
      <c r="I20" s="59">
        <f t="shared" si="0"/>
        <v>39</v>
      </c>
      <c r="J20" s="88"/>
      <c r="K20" s="18" t="s">
        <v>73</v>
      </c>
      <c r="L20" s="70" t="s">
        <v>74</v>
      </c>
      <c r="M20" s="71">
        <v>9435634829</v>
      </c>
      <c r="N20" s="72" t="s">
        <v>75</v>
      </c>
      <c r="O20" s="72">
        <v>9613324562</v>
      </c>
      <c r="P20" s="49">
        <v>43594</v>
      </c>
      <c r="Q20" s="48" t="s">
        <v>141</v>
      </c>
      <c r="R20" s="48"/>
      <c r="S20" s="18"/>
      <c r="T20" s="48"/>
    </row>
    <row r="21" spans="1:20" x14ac:dyDescent="0.3">
      <c r="A21" s="4">
        <v>17</v>
      </c>
      <c r="B21" s="17" t="s">
        <v>62</v>
      </c>
      <c r="C21" s="64" t="s">
        <v>126</v>
      </c>
      <c r="D21" s="18" t="s">
        <v>25</v>
      </c>
      <c r="E21" s="86">
        <v>18305100701</v>
      </c>
      <c r="F21" s="18"/>
      <c r="G21" s="67">
        <v>23</v>
      </c>
      <c r="H21" s="68">
        <v>18</v>
      </c>
      <c r="I21" s="59" t="e">
        <f>SUM(#REF!)</f>
        <v>#REF!</v>
      </c>
      <c r="J21" s="88">
        <v>9859011148</v>
      </c>
      <c r="K21" s="18" t="s">
        <v>73</v>
      </c>
      <c r="L21" s="70" t="s">
        <v>74</v>
      </c>
      <c r="M21" s="71">
        <v>9435634829</v>
      </c>
      <c r="N21" s="72" t="s">
        <v>87</v>
      </c>
      <c r="O21" s="77">
        <v>8749933854</v>
      </c>
      <c r="P21" s="49">
        <v>43594</v>
      </c>
      <c r="Q21" s="48" t="s">
        <v>142</v>
      </c>
      <c r="R21" s="48"/>
      <c r="S21" s="18"/>
      <c r="T21" s="48"/>
    </row>
    <row r="22" spans="1:20" x14ac:dyDescent="0.3">
      <c r="A22" s="4">
        <v>18</v>
      </c>
      <c r="B22" s="17" t="s">
        <v>62</v>
      </c>
      <c r="C22" s="64" t="s">
        <v>127</v>
      </c>
      <c r="D22" s="18" t="s">
        <v>25</v>
      </c>
      <c r="E22" s="86">
        <v>18305100701</v>
      </c>
      <c r="F22" s="18"/>
      <c r="G22" s="67">
        <v>11</v>
      </c>
      <c r="H22" s="68">
        <v>12</v>
      </c>
      <c r="I22" s="59">
        <f>SUM(G21:H21)</f>
        <v>41</v>
      </c>
      <c r="J22" s="88">
        <v>9859152361</v>
      </c>
      <c r="K22" s="18" t="s">
        <v>73</v>
      </c>
      <c r="L22" s="18" t="s">
        <v>132</v>
      </c>
      <c r="M22" s="18">
        <v>9401307265</v>
      </c>
      <c r="N22" s="18" t="s">
        <v>234</v>
      </c>
      <c r="O22" s="18"/>
      <c r="P22" s="49">
        <v>43594</v>
      </c>
      <c r="Q22" s="48" t="s">
        <v>142</v>
      </c>
      <c r="R22" s="48"/>
      <c r="S22" s="18"/>
      <c r="T22" s="48"/>
    </row>
    <row r="23" spans="1:20" x14ac:dyDescent="0.3">
      <c r="A23" s="4">
        <v>19</v>
      </c>
      <c r="B23" s="17" t="s">
        <v>62</v>
      </c>
      <c r="C23" s="64" t="s">
        <v>128</v>
      </c>
      <c r="D23" s="18" t="s">
        <v>25</v>
      </c>
      <c r="E23" s="86">
        <v>18305100701</v>
      </c>
      <c r="F23" s="18"/>
      <c r="G23" s="67">
        <v>21</v>
      </c>
      <c r="H23" s="68">
        <v>14</v>
      </c>
      <c r="I23" s="59">
        <f>SUM(G22:H22)</f>
        <v>23</v>
      </c>
      <c r="J23" s="88">
        <v>9859520498</v>
      </c>
      <c r="K23" s="18" t="s">
        <v>73</v>
      </c>
      <c r="L23" s="18" t="s">
        <v>132</v>
      </c>
      <c r="M23" s="18">
        <v>9401307265</v>
      </c>
      <c r="N23" s="18" t="s">
        <v>196</v>
      </c>
      <c r="O23" s="18">
        <v>9957766329</v>
      </c>
      <c r="P23" s="49">
        <v>43595</v>
      </c>
      <c r="Q23" s="48" t="s">
        <v>137</v>
      </c>
      <c r="R23" s="48"/>
      <c r="S23" s="18"/>
      <c r="T23" s="48"/>
    </row>
    <row r="24" spans="1:20" x14ac:dyDescent="0.3">
      <c r="A24" s="4">
        <v>20</v>
      </c>
      <c r="B24" s="17" t="s">
        <v>62</v>
      </c>
      <c r="C24" s="64" t="s">
        <v>129</v>
      </c>
      <c r="D24" s="18" t="s">
        <v>25</v>
      </c>
      <c r="E24" s="86">
        <v>18305100701</v>
      </c>
      <c r="F24" s="18"/>
      <c r="G24" s="67">
        <v>14</v>
      </c>
      <c r="H24" s="68">
        <v>9</v>
      </c>
      <c r="I24" s="59">
        <f>SUM(G23:H23)</f>
        <v>35</v>
      </c>
      <c r="J24" s="88">
        <v>8876805052</v>
      </c>
      <c r="K24" s="18" t="s">
        <v>73</v>
      </c>
      <c r="L24" s="18" t="s">
        <v>132</v>
      </c>
      <c r="M24" s="18">
        <v>9401307265</v>
      </c>
      <c r="N24" s="18" t="s">
        <v>234</v>
      </c>
      <c r="O24" s="18"/>
      <c r="P24" s="49">
        <v>43595</v>
      </c>
      <c r="Q24" s="48" t="s">
        <v>137</v>
      </c>
      <c r="R24" s="48"/>
      <c r="S24" s="18"/>
      <c r="T24" s="48"/>
    </row>
    <row r="25" spans="1:20" x14ac:dyDescent="0.3">
      <c r="A25" s="4">
        <v>21</v>
      </c>
      <c r="B25" s="17" t="s">
        <v>62</v>
      </c>
      <c r="C25" s="73" t="s">
        <v>449</v>
      </c>
      <c r="D25" s="148" t="s">
        <v>23</v>
      </c>
      <c r="E25" s="78" t="s">
        <v>450</v>
      </c>
      <c r="F25" s="156" t="s">
        <v>79</v>
      </c>
      <c r="G25" s="79">
        <v>56</v>
      </c>
      <c r="H25" s="79">
        <v>49</v>
      </c>
      <c r="I25" s="59">
        <f>SUM(G24:H24)</f>
        <v>23</v>
      </c>
      <c r="J25" s="71" t="s">
        <v>494</v>
      </c>
      <c r="K25" s="18" t="s">
        <v>495</v>
      </c>
      <c r="L25" s="18" t="s">
        <v>214</v>
      </c>
      <c r="M25" s="18">
        <v>9864770182</v>
      </c>
      <c r="N25" s="94" t="s">
        <v>496</v>
      </c>
      <c r="O25" s="94">
        <v>9577045245</v>
      </c>
      <c r="P25" s="49">
        <v>43595</v>
      </c>
      <c r="Q25" s="48" t="s">
        <v>137</v>
      </c>
      <c r="R25" s="48"/>
      <c r="S25" s="18"/>
      <c r="T25" s="48"/>
    </row>
    <row r="26" spans="1:20" ht="33" x14ac:dyDescent="0.3">
      <c r="A26" s="4">
        <v>22</v>
      </c>
      <c r="B26" s="17" t="s">
        <v>62</v>
      </c>
      <c r="C26" s="73" t="s">
        <v>632</v>
      </c>
      <c r="D26" s="148" t="s">
        <v>23</v>
      </c>
      <c r="E26" s="78" t="s">
        <v>633</v>
      </c>
      <c r="F26" s="156" t="s">
        <v>193</v>
      </c>
      <c r="G26" s="79">
        <v>126</v>
      </c>
      <c r="H26" s="79">
        <v>152</v>
      </c>
      <c r="I26" s="59">
        <f t="shared" ref="I26:I44" si="1">SUM(G26:H26)</f>
        <v>278</v>
      </c>
      <c r="J26" s="71" t="s">
        <v>649</v>
      </c>
      <c r="K26" s="72" t="s">
        <v>219</v>
      </c>
      <c r="L26" s="76" t="s">
        <v>220</v>
      </c>
      <c r="M26" s="71">
        <v>9401451495</v>
      </c>
      <c r="N26" s="94" t="s">
        <v>205</v>
      </c>
      <c r="O26" s="18">
        <v>9413251156</v>
      </c>
      <c r="P26" s="49" t="s">
        <v>658</v>
      </c>
      <c r="Q26" s="48" t="s">
        <v>659</v>
      </c>
      <c r="R26" s="48"/>
      <c r="S26" s="18"/>
      <c r="T26" s="48"/>
    </row>
    <row r="27" spans="1:20" x14ac:dyDescent="0.3">
      <c r="A27" s="4">
        <v>23</v>
      </c>
      <c r="B27" s="17" t="s">
        <v>62</v>
      </c>
      <c r="C27" s="73" t="s">
        <v>634</v>
      </c>
      <c r="D27" s="148" t="s">
        <v>23</v>
      </c>
      <c r="E27" s="78" t="s">
        <v>635</v>
      </c>
      <c r="F27" s="156" t="s">
        <v>79</v>
      </c>
      <c r="G27" s="79">
        <v>69</v>
      </c>
      <c r="H27" s="79">
        <v>75</v>
      </c>
      <c r="I27" s="59">
        <f t="shared" si="1"/>
        <v>144</v>
      </c>
      <c r="J27" s="71" t="s">
        <v>650</v>
      </c>
      <c r="K27" s="72" t="s">
        <v>219</v>
      </c>
      <c r="L27" s="76" t="s">
        <v>220</v>
      </c>
      <c r="M27" s="71">
        <v>9401451495</v>
      </c>
      <c r="N27" s="18" t="s">
        <v>221</v>
      </c>
      <c r="O27" s="18">
        <v>9859523141</v>
      </c>
      <c r="P27" s="49">
        <v>43599</v>
      </c>
      <c r="Q27" s="48" t="s">
        <v>140</v>
      </c>
      <c r="R27" s="48"/>
      <c r="S27" s="18"/>
      <c r="T27" s="48"/>
    </row>
    <row r="28" spans="1:20" ht="27" x14ac:dyDescent="0.3">
      <c r="A28" s="4">
        <v>24</v>
      </c>
      <c r="B28" s="17" t="s">
        <v>62</v>
      </c>
      <c r="C28" s="64" t="s">
        <v>666</v>
      </c>
      <c r="D28" s="148" t="s">
        <v>25</v>
      </c>
      <c r="E28" s="145">
        <v>18305100420</v>
      </c>
      <c r="F28" s="64"/>
      <c r="G28" s="67">
        <v>49</v>
      </c>
      <c r="H28" s="68">
        <v>35</v>
      </c>
      <c r="I28" s="59">
        <f t="shared" si="1"/>
        <v>84</v>
      </c>
      <c r="J28" s="88">
        <v>7399409130</v>
      </c>
      <c r="K28" s="72" t="s">
        <v>219</v>
      </c>
      <c r="L28" s="76" t="s">
        <v>220</v>
      </c>
      <c r="M28" s="71">
        <v>9401451495</v>
      </c>
      <c r="N28" s="18" t="s">
        <v>221</v>
      </c>
      <c r="O28" s="18">
        <v>9859523141</v>
      </c>
      <c r="P28" s="49">
        <v>43600</v>
      </c>
      <c r="Q28" s="48" t="s">
        <v>141</v>
      </c>
      <c r="R28" s="48"/>
      <c r="S28" s="18"/>
      <c r="T28" s="48"/>
    </row>
    <row r="29" spans="1:20" x14ac:dyDescent="0.3">
      <c r="A29" s="4">
        <v>25</v>
      </c>
      <c r="B29" s="17" t="s">
        <v>62</v>
      </c>
      <c r="C29" s="73" t="s">
        <v>636</v>
      </c>
      <c r="D29" s="148" t="s">
        <v>23</v>
      </c>
      <c r="E29" s="78" t="s">
        <v>637</v>
      </c>
      <c r="F29" s="156" t="s">
        <v>79</v>
      </c>
      <c r="G29" s="79">
        <v>91</v>
      </c>
      <c r="H29" s="79">
        <v>89</v>
      </c>
      <c r="I29" s="59">
        <f t="shared" si="1"/>
        <v>180</v>
      </c>
      <c r="J29" s="71" t="s">
        <v>651</v>
      </c>
      <c r="K29" s="18" t="s">
        <v>495</v>
      </c>
      <c r="L29" s="76" t="s">
        <v>220</v>
      </c>
      <c r="M29" s="71">
        <v>9401451495</v>
      </c>
      <c r="N29" s="18" t="s">
        <v>221</v>
      </c>
      <c r="O29" s="18">
        <v>9859523141</v>
      </c>
      <c r="P29" s="49">
        <v>43601</v>
      </c>
      <c r="Q29" s="48" t="s">
        <v>142</v>
      </c>
      <c r="R29" s="48"/>
      <c r="S29" s="18"/>
      <c r="T29" s="48"/>
    </row>
    <row r="30" spans="1:20" ht="30" x14ac:dyDescent="0.3">
      <c r="A30" s="4">
        <v>26</v>
      </c>
      <c r="B30" s="17" t="s">
        <v>62</v>
      </c>
      <c r="C30" s="73" t="s">
        <v>638</v>
      </c>
      <c r="D30" s="148" t="s">
        <v>23</v>
      </c>
      <c r="E30" s="78" t="s">
        <v>639</v>
      </c>
      <c r="F30" s="156" t="s">
        <v>79</v>
      </c>
      <c r="G30" s="79">
        <v>83</v>
      </c>
      <c r="H30" s="79">
        <v>72</v>
      </c>
      <c r="I30" s="59">
        <f t="shared" si="1"/>
        <v>155</v>
      </c>
      <c r="J30" s="71" t="s">
        <v>652</v>
      </c>
      <c r="K30" s="18" t="s">
        <v>495</v>
      </c>
      <c r="L30" s="18" t="s">
        <v>132</v>
      </c>
      <c r="M30" s="18">
        <v>9864770182</v>
      </c>
      <c r="N30" s="94" t="s">
        <v>496</v>
      </c>
      <c r="O30" s="94">
        <v>9577045245</v>
      </c>
      <c r="P30" s="49">
        <v>43602</v>
      </c>
      <c r="Q30" s="48" t="s">
        <v>137</v>
      </c>
      <c r="R30" s="48"/>
      <c r="S30" s="18"/>
      <c r="T30" s="48"/>
    </row>
    <row r="31" spans="1:20" x14ac:dyDescent="0.3">
      <c r="A31" s="4">
        <v>27</v>
      </c>
      <c r="B31" s="17" t="s">
        <v>62</v>
      </c>
      <c r="C31" s="73" t="s">
        <v>640</v>
      </c>
      <c r="D31" s="148" t="s">
        <v>23</v>
      </c>
      <c r="E31" s="78" t="s">
        <v>641</v>
      </c>
      <c r="F31" s="156" t="s">
        <v>642</v>
      </c>
      <c r="G31" s="79">
        <v>571</v>
      </c>
      <c r="H31" s="79">
        <v>503</v>
      </c>
      <c r="I31" s="59">
        <f t="shared" si="1"/>
        <v>1074</v>
      </c>
      <c r="J31" s="71" t="s">
        <v>653</v>
      </c>
      <c r="K31" s="18" t="s">
        <v>495</v>
      </c>
      <c r="L31" s="18" t="s">
        <v>132</v>
      </c>
      <c r="M31" s="18">
        <v>9864770182</v>
      </c>
      <c r="N31" s="94" t="s">
        <v>496</v>
      </c>
      <c r="O31" s="94">
        <v>9577045245</v>
      </c>
      <c r="P31" s="49" t="s">
        <v>660</v>
      </c>
      <c r="Q31" s="48" t="s">
        <v>661</v>
      </c>
      <c r="R31" s="48"/>
      <c r="S31" s="18"/>
      <c r="T31" s="48"/>
    </row>
    <row r="32" spans="1:20" ht="30" x14ac:dyDescent="0.3">
      <c r="A32" s="4">
        <v>28</v>
      </c>
      <c r="B32" s="17" t="s">
        <v>62</v>
      </c>
      <c r="C32" s="73" t="s">
        <v>643</v>
      </c>
      <c r="D32" s="157" t="s">
        <v>23</v>
      </c>
      <c r="E32" s="78" t="s">
        <v>644</v>
      </c>
      <c r="F32" s="156" t="s">
        <v>193</v>
      </c>
      <c r="G32" s="79">
        <v>79</v>
      </c>
      <c r="H32" s="79">
        <v>111</v>
      </c>
      <c r="I32" s="59">
        <f t="shared" si="1"/>
        <v>190</v>
      </c>
      <c r="J32" s="71" t="s">
        <v>654</v>
      </c>
      <c r="K32" s="18" t="s">
        <v>199</v>
      </c>
      <c r="L32" s="70" t="s">
        <v>655</v>
      </c>
      <c r="M32" s="71">
        <v>9401451513</v>
      </c>
      <c r="N32" s="72" t="s">
        <v>215</v>
      </c>
      <c r="O32" s="72">
        <v>9954818140</v>
      </c>
      <c r="P32" s="49">
        <v>43608</v>
      </c>
      <c r="Q32" s="48" t="s">
        <v>142</v>
      </c>
      <c r="R32" s="48"/>
      <c r="S32" s="18"/>
      <c r="T32" s="48"/>
    </row>
    <row r="33" spans="1:20" x14ac:dyDescent="0.3">
      <c r="A33" s="4">
        <v>29</v>
      </c>
      <c r="B33" s="17" t="s">
        <v>62</v>
      </c>
      <c r="C33" s="73" t="s">
        <v>645</v>
      </c>
      <c r="D33" s="148" t="s">
        <v>23</v>
      </c>
      <c r="E33" s="78" t="s">
        <v>646</v>
      </c>
      <c r="F33" s="156" t="s">
        <v>79</v>
      </c>
      <c r="G33" s="79">
        <v>67</v>
      </c>
      <c r="H33" s="79">
        <v>80</v>
      </c>
      <c r="I33" s="59">
        <f t="shared" si="1"/>
        <v>147</v>
      </c>
      <c r="J33" s="71" t="s">
        <v>656</v>
      </c>
      <c r="K33" s="18" t="s">
        <v>199</v>
      </c>
      <c r="L33" s="70" t="s">
        <v>655</v>
      </c>
      <c r="M33" s="71">
        <v>9401451513</v>
      </c>
      <c r="N33" s="72" t="s">
        <v>215</v>
      </c>
      <c r="O33" s="72">
        <v>9954818140</v>
      </c>
      <c r="P33" s="49">
        <v>43609</v>
      </c>
      <c r="Q33" s="48" t="s">
        <v>137</v>
      </c>
      <c r="R33" s="48"/>
      <c r="S33" s="18"/>
      <c r="T33" s="48"/>
    </row>
    <row r="34" spans="1:20" x14ac:dyDescent="0.3">
      <c r="A34" s="4">
        <v>30</v>
      </c>
      <c r="B34" s="17" t="s">
        <v>62</v>
      </c>
      <c r="C34" s="73" t="s">
        <v>647</v>
      </c>
      <c r="D34" s="148" t="s">
        <v>23</v>
      </c>
      <c r="E34" s="78" t="s">
        <v>648</v>
      </c>
      <c r="F34" s="156" t="s">
        <v>79</v>
      </c>
      <c r="G34" s="79">
        <v>143</v>
      </c>
      <c r="H34" s="79">
        <v>141</v>
      </c>
      <c r="I34" s="59">
        <f t="shared" si="1"/>
        <v>284</v>
      </c>
      <c r="J34" s="71" t="s">
        <v>657</v>
      </c>
      <c r="K34" s="18" t="s">
        <v>495</v>
      </c>
      <c r="L34" s="18" t="s">
        <v>214</v>
      </c>
      <c r="M34" s="18">
        <v>9864770182</v>
      </c>
      <c r="N34" s="94" t="s">
        <v>496</v>
      </c>
      <c r="O34" s="94">
        <v>9577045245</v>
      </c>
      <c r="P34" s="49" t="s">
        <v>662</v>
      </c>
      <c r="Q34" s="48" t="s">
        <v>663</v>
      </c>
      <c r="R34" s="48"/>
      <c r="S34" s="18"/>
      <c r="T34" s="48"/>
    </row>
    <row r="35" spans="1:20" x14ac:dyDescent="0.3">
      <c r="A35" s="4">
        <v>31</v>
      </c>
      <c r="B35" s="17" t="s">
        <v>62</v>
      </c>
      <c r="C35" s="64" t="s">
        <v>664</v>
      </c>
      <c r="D35" s="148" t="s">
        <v>25</v>
      </c>
      <c r="E35" s="145">
        <v>18305100417</v>
      </c>
      <c r="F35" s="64"/>
      <c r="G35" s="67">
        <v>27</v>
      </c>
      <c r="H35" s="68">
        <v>40</v>
      </c>
      <c r="I35" s="59">
        <f t="shared" si="1"/>
        <v>67</v>
      </c>
      <c r="J35" s="158">
        <v>9957547667</v>
      </c>
      <c r="K35" s="18" t="s">
        <v>495</v>
      </c>
      <c r="L35" s="18" t="s">
        <v>236</v>
      </c>
      <c r="M35" s="18">
        <v>9365863570</v>
      </c>
      <c r="N35" s="18" t="s">
        <v>205</v>
      </c>
      <c r="O35" s="18">
        <v>9413251156</v>
      </c>
      <c r="P35" s="49">
        <v>43614</v>
      </c>
      <c r="Q35" s="48" t="s">
        <v>141</v>
      </c>
      <c r="R35" s="48"/>
      <c r="S35" s="18"/>
      <c r="T35" s="48"/>
    </row>
    <row r="36" spans="1:20" ht="27" x14ac:dyDescent="0.3">
      <c r="A36" s="4">
        <v>32</v>
      </c>
      <c r="B36" s="17" t="s">
        <v>62</v>
      </c>
      <c r="C36" s="64" t="s">
        <v>665</v>
      </c>
      <c r="D36" s="148" t="s">
        <v>25</v>
      </c>
      <c r="E36" s="145">
        <v>18305100418</v>
      </c>
      <c r="F36" s="64"/>
      <c r="G36" s="67">
        <v>31</v>
      </c>
      <c r="H36" s="68">
        <v>31</v>
      </c>
      <c r="I36" s="59">
        <f t="shared" si="1"/>
        <v>62</v>
      </c>
      <c r="J36" s="88">
        <v>8474007679</v>
      </c>
      <c r="K36" s="18" t="s">
        <v>495</v>
      </c>
      <c r="L36" s="18" t="s">
        <v>236</v>
      </c>
      <c r="M36" s="18">
        <v>9365863570</v>
      </c>
      <c r="N36" s="18" t="s">
        <v>205</v>
      </c>
      <c r="O36" s="18">
        <v>9413251156</v>
      </c>
      <c r="P36" s="49">
        <v>43614</v>
      </c>
      <c r="Q36" s="48" t="s">
        <v>141</v>
      </c>
      <c r="R36" s="18"/>
      <c r="S36" s="18"/>
      <c r="T36" s="18"/>
    </row>
    <row r="37" spans="1:20" x14ac:dyDescent="0.3">
      <c r="A37" s="4">
        <v>33</v>
      </c>
      <c r="B37" s="17" t="s">
        <v>62</v>
      </c>
      <c r="C37" s="64" t="s">
        <v>667</v>
      </c>
      <c r="D37" s="148" t="s">
        <v>25</v>
      </c>
      <c r="E37" s="145">
        <v>18305100416</v>
      </c>
      <c r="F37" s="66"/>
      <c r="G37" s="67">
        <v>50</v>
      </c>
      <c r="H37" s="68">
        <v>60</v>
      </c>
      <c r="I37" s="59">
        <f t="shared" si="1"/>
        <v>110</v>
      </c>
      <c r="J37" s="88">
        <v>8474007679</v>
      </c>
      <c r="K37" s="18" t="s">
        <v>495</v>
      </c>
      <c r="L37" s="18" t="s">
        <v>236</v>
      </c>
      <c r="M37" s="18">
        <v>9365863570</v>
      </c>
      <c r="N37" s="18" t="s">
        <v>205</v>
      </c>
      <c r="O37" s="18">
        <v>9413251156</v>
      </c>
      <c r="P37" s="49">
        <v>43616</v>
      </c>
      <c r="Q37" s="48" t="s">
        <v>142</v>
      </c>
      <c r="R37" s="18"/>
      <c r="S37" s="18"/>
      <c r="T37" s="18"/>
    </row>
    <row r="38" spans="1:20" x14ac:dyDescent="0.3">
      <c r="A38" s="4">
        <v>34</v>
      </c>
      <c r="B38" s="17"/>
      <c r="C38" s="73"/>
      <c r="D38" s="148"/>
      <c r="E38" s="78"/>
      <c r="F38" s="156"/>
      <c r="G38" s="79"/>
      <c r="H38" s="79"/>
      <c r="I38" s="59">
        <f t="shared" si="1"/>
        <v>0</v>
      </c>
      <c r="J38" s="71"/>
      <c r="K38" s="18"/>
      <c r="L38" s="70"/>
      <c r="M38" s="71"/>
      <c r="N38" s="77"/>
      <c r="O38" s="77"/>
      <c r="P38" s="49"/>
      <c r="Q38" s="48"/>
      <c r="R38" s="18"/>
      <c r="S38" s="18"/>
      <c r="T38" s="18"/>
    </row>
    <row r="39" spans="1:20" x14ac:dyDescent="0.3">
      <c r="A39" s="4">
        <v>35</v>
      </c>
      <c r="B39" s="17"/>
      <c r="C39" s="64"/>
      <c r="D39" s="18"/>
      <c r="E39" s="86"/>
      <c r="F39" s="18"/>
      <c r="G39" s="67"/>
      <c r="H39" s="68"/>
      <c r="I39" s="59">
        <f t="shared" si="1"/>
        <v>0</v>
      </c>
      <c r="J39" s="88"/>
      <c r="K39" s="18"/>
      <c r="L39" s="18"/>
      <c r="M39" s="18"/>
      <c r="N39" s="18"/>
      <c r="O39" s="18"/>
      <c r="P39" s="24"/>
      <c r="Q39" s="18"/>
      <c r="R39" s="18"/>
      <c r="S39" s="18"/>
      <c r="T39" s="18"/>
    </row>
    <row r="40" spans="1:20" x14ac:dyDescent="0.3">
      <c r="A40" s="4">
        <v>36</v>
      </c>
      <c r="B40" s="17"/>
      <c r="C40" s="64"/>
      <c r="D40" s="18"/>
      <c r="E40" s="86"/>
      <c r="F40" s="18"/>
      <c r="G40" s="67"/>
      <c r="H40" s="68"/>
      <c r="I40" s="59">
        <f t="shared" si="1"/>
        <v>0</v>
      </c>
      <c r="J40" s="88"/>
      <c r="K40" s="18"/>
      <c r="L40" s="18"/>
      <c r="M40" s="18"/>
      <c r="N40" s="18"/>
      <c r="O40" s="18"/>
      <c r="P40" s="24"/>
      <c r="Q40" s="18"/>
      <c r="R40" s="18"/>
      <c r="S40" s="18"/>
      <c r="T40" s="18"/>
    </row>
    <row r="41" spans="1:20" x14ac:dyDescent="0.3">
      <c r="A41" s="4">
        <v>37</v>
      </c>
      <c r="B41" s="17" t="s">
        <v>63</v>
      </c>
      <c r="C41" s="100" t="s">
        <v>405</v>
      </c>
      <c r="D41" s="101" t="s">
        <v>23</v>
      </c>
      <c r="E41" s="100" t="s">
        <v>406</v>
      </c>
      <c r="F41" s="100"/>
      <c r="G41" s="103">
        <v>28</v>
      </c>
      <c r="H41" s="103">
        <v>26</v>
      </c>
      <c r="I41" s="59">
        <f t="shared" si="1"/>
        <v>54</v>
      </c>
      <c r="J41" s="126" t="s">
        <v>470</v>
      </c>
      <c r="K41" s="126" t="s">
        <v>390</v>
      </c>
      <c r="L41" s="126" t="s">
        <v>380</v>
      </c>
      <c r="M41" s="126">
        <v>9577333429</v>
      </c>
      <c r="N41" s="126" t="s">
        <v>471</v>
      </c>
      <c r="O41" s="126">
        <v>9859460117</v>
      </c>
      <c r="P41" s="24">
        <v>43587</v>
      </c>
      <c r="Q41" s="18" t="s">
        <v>141</v>
      </c>
      <c r="R41" s="18"/>
      <c r="S41" s="18"/>
      <c r="T41" s="18"/>
    </row>
    <row r="42" spans="1:20" x14ac:dyDescent="0.3">
      <c r="A42" s="4">
        <v>38</v>
      </c>
      <c r="B42" s="17" t="s">
        <v>63</v>
      </c>
      <c r="C42" s="100" t="s">
        <v>407</v>
      </c>
      <c r="D42" s="101" t="s">
        <v>23</v>
      </c>
      <c r="E42" s="100" t="s">
        <v>408</v>
      </c>
      <c r="F42" s="100"/>
      <c r="G42" s="103">
        <v>34</v>
      </c>
      <c r="H42" s="103">
        <v>19</v>
      </c>
      <c r="I42" s="59">
        <f t="shared" si="1"/>
        <v>53</v>
      </c>
      <c r="J42" s="126" t="s">
        <v>472</v>
      </c>
      <c r="K42" s="132" t="s">
        <v>473</v>
      </c>
      <c r="L42" s="132" t="s">
        <v>474</v>
      </c>
      <c r="M42" s="126"/>
      <c r="N42" s="132" t="s">
        <v>475</v>
      </c>
      <c r="O42" s="126">
        <v>9577186336</v>
      </c>
      <c r="P42" s="24">
        <v>43587</v>
      </c>
      <c r="Q42" s="18" t="s">
        <v>141</v>
      </c>
      <c r="R42" s="18"/>
      <c r="S42" s="18"/>
      <c r="T42" s="18"/>
    </row>
    <row r="43" spans="1:20" x14ac:dyDescent="0.3">
      <c r="A43" s="4">
        <v>39</v>
      </c>
      <c r="B43" s="17" t="s">
        <v>63</v>
      </c>
      <c r="C43" s="100" t="s">
        <v>409</v>
      </c>
      <c r="D43" s="101" t="s">
        <v>23</v>
      </c>
      <c r="E43" s="100" t="s">
        <v>410</v>
      </c>
      <c r="F43" s="100"/>
      <c r="G43" s="118">
        <v>0</v>
      </c>
      <c r="H43" s="118">
        <v>95</v>
      </c>
      <c r="I43" s="59">
        <f t="shared" si="1"/>
        <v>95</v>
      </c>
      <c r="J43" s="126" t="s">
        <v>476</v>
      </c>
      <c r="K43" s="126" t="s">
        <v>390</v>
      </c>
      <c r="L43" s="126" t="s">
        <v>380</v>
      </c>
      <c r="M43" s="126">
        <v>9577333429</v>
      </c>
      <c r="N43" s="126" t="s">
        <v>370</v>
      </c>
      <c r="O43" s="126">
        <v>8753891255</v>
      </c>
      <c r="P43" s="24">
        <v>43588</v>
      </c>
      <c r="Q43" s="18" t="s">
        <v>142</v>
      </c>
      <c r="R43" s="18"/>
      <c r="S43" s="18"/>
      <c r="T43" s="18"/>
    </row>
    <row r="44" spans="1:20" ht="33" x14ac:dyDescent="0.3">
      <c r="A44" s="4">
        <v>40</v>
      </c>
      <c r="B44" s="17" t="s">
        <v>63</v>
      </c>
      <c r="C44" s="100" t="s">
        <v>411</v>
      </c>
      <c r="D44" s="101" t="s">
        <v>23</v>
      </c>
      <c r="E44" s="100" t="s">
        <v>412</v>
      </c>
      <c r="F44" s="100"/>
      <c r="G44" s="103">
        <v>221</v>
      </c>
      <c r="H44" s="103">
        <v>181</v>
      </c>
      <c r="I44" s="59">
        <f t="shared" si="1"/>
        <v>402</v>
      </c>
      <c r="J44" s="126" t="s">
        <v>477</v>
      </c>
      <c r="K44" s="126" t="s">
        <v>390</v>
      </c>
      <c r="L44" s="126" t="s">
        <v>380</v>
      </c>
      <c r="M44" s="126">
        <v>9577333429</v>
      </c>
      <c r="N44" s="126" t="s">
        <v>370</v>
      </c>
      <c r="O44" s="126">
        <v>8753891255</v>
      </c>
      <c r="P44" s="24" t="s">
        <v>668</v>
      </c>
      <c r="Q44" s="18" t="s">
        <v>669</v>
      </c>
      <c r="R44" s="18"/>
      <c r="S44" s="18"/>
      <c r="T44" s="18"/>
    </row>
    <row r="45" spans="1:20" x14ac:dyDescent="0.3">
      <c r="A45" s="4">
        <v>41</v>
      </c>
      <c r="B45" s="17" t="s">
        <v>63</v>
      </c>
      <c r="C45" s="100" t="s">
        <v>413</v>
      </c>
      <c r="D45" s="101" t="s">
        <v>23</v>
      </c>
      <c r="E45" s="100" t="s">
        <v>414</v>
      </c>
      <c r="F45" s="100"/>
      <c r="G45" s="103">
        <v>12</v>
      </c>
      <c r="H45" s="103">
        <v>15</v>
      </c>
      <c r="I45" s="59">
        <f t="shared" ref="I45:I69" si="2">SUM(G45:H45)</f>
        <v>27</v>
      </c>
      <c r="J45" s="126" t="s">
        <v>478</v>
      </c>
      <c r="K45" s="132" t="s">
        <v>473</v>
      </c>
      <c r="L45" s="132" t="s">
        <v>479</v>
      </c>
      <c r="M45" s="126">
        <v>9577601717</v>
      </c>
      <c r="N45" s="132" t="s">
        <v>475</v>
      </c>
      <c r="O45" s="126">
        <v>9577186336</v>
      </c>
      <c r="P45" s="24">
        <v>43592</v>
      </c>
      <c r="Q45" s="18" t="s">
        <v>139</v>
      </c>
      <c r="R45" s="18"/>
      <c r="S45" s="18"/>
      <c r="T45" s="18"/>
    </row>
    <row r="46" spans="1:20" x14ac:dyDescent="0.3">
      <c r="A46" s="4">
        <v>42</v>
      </c>
      <c r="B46" s="17" t="s">
        <v>63</v>
      </c>
      <c r="C46" s="100" t="s">
        <v>415</v>
      </c>
      <c r="D46" s="101" t="s">
        <v>23</v>
      </c>
      <c r="E46" s="100" t="s">
        <v>416</v>
      </c>
      <c r="F46" s="100"/>
      <c r="G46" s="103">
        <v>34</v>
      </c>
      <c r="H46" s="103">
        <v>22</v>
      </c>
      <c r="I46" s="59">
        <f t="shared" si="2"/>
        <v>56</v>
      </c>
      <c r="J46" s="126" t="s">
        <v>480</v>
      </c>
      <c r="K46" s="132" t="s">
        <v>473</v>
      </c>
      <c r="L46" s="132" t="s">
        <v>479</v>
      </c>
      <c r="M46" s="126">
        <v>9577601717</v>
      </c>
      <c r="N46" s="132" t="s">
        <v>475</v>
      </c>
      <c r="O46" s="126">
        <v>9577186336</v>
      </c>
      <c r="P46" s="24">
        <v>43592</v>
      </c>
      <c r="Q46" s="18" t="s">
        <v>139</v>
      </c>
      <c r="R46" s="18"/>
      <c r="S46" s="18"/>
      <c r="T46" s="18"/>
    </row>
    <row r="47" spans="1:20" x14ac:dyDescent="0.3">
      <c r="A47" s="4">
        <v>43</v>
      </c>
      <c r="B47" s="17" t="s">
        <v>63</v>
      </c>
      <c r="C47" s="100" t="s">
        <v>417</v>
      </c>
      <c r="D47" s="101" t="s">
        <v>23</v>
      </c>
      <c r="E47" s="100" t="s">
        <v>418</v>
      </c>
      <c r="F47" s="100"/>
      <c r="G47" s="103">
        <v>65</v>
      </c>
      <c r="H47" s="103">
        <v>76</v>
      </c>
      <c r="I47" s="59">
        <f t="shared" si="2"/>
        <v>141</v>
      </c>
      <c r="J47" s="126" t="s">
        <v>481</v>
      </c>
      <c r="K47" s="132" t="s">
        <v>482</v>
      </c>
      <c r="L47" s="132" t="s">
        <v>483</v>
      </c>
      <c r="M47" s="126">
        <v>9854581139</v>
      </c>
      <c r="N47" s="132" t="s">
        <v>484</v>
      </c>
      <c r="O47" s="126">
        <v>9854441305</v>
      </c>
      <c r="P47" s="24">
        <v>43593</v>
      </c>
      <c r="Q47" s="18" t="s">
        <v>140</v>
      </c>
      <c r="R47" s="18"/>
      <c r="S47" s="18"/>
      <c r="T47" s="18"/>
    </row>
    <row r="48" spans="1:20" ht="30" x14ac:dyDescent="0.3">
      <c r="A48" s="4">
        <v>44</v>
      </c>
      <c r="B48" s="17" t="s">
        <v>63</v>
      </c>
      <c r="C48" s="100" t="s">
        <v>419</v>
      </c>
      <c r="D48" s="101" t="s">
        <v>23</v>
      </c>
      <c r="E48" s="100" t="s">
        <v>420</v>
      </c>
      <c r="F48" s="100"/>
      <c r="G48" s="103">
        <v>23</v>
      </c>
      <c r="H48" s="103">
        <v>18</v>
      </c>
      <c r="I48" s="59">
        <f t="shared" si="2"/>
        <v>41</v>
      </c>
      <c r="J48" s="126" t="s">
        <v>485</v>
      </c>
      <c r="K48" s="132" t="s">
        <v>394</v>
      </c>
      <c r="L48" s="132" t="s">
        <v>486</v>
      </c>
      <c r="M48" s="126">
        <v>9859891190</v>
      </c>
      <c r="N48" s="132" t="s">
        <v>487</v>
      </c>
      <c r="O48" s="126">
        <v>7399516119</v>
      </c>
      <c r="P48" s="24">
        <v>43594</v>
      </c>
      <c r="Q48" s="18" t="s">
        <v>141</v>
      </c>
      <c r="R48" s="18"/>
      <c r="S48" s="18"/>
      <c r="T48" s="18"/>
    </row>
    <row r="49" spans="1:20" x14ac:dyDescent="0.3">
      <c r="A49" s="4">
        <v>45</v>
      </c>
      <c r="B49" s="17" t="s">
        <v>63</v>
      </c>
      <c r="C49" s="100" t="s">
        <v>421</v>
      </c>
      <c r="D49" s="101" t="s">
        <v>23</v>
      </c>
      <c r="E49" s="100" t="s">
        <v>422</v>
      </c>
      <c r="F49" s="100"/>
      <c r="G49" s="103">
        <v>337</v>
      </c>
      <c r="H49" s="103">
        <v>132</v>
      </c>
      <c r="I49" s="59">
        <f t="shared" si="2"/>
        <v>469</v>
      </c>
      <c r="J49" s="126" t="s">
        <v>488</v>
      </c>
      <c r="K49" s="126" t="s">
        <v>390</v>
      </c>
      <c r="L49" s="126" t="s">
        <v>380</v>
      </c>
      <c r="M49" s="126">
        <v>9577333429</v>
      </c>
      <c r="N49" s="126" t="s">
        <v>392</v>
      </c>
      <c r="O49" s="132">
        <v>9613399267</v>
      </c>
      <c r="P49" s="24" t="s">
        <v>671</v>
      </c>
      <c r="Q49" s="18" t="s">
        <v>670</v>
      </c>
      <c r="R49" s="18"/>
      <c r="S49" s="18"/>
      <c r="T49" s="18"/>
    </row>
    <row r="50" spans="1:20" x14ac:dyDescent="0.3">
      <c r="A50" s="4">
        <v>46</v>
      </c>
      <c r="B50" s="17" t="s">
        <v>63</v>
      </c>
      <c r="C50" s="100" t="s">
        <v>423</v>
      </c>
      <c r="D50" s="101" t="s">
        <v>23</v>
      </c>
      <c r="E50" s="100" t="s">
        <v>424</v>
      </c>
      <c r="F50" s="100"/>
      <c r="G50" s="111">
        <v>67</v>
      </c>
      <c r="H50" s="112">
        <v>75</v>
      </c>
      <c r="I50" s="59">
        <f t="shared" si="2"/>
        <v>142</v>
      </c>
      <c r="J50" s="126" t="s">
        <v>489</v>
      </c>
      <c r="K50" s="132" t="s">
        <v>482</v>
      </c>
      <c r="L50" s="132" t="s">
        <v>483</v>
      </c>
      <c r="M50" s="126">
        <v>9854581139</v>
      </c>
      <c r="N50" s="132" t="s">
        <v>490</v>
      </c>
      <c r="O50" s="126">
        <v>9577015769</v>
      </c>
      <c r="P50" s="24">
        <v>43598</v>
      </c>
      <c r="Q50" s="18" t="s">
        <v>138</v>
      </c>
      <c r="R50" s="18"/>
      <c r="S50" s="18"/>
      <c r="T50" s="18"/>
    </row>
    <row r="51" spans="1:20" x14ac:dyDescent="0.3">
      <c r="A51" s="4">
        <v>47</v>
      </c>
      <c r="B51" s="17" t="s">
        <v>63</v>
      </c>
      <c r="C51" s="100" t="s">
        <v>425</v>
      </c>
      <c r="D51" s="101" t="s">
        <v>23</v>
      </c>
      <c r="E51" s="100" t="s">
        <v>426</v>
      </c>
      <c r="F51" s="100"/>
      <c r="G51" s="135">
        <v>0</v>
      </c>
      <c r="H51" s="112">
        <v>112</v>
      </c>
      <c r="I51" s="59">
        <f t="shared" si="2"/>
        <v>112</v>
      </c>
      <c r="J51" s="126" t="s">
        <v>491</v>
      </c>
      <c r="K51" s="126" t="s">
        <v>492</v>
      </c>
      <c r="L51" s="126" t="s">
        <v>380</v>
      </c>
      <c r="M51" s="126">
        <v>9577333429</v>
      </c>
      <c r="N51" s="126" t="s">
        <v>370</v>
      </c>
      <c r="O51" s="126">
        <v>8753891255</v>
      </c>
      <c r="P51" s="24">
        <v>43599</v>
      </c>
      <c r="Q51" s="18" t="s">
        <v>139</v>
      </c>
      <c r="R51" s="18"/>
      <c r="S51" s="18"/>
      <c r="T51" s="18"/>
    </row>
    <row r="52" spans="1:20" x14ac:dyDescent="0.3">
      <c r="A52" s="4">
        <v>48</v>
      </c>
      <c r="B52" s="17" t="s">
        <v>63</v>
      </c>
      <c r="C52" s="100" t="s">
        <v>427</v>
      </c>
      <c r="D52" s="101" t="s">
        <v>23</v>
      </c>
      <c r="E52" s="100" t="s">
        <v>428</v>
      </c>
      <c r="F52" s="100"/>
      <c r="G52" s="135">
        <v>0</v>
      </c>
      <c r="H52" s="123">
        <v>121</v>
      </c>
      <c r="I52" s="59">
        <f t="shared" si="2"/>
        <v>121</v>
      </c>
      <c r="J52" s="146">
        <v>9577419035</v>
      </c>
      <c r="K52" s="126" t="s">
        <v>492</v>
      </c>
      <c r="L52" s="126" t="s">
        <v>380</v>
      </c>
      <c r="M52" s="126">
        <v>9577333429</v>
      </c>
      <c r="N52" s="126" t="s">
        <v>370</v>
      </c>
      <c r="O52" s="126">
        <v>8753891255</v>
      </c>
      <c r="P52" s="24">
        <v>43600</v>
      </c>
      <c r="Q52" s="18" t="s">
        <v>140</v>
      </c>
      <c r="R52" s="18"/>
      <c r="S52" s="18"/>
      <c r="T52" s="18"/>
    </row>
    <row r="53" spans="1:20" x14ac:dyDescent="0.3">
      <c r="A53" s="4">
        <v>49</v>
      </c>
      <c r="B53" s="17" t="s">
        <v>63</v>
      </c>
      <c r="C53" s="116" t="s">
        <v>429</v>
      </c>
      <c r="D53" s="115" t="s">
        <v>25</v>
      </c>
      <c r="E53" s="136">
        <v>18305100120</v>
      </c>
      <c r="F53" s="101"/>
      <c r="G53" s="111">
        <v>6</v>
      </c>
      <c r="H53" s="112">
        <v>4</v>
      </c>
      <c r="I53" s="59">
        <f t="shared" si="2"/>
        <v>10</v>
      </c>
      <c r="J53" s="146">
        <v>9859922041</v>
      </c>
      <c r="K53" s="126" t="s">
        <v>492</v>
      </c>
      <c r="L53" s="126" t="s">
        <v>380</v>
      </c>
      <c r="M53" s="126">
        <v>9577333429</v>
      </c>
      <c r="N53" s="126" t="s">
        <v>370</v>
      </c>
      <c r="O53" s="126">
        <v>8753891255</v>
      </c>
      <c r="P53" s="24">
        <v>43601</v>
      </c>
      <c r="Q53" s="18" t="s">
        <v>141</v>
      </c>
      <c r="R53" s="18"/>
      <c r="S53" s="18"/>
      <c r="T53" s="18"/>
    </row>
    <row r="54" spans="1:20" x14ac:dyDescent="0.3">
      <c r="A54" s="4">
        <v>50</v>
      </c>
      <c r="B54" s="17" t="s">
        <v>63</v>
      </c>
      <c r="C54" s="116" t="s">
        <v>430</v>
      </c>
      <c r="D54" s="115" t="s">
        <v>25</v>
      </c>
      <c r="E54" s="136">
        <v>18305100121</v>
      </c>
      <c r="F54" s="101"/>
      <c r="G54" s="111">
        <v>6</v>
      </c>
      <c r="H54" s="112">
        <v>11</v>
      </c>
      <c r="I54" s="59">
        <f t="shared" si="2"/>
        <v>17</v>
      </c>
      <c r="J54" s="146">
        <v>9864825605</v>
      </c>
      <c r="K54" s="126" t="s">
        <v>492</v>
      </c>
      <c r="L54" s="126" t="s">
        <v>380</v>
      </c>
      <c r="M54" s="126">
        <v>9577333429</v>
      </c>
      <c r="N54" s="126" t="s">
        <v>370</v>
      </c>
      <c r="O54" s="126">
        <v>8753891255</v>
      </c>
      <c r="P54" s="24">
        <v>43601</v>
      </c>
      <c r="Q54" s="18" t="s">
        <v>141</v>
      </c>
      <c r="R54" s="18"/>
      <c r="S54" s="18"/>
      <c r="T54" s="18"/>
    </row>
    <row r="55" spans="1:20" x14ac:dyDescent="0.3">
      <c r="A55" s="4">
        <v>51</v>
      </c>
      <c r="B55" s="17" t="s">
        <v>63</v>
      </c>
      <c r="C55" s="116" t="s">
        <v>431</v>
      </c>
      <c r="D55" s="115" t="s">
        <v>25</v>
      </c>
      <c r="E55" s="136">
        <v>18305100122</v>
      </c>
      <c r="F55" s="101"/>
      <c r="G55" s="111">
        <v>7</v>
      </c>
      <c r="H55" s="112">
        <v>6</v>
      </c>
      <c r="I55" s="59">
        <f t="shared" si="2"/>
        <v>13</v>
      </c>
      <c r="J55" s="146">
        <v>739987682</v>
      </c>
      <c r="K55" s="126" t="s">
        <v>492</v>
      </c>
      <c r="L55" s="126" t="s">
        <v>380</v>
      </c>
      <c r="M55" s="126">
        <v>9577333429</v>
      </c>
      <c r="N55" s="126" t="s">
        <v>370</v>
      </c>
      <c r="O55" s="126">
        <v>8753891255</v>
      </c>
      <c r="P55" s="24">
        <v>43601</v>
      </c>
      <c r="Q55" s="18" t="s">
        <v>141</v>
      </c>
      <c r="R55" s="18"/>
      <c r="S55" s="18"/>
      <c r="T55" s="18"/>
    </row>
    <row r="56" spans="1:20" x14ac:dyDescent="0.3">
      <c r="A56" s="4">
        <v>52</v>
      </c>
      <c r="B56" s="17" t="s">
        <v>63</v>
      </c>
      <c r="C56" s="116" t="s">
        <v>432</v>
      </c>
      <c r="D56" s="115" t="s">
        <v>25</v>
      </c>
      <c r="E56" s="136">
        <v>18305100123</v>
      </c>
      <c r="F56" s="101"/>
      <c r="G56" s="111">
        <v>3</v>
      </c>
      <c r="H56" s="112">
        <v>1</v>
      </c>
      <c r="I56" s="59">
        <f t="shared" si="2"/>
        <v>4</v>
      </c>
      <c r="J56" s="146">
        <v>9577418491</v>
      </c>
      <c r="K56" s="126" t="s">
        <v>492</v>
      </c>
      <c r="L56" s="126" t="s">
        <v>380</v>
      </c>
      <c r="M56" s="126">
        <v>9577333429</v>
      </c>
      <c r="N56" s="126" t="s">
        <v>370</v>
      </c>
      <c r="O56" s="126">
        <v>8753891255</v>
      </c>
      <c r="P56" s="24">
        <v>43601</v>
      </c>
      <c r="Q56" s="18" t="s">
        <v>141</v>
      </c>
      <c r="R56" s="18"/>
      <c r="S56" s="18"/>
      <c r="T56" s="18"/>
    </row>
    <row r="57" spans="1:20" x14ac:dyDescent="0.3">
      <c r="A57" s="4">
        <v>53</v>
      </c>
      <c r="B57" s="17" t="s">
        <v>63</v>
      </c>
      <c r="C57" s="116" t="s">
        <v>433</v>
      </c>
      <c r="D57" s="115" t="s">
        <v>25</v>
      </c>
      <c r="E57" s="136">
        <v>18305100124</v>
      </c>
      <c r="F57" s="101"/>
      <c r="G57" s="111">
        <v>13</v>
      </c>
      <c r="H57" s="112">
        <v>15</v>
      </c>
      <c r="I57" s="59">
        <f t="shared" si="2"/>
        <v>28</v>
      </c>
      <c r="J57" s="146">
        <v>9859775124</v>
      </c>
      <c r="K57" s="126" t="s">
        <v>492</v>
      </c>
      <c r="L57" s="126" t="s">
        <v>380</v>
      </c>
      <c r="M57" s="126">
        <v>9577333429</v>
      </c>
      <c r="N57" s="126" t="s">
        <v>370</v>
      </c>
      <c r="O57" s="126">
        <v>8753891255</v>
      </c>
      <c r="P57" s="24">
        <v>43601</v>
      </c>
      <c r="Q57" s="18" t="s">
        <v>141</v>
      </c>
      <c r="R57" s="18"/>
      <c r="S57" s="18"/>
      <c r="T57" s="18"/>
    </row>
    <row r="58" spans="1:20" x14ac:dyDescent="0.3">
      <c r="A58" s="4">
        <v>54</v>
      </c>
      <c r="B58" s="17" t="s">
        <v>63</v>
      </c>
      <c r="C58" s="116" t="s">
        <v>434</v>
      </c>
      <c r="D58" s="115" t="s">
        <v>25</v>
      </c>
      <c r="E58" s="136">
        <v>18305100125</v>
      </c>
      <c r="F58" s="101"/>
      <c r="G58" s="111">
        <v>3</v>
      </c>
      <c r="H58" s="112">
        <v>1</v>
      </c>
      <c r="I58" s="59">
        <f t="shared" si="2"/>
        <v>4</v>
      </c>
      <c r="J58" s="146">
        <v>9854516029</v>
      </c>
      <c r="K58" s="126" t="s">
        <v>492</v>
      </c>
      <c r="L58" s="126" t="s">
        <v>380</v>
      </c>
      <c r="M58" s="126">
        <v>9577333429</v>
      </c>
      <c r="N58" s="126" t="s">
        <v>370</v>
      </c>
      <c r="O58" s="126">
        <v>8753891255</v>
      </c>
      <c r="P58" s="24">
        <v>43601</v>
      </c>
      <c r="Q58" s="18" t="s">
        <v>141</v>
      </c>
      <c r="R58" s="18"/>
      <c r="S58" s="18"/>
      <c r="T58" s="18"/>
    </row>
    <row r="59" spans="1:20" x14ac:dyDescent="0.3">
      <c r="A59" s="4">
        <v>55</v>
      </c>
      <c r="B59" s="17" t="s">
        <v>63</v>
      </c>
      <c r="C59" s="116" t="s">
        <v>435</v>
      </c>
      <c r="D59" s="115" t="s">
        <v>25</v>
      </c>
      <c r="E59" s="136">
        <v>18305100126</v>
      </c>
      <c r="F59" s="101"/>
      <c r="G59" s="111">
        <v>13</v>
      </c>
      <c r="H59" s="112">
        <v>15</v>
      </c>
      <c r="I59" s="59">
        <f t="shared" si="2"/>
        <v>28</v>
      </c>
      <c r="J59" s="146">
        <v>7399769633</v>
      </c>
      <c r="K59" s="147" t="s">
        <v>473</v>
      </c>
      <c r="L59" s="132" t="s">
        <v>479</v>
      </c>
      <c r="M59" s="126">
        <v>9577601717</v>
      </c>
      <c r="N59" s="132" t="s">
        <v>475</v>
      </c>
      <c r="O59" s="126">
        <v>9577186336</v>
      </c>
      <c r="P59" s="24">
        <v>43602</v>
      </c>
      <c r="Q59" s="18" t="s">
        <v>142</v>
      </c>
      <c r="R59" s="18"/>
      <c r="S59" s="18"/>
      <c r="T59" s="18"/>
    </row>
    <row r="60" spans="1:20" x14ac:dyDescent="0.3">
      <c r="A60" s="4">
        <v>56</v>
      </c>
      <c r="B60" s="17" t="s">
        <v>63</v>
      </c>
      <c r="C60" s="137" t="s">
        <v>436</v>
      </c>
      <c r="D60" s="115" t="s">
        <v>25</v>
      </c>
      <c r="E60" s="138">
        <v>20313</v>
      </c>
      <c r="F60" s="101"/>
      <c r="G60" s="139">
        <v>4</v>
      </c>
      <c r="H60" s="123">
        <v>13</v>
      </c>
      <c r="I60" s="59">
        <f t="shared" si="2"/>
        <v>17</v>
      </c>
      <c r="J60" s="132">
        <v>9854520747</v>
      </c>
      <c r="K60" s="126" t="s">
        <v>492</v>
      </c>
      <c r="L60" s="126" t="s">
        <v>380</v>
      </c>
      <c r="M60" s="126">
        <v>9577333429</v>
      </c>
      <c r="N60" s="101"/>
      <c r="O60" s="101"/>
      <c r="P60" s="24">
        <v>43602</v>
      </c>
      <c r="Q60" s="18" t="s">
        <v>142</v>
      </c>
      <c r="R60" s="18"/>
      <c r="S60" s="18"/>
      <c r="T60" s="18"/>
    </row>
    <row r="61" spans="1:20" x14ac:dyDescent="0.3">
      <c r="A61" s="4">
        <v>57</v>
      </c>
      <c r="B61" s="17" t="s">
        <v>63</v>
      </c>
      <c r="C61" s="137" t="s">
        <v>437</v>
      </c>
      <c r="D61" s="115" t="s">
        <v>25</v>
      </c>
      <c r="E61" s="138">
        <v>20314</v>
      </c>
      <c r="F61" s="101"/>
      <c r="G61" s="140">
        <v>3</v>
      </c>
      <c r="H61" s="126">
        <v>4</v>
      </c>
      <c r="I61" s="59">
        <f t="shared" si="2"/>
        <v>7</v>
      </c>
      <c r="J61" s="132">
        <v>9854678326</v>
      </c>
      <c r="K61" s="117" t="s">
        <v>493</v>
      </c>
      <c r="L61" s="132" t="s">
        <v>483</v>
      </c>
      <c r="M61" s="126">
        <v>9854581139</v>
      </c>
      <c r="N61" s="132" t="s">
        <v>484</v>
      </c>
      <c r="O61" s="126">
        <v>9854441305</v>
      </c>
      <c r="P61" s="24">
        <v>43602</v>
      </c>
      <c r="Q61" s="18" t="s">
        <v>142</v>
      </c>
      <c r="R61" s="18"/>
      <c r="S61" s="18"/>
      <c r="T61" s="18"/>
    </row>
    <row r="62" spans="1:20" x14ac:dyDescent="0.3">
      <c r="A62" s="4">
        <v>58</v>
      </c>
      <c r="B62" s="17" t="s">
        <v>63</v>
      </c>
      <c r="C62" s="137" t="s">
        <v>438</v>
      </c>
      <c r="D62" s="115" t="s">
        <v>25</v>
      </c>
      <c r="E62" s="138">
        <v>20312</v>
      </c>
      <c r="F62" s="101"/>
      <c r="G62" s="139">
        <v>9</v>
      </c>
      <c r="H62" s="123">
        <v>13</v>
      </c>
      <c r="I62" s="59">
        <f t="shared" si="2"/>
        <v>22</v>
      </c>
      <c r="J62" s="132">
        <v>9859232538</v>
      </c>
      <c r="K62" s="117" t="s">
        <v>369</v>
      </c>
      <c r="L62" s="126" t="s">
        <v>380</v>
      </c>
      <c r="M62" s="126">
        <v>9577333429</v>
      </c>
      <c r="N62" s="101"/>
      <c r="O62" s="101"/>
      <c r="P62" s="24">
        <v>43602</v>
      </c>
      <c r="Q62" s="18" t="s">
        <v>142</v>
      </c>
      <c r="R62" s="18"/>
      <c r="S62" s="18"/>
      <c r="T62" s="18"/>
    </row>
    <row r="63" spans="1:20" x14ac:dyDescent="0.3">
      <c r="A63" s="4">
        <v>59</v>
      </c>
      <c r="B63" s="17" t="s">
        <v>63</v>
      </c>
      <c r="C63" s="137" t="s">
        <v>439</v>
      </c>
      <c r="D63" s="115" t="s">
        <v>25</v>
      </c>
      <c r="E63" s="138">
        <v>20324</v>
      </c>
      <c r="F63" s="101"/>
      <c r="G63" s="140">
        <v>7</v>
      </c>
      <c r="H63" s="126">
        <v>5</v>
      </c>
      <c r="I63" s="59">
        <f t="shared" si="2"/>
        <v>12</v>
      </c>
      <c r="J63" s="132">
        <v>8752821790</v>
      </c>
      <c r="K63" s="126" t="s">
        <v>492</v>
      </c>
      <c r="L63" s="126" t="s">
        <v>380</v>
      </c>
      <c r="M63" s="126">
        <v>9577333429</v>
      </c>
      <c r="N63" s="101"/>
      <c r="O63" s="101"/>
      <c r="P63" s="24">
        <v>43602</v>
      </c>
      <c r="Q63" s="18" t="s">
        <v>142</v>
      </c>
      <c r="R63" s="18"/>
      <c r="S63" s="18"/>
      <c r="T63" s="18"/>
    </row>
    <row r="64" spans="1:20" x14ac:dyDescent="0.3">
      <c r="A64" s="4">
        <v>60</v>
      </c>
      <c r="B64" s="17" t="s">
        <v>63</v>
      </c>
      <c r="C64" s="137" t="s">
        <v>440</v>
      </c>
      <c r="D64" s="115" t="s">
        <v>25</v>
      </c>
      <c r="E64" s="138">
        <v>20308</v>
      </c>
      <c r="F64" s="101"/>
      <c r="G64" s="139">
        <v>8</v>
      </c>
      <c r="H64" s="123">
        <v>5</v>
      </c>
      <c r="I64" s="59">
        <f t="shared" si="2"/>
        <v>13</v>
      </c>
      <c r="J64" s="146">
        <v>940173220</v>
      </c>
      <c r="K64" s="117" t="s">
        <v>473</v>
      </c>
      <c r="L64" s="132" t="s">
        <v>479</v>
      </c>
      <c r="M64" s="126">
        <v>9577601717</v>
      </c>
      <c r="N64" s="132" t="s">
        <v>475</v>
      </c>
      <c r="O64" s="126">
        <v>9577186336</v>
      </c>
      <c r="P64" s="24">
        <v>43602</v>
      </c>
      <c r="Q64" s="18" t="s">
        <v>142</v>
      </c>
      <c r="R64" s="18"/>
      <c r="S64" s="18"/>
      <c r="T64" s="18"/>
    </row>
    <row r="65" spans="1:20" x14ac:dyDescent="0.3">
      <c r="A65" s="4">
        <v>61</v>
      </c>
      <c r="B65" s="17" t="s">
        <v>63</v>
      </c>
      <c r="C65" s="137" t="s">
        <v>441</v>
      </c>
      <c r="D65" s="115" t="s">
        <v>25</v>
      </c>
      <c r="E65" s="138">
        <v>20304</v>
      </c>
      <c r="F65" s="101"/>
      <c r="G65" s="139">
        <v>14</v>
      </c>
      <c r="H65" s="123">
        <v>17</v>
      </c>
      <c r="I65" s="59">
        <f t="shared" si="2"/>
        <v>31</v>
      </c>
      <c r="J65" s="101"/>
      <c r="K65" s="117" t="s">
        <v>473</v>
      </c>
      <c r="L65" s="132" t="s">
        <v>479</v>
      </c>
      <c r="M65" s="126">
        <v>9577601717</v>
      </c>
      <c r="N65" s="132" t="s">
        <v>475</v>
      </c>
      <c r="O65" s="126">
        <v>9577186336</v>
      </c>
      <c r="P65" s="24">
        <v>43603</v>
      </c>
      <c r="Q65" s="18" t="s">
        <v>137</v>
      </c>
      <c r="R65" s="18"/>
      <c r="S65" s="18"/>
      <c r="T65" s="18"/>
    </row>
    <row r="66" spans="1:20" x14ac:dyDescent="0.3">
      <c r="A66" s="4">
        <v>62</v>
      </c>
      <c r="B66" s="17" t="s">
        <v>63</v>
      </c>
      <c r="C66" s="137" t="s">
        <v>442</v>
      </c>
      <c r="D66" s="115" t="s">
        <v>25</v>
      </c>
      <c r="E66" s="138">
        <v>20305</v>
      </c>
      <c r="F66" s="101"/>
      <c r="G66" s="139">
        <v>6</v>
      </c>
      <c r="H66" s="123">
        <v>13</v>
      </c>
      <c r="I66" s="59">
        <f t="shared" si="2"/>
        <v>19</v>
      </c>
      <c r="J66" s="101"/>
      <c r="K66" s="117" t="s">
        <v>473</v>
      </c>
      <c r="L66" s="132" t="s">
        <v>479</v>
      </c>
      <c r="M66" s="126">
        <v>9577601717</v>
      </c>
      <c r="N66" s="132" t="s">
        <v>475</v>
      </c>
      <c r="O66" s="126">
        <v>9577186336</v>
      </c>
      <c r="P66" s="24">
        <v>43603</v>
      </c>
      <c r="Q66" s="18" t="s">
        <v>137</v>
      </c>
      <c r="R66" s="18"/>
      <c r="S66" s="18"/>
      <c r="T66" s="18"/>
    </row>
    <row r="67" spans="1:20" x14ac:dyDescent="0.3">
      <c r="A67" s="4">
        <v>63</v>
      </c>
      <c r="B67" s="17" t="s">
        <v>63</v>
      </c>
      <c r="C67" s="137" t="s">
        <v>443</v>
      </c>
      <c r="D67" s="115" t="s">
        <v>25</v>
      </c>
      <c r="E67" s="138">
        <v>20303</v>
      </c>
      <c r="F67" s="101"/>
      <c r="G67" s="139">
        <v>7</v>
      </c>
      <c r="H67" s="123">
        <v>7</v>
      </c>
      <c r="I67" s="59">
        <f t="shared" si="2"/>
        <v>14</v>
      </c>
      <c r="J67" s="101"/>
      <c r="K67" s="117" t="s">
        <v>473</v>
      </c>
      <c r="L67" s="132" t="s">
        <v>479</v>
      </c>
      <c r="M67" s="126">
        <v>9577601717</v>
      </c>
      <c r="N67" s="132" t="s">
        <v>475</v>
      </c>
      <c r="O67" s="126">
        <v>9577186336</v>
      </c>
      <c r="P67" s="24">
        <v>43603</v>
      </c>
      <c r="Q67" s="18" t="s">
        <v>137</v>
      </c>
      <c r="R67" s="18"/>
      <c r="S67" s="18"/>
      <c r="T67" s="18"/>
    </row>
    <row r="68" spans="1:20" x14ac:dyDescent="0.3">
      <c r="A68" s="4">
        <v>64</v>
      </c>
      <c r="B68" s="17" t="s">
        <v>63</v>
      </c>
      <c r="C68" s="116" t="s">
        <v>444</v>
      </c>
      <c r="D68" s="115" t="s">
        <v>25</v>
      </c>
      <c r="E68" s="136">
        <v>18305100114</v>
      </c>
      <c r="F68" s="101"/>
      <c r="G68" s="111">
        <v>17</v>
      </c>
      <c r="H68" s="112">
        <v>13</v>
      </c>
      <c r="I68" s="59">
        <f t="shared" si="2"/>
        <v>30</v>
      </c>
      <c r="J68" s="101"/>
      <c r="K68" s="117" t="s">
        <v>473</v>
      </c>
      <c r="L68" s="132" t="s">
        <v>479</v>
      </c>
      <c r="M68" s="126">
        <v>9577601717</v>
      </c>
      <c r="N68" s="132" t="s">
        <v>475</v>
      </c>
      <c r="O68" s="126">
        <v>9577186336</v>
      </c>
      <c r="P68" s="24">
        <v>43603</v>
      </c>
      <c r="Q68" s="18" t="s">
        <v>137</v>
      </c>
      <c r="R68" s="18"/>
      <c r="S68" s="18"/>
      <c r="T68" s="18"/>
    </row>
    <row r="69" spans="1:20" ht="27" x14ac:dyDescent="0.3">
      <c r="A69" s="4">
        <v>65</v>
      </c>
      <c r="B69" s="17" t="s">
        <v>63</v>
      </c>
      <c r="C69" s="116" t="s">
        <v>445</v>
      </c>
      <c r="D69" s="115" t="s">
        <v>25</v>
      </c>
      <c r="E69" s="136">
        <v>18305100115</v>
      </c>
      <c r="F69" s="101"/>
      <c r="G69" s="111">
        <v>8</v>
      </c>
      <c r="H69" s="112">
        <v>2</v>
      </c>
      <c r="I69" s="59">
        <f t="shared" si="2"/>
        <v>10</v>
      </c>
      <c r="J69" s="101"/>
      <c r="K69" s="117" t="s">
        <v>473</v>
      </c>
      <c r="L69" s="132" t="s">
        <v>479</v>
      </c>
      <c r="M69" s="126">
        <v>9577601717</v>
      </c>
      <c r="N69" s="132" t="s">
        <v>475</v>
      </c>
      <c r="O69" s="126">
        <v>9577186336</v>
      </c>
      <c r="P69" s="24">
        <v>43605</v>
      </c>
      <c r="Q69" s="18" t="s">
        <v>138</v>
      </c>
      <c r="R69" s="18"/>
      <c r="S69" s="18"/>
      <c r="T69" s="18"/>
    </row>
    <row r="70" spans="1:20" x14ac:dyDescent="0.3">
      <c r="A70" s="4">
        <v>66</v>
      </c>
      <c r="B70" s="17" t="s">
        <v>63</v>
      </c>
      <c r="C70" s="116" t="s">
        <v>446</v>
      </c>
      <c r="D70" s="115" t="s">
        <v>25</v>
      </c>
      <c r="E70" s="136">
        <v>18305100116</v>
      </c>
      <c r="F70" s="101"/>
      <c r="G70" s="111">
        <v>17</v>
      </c>
      <c r="H70" s="112">
        <v>13</v>
      </c>
      <c r="I70" s="59">
        <f t="shared" ref="I70:I133" si="3">SUM(G70:H70)</f>
        <v>30</v>
      </c>
      <c r="J70" s="101"/>
      <c r="K70" s="117" t="s">
        <v>493</v>
      </c>
      <c r="L70" s="132" t="s">
        <v>483</v>
      </c>
      <c r="M70" s="126">
        <v>9854581139</v>
      </c>
      <c r="N70" s="132" t="s">
        <v>484</v>
      </c>
      <c r="O70" s="126">
        <v>9854441305</v>
      </c>
      <c r="P70" s="24">
        <v>43605</v>
      </c>
      <c r="Q70" s="18" t="s">
        <v>138</v>
      </c>
      <c r="R70" s="18"/>
      <c r="S70" s="18"/>
      <c r="T70" s="18"/>
    </row>
    <row r="71" spans="1:20" x14ac:dyDescent="0.3">
      <c r="A71" s="4">
        <v>67</v>
      </c>
      <c r="B71" s="17" t="s">
        <v>63</v>
      </c>
      <c r="C71" s="116" t="s">
        <v>447</v>
      </c>
      <c r="D71" s="101" t="s">
        <v>25</v>
      </c>
      <c r="E71" s="136">
        <v>18305100117</v>
      </c>
      <c r="F71" s="101"/>
      <c r="G71" s="111">
        <v>11</v>
      </c>
      <c r="H71" s="112">
        <v>12</v>
      </c>
      <c r="I71" s="59">
        <f t="shared" si="3"/>
        <v>23</v>
      </c>
      <c r="J71" s="101"/>
      <c r="K71" s="117" t="s">
        <v>493</v>
      </c>
      <c r="L71" s="132" t="s">
        <v>483</v>
      </c>
      <c r="M71" s="126">
        <v>9854581139</v>
      </c>
      <c r="N71" s="132" t="s">
        <v>484</v>
      </c>
      <c r="O71" s="126">
        <v>9854441305</v>
      </c>
      <c r="P71" s="24">
        <v>43605</v>
      </c>
      <c r="Q71" s="18" t="s">
        <v>138</v>
      </c>
      <c r="R71" s="18"/>
      <c r="S71" s="18"/>
      <c r="T71" s="18"/>
    </row>
    <row r="72" spans="1:20" x14ac:dyDescent="0.3">
      <c r="A72" s="4">
        <v>68</v>
      </c>
      <c r="B72" s="17" t="s">
        <v>63</v>
      </c>
      <c r="C72" s="137" t="s">
        <v>448</v>
      </c>
      <c r="D72" s="101" t="s">
        <v>25</v>
      </c>
      <c r="E72" s="136">
        <v>18305100120</v>
      </c>
      <c r="F72" s="101"/>
      <c r="G72" s="139">
        <v>15</v>
      </c>
      <c r="H72" s="123">
        <v>15</v>
      </c>
      <c r="I72" s="59">
        <f t="shared" si="3"/>
        <v>30</v>
      </c>
      <c r="J72" s="101"/>
      <c r="K72" s="117" t="s">
        <v>493</v>
      </c>
      <c r="L72" s="132" t="s">
        <v>483</v>
      </c>
      <c r="M72" s="126">
        <v>9854581139</v>
      </c>
      <c r="N72" s="132" t="s">
        <v>484</v>
      </c>
      <c r="O72" s="126">
        <v>9854441305</v>
      </c>
      <c r="P72" s="24">
        <v>43605</v>
      </c>
      <c r="Q72" s="18" t="s">
        <v>138</v>
      </c>
      <c r="R72" s="18"/>
      <c r="S72" s="18"/>
      <c r="T72" s="18"/>
    </row>
    <row r="73" spans="1:20" x14ac:dyDescent="0.3">
      <c r="A73" s="4">
        <v>69</v>
      </c>
      <c r="B73" s="17" t="s">
        <v>63</v>
      </c>
      <c r="C73" s="84" t="s">
        <v>672</v>
      </c>
      <c r="D73" s="18" t="s">
        <v>23</v>
      </c>
      <c r="E73" s="84">
        <v>18100511801</v>
      </c>
      <c r="F73" s="84"/>
      <c r="G73" s="85">
        <v>82</v>
      </c>
      <c r="H73" s="19"/>
      <c r="I73" s="59">
        <f t="shared" si="3"/>
        <v>82</v>
      </c>
      <c r="J73" s="76" t="s">
        <v>682</v>
      </c>
      <c r="K73" s="117" t="s">
        <v>493</v>
      </c>
      <c r="L73" s="132" t="s">
        <v>483</v>
      </c>
      <c r="M73" s="126">
        <v>9577601717</v>
      </c>
      <c r="N73" s="132" t="s">
        <v>475</v>
      </c>
      <c r="O73" s="126">
        <v>9577186336</v>
      </c>
      <c r="P73" s="24">
        <v>43606</v>
      </c>
      <c r="Q73" s="18" t="s">
        <v>139</v>
      </c>
      <c r="R73" s="18"/>
      <c r="S73" s="18"/>
      <c r="T73" s="18"/>
    </row>
    <row r="74" spans="1:20" x14ac:dyDescent="0.3">
      <c r="A74" s="4">
        <v>70</v>
      </c>
      <c r="B74" s="17" t="s">
        <v>63</v>
      </c>
      <c r="C74" s="84" t="s">
        <v>673</v>
      </c>
      <c r="D74" s="18" t="s">
        <v>23</v>
      </c>
      <c r="E74" s="84">
        <v>18100511802</v>
      </c>
      <c r="F74" s="84"/>
      <c r="G74" s="85">
        <v>83</v>
      </c>
      <c r="H74" s="19"/>
      <c r="I74" s="59">
        <f t="shared" si="3"/>
        <v>83</v>
      </c>
      <c r="J74" s="76" t="s">
        <v>683</v>
      </c>
      <c r="K74" s="117" t="s">
        <v>493</v>
      </c>
      <c r="L74" s="132" t="s">
        <v>483</v>
      </c>
      <c r="M74" s="126">
        <v>9854581139</v>
      </c>
      <c r="N74" s="132" t="s">
        <v>484</v>
      </c>
      <c r="O74" s="126">
        <v>9854441305</v>
      </c>
      <c r="P74" s="24">
        <v>43606</v>
      </c>
      <c r="Q74" s="18" t="s">
        <v>139</v>
      </c>
      <c r="R74" s="18"/>
      <c r="S74" s="18"/>
      <c r="T74" s="18"/>
    </row>
    <row r="75" spans="1:20" x14ac:dyDescent="0.3">
      <c r="A75" s="4">
        <v>71</v>
      </c>
      <c r="B75" s="17" t="s">
        <v>63</v>
      </c>
      <c r="C75" s="84" t="s">
        <v>674</v>
      </c>
      <c r="D75" s="18" t="s">
        <v>23</v>
      </c>
      <c r="E75" s="84">
        <v>18100511803</v>
      </c>
      <c r="F75" s="84"/>
      <c r="G75" s="85">
        <v>142</v>
      </c>
      <c r="H75" s="19"/>
      <c r="I75" s="59">
        <f t="shared" si="3"/>
        <v>142</v>
      </c>
      <c r="J75" s="76" t="s">
        <v>684</v>
      </c>
      <c r="K75" s="117" t="s">
        <v>493</v>
      </c>
      <c r="L75" s="132" t="s">
        <v>483</v>
      </c>
      <c r="M75" s="126">
        <v>9577601717</v>
      </c>
      <c r="N75" s="132" t="s">
        <v>475</v>
      </c>
      <c r="O75" s="126">
        <v>9577186336</v>
      </c>
      <c r="P75" s="24">
        <v>43607</v>
      </c>
      <c r="Q75" s="18" t="s">
        <v>140</v>
      </c>
      <c r="R75" s="18"/>
      <c r="S75" s="18"/>
      <c r="T75" s="18"/>
    </row>
    <row r="76" spans="1:20" x14ac:dyDescent="0.3">
      <c r="A76" s="4">
        <v>72</v>
      </c>
      <c r="B76" s="17" t="s">
        <v>63</v>
      </c>
      <c r="C76" s="84" t="s">
        <v>675</v>
      </c>
      <c r="D76" s="18" t="s">
        <v>23</v>
      </c>
      <c r="E76" s="84">
        <v>18100511804</v>
      </c>
      <c r="F76" s="84"/>
      <c r="G76" s="85">
        <v>98</v>
      </c>
      <c r="H76" s="19"/>
      <c r="I76" s="59">
        <f t="shared" si="3"/>
        <v>98</v>
      </c>
      <c r="J76" s="76" t="s">
        <v>685</v>
      </c>
      <c r="K76" s="117" t="s">
        <v>493</v>
      </c>
      <c r="L76" s="132" t="s">
        <v>483</v>
      </c>
      <c r="M76" s="126">
        <v>9854581139</v>
      </c>
      <c r="N76" s="132" t="s">
        <v>484</v>
      </c>
      <c r="O76" s="126">
        <v>9854441305</v>
      </c>
      <c r="P76" s="24">
        <v>43608</v>
      </c>
      <c r="Q76" s="18" t="s">
        <v>141</v>
      </c>
      <c r="R76" s="18"/>
      <c r="S76" s="18"/>
      <c r="T76" s="18"/>
    </row>
    <row r="77" spans="1:20" x14ac:dyDescent="0.3">
      <c r="A77" s="4">
        <v>73</v>
      </c>
      <c r="B77" s="17" t="s">
        <v>63</v>
      </c>
      <c r="C77" s="84" t="s">
        <v>676</v>
      </c>
      <c r="D77" s="18" t="s">
        <v>23</v>
      </c>
      <c r="E77" s="84">
        <v>18100511805</v>
      </c>
      <c r="F77" s="84"/>
      <c r="G77" s="85">
        <v>37</v>
      </c>
      <c r="H77" s="19"/>
      <c r="I77" s="59">
        <f t="shared" si="3"/>
        <v>37</v>
      </c>
      <c r="J77" s="76" t="s">
        <v>686</v>
      </c>
      <c r="K77" s="117" t="s">
        <v>493</v>
      </c>
      <c r="L77" s="132" t="s">
        <v>483</v>
      </c>
      <c r="M77" s="126">
        <v>9577601717</v>
      </c>
      <c r="N77" s="132" t="s">
        <v>475</v>
      </c>
      <c r="O77" s="126">
        <v>9577186336</v>
      </c>
      <c r="P77" s="24">
        <v>43609</v>
      </c>
      <c r="Q77" s="18" t="s">
        <v>142</v>
      </c>
      <c r="R77" s="18"/>
      <c r="S77" s="18"/>
      <c r="T77" s="18"/>
    </row>
    <row r="78" spans="1:20" x14ac:dyDescent="0.3">
      <c r="A78" s="4">
        <v>74</v>
      </c>
      <c r="B78" s="17" t="s">
        <v>63</v>
      </c>
      <c r="C78" s="84" t="s">
        <v>677</v>
      </c>
      <c r="D78" s="18" t="s">
        <v>23</v>
      </c>
      <c r="E78" s="84">
        <v>18100511901</v>
      </c>
      <c r="F78" s="84"/>
      <c r="G78" s="85">
        <v>51</v>
      </c>
      <c r="H78" s="19"/>
      <c r="I78" s="59">
        <f t="shared" si="3"/>
        <v>51</v>
      </c>
      <c r="J78" s="76" t="s">
        <v>687</v>
      </c>
      <c r="K78" s="117" t="s">
        <v>493</v>
      </c>
      <c r="L78" s="132" t="s">
        <v>483</v>
      </c>
      <c r="M78" s="126">
        <v>9854581139</v>
      </c>
      <c r="N78" s="132" t="s">
        <v>484</v>
      </c>
      <c r="O78" s="126">
        <v>9854441305</v>
      </c>
      <c r="P78" s="24">
        <v>43609</v>
      </c>
      <c r="Q78" s="18" t="s">
        <v>142</v>
      </c>
      <c r="R78" s="18"/>
      <c r="S78" s="18"/>
      <c r="T78" s="18"/>
    </row>
    <row r="79" spans="1:20" x14ac:dyDescent="0.3">
      <c r="A79" s="4">
        <v>75</v>
      </c>
      <c r="B79" s="17" t="s">
        <v>63</v>
      </c>
      <c r="C79" s="84" t="s">
        <v>678</v>
      </c>
      <c r="D79" s="18" t="s">
        <v>23</v>
      </c>
      <c r="E79" s="84">
        <v>18100511902</v>
      </c>
      <c r="F79" s="84"/>
      <c r="G79" s="85">
        <v>40</v>
      </c>
      <c r="H79" s="19"/>
      <c r="I79" s="59">
        <f t="shared" si="3"/>
        <v>40</v>
      </c>
      <c r="J79" s="76" t="s">
        <v>688</v>
      </c>
      <c r="K79" s="117" t="s">
        <v>493</v>
      </c>
      <c r="L79" s="132" t="s">
        <v>483</v>
      </c>
      <c r="M79" s="126">
        <v>9577601717</v>
      </c>
      <c r="N79" s="132" t="s">
        <v>475</v>
      </c>
      <c r="O79" s="126">
        <v>9577186336</v>
      </c>
      <c r="P79" s="24">
        <v>43610</v>
      </c>
      <c r="Q79" s="18" t="s">
        <v>137</v>
      </c>
      <c r="R79" s="18"/>
      <c r="S79" s="18"/>
      <c r="T79" s="18"/>
    </row>
    <row r="80" spans="1:20" x14ac:dyDescent="0.3">
      <c r="A80" s="4">
        <v>76</v>
      </c>
      <c r="B80" s="17" t="s">
        <v>63</v>
      </c>
      <c r="C80" s="84" t="s">
        <v>679</v>
      </c>
      <c r="D80" s="18" t="s">
        <v>23</v>
      </c>
      <c r="E80" s="84">
        <v>18100511903</v>
      </c>
      <c r="F80" s="84"/>
      <c r="G80" s="85">
        <v>41</v>
      </c>
      <c r="H80" s="19"/>
      <c r="I80" s="59">
        <f t="shared" si="3"/>
        <v>41</v>
      </c>
      <c r="J80" s="76" t="s">
        <v>689</v>
      </c>
      <c r="K80" s="117" t="s">
        <v>493</v>
      </c>
      <c r="L80" s="132" t="s">
        <v>483</v>
      </c>
      <c r="M80" s="126">
        <v>9854581139</v>
      </c>
      <c r="N80" s="132" t="s">
        <v>484</v>
      </c>
      <c r="O80" s="126">
        <v>9854441305</v>
      </c>
      <c r="P80" s="24">
        <v>43610</v>
      </c>
      <c r="Q80" s="18" t="s">
        <v>137</v>
      </c>
      <c r="R80" s="18"/>
      <c r="S80" s="18"/>
      <c r="T80" s="18"/>
    </row>
    <row r="81" spans="1:20" x14ac:dyDescent="0.3">
      <c r="A81" s="4">
        <v>77</v>
      </c>
      <c r="B81" s="17" t="s">
        <v>63</v>
      </c>
      <c r="C81" s="84" t="s">
        <v>680</v>
      </c>
      <c r="D81" s="18" t="s">
        <v>23</v>
      </c>
      <c r="E81" s="84">
        <v>18100511905</v>
      </c>
      <c r="F81" s="84"/>
      <c r="G81" s="85">
        <v>23</v>
      </c>
      <c r="H81" s="19"/>
      <c r="I81" s="59">
        <f t="shared" si="3"/>
        <v>23</v>
      </c>
      <c r="J81" s="76" t="s">
        <v>690</v>
      </c>
      <c r="K81" s="117" t="s">
        <v>493</v>
      </c>
      <c r="L81" s="132" t="s">
        <v>483</v>
      </c>
      <c r="M81" s="126">
        <v>9577601717</v>
      </c>
      <c r="N81" s="132" t="s">
        <v>475</v>
      </c>
      <c r="O81" s="126">
        <v>9577186336</v>
      </c>
      <c r="P81" s="24">
        <v>43610</v>
      </c>
      <c r="Q81" s="18" t="s">
        <v>137</v>
      </c>
      <c r="R81" s="18"/>
      <c r="S81" s="18"/>
      <c r="T81" s="18"/>
    </row>
    <row r="82" spans="1:20" x14ac:dyDescent="0.3">
      <c r="A82" s="4">
        <v>78</v>
      </c>
      <c r="B82" s="17" t="s">
        <v>63</v>
      </c>
      <c r="C82" s="84" t="s">
        <v>681</v>
      </c>
      <c r="D82" s="18" t="s">
        <v>23</v>
      </c>
      <c r="E82" s="84">
        <v>18100527401</v>
      </c>
      <c r="F82" s="84"/>
      <c r="G82" s="85">
        <v>87</v>
      </c>
      <c r="H82" s="19"/>
      <c r="I82" s="59">
        <f t="shared" si="3"/>
        <v>87</v>
      </c>
      <c r="J82" s="70" t="s">
        <v>691</v>
      </c>
      <c r="K82" s="117" t="s">
        <v>493</v>
      </c>
      <c r="L82" s="132" t="s">
        <v>483</v>
      </c>
      <c r="M82" s="126">
        <v>9854581139</v>
      </c>
      <c r="N82" s="132" t="s">
        <v>484</v>
      </c>
      <c r="O82" s="126">
        <v>9854441305</v>
      </c>
      <c r="P82" s="24">
        <v>43612</v>
      </c>
      <c r="Q82" s="18" t="s">
        <v>138</v>
      </c>
      <c r="R82" s="18"/>
      <c r="S82" s="18"/>
      <c r="T82" s="18"/>
    </row>
    <row r="83" spans="1:20" x14ac:dyDescent="0.3">
      <c r="A83" s="4">
        <v>79</v>
      </c>
      <c r="B83" s="17" t="s">
        <v>63</v>
      </c>
      <c r="C83" s="64" t="s">
        <v>451</v>
      </c>
      <c r="D83" s="18" t="s">
        <v>25</v>
      </c>
      <c r="E83" s="86">
        <v>18305100118</v>
      </c>
      <c r="F83" s="64"/>
      <c r="G83" s="92">
        <v>7</v>
      </c>
      <c r="H83" s="93">
        <v>7</v>
      </c>
      <c r="I83" s="59">
        <f t="shared" si="3"/>
        <v>14</v>
      </c>
      <c r="J83" s="88">
        <v>7399339310</v>
      </c>
      <c r="K83" s="101" t="s">
        <v>497</v>
      </c>
      <c r="L83" s="96" t="s">
        <v>498</v>
      </c>
      <c r="M83" s="150">
        <v>9854581139</v>
      </c>
      <c r="N83" s="72" t="s">
        <v>484</v>
      </c>
      <c r="O83" s="72">
        <v>9854441305</v>
      </c>
      <c r="P83" s="24">
        <v>43613</v>
      </c>
      <c r="Q83" s="18" t="s">
        <v>139</v>
      </c>
      <c r="R83" s="18"/>
      <c r="S83" s="18"/>
      <c r="T83" s="18"/>
    </row>
    <row r="84" spans="1:20" ht="30" x14ac:dyDescent="0.3">
      <c r="A84" s="4">
        <v>80</v>
      </c>
      <c r="B84" s="17" t="s">
        <v>63</v>
      </c>
      <c r="C84" s="141" t="s">
        <v>452</v>
      </c>
      <c r="D84" s="18" t="s">
        <v>25</v>
      </c>
      <c r="E84" s="142">
        <v>20310</v>
      </c>
      <c r="F84" s="141"/>
      <c r="G84" s="143">
        <v>16</v>
      </c>
      <c r="H84" s="144">
        <v>17</v>
      </c>
      <c r="I84" s="59">
        <f t="shared" si="3"/>
        <v>33</v>
      </c>
      <c r="J84" s="151">
        <v>7339922589</v>
      </c>
      <c r="K84" s="101" t="s">
        <v>497</v>
      </c>
      <c r="L84" s="96" t="s">
        <v>499</v>
      </c>
      <c r="M84" s="150">
        <v>9577181988</v>
      </c>
      <c r="N84" s="72" t="s">
        <v>500</v>
      </c>
      <c r="O84" s="72">
        <v>9859418526</v>
      </c>
      <c r="P84" s="24">
        <v>43613</v>
      </c>
      <c r="Q84" s="18" t="s">
        <v>139</v>
      </c>
      <c r="R84" s="18"/>
      <c r="S84" s="18"/>
      <c r="T84" s="18"/>
    </row>
    <row r="85" spans="1:20" x14ac:dyDescent="0.3">
      <c r="A85" s="4">
        <v>81</v>
      </c>
      <c r="B85" s="17" t="s">
        <v>63</v>
      </c>
      <c r="C85" s="141" t="s">
        <v>453</v>
      </c>
      <c r="D85" s="18" t="s">
        <v>25</v>
      </c>
      <c r="E85" s="142">
        <v>20311</v>
      </c>
      <c r="F85" s="141"/>
      <c r="G85" s="143">
        <v>19</v>
      </c>
      <c r="H85" s="144">
        <v>12</v>
      </c>
      <c r="I85" s="59">
        <f t="shared" si="3"/>
        <v>31</v>
      </c>
      <c r="J85" s="151">
        <v>9401037360</v>
      </c>
      <c r="K85" s="101" t="s">
        <v>497</v>
      </c>
      <c r="L85" s="96" t="s">
        <v>498</v>
      </c>
      <c r="M85" s="150">
        <v>9854581139</v>
      </c>
      <c r="N85" s="77" t="s">
        <v>490</v>
      </c>
      <c r="O85" s="77">
        <v>9577015769</v>
      </c>
      <c r="P85" s="24">
        <v>43613</v>
      </c>
      <c r="Q85" s="18" t="s">
        <v>139</v>
      </c>
      <c r="R85" s="18"/>
      <c r="S85" s="18"/>
      <c r="T85" s="18"/>
    </row>
    <row r="86" spans="1:20" ht="30" x14ac:dyDescent="0.3">
      <c r="A86" s="4">
        <v>82</v>
      </c>
      <c r="B86" s="17" t="s">
        <v>63</v>
      </c>
      <c r="C86" s="141" t="s">
        <v>454</v>
      </c>
      <c r="D86" s="18" t="s">
        <v>25</v>
      </c>
      <c r="E86" s="142">
        <v>20326</v>
      </c>
      <c r="F86" s="141"/>
      <c r="G86" s="143">
        <v>20</v>
      </c>
      <c r="H86" s="144">
        <v>8</v>
      </c>
      <c r="I86" s="59">
        <f t="shared" si="3"/>
        <v>28</v>
      </c>
      <c r="J86" s="151">
        <v>9854973303</v>
      </c>
      <c r="K86" s="101" t="s">
        <v>497</v>
      </c>
      <c r="L86" s="96" t="s">
        <v>499</v>
      </c>
      <c r="M86" s="150">
        <v>9577181988</v>
      </c>
      <c r="N86" s="77" t="s">
        <v>501</v>
      </c>
      <c r="O86" s="77">
        <v>9577139114</v>
      </c>
      <c r="P86" s="24">
        <v>43613</v>
      </c>
      <c r="Q86" s="18" t="s">
        <v>139</v>
      </c>
      <c r="R86" s="18"/>
      <c r="S86" s="18"/>
      <c r="T86" s="18"/>
    </row>
    <row r="87" spans="1:20" x14ac:dyDescent="0.3">
      <c r="A87" s="4">
        <v>83</v>
      </c>
      <c r="B87" s="17" t="s">
        <v>63</v>
      </c>
      <c r="C87" s="141" t="s">
        <v>455</v>
      </c>
      <c r="D87" s="18" t="s">
        <v>25</v>
      </c>
      <c r="E87" s="142">
        <v>20307</v>
      </c>
      <c r="F87" s="141"/>
      <c r="G87" s="143">
        <v>10</v>
      </c>
      <c r="H87" s="144">
        <v>7</v>
      </c>
      <c r="I87" s="59">
        <f t="shared" si="3"/>
        <v>17</v>
      </c>
      <c r="J87" s="151">
        <v>8749991006</v>
      </c>
      <c r="K87" s="101" t="s">
        <v>497</v>
      </c>
      <c r="L87" s="96" t="s">
        <v>498</v>
      </c>
      <c r="M87" s="150">
        <v>9854581139</v>
      </c>
      <c r="N87" s="77" t="s">
        <v>502</v>
      </c>
      <c r="O87" s="77">
        <v>8753894579</v>
      </c>
      <c r="P87" s="24">
        <v>43613</v>
      </c>
      <c r="Q87" s="18" t="s">
        <v>139</v>
      </c>
      <c r="R87" s="18"/>
      <c r="S87" s="18"/>
      <c r="T87" s="18"/>
    </row>
    <row r="88" spans="1:20" x14ac:dyDescent="0.3">
      <c r="A88" s="4">
        <v>84</v>
      </c>
      <c r="B88" s="17" t="s">
        <v>63</v>
      </c>
      <c r="C88" s="141" t="s">
        <v>456</v>
      </c>
      <c r="D88" s="18" t="s">
        <v>25</v>
      </c>
      <c r="E88" s="142">
        <v>20327</v>
      </c>
      <c r="F88" s="141"/>
      <c r="G88" s="143">
        <v>4</v>
      </c>
      <c r="H88" s="144">
        <v>5</v>
      </c>
      <c r="I88" s="59">
        <f t="shared" si="3"/>
        <v>9</v>
      </c>
      <c r="J88" s="151">
        <v>9613349548</v>
      </c>
      <c r="K88" s="101" t="s">
        <v>497</v>
      </c>
      <c r="L88" s="96" t="s">
        <v>499</v>
      </c>
      <c r="M88" s="150">
        <v>9577181988</v>
      </c>
      <c r="N88" s="72" t="s">
        <v>484</v>
      </c>
      <c r="O88" s="72">
        <v>9854441305</v>
      </c>
      <c r="P88" s="24">
        <v>43614</v>
      </c>
      <c r="Q88" s="18" t="s">
        <v>140</v>
      </c>
      <c r="R88" s="18"/>
      <c r="S88" s="18"/>
      <c r="T88" s="18"/>
    </row>
    <row r="89" spans="1:20" x14ac:dyDescent="0.3">
      <c r="A89" s="4">
        <v>85</v>
      </c>
      <c r="B89" s="17" t="s">
        <v>63</v>
      </c>
      <c r="C89" s="141" t="s">
        <v>457</v>
      </c>
      <c r="D89" s="18" t="s">
        <v>25</v>
      </c>
      <c r="E89" s="142">
        <v>20310</v>
      </c>
      <c r="F89" s="141"/>
      <c r="G89" s="143">
        <v>10</v>
      </c>
      <c r="H89" s="144">
        <v>6</v>
      </c>
      <c r="I89" s="59">
        <f t="shared" si="3"/>
        <v>16</v>
      </c>
      <c r="J89" s="151">
        <v>7339922589</v>
      </c>
      <c r="K89" s="101" t="s">
        <v>497</v>
      </c>
      <c r="L89" s="96" t="s">
        <v>498</v>
      </c>
      <c r="M89" s="150">
        <v>9854581139</v>
      </c>
      <c r="N89" s="72" t="s">
        <v>500</v>
      </c>
      <c r="O89" s="72">
        <v>9859418526</v>
      </c>
      <c r="P89" s="24">
        <v>43614</v>
      </c>
      <c r="Q89" s="18" t="s">
        <v>140</v>
      </c>
      <c r="R89" s="18"/>
      <c r="S89" s="18"/>
      <c r="T89" s="18"/>
    </row>
    <row r="90" spans="1:20" ht="30" x14ac:dyDescent="0.3">
      <c r="A90" s="4">
        <v>86</v>
      </c>
      <c r="B90" s="17" t="s">
        <v>63</v>
      </c>
      <c r="C90" s="141" t="s">
        <v>458</v>
      </c>
      <c r="D90" s="18" t="s">
        <v>25</v>
      </c>
      <c r="E90" s="142">
        <v>20315</v>
      </c>
      <c r="F90" s="141"/>
      <c r="G90" s="143">
        <v>14</v>
      </c>
      <c r="H90" s="144">
        <v>19</v>
      </c>
      <c r="I90" s="59">
        <f t="shared" si="3"/>
        <v>33</v>
      </c>
      <c r="J90" s="151">
        <v>9859226113</v>
      </c>
      <c r="K90" s="101" t="s">
        <v>497</v>
      </c>
      <c r="L90" s="96" t="s">
        <v>499</v>
      </c>
      <c r="M90" s="150">
        <v>9577181988</v>
      </c>
      <c r="N90" s="77" t="s">
        <v>490</v>
      </c>
      <c r="O90" s="77">
        <v>9577015769</v>
      </c>
      <c r="P90" s="24">
        <v>43614</v>
      </c>
      <c r="Q90" s="18" t="s">
        <v>140</v>
      </c>
      <c r="R90" s="18"/>
      <c r="S90" s="18"/>
      <c r="T90" s="18"/>
    </row>
    <row r="91" spans="1:20" ht="30" x14ac:dyDescent="0.3">
      <c r="A91" s="4">
        <v>87</v>
      </c>
      <c r="B91" s="17" t="s">
        <v>63</v>
      </c>
      <c r="C91" s="141" t="s">
        <v>459</v>
      </c>
      <c r="D91" s="18" t="s">
        <v>25</v>
      </c>
      <c r="E91" s="142">
        <v>20322</v>
      </c>
      <c r="F91" s="141"/>
      <c r="G91" s="143">
        <v>13</v>
      </c>
      <c r="H91" s="144">
        <v>9</v>
      </c>
      <c r="I91" s="59">
        <f t="shared" si="3"/>
        <v>22</v>
      </c>
      <c r="J91" s="151">
        <v>9613276374</v>
      </c>
      <c r="K91" s="101" t="s">
        <v>497</v>
      </c>
      <c r="L91" s="96" t="s">
        <v>498</v>
      </c>
      <c r="M91" s="150">
        <v>9854581139</v>
      </c>
      <c r="N91" s="77" t="s">
        <v>501</v>
      </c>
      <c r="O91" s="77">
        <v>9577139114</v>
      </c>
      <c r="P91" s="24">
        <v>43614</v>
      </c>
      <c r="Q91" s="18" t="s">
        <v>140</v>
      </c>
      <c r="R91" s="18"/>
      <c r="S91" s="18"/>
      <c r="T91" s="18"/>
    </row>
    <row r="92" spans="1:20" x14ac:dyDescent="0.3">
      <c r="A92" s="4">
        <v>88</v>
      </c>
      <c r="B92" s="17" t="s">
        <v>63</v>
      </c>
      <c r="C92" s="141" t="s">
        <v>460</v>
      </c>
      <c r="D92" s="18" t="s">
        <v>25</v>
      </c>
      <c r="E92" s="142">
        <v>20316</v>
      </c>
      <c r="F92" s="141"/>
      <c r="G92" s="143">
        <v>11</v>
      </c>
      <c r="H92" s="144">
        <v>15</v>
      </c>
      <c r="I92" s="59">
        <f t="shared" si="3"/>
        <v>26</v>
      </c>
      <c r="J92" s="151">
        <v>9613504109</v>
      </c>
      <c r="K92" s="101" t="s">
        <v>497</v>
      </c>
      <c r="L92" s="96" t="s">
        <v>499</v>
      </c>
      <c r="M92" s="150">
        <v>9577181988</v>
      </c>
      <c r="N92" s="77" t="s">
        <v>502</v>
      </c>
      <c r="O92" s="77">
        <v>8753894579</v>
      </c>
      <c r="P92" s="24">
        <v>43614</v>
      </c>
      <c r="Q92" s="18" t="s">
        <v>140</v>
      </c>
      <c r="R92" s="18"/>
      <c r="S92" s="18"/>
      <c r="T92" s="18"/>
    </row>
    <row r="93" spans="1:20" ht="30" x14ac:dyDescent="0.3">
      <c r="A93" s="4">
        <v>89</v>
      </c>
      <c r="B93" s="17" t="s">
        <v>63</v>
      </c>
      <c r="C93" s="141" t="s">
        <v>461</v>
      </c>
      <c r="D93" s="18" t="s">
        <v>25</v>
      </c>
      <c r="E93" s="142">
        <v>20320</v>
      </c>
      <c r="F93" s="141"/>
      <c r="G93" s="143">
        <v>6</v>
      </c>
      <c r="H93" s="144">
        <v>8</v>
      </c>
      <c r="I93" s="59">
        <f t="shared" si="3"/>
        <v>14</v>
      </c>
      <c r="J93" s="151">
        <v>7399337775</v>
      </c>
      <c r="K93" s="101" t="s">
        <v>497</v>
      </c>
      <c r="L93" s="96" t="s">
        <v>498</v>
      </c>
      <c r="M93" s="150">
        <v>9854581139</v>
      </c>
      <c r="N93" s="72" t="s">
        <v>484</v>
      </c>
      <c r="O93" s="72">
        <v>9854441305</v>
      </c>
      <c r="P93" s="24">
        <v>43614</v>
      </c>
      <c r="Q93" s="18" t="s">
        <v>140</v>
      </c>
      <c r="R93" s="18"/>
      <c r="S93" s="18"/>
      <c r="T93" s="18"/>
    </row>
    <row r="94" spans="1:20" x14ac:dyDescent="0.3">
      <c r="A94" s="4">
        <v>90</v>
      </c>
      <c r="B94" s="17" t="s">
        <v>63</v>
      </c>
      <c r="C94" s="141" t="s">
        <v>462</v>
      </c>
      <c r="D94" s="18" t="s">
        <v>25</v>
      </c>
      <c r="E94" s="142">
        <v>20325</v>
      </c>
      <c r="F94" s="141"/>
      <c r="G94" s="143">
        <v>8</v>
      </c>
      <c r="H94" s="144">
        <v>5</v>
      </c>
      <c r="I94" s="59">
        <f t="shared" si="3"/>
        <v>13</v>
      </c>
      <c r="J94" s="151">
        <v>9577623591</v>
      </c>
      <c r="K94" s="101" t="s">
        <v>497</v>
      </c>
      <c r="L94" s="96" t="s">
        <v>499</v>
      </c>
      <c r="M94" s="150">
        <v>9577181988</v>
      </c>
      <c r="N94" s="72" t="s">
        <v>500</v>
      </c>
      <c r="O94" s="72">
        <v>9859418526</v>
      </c>
      <c r="P94" s="24">
        <v>43615</v>
      </c>
      <c r="Q94" s="18" t="s">
        <v>141</v>
      </c>
      <c r="R94" s="18"/>
      <c r="S94" s="18"/>
      <c r="T94" s="18"/>
    </row>
    <row r="95" spans="1:20" x14ac:dyDescent="0.3">
      <c r="A95" s="4">
        <v>91</v>
      </c>
      <c r="B95" s="17" t="s">
        <v>63</v>
      </c>
      <c r="C95" s="141" t="s">
        <v>463</v>
      </c>
      <c r="D95" s="18" t="s">
        <v>25</v>
      </c>
      <c r="E95" s="142">
        <v>20328</v>
      </c>
      <c r="F95" s="141"/>
      <c r="G95" s="143">
        <v>7</v>
      </c>
      <c r="H95" s="144">
        <v>6</v>
      </c>
      <c r="I95" s="59">
        <f t="shared" si="3"/>
        <v>13</v>
      </c>
      <c r="J95" s="151">
        <v>73999409146</v>
      </c>
      <c r="K95" s="101" t="s">
        <v>497</v>
      </c>
      <c r="L95" s="96" t="s">
        <v>498</v>
      </c>
      <c r="M95" s="150">
        <v>9854581139</v>
      </c>
      <c r="N95" s="77" t="s">
        <v>490</v>
      </c>
      <c r="O95" s="77">
        <v>9577015769</v>
      </c>
      <c r="P95" s="24">
        <v>43615</v>
      </c>
      <c r="Q95" s="18" t="s">
        <v>141</v>
      </c>
      <c r="R95" s="18"/>
      <c r="S95" s="18"/>
      <c r="T95" s="18"/>
    </row>
    <row r="96" spans="1:20" x14ac:dyDescent="0.3">
      <c r="A96" s="4">
        <v>92</v>
      </c>
      <c r="B96" s="17" t="s">
        <v>63</v>
      </c>
      <c r="C96" s="141" t="s">
        <v>464</v>
      </c>
      <c r="D96" s="18" t="s">
        <v>25</v>
      </c>
      <c r="E96" s="142">
        <v>20323</v>
      </c>
      <c r="F96" s="141"/>
      <c r="G96" s="143">
        <v>19</v>
      </c>
      <c r="H96" s="144">
        <v>19</v>
      </c>
      <c r="I96" s="59">
        <f t="shared" si="3"/>
        <v>38</v>
      </c>
      <c r="J96" s="151">
        <v>9854675883</v>
      </c>
      <c r="K96" s="101" t="s">
        <v>497</v>
      </c>
      <c r="L96" s="96" t="s">
        <v>499</v>
      </c>
      <c r="M96" s="150">
        <v>9577181988</v>
      </c>
      <c r="N96" s="77" t="s">
        <v>501</v>
      </c>
      <c r="O96" s="77">
        <v>9577139114</v>
      </c>
      <c r="P96" s="24">
        <v>43615</v>
      </c>
      <c r="Q96" s="18" t="s">
        <v>141</v>
      </c>
      <c r="R96" s="18"/>
      <c r="S96" s="18"/>
      <c r="T96" s="18"/>
    </row>
    <row r="97" spans="1:20" x14ac:dyDescent="0.3">
      <c r="A97" s="4">
        <v>93</v>
      </c>
      <c r="B97" s="17" t="s">
        <v>63</v>
      </c>
      <c r="C97" s="141" t="s">
        <v>465</v>
      </c>
      <c r="D97" s="18" t="s">
        <v>25</v>
      </c>
      <c r="E97" s="142">
        <v>20317</v>
      </c>
      <c r="F97" s="141"/>
      <c r="G97" s="143">
        <v>18</v>
      </c>
      <c r="H97" s="144">
        <v>19</v>
      </c>
      <c r="I97" s="59">
        <f t="shared" si="3"/>
        <v>37</v>
      </c>
      <c r="J97" s="151">
        <v>9401242536</v>
      </c>
      <c r="K97" s="101" t="s">
        <v>497</v>
      </c>
      <c r="L97" s="96" t="s">
        <v>498</v>
      </c>
      <c r="M97" s="150">
        <v>9854581139</v>
      </c>
      <c r="N97" s="77" t="s">
        <v>502</v>
      </c>
      <c r="O97" s="77">
        <v>8753894579</v>
      </c>
      <c r="P97" s="24">
        <v>43615</v>
      </c>
      <c r="Q97" s="18" t="s">
        <v>141</v>
      </c>
      <c r="R97" s="18"/>
      <c r="S97" s="18"/>
      <c r="T97" s="18"/>
    </row>
    <row r="98" spans="1:20" x14ac:dyDescent="0.3">
      <c r="A98" s="4">
        <v>94</v>
      </c>
      <c r="B98" s="17" t="s">
        <v>63</v>
      </c>
      <c r="C98" s="141" t="s">
        <v>466</v>
      </c>
      <c r="D98" s="18" t="s">
        <v>25</v>
      </c>
      <c r="E98" s="142">
        <v>20318</v>
      </c>
      <c r="F98" s="141"/>
      <c r="G98" s="143">
        <v>15</v>
      </c>
      <c r="H98" s="144">
        <v>26</v>
      </c>
      <c r="I98" s="59">
        <f t="shared" si="3"/>
        <v>41</v>
      </c>
      <c r="J98" s="151">
        <v>7399358272</v>
      </c>
      <c r="K98" s="101" t="s">
        <v>497</v>
      </c>
      <c r="L98" s="96" t="s">
        <v>499</v>
      </c>
      <c r="M98" s="150">
        <v>9577181988</v>
      </c>
      <c r="N98" s="72" t="s">
        <v>500</v>
      </c>
      <c r="O98" s="72">
        <v>9859418526</v>
      </c>
      <c r="P98" s="24">
        <v>43615</v>
      </c>
      <c r="Q98" s="18" t="s">
        <v>141</v>
      </c>
      <c r="R98" s="18"/>
      <c r="S98" s="18"/>
      <c r="T98" s="18"/>
    </row>
    <row r="99" spans="1:20" x14ac:dyDescent="0.3">
      <c r="A99" s="4">
        <v>95</v>
      </c>
      <c r="B99" s="17" t="s">
        <v>63</v>
      </c>
      <c r="C99" s="141" t="s">
        <v>467</v>
      </c>
      <c r="D99" s="18" t="s">
        <v>25</v>
      </c>
      <c r="E99" s="142">
        <v>20528</v>
      </c>
      <c r="F99" s="141"/>
      <c r="G99" s="143">
        <v>22</v>
      </c>
      <c r="H99" s="144">
        <v>13</v>
      </c>
      <c r="I99" s="59">
        <f t="shared" si="3"/>
        <v>35</v>
      </c>
      <c r="J99" s="151"/>
      <c r="K99" s="101" t="s">
        <v>497</v>
      </c>
      <c r="L99" s="96" t="s">
        <v>498</v>
      </c>
      <c r="M99" s="150">
        <v>9854581139</v>
      </c>
      <c r="N99" s="77" t="s">
        <v>490</v>
      </c>
      <c r="O99" s="77">
        <v>9577015769</v>
      </c>
      <c r="P99" s="24">
        <v>43616</v>
      </c>
      <c r="Q99" s="18" t="s">
        <v>142</v>
      </c>
      <c r="R99" s="18"/>
      <c r="S99" s="18"/>
      <c r="T99" s="18"/>
    </row>
    <row r="100" spans="1:20" ht="30" x14ac:dyDescent="0.3">
      <c r="A100" s="4">
        <v>96</v>
      </c>
      <c r="B100" s="17" t="s">
        <v>63</v>
      </c>
      <c r="C100" s="141" t="s">
        <v>468</v>
      </c>
      <c r="D100" s="18" t="s">
        <v>25</v>
      </c>
      <c r="E100" s="142">
        <v>20319</v>
      </c>
      <c r="F100" s="141"/>
      <c r="G100" s="143">
        <v>6</v>
      </c>
      <c r="H100" s="144">
        <v>7</v>
      </c>
      <c r="I100" s="59">
        <f t="shared" si="3"/>
        <v>13</v>
      </c>
      <c r="J100" s="151">
        <v>9613941959</v>
      </c>
      <c r="K100" s="101" t="s">
        <v>497</v>
      </c>
      <c r="L100" s="96" t="s">
        <v>499</v>
      </c>
      <c r="M100" s="150">
        <v>9577181988</v>
      </c>
      <c r="N100" s="77" t="s">
        <v>501</v>
      </c>
      <c r="O100" s="77">
        <v>9577139114</v>
      </c>
      <c r="P100" s="24">
        <v>43616</v>
      </c>
      <c r="Q100" s="18" t="s">
        <v>142</v>
      </c>
      <c r="R100" s="18"/>
      <c r="S100" s="18"/>
      <c r="T100" s="18"/>
    </row>
    <row r="101" spans="1:20" x14ac:dyDescent="0.3">
      <c r="A101" s="4">
        <v>97</v>
      </c>
      <c r="B101" s="17" t="s">
        <v>63</v>
      </c>
      <c r="C101" s="64" t="s">
        <v>469</v>
      </c>
      <c r="D101" s="18" t="s">
        <v>25</v>
      </c>
      <c r="E101" s="86">
        <v>18305100113</v>
      </c>
      <c r="F101" s="64"/>
      <c r="G101" s="92">
        <v>18</v>
      </c>
      <c r="H101" s="93">
        <v>14</v>
      </c>
      <c r="I101" s="59">
        <f t="shared" si="3"/>
        <v>32</v>
      </c>
      <c r="J101" s="88">
        <v>9577362596</v>
      </c>
      <c r="K101" s="101" t="s">
        <v>497</v>
      </c>
      <c r="L101" s="96" t="s">
        <v>499</v>
      </c>
      <c r="M101" s="150">
        <v>9577181988</v>
      </c>
      <c r="N101" s="77" t="s">
        <v>502</v>
      </c>
      <c r="O101" s="77">
        <v>8753894579</v>
      </c>
      <c r="P101" s="24">
        <v>43616</v>
      </c>
      <c r="Q101" s="18" t="s">
        <v>142</v>
      </c>
      <c r="R101" s="18"/>
      <c r="S101" s="18"/>
      <c r="T101" s="18"/>
    </row>
    <row r="102" spans="1:20" x14ac:dyDescent="0.3">
      <c r="A102" s="4">
        <v>98</v>
      </c>
      <c r="B102" s="17"/>
      <c r="C102" s="18"/>
      <c r="D102" s="18"/>
      <c r="E102" s="19"/>
      <c r="F102" s="18"/>
      <c r="G102" s="19"/>
      <c r="H102" s="19"/>
      <c r="I102" s="59">
        <f t="shared" si="3"/>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9">
        <f t="shared" si="3"/>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9">
        <f t="shared" si="3"/>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9">
        <f t="shared" si="3"/>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9">
        <f t="shared" si="3"/>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9">
        <f t="shared" si="3"/>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9">
        <f t="shared" si="3"/>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9">
        <f t="shared" si="3"/>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9">
        <f t="shared" si="3"/>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9">
        <f t="shared" si="3"/>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9">
        <f t="shared" si="3"/>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9">
        <f t="shared" si="3"/>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9">
        <f t="shared" si="3"/>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9">
        <f t="shared" si="3"/>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9">
        <f t="shared" si="3"/>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9">
        <f t="shared" si="3"/>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9">
        <f t="shared" si="3"/>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9">
        <f t="shared" si="3"/>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9">
        <f t="shared" si="3"/>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9">
        <f t="shared" si="3"/>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9">
        <f t="shared" si="3"/>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9">
        <f t="shared" si="3"/>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9">
        <f t="shared" si="3"/>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9">
        <f t="shared" si="3"/>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9">
        <f t="shared" si="3"/>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9">
        <f t="shared" si="3"/>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9">
        <f t="shared" si="3"/>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9">
        <f t="shared" si="3"/>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9">
        <f t="shared" si="3"/>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9">
        <f t="shared" si="3"/>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9">
        <f t="shared" si="3"/>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9">
        <f t="shared" si="3"/>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9">
        <f t="shared" ref="I134:I164" si="4">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9">
        <f t="shared" si="4"/>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9">
        <f t="shared" si="4"/>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9">
        <f t="shared" si="4"/>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9">
        <f t="shared" si="4"/>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9">
        <f t="shared" si="4"/>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9">
        <f t="shared" si="4"/>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9">
        <f t="shared" si="4"/>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9">
        <f t="shared" si="4"/>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9">
        <f t="shared" si="4"/>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9">
        <f t="shared" si="4"/>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9">
        <f t="shared" si="4"/>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9">
        <f t="shared" si="4"/>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9">
        <f t="shared" si="4"/>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9">
        <f t="shared" si="4"/>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9">
        <f t="shared" si="4"/>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9">
        <f t="shared" si="4"/>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9">
        <f t="shared" si="4"/>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9">
        <f t="shared" si="4"/>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9">
        <f t="shared" si="4"/>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9">
        <f t="shared" si="4"/>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9">
        <f t="shared" si="4"/>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9">
        <f t="shared" si="4"/>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9">
        <f t="shared" si="4"/>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9">
        <f t="shared" si="4"/>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9">
        <f t="shared" si="4"/>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9">
        <f t="shared" si="4"/>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9">
        <f t="shared" si="4"/>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9">
        <f t="shared" si="4"/>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9">
        <f t="shared" si="4"/>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9">
        <f t="shared" si="4"/>
        <v>0</v>
      </c>
      <c r="J164" s="18"/>
      <c r="K164" s="18"/>
      <c r="L164" s="18"/>
      <c r="M164" s="18"/>
      <c r="N164" s="18"/>
      <c r="O164" s="18"/>
      <c r="P164" s="24"/>
      <c r="Q164" s="18"/>
      <c r="R164" s="18"/>
      <c r="S164" s="18"/>
      <c r="T164" s="18"/>
    </row>
    <row r="165" spans="1:20" x14ac:dyDescent="0.3">
      <c r="A165" s="21" t="s">
        <v>11</v>
      </c>
      <c r="B165" s="39"/>
      <c r="C165" s="21">
        <f>COUNTIFS(C5:C164,"*")</f>
        <v>92</v>
      </c>
      <c r="D165" s="21"/>
      <c r="E165" s="13"/>
      <c r="F165" s="21"/>
      <c r="G165" s="60">
        <f>SUM(G5:G164)</f>
        <v>3998</v>
      </c>
      <c r="H165" s="60">
        <f>SUM(H5:H164)</f>
        <v>2991</v>
      </c>
      <c r="I165" s="60" t="e">
        <f>SUM(I5:I164)</f>
        <v>#REF!</v>
      </c>
      <c r="J165" s="21"/>
      <c r="K165" s="21"/>
      <c r="L165" s="21"/>
      <c r="M165" s="21"/>
      <c r="N165" s="21"/>
      <c r="O165" s="21"/>
      <c r="P165" s="14"/>
      <c r="Q165" s="21"/>
      <c r="R165" s="21"/>
      <c r="S165" s="21"/>
      <c r="T165" s="12"/>
    </row>
    <row r="166" spans="1:20" x14ac:dyDescent="0.3">
      <c r="A166" s="44" t="s">
        <v>62</v>
      </c>
      <c r="B166" s="10">
        <f>COUNTIF(B$5:B$164,"Team 1")</f>
        <v>31</v>
      </c>
      <c r="C166" s="44" t="s">
        <v>25</v>
      </c>
      <c r="D166" s="10">
        <f>COUNTIF(D5:D164,"Anganwadi")</f>
        <v>58</v>
      </c>
    </row>
    <row r="167" spans="1:20" x14ac:dyDescent="0.3">
      <c r="A167" s="44" t="s">
        <v>63</v>
      </c>
      <c r="B167" s="10">
        <f>COUNTIF(B$6:B$164,"Team 2")</f>
        <v>61</v>
      </c>
      <c r="C167" s="44" t="s">
        <v>23</v>
      </c>
      <c r="D167" s="10">
        <f>COUNTIF(D5:D164,"School")</f>
        <v>34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5:D60 D5:D9 D31:D53 D14:D15 D62:D164 D17:D21 D23:D24 D26:D29">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9" scale="55"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69" zoomScaleNormal="69" workbookViewId="0">
      <pane xSplit="3" ySplit="4" topLeftCell="D5" activePane="bottomRight" state="frozen"/>
      <selection pane="topRight" activeCell="C1" sqref="C1"/>
      <selection pane="bottomLeft" activeCell="A5" sqref="A5"/>
      <selection pane="bottomRight" activeCell="B102" sqref="B102:B108"/>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281" t="s">
        <v>70</v>
      </c>
      <c r="B1" s="281"/>
      <c r="C1" s="281"/>
      <c r="D1" s="55"/>
      <c r="E1" s="55"/>
      <c r="F1" s="55"/>
      <c r="G1" s="55"/>
      <c r="H1" s="55"/>
      <c r="I1" s="55"/>
      <c r="J1" s="55"/>
      <c r="K1" s="55"/>
      <c r="L1" s="55"/>
      <c r="M1" s="282"/>
      <c r="N1" s="282"/>
      <c r="O1" s="282"/>
      <c r="P1" s="282"/>
      <c r="Q1" s="282"/>
      <c r="R1" s="282"/>
      <c r="S1" s="282"/>
      <c r="T1" s="282"/>
    </row>
    <row r="2" spans="1:20" x14ac:dyDescent="0.3">
      <c r="A2" s="277" t="s">
        <v>59</v>
      </c>
      <c r="B2" s="278"/>
      <c r="C2" s="278"/>
      <c r="D2" s="25">
        <v>43617</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23" t="s">
        <v>9</v>
      </c>
      <c r="H4" s="23" t="s">
        <v>10</v>
      </c>
      <c r="I4" s="23" t="s">
        <v>11</v>
      </c>
      <c r="J4" s="272"/>
      <c r="K4" s="276"/>
      <c r="L4" s="276"/>
      <c r="M4" s="276"/>
      <c r="N4" s="276"/>
      <c r="O4" s="276"/>
      <c r="P4" s="273"/>
      <c r="Q4" s="273"/>
      <c r="R4" s="272"/>
      <c r="S4" s="272"/>
      <c r="T4" s="272"/>
    </row>
    <row r="5" spans="1:20" x14ac:dyDescent="0.3">
      <c r="A5" s="4">
        <v>1</v>
      </c>
      <c r="B5" s="99" t="s">
        <v>63</v>
      </c>
      <c r="C5" s="100" t="s">
        <v>244</v>
      </c>
      <c r="D5" s="101" t="s">
        <v>23</v>
      </c>
      <c r="E5" s="102" t="s">
        <v>245</v>
      </c>
      <c r="F5" s="100" t="s">
        <v>79</v>
      </c>
      <c r="G5" s="103">
        <v>55</v>
      </c>
      <c r="H5" s="103">
        <v>43</v>
      </c>
      <c r="I5" s="59">
        <f>SUM(G5:H5)</f>
        <v>98</v>
      </c>
      <c r="J5" s="122" t="s">
        <v>340</v>
      </c>
      <c r="K5" s="101" t="s">
        <v>341</v>
      </c>
      <c r="L5" s="123" t="s">
        <v>342</v>
      </c>
      <c r="M5" s="123">
        <v>7896508305</v>
      </c>
      <c r="N5" s="124" t="s">
        <v>343</v>
      </c>
      <c r="O5" s="124">
        <v>796559661</v>
      </c>
      <c r="P5" s="24">
        <v>43617</v>
      </c>
      <c r="Q5" s="18" t="s">
        <v>137</v>
      </c>
      <c r="R5" s="48"/>
      <c r="S5" s="18"/>
      <c r="T5" s="18"/>
    </row>
    <row r="6" spans="1:20" x14ac:dyDescent="0.3">
      <c r="A6" s="4">
        <v>2</v>
      </c>
      <c r="B6" s="99" t="s">
        <v>63</v>
      </c>
      <c r="C6" s="100" t="s">
        <v>246</v>
      </c>
      <c r="D6" s="101" t="s">
        <v>23</v>
      </c>
      <c r="E6" s="102" t="s">
        <v>247</v>
      </c>
      <c r="F6" s="100" t="s">
        <v>193</v>
      </c>
      <c r="G6" s="103">
        <v>53</v>
      </c>
      <c r="H6" s="103">
        <v>63</v>
      </c>
      <c r="I6" s="59">
        <f t="shared" ref="I6:I69" si="0">SUM(G6:H6)</f>
        <v>116</v>
      </c>
      <c r="J6" s="125">
        <v>9859435460</v>
      </c>
      <c r="K6" s="101" t="s">
        <v>344</v>
      </c>
      <c r="L6" s="126" t="s">
        <v>345</v>
      </c>
      <c r="M6" s="126">
        <v>9401451504</v>
      </c>
      <c r="N6" s="124" t="s">
        <v>346</v>
      </c>
      <c r="O6" s="124">
        <v>8812047281</v>
      </c>
      <c r="P6" s="24">
        <v>43619</v>
      </c>
      <c r="Q6" s="18" t="s">
        <v>138</v>
      </c>
      <c r="R6" s="48"/>
      <c r="S6" s="18"/>
      <c r="T6" s="18"/>
    </row>
    <row r="7" spans="1:20" x14ac:dyDescent="0.3">
      <c r="A7" s="4">
        <v>3</v>
      </c>
      <c r="B7" s="99" t="s">
        <v>63</v>
      </c>
      <c r="C7" s="100" t="s">
        <v>248</v>
      </c>
      <c r="D7" s="101" t="s">
        <v>23</v>
      </c>
      <c r="E7" s="102" t="s">
        <v>249</v>
      </c>
      <c r="F7" s="100" t="s">
        <v>79</v>
      </c>
      <c r="G7" s="103">
        <v>53</v>
      </c>
      <c r="H7" s="103">
        <v>69</v>
      </c>
      <c r="I7" s="59">
        <f t="shared" si="0"/>
        <v>122</v>
      </c>
      <c r="J7" s="125">
        <v>9859657805</v>
      </c>
      <c r="K7" s="101" t="s">
        <v>341</v>
      </c>
      <c r="L7" s="123" t="s">
        <v>342</v>
      </c>
      <c r="M7" s="123">
        <v>7896508305</v>
      </c>
      <c r="N7" s="101" t="s">
        <v>347</v>
      </c>
      <c r="O7" s="124">
        <v>9854985632</v>
      </c>
      <c r="P7" s="24">
        <v>43620</v>
      </c>
      <c r="Q7" s="18" t="s">
        <v>139</v>
      </c>
      <c r="R7" s="48"/>
      <c r="S7" s="18"/>
      <c r="T7" s="18"/>
    </row>
    <row r="8" spans="1:20" x14ac:dyDescent="0.3">
      <c r="A8" s="4">
        <v>4</v>
      </c>
      <c r="B8" s="99" t="s">
        <v>63</v>
      </c>
      <c r="C8" s="104" t="s">
        <v>250</v>
      </c>
      <c r="D8" s="105" t="s">
        <v>23</v>
      </c>
      <c r="E8" s="106" t="s">
        <v>251</v>
      </c>
      <c r="F8" s="104" t="s">
        <v>79</v>
      </c>
      <c r="G8" s="107">
        <v>46</v>
      </c>
      <c r="H8" s="107">
        <v>33</v>
      </c>
      <c r="I8" s="59">
        <f t="shared" si="0"/>
        <v>79</v>
      </c>
      <c r="J8" s="127">
        <v>9859118818</v>
      </c>
      <c r="K8" s="105" t="s">
        <v>341</v>
      </c>
      <c r="L8" s="128" t="s">
        <v>342</v>
      </c>
      <c r="M8" s="128">
        <v>7896508305</v>
      </c>
      <c r="N8" s="105" t="s">
        <v>347</v>
      </c>
      <c r="O8" s="129">
        <v>9854985632</v>
      </c>
      <c r="P8" s="24">
        <v>43622</v>
      </c>
      <c r="Q8" s="18" t="s">
        <v>141</v>
      </c>
      <c r="R8" s="48"/>
      <c r="S8" s="18"/>
      <c r="T8" s="18"/>
    </row>
    <row r="9" spans="1:20" x14ac:dyDescent="0.3">
      <c r="A9" s="4">
        <v>5</v>
      </c>
      <c r="B9" s="99" t="s">
        <v>63</v>
      </c>
      <c r="C9" s="104" t="s">
        <v>252</v>
      </c>
      <c r="D9" s="105" t="s">
        <v>23</v>
      </c>
      <c r="E9" s="106" t="s">
        <v>253</v>
      </c>
      <c r="F9" s="104" t="s">
        <v>79</v>
      </c>
      <c r="G9" s="107">
        <v>12</v>
      </c>
      <c r="H9" s="107">
        <v>22</v>
      </c>
      <c r="I9" s="59">
        <f t="shared" si="0"/>
        <v>34</v>
      </c>
      <c r="J9" s="130" t="s">
        <v>348</v>
      </c>
      <c r="K9" s="105" t="s">
        <v>349</v>
      </c>
      <c r="L9" s="131" t="s">
        <v>350</v>
      </c>
      <c r="M9" s="131">
        <v>9864532860</v>
      </c>
      <c r="N9" s="105"/>
      <c r="O9" s="105"/>
      <c r="P9" s="24">
        <v>43622</v>
      </c>
      <c r="Q9" s="18" t="s">
        <v>141</v>
      </c>
      <c r="R9" s="48"/>
      <c r="S9" s="18"/>
      <c r="T9" s="18"/>
    </row>
    <row r="10" spans="1:20" x14ac:dyDescent="0.3">
      <c r="A10" s="4">
        <v>6</v>
      </c>
      <c r="B10" s="99" t="s">
        <v>63</v>
      </c>
      <c r="C10" s="104" t="s">
        <v>254</v>
      </c>
      <c r="D10" s="105" t="s">
        <v>23</v>
      </c>
      <c r="E10" s="106" t="s">
        <v>255</v>
      </c>
      <c r="F10" s="104" t="s">
        <v>79</v>
      </c>
      <c r="G10" s="107">
        <v>42</v>
      </c>
      <c r="H10" s="107">
        <v>55</v>
      </c>
      <c r="I10" s="59">
        <f t="shared" si="0"/>
        <v>97</v>
      </c>
      <c r="J10" s="130" t="s">
        <v>351</v>
      </c>
      <c r="K10" s="105" t="s">
        <v>341</v>
      </c>
      <c r="L10" s="128" t="s">
        <v>342</v>
      </c>
      <c r="M10" s="128">
        <v>7896508305</v>
      </c>
      <c r="N10" s="129" t="s">
        <v>343</v>
      </c>
      <c r="O10" s="129">
        <v>796559661</v>
      </c>
      <c r="P10" s="24">
        <v>43623</v>
      </c>
      <c r="Q10" s="18" t="s">
        <v>142</v>
      </c>
      <c r="R10" s="48"/>
      <c r="S10" s="18"/>
      <c r="T10" s="18"/>
    </row>
    <row r="11" spans="1:20" ht="30" x14ac:dyDescent="0.3">
      <c r="A11" s="4">
        <v>7</v>
      </c>
      <c r="B11" s="99" t="s">
        <v>63</v>
      </c>
      <c r="C11" s="104" t="s">
        <v>256</v>
      </c>
      <c r="D11" s="105" t="s">
        <v>23</v>
      </c>
      <c r="E11" s="106" t="s">
        <v>257</v>
      </c>
      <c r="F11" s="104" t="s">
        <v>79</v>
      </c>
      <c r="G11" s="107">
        <v>31</v>
      </c>
      <c r="H11" s="107">
        <v>19</v>
      </c>
      <c r="I11" s="59">
        <f t="shared" si="0"/>
        <v>50</v>
      </c>
      <c r="J11" s="127">
        <v>9508296093</v>
      </c>
      <c r="K11" s="105" t="s">
        <v>341</v>
      </c>
      <c r="L11" s="128" t="s">
        <v>342</v>
      </c>
      <c r="M11" s="128">
        <v>7896508305</v>
      </c>
      <c r="N11" s="129" t="s">
        <v>352</v>
      </c>
      <c r="O11" s="129">
        <v>9435251135</v>
      </c>
      <c r="P11" s="24">
        <v>43623</v>
      </c>
      <c r="Q11" s="18" t="s">
        <v>142</v>
      </c>
      <c r="R11" s="48"/>
      <c r="S11" s="18"/>
      <c r="T11" s="18"/>
    </row>
    <row r="12" spans="1:20" x14ac:dyDescent="0.3">
      <c r="A12" s="4">
        <v>8</v>
      </c>
      <c r="B12" s="99" t="s">
        <v>63</v>
      </c>
      <c r="C12" s="104" t="s">
        <v>258</v>
      </c>
      <c r="D12" s="105" t="s">
        <v>23</v>
      </c>
      <c r="E12" s="106" t="s">
        <v>259</v>
      </c>
      <c r="F12" s="104" t="s">
        <v>79</v>
      </c>
      <c r="G12" s="107">
        <v>67</v>
      </c>
      <c r="H12" s="107">
        <v>44</v>
      </c>
      <c r="I12" s="59">
        <f t="shared" si="0"/>
        <v>111</v>
      </c>
      <c r="J12" s="130" t="s">
        <v>353</v>
      </c>
      <c r="K12" s="105" t="s">
        <v>341</v>
      </c>
      <c r="L12" s="128" t="s">
        <v>342</v>
      </c>
      <c r="M12" s="128">
        <v>7896508305</v>
      </c>
      <c r="N12" s="129" t="s">
        <v>352</v>
      </c>
      <c r="O12" s="129">
        <v>9435251135</v>
      </c>
      <c r="P12" s="24">
        <v>43624</v>
      </c>
      <c r="Q12" s="18" t="s">
        <v>137</v>
      </c>
      <c r="R12" s="48"/>
      <c r="S12" s="18"/>
      <c r="T12" s="18"/>
    </row>
    <row r="13" spans="1:20" x14ac:dyDescent="0.3">
      <c r="A13" s="4">
        <v>9</v>
      </c>
      <c r="B13" s="99" t="s">
        <v>63</v>
      </c>
      <c r="C13" s="104" t="s">
        <v>260</v>
      </c>
      <c r="D13" s="105" t="s">
        <v>23</v>
      </c>
      <c r="E13" s="106" t="s">
        <v>261</v>
      </c>
      <c r="F13" s="104" t="s">
        <v>193</v>
      </c>
      <c r="G13" s="107">
        <v>56</v>
      </c>
      <c r="H13" s="107">
        <v>56</v>
      </c>
      <c r="I13" s="59">
        <f t="shared" si="0"/>
        <v>112</v>
      </c>
      <c r="J13" s="127">
        <v>9435919905</v>
      </c>
      <c r="K13" s="105" t="s">
        <v>341</v>
      </c>
      <c r="L13" s="128" t="s">
        <v>342</v>
      </c>
      <c r="M13" s="128">
        <v>7896508305</v>
      </c>
      <c r="N13" s="129" t="s">
        <v>343</v>
      </c>
      <c r="O13" s="129">
        <v>796559661</v>
      </c>
      <c r="P13" s="24">
        <v>43626</v>
      </c>
      <c r="Q13" s="18" t="s">
        <v>138</v>
      </c>
      <c r="R13" s="48"/>
      <c r="S13" s="18"/>
      <c r="T13" s="18"/>
    </row>
    <row r="14" spans="1:20" x14ac:dyDescent="0.3">
      <c r="A14" s="4">
        <v>10</v>
      </c>
      <c r="B14" s="99" t="s">
        <v>63</v>
      </c>
      <c r="C14" s="104" t="s">
        <v>262</v>
      </c>
      <c r="D14" s="105" t="s">
        <v>23</v>
      </c>
      <c r="E14" s="106" t="s">
        <v>263</v>
      </c>
      <c r="F14" s="104" t="s">
        <v>193</v>
      </c>
      <c r="G14" s="107">
        <v>106</v>
      </c>
      <c r="H14" s="107">
        <v>95</v>
      </c>
      <c r="I14" s="59">
        <f t="shared" si="0"/>
        <v>201</v>
      </c>
      <c r="J14" s="127">
        <v>9435922829</v>
      </c>
      <c r="K14" s="105" t="s">
        <v>341</v>
      </c>
      <c r="L14" s="128" t="s">
        <v>342</v>
      </c>
      <c r="M14" s="128">
        <v>7896508305</v>
      </c>
      <c r="N14" s="129" t="s">
        <v>343</v>
      </c>
      <c r="O14" s="129">
        <v>796559661</v>
      </c>
      <c r="P14" s="24">
        <v>43627</v>
      </c>
      <c r="Q14" s="18" t="s">
        <v>139</v>
      </c>
      <c r="R14" s="48"/>
      <c r="S14" s="18"/>
      <c r="T14" s="18"/>
    </row>
    <row r="15" spans="1:20" x14ac:dyDescent="0.3">
      <c r="A15" s="4">
        <v>11</v>
      </c>
      <c r="B15" s="99" t="s">
        <v>63</v>
      </c>
      <c r="C15" s="104" t="s">
        <v>264</v>
      </c>
      <c r="D15" s="105" t="s">
        <v>23</v>
      </c>
      <c r="E15" s="106" t="s">
        <v>265</v>
      </c>
      <c r="F15" s="104" t="s">
        <v>79</v>
      </c>
      <c r="G15" s="107">
        <v>57</v>
      </c>
      <c r="H15" s="107">
        <v>68</v>
      </c>
      <c r="I15" s="59">
        <f t="shared" si="0"/>
        <v>125</v>
      </c>
      <c r="J15" s="130" t="s">
        <v>354</v>
      </c>
      <c r="K15" s="105" t="s">
        <v>341</v>
      </c>
      <c r="L15" s="128" t="s">
        <v>342</v>
      </c>
      <c r="M15" s="128">
        <v>7896508305</v>
      </c>
      <c r="N15" s="129" t="s">
        <v>352</v>
      </c>
      <c r="O15" s="129">
        <v>9435251135</v>
      </c>
      <c r="P15" s="24">
        <v>43628</v>
      </c>
      <c r="Q15" s="18" t="s">
        <v>140</v>
      </c>
      <c r="R15" s="48"/>
      <c r="S15" s="18"/>
      <c r="T15" s="18"/>
    </row>
    <row r="16" spans="1:20" x14ac:dyDescent="0.3">
      <c r="A16" s="4">
        <v>12</v>
      </c>
      <c r="B16" s="99" t="s">
        <v>63</v>
      </c>
      <c r="C16" s="108" t="s">
        <v>266</v>
      </c>
      <c r="D16" s="109" t="s">
        <v>25</v>
      </c>
      <c r="E16" s="110">
        <v>18305100601</v>
      </c>
      <c r="F16" s="108"/>
      <c r="G16" s="111">
        <v>15</v>
      </c>
      <c r="H16" s="112">
        <v>14</v>
      </c>
      <c r="I16" s="59">
        <f t="shared" si="0"/>
        <v>29</v>
      </c>
      <c r="J16" s="112">
        <v>8011437133</v>
      </c>
      <c r="K16" s="101" t="s">
        <v>341</v>
      </c>
      <c r="L16" s="123" t="s">
        <v>342</v>
      </c>
      <c r="M16" s="123">
        <v>7896508305</v>
      </c>
      <c r="N16" s="124" t="s">
        <v>352</v>
      </c>
      <c r="O16" s="124">
        <v>9435251135</v>
      </c>
      <c r="P16" s="24">
        <v>43629</v>
      </c>
      <c r="Q16" s="18" t="s">
        <v>141</v>
      </c>
      <c r="R16" s="48"/>
      <c r="S16" s="18"/>
      <c r="T16" s="18"/>
    </row>
    <row r="17" spans="1:20" x14ac:dyDescent="0.3">
      <c r="A17" s="4">
        <v>13</v>
      </c>
      <c r="B17" s="99" t="s">
        <v>63</v>
      </c>
      <c r="C17" s="108" t="s">
        <v>267</v>
      </c>
      <c r="D17" s="101" t="s">
        <v>25</v>
      </c>
      <c r="E17" s="110">
        <v>18305100602</v>
      </c>
      <c r="F17" s="108"/>
      <c r="G17" s="111">
        <v>11</v>
      </c>
      <c r="H17" s="112">
        <v>17</v>
      </c>
      <c r="I17" s="59">
        <f t="shared" si="0"/>
        <v>28</v>
      </c>
      <c r="J17" s="112">
        <v>9508475897</v>
      </c>
      <c r="K17" s="101" t="s">
        <v>355</v>
      </c>
      <c r="L17" s="126" t="s">
        <v>345</v>
      </c>
      <c r="M17" s="126">
        <v>9401451504</v>
      </c>
      <c r="N17" s="124" t="s">
        <v>346</v>
      </c>
      <c r="O17" s="124">
        <v>8812047281</v>
      </c>
      <c r="P17" s="24">
        <v>43629</v>
      </c>
      <c r="Q17" s="18" t="s">
        <v>141</v>
      </c>
      <c r="R17" s="48"/>
      <c r="S17" s="18"/>
      <c r="T17" s="18"/>
    </row>
    <row r="18" spans="1:20" x14ac:dyDescent="0.3">
      <c r="A18" s="4">
        <v>14</v>
      </c>
      <c r="B18" s="99" t="s">
        <v>63</v>
      </c>
      <c r="C18" s="108" t="s">
        <v>268</v>
      </c>
      <c r="D18" s="101" t="s">
        <v>25</v>
      </c>
      <c r="E18" s="110">
        <v>18305100603</v>
      </c>
      <c r="F18" s="108"/>
      <c r="G18" s="111">
        <v>20</v>
      </c>
      <c r="H18" s="112">
        <v>18</v>
      </c>
      <c r="I18" s="59">
        <f t="shared" si="0"/>
        <v>38</v>
      </c>
      <c r="J18" s="112">
        <v>8811935110</v>
      </c>
      <c r="K18" s="101" t="s">
        <v>356</v>
      </c>
      <c r="L18" s="123" t="s">
        <v>357</v>
      </c>
      <c r="M18" s="123">
        <v>9401451512</v>
      </c>
      <c r="N18" s="124" t="s">
        <v>358</v>
      </c>
      <c r="O18" s="124">
        <v>9401471797</v>
      </c>
      <c r="P18" s="24">
        <v>43629</v>
      </c>
      <c r="Q18" s="18" t="s">
        <v>141</v>
      </c>
      <c r="R18" s="48"/>
      <c r="S18" s="18"/>
      <c r="T18" s="18"/>
    </row>
    <row r="19" spans="1:20" x14ac:dyDescent="0.3">
      <c r="A19" s="4">
        <v>15</v>
      </c>
      <c r="B19" s="99" t="s">
        <v>63</v>
      </c>
      <c r="C19" s="108" t="s">
        <v>269</v>
      </c>
      <c r="D19" s="101" t="s">
        <v>25</v>
      </c>
      <c r="E19" s="110">
        <v>18305100604</v>
      </c>
      <c r="F19" s="108"/>
      <c r="G19" s="111">
        <v>25</v>
      </c>
      <c r="H19" s="112">
        <v>24</v>
      </c>
      <c r="I19" s="59">
        <f t="shared" si="0"/>
        <v>49</v>
      </c>
      <c r="J19" s="112">
        <v>9678925740</v>
      </c>
      <c r="K19" s="101" t="s">
        <v>341</v>
      </c>
      <c r="L19" s="123" t="s">
        <v>342</v>
      </c>
      <c r="M19" s="123">
        <v>7896508305</v>
      </c>
      <c r="N19" s="124" t="s">
        <v>359</v>
      </c>
      <c r="O19" s="124">
        <v>7896999094</v>
      </c>
      <c r="P19" s="24">
        <v>43629</v>
      </c>
      <c r="Q19" s="18" t="s">
        <v>141</v>
      </c>
      <c r="R19" s="48"/>
      <c r="S19" s="18"/>
      <c r="T19" s="18"/>
    </row>
    <row r="20" spans="1:20" x14ac:dyDescent="0.3">
      <c r="A20" s="4">
        <v>16</v>
      </c>
      <c r="B20" s="99" t="s">
        <v>63</v>
      </c>
      <c r="C20" s="108" t="s">
        <v>270</v>
      </c>
      <c r="D20" s="101" t="s">
        <v>25</v>
      </c>
      <c r="E20" s="110">
        <v>18305100605</v>
      </c>
      <c r="F20" s="108"/>
      <c r="G20" s="111">
        <v>14</v>
      </c>
      <c r="H20" s="112">
        <v>27</v>
      </c>
      <c r="I20" s="59">
        <f t="shared" si="0"/>
        <v>41</v>
      </c>
      <c r="J20" s="112">
        <v>9957314784</v>
      </c>
      <c r="K20" s="101" t="s">
        <v>341</v>
      </c>
      <c r="L20" s="123" t="s">
        <v>342</v>
      </c>
      <c r="M20" s="123">
        <v>7896508305</v>
      </c>
      <c r="N20" s="124" t="s">
        <v>359</v>
      </c>
      <c r="O20" s="124">
        <v>7896999094</v>
      </c>
      <c r="P20" s="24">
        <v>43630</v>
      </c>
      <c r="Q20" s="18" t="s">
        <v>142</v>
      </c>
      <c r="R20" s="48"/>
      <c r="S20" s="18"/>
      <c r="T20" s="18"/>
    </row>
    <row r="21" spans="1:20" x14ac:dyDescent="0.3">
      <c r="A21" s="4">
        <v>17</v>
      </c>
      <c r="B21" s="99" t="s">
        <v>63</v>
      </c>
      <c r="C21" s="108" t="s">
        <v>271</v>
      </c>
      <c r="D21" s="101" t="s">
        <v>25</v>
      </c>
      <c r="E21" s="110">
        <v>18305100606</v>
      </c>
      <c r="F21" s="108"/>
      <c r="G21" s="111">
        <v>10</v>
      </c>
      <c r="H21" s="112">
        <v>17</v>
      </c>
      <c r="I21" s="59">
        <f t="shared" si="0"/>
        <v>27</v>
      </c>
      <c r="J21" s="112">
        <v>7896999048</v>
      </c>
      <c r="K21" s="101" t="s">
        <v>341</v>
      </c>
      <c r="L21" s="123" t="s">
        <v>342</v>
      </c>
      <c r="M21" s="123">
        <v>7896508305</v>
      </c>
      <c r="N21" s="124" t="s">
        <v>359</v>
      </c>
      <c r="O21" s="124">
        <v>7896999094</v>
      </c>
      <c r="P21" s="24">
        <v>43630</v>
      </c>
      <c r="Q21" s="18" t="s">
        <v>142</v>
      </c>
      <c r="R21" s="48"/>
      <c r="S21" s="18"/>
      <c r="T21" s="18"/>
    </row>
    <row r="22" spans="1:20" x14ac:dyDescent="0.3">
      <c r="A22" s="4">
        <v>18</v>
      </c>
      <c r="B22" s="99" t="s">
        <v>63</v>
      </c>
      <c r="C22" s="108" t="s">
        <v>272</v>
      </c>
      <c r="D22" s="101" t="s">
        <v>25</v>
      </c>
      <c r="E22" s="110">
        <v>18305100607</v>
      </c>
      <c r="F22" s="108"/>
      <c r="G22" s="111">
        <v>22</v>
      </c>
      <c r="H22" s="112">
        <v>22</v>
      </c>
      <c r="I22" s="59">
        <f t="shared" si="0"/>
        <v>44</v>
      </c>
      <c r="J22" s="112">
        <v>9954174150</v>
      </c>
      <c r="K22" s="101" t="s">
        <v>341</v>
      </c>
      <c r="L22" s="123" t="s">
        <v>342</v>
      </c>
      <c r="M22" s="123">
        <v>7896508305</v>
      </c>
      <c r="N22" s="124" t="s">
        <v>352</v>
      </c>
      <c r="O22" s="124">
        <v>9435251135</v>
      </c>
      <c r="P22" s="24">
        <v>43630</v>
      </c>
      <c r="Q22" s="18" t="s">
        <v>142</v>
      </c>
      <c r="R22" s="48"/>
      <c r="S22" s="18"/>
      <c r="T22" s="18"/>
    </row>
    <row r="23" spans="1:20" x14ac:dyDescent="0.3">
      <c r="A23" s="4">
        <v>19</v>
      </c>
      <c r="B23" s="99" t="s">
        <v>63</v>
      </c>
      <c r="C23" s="108" t="s">
        <v>273</v>
      </c>
      <c r="D23" s="101" t="s">
        <v>25</v>
      </c>
      <c r="E23" s="110">
        <v>18305100608</v>
      </c>
      <c r="F23" s="108"/>
      <c r="G23" s="111">
        <v>10</v>
      </c>
      <c r="H23" s="112">
        <v>12</v>
      </c>
      <c r="I23" s="59">
        <f t="shared" si="0"/>
        <v>22</v>
      </c>
      <c r="J23" s="112">
        <v>8011335081</v>
      </c>
      <c r="K23" s="101" t="s">
        <v>356</v>
      </c>
      <c r="L23" s="123" t="s">
        <v>357</v>
      </c>
      <c r="M23" s="123">
        <v>9401451512</v>
      </c>
      <c r="N23" s="101" t="s">
        <v>360</v>
      </c>
      <c r="O23" s="101">
        <v>8011745703</v>
      </c>
      <c r="P23" s="24">
        <v>43631</v>
      </c>
      <c r="Q23" s="18" t="s">
        <v>137</v>
      </c>
      <c r="R23" s="48"/>
      <c r="S23" s="18"/>
      <c r="T23" s="18"/>
    </row>
    <row r="24" spans="1:20" x14ac:dyDescent="0.3">
      <c r="A24" s="4">
        <v>20</v>
      </c>
      <c r="B24" s="99" t="s">
        <v>63</v>
      </c>
      <c r="C24" s="108" t="s">
        <v>274</v>
      </c>
      <c r="D24" s="101" t="s">
        <v>25</v>
      </c>
      <c r="E24" s="110">
        <v>18305100609</v>
      </c>
      <c r="F24" s="108"/>
      <c r="G24" s="111">
        <v>18</v>
      </c>
      <c r="H24" s="112">
        <v>24</v>
      </c>
      <c r="I24" s="59">
        <f t="shared" si="0"/>
        <v>42</v>
      </c>
      <c r="J24" s="112">
        <v>7399586662</v>
      </c>
      <c r="K24" s="101" t="s">
        <v>356</v>
      </c>
      <c r="L24" s="123" t="s">
        <v>357</v>
      </c>
      <c r="M24" s="123">
        <v>9401451512</v>
      </c>
      <c r="N24" s="101" t="s">
        <v>360</v>
      </c>
      <c r="O24" s="101">
        <v>8011745703</v>
      </c>
      <c r="P24" s="24">
        <v>43631</v>
      </c>
      <c r="Q24" s="18" t="s">
        <v>137</v>
      </c>
      <c r="R24" s="48"/>
      <c r="S24" s="18"/>
      <c r="T24" s="18"/>
    </row>
    <row r="25" spans="1:20" x14ac:dyDescent="0.3">
      <c r="A25" s="4">
        <v>21</v>
      </c>
      <c r="B25" s="99" t="s">
        <v>63</v>
      </c>
      <c r="C25" s="108" t="s">
        <v>275</v>
      </c>
      <c r="D25" s="101" t="s">
        <v>25</v>
      </c>
      <c r="E25" s="110">
        <v>18305100610</v>
      </c>
      <c r="F25" s="108"/>
      <c r="G25" s="111">
        <v>8</v>
      </c>
      <c r="H25" s="112">
        <v>7</v>
      </c>
      <c r="I25" s="59">
        <f t="shared" si="0"/>
        <v>15</v>
      </c>
      <c r="J25" s="112">
        <v>7399200383</v>
      </c>
      <c r="K25" s="101" t="s">
        <v>361</v>
      </c>
      <c r="L25" s="119" t="s">
        <v>350</v>
      </c>
      <c r="M25" s="119">
        <v>9864532860</v>
      </c>
      <c r="N25" s="72" t="s">
        <v>362</v>
      </c>
      <c r="O25" s="72">
        <v>9954859452</v>
      </c>
      <c r="P25" s="24">
        <v>43631</v>
      </c>
      <c r="Q25" s="18" t="s">
        <v>137</v>
      </c>
      <c r="R25" s="48"/>
      <c r="S25" s="18"/>
      <c r="T25" s="18"/>
    </row>
    <row r="26" spans="1:20" x14ac:dyDescent="0.3">
      <c r="A26" s="4">
        <v>22</v>
      </c>
      <c r="B26" s="99" t="s">
        <v>63</v>
      </c>
      <c r="C26" s="108" t="s">
        <v>276</v>
      </c>
      <c r="D26" s="101" t="s">
        <v>25</v>
      </c>
      <c r="E26" s="110">
        <v>18305100611</v>
      </c>
      <c r="F26" s="108"/>
      <c r="G26" s="111">
        <v>10</v>
      </c>
      <c r="H26" s="112">
        <v>7</v>
      </c>
      <c r="I26" s="59">
        <f t="shared" si="0"/>
        <v>17</v>
      </c>
      <c r="J26" s="112">
        <v>8753945166</v>
      </c>
      <c r="K26" s="101" t="s">
        <v>341</v>
      </c>
      <c r="L26" s="123" t="s">
        <v>342</v>
      </c>
      <c r="M26" s="123">
        <v>7896508305</v>
      </c>
      <c r="N26" s="124" t="s">
        <v>352</v>
      </c>
      <c r="O26" s="124">
        <v>9435251135</v>
      </c>
      <c r="P26" s="24">
        <v>43631</v>
      </c>
      <c r="Q26" s="18" t="s">
        <v>137</v>
      </c>
      <c r="R26" s="48"/>
      <c r="S26" s="18"/>
      <c r="T26" s="18"/>
    </row>
    <row r="27" spans="1:20" x14ac:dyDescent="0.3">
      <c r="A27" s="4">
        <v>23</v>
      </c>
      <c r="B27" s="99" t="s">
        <v>63</v>
      </c>
      <c r="C27" s="113" t="s">
        <v>277</v>
      </c>
      <c r="D27" s="101" t="s">
        <v>25</v>
      </c>
      <c r="E27" s="110">
        <v>18305100612</v>
      </c>
      <c r="F27" s="113"/>
      <c r="G27" s="114">
        <v>15</v>
      </c>
      <c r="H27" s="115">
        <v>15</v>
      </c>
      <c r="I27" s="59">
        <f t="shared" si="0"/>
        <v>30</v>
      </c>
      <c r="J27" s="115">
        <v>9859783853</v>
      </c>
      <c r="K27" s="101" t="s">
        <v>341</v>
      </c>
      <c r="L27" s="123" t="s">
        <v>342</v>
      </c>
      <c r="M27" s="123">
        <v>7896508305</v>
      </c>
      <c r="N27" s="124" t="s">
        <v>352</v>
      </c>
      <c r="O27" s="124">
        <v>9435251135</v>
      </c>
      <c r="P27" s="24">
        <v>43633</v>
      </c>
      <c r="Q27" s="18" t="s">
        <v>138</v>
      </c>
      <c r="R27" s="48"/>
      <c r="S27" s="18"/>
      <c r="T27" s="18"/>
    </row>
    <row r="28" spans="1:20" x14ac:dyDescent="0.3">
      <c r="A28" s="4">
        <v>24</v>
      </c>
      <c r="B28" s="99" t="s">
        <v>63</v>
      </c>
      <c r="C28" s="108" t="s">
        <v>278</v>
      </c>
      <c r="D28" s="101" t="s">
        <v>25</v>
      </c>
      <c r="E28" s="110">
        <v>18305100613</v>
      </c>
      <c r="F28" s="108"/>
      <c r="G28" s="111">
        <v>11</v>
      </c>
      <c r="H28" s="112">
        <v>13</v>
      </c>
      <c r="I28" s="59">
        <f t="shared" si="0"/>
        <v>24</v>
      </c>
      <c r="J28" s="112">
        <v>8812898016</v>
      </c>
      <c r="K28" s="101" t="s">
        <v>363</v>
      </c>
      <c r="L28" s="101"/>
      <c r="M28" s="101"/>
      <c r="N28" s="101"/>
      <c r="O28" s="101"/>
      <c r="P28" s="24">
        <v>43633</v>
      </c>
      <c r="Q28" s="18" t="s">
        <v>138</v>
      </c>
      <c r="R28" s="48"/>
      <c r="S28" s="18"/>
      <c r="T28" s="18"/>
    </row>
    <row r="29" spans="1:20" x14ac:dyDescent="0.3">
      <c r="A29" s="4">
        <v>25</v>
      </c>
      <c r="B29" s="99" t="s">
        <v>63</v>
      </c>
      <c r="C29" s="108" t="s">
        <v>279</v>
      </c>
      <c r="D29" s="101" t="s">
        <v>25</v>
      </c>
      <c r="E29" s="110">
        <v>18305100614</v>
      </c>
      <c r="F29" s="108"/>
      <c r="G29" s="111">
        <v>17</v>
      </c>
      <c r="H29" s="112">
        <v>7</v>
      </c>
      <c r="I29" s="59">
        <f t="shared" si="0"/>
        <v>24</v>
      </c>
      <c r="J29" s="112">
        <v>7896910891</v>
      </c>
      <c r="K29" s="101" t="s">
        <v>341</v>
      </c>
      <c r="L29" s="123" t="s">
        <v>342</v>
      </c>
      <c r="M29" s="123">
        <v>7896508305</v>
      </c>
      <c r="N29" s="124" t="s">
        <v>359</v>
      </c>
      <c r="O29" s="124">
        <v>7896999094</v>
      </c>
      <c r="P29" s="24">
        <v>43633</v>
      </c>
      <c r="Q29" s="18" t="s">
        <v>138</v>
      </c>
      <c r="R29" s="48"/>
      <c r="S29" s="18"/>
      <c r="T29" s="18"/>
    </row>
    <row r="30" spans="1:20" x14ac:dyDescent="0.3">
      <c r="A30" s="4">
        <v>26</v>
      </c>
      <c r="B30" s="99" t="s">
        <v>63</v>
      </c>
      <c r="C30" s="108" t="s">
        <v>280</v>
      </c>
      <c r="D30" s="101" t="s">
        <v>25</v>
      </c>
      <c r="E30" s="110">
        <v>18305100615</v>
      </c>
      <c r="F30" s="108"/>
      <c r="G30" s="111">
        <v>18</v>
      </c>
      <c r="H30" s="112">
        <v>9</v>
      </c>
      <c r="I30" s="59">
        <f t="shared" si="0"/>
        <v>27</v>
      </c>
      <c r="J30" s="112">
        <v>7896910751</v>
      </c>
      <c r="K30" s="101" t="s">
        <v>341</v>
      </c>
      <c r="L30" s="123" t="s">
        <v>342</v>
      </c>
      <c r="M30" s="123">
        <v>7896508305</v>
      </c>
      <c r="N30" s="124" t="s">
        <v>359</v>
      </c>
      <c r="O30" s="124">
        <v>7896999094</v>
      </c>
      <c r="P30" s="24">
        <v>43633</v>
      </c>
      <c r="Q30" s="18" t="s">
        <v>138</v>
      </c>
      <c r="R30" s="48"/>
      <c r="S30" s="18"/>
      <c r="T30" s="18"/>
    </row>
    <row r="31" spans="1:20" x14ac:dyDescent="0.3">
      <c r="A31" s="4">
        <v>27</v>
      </c>
      <c r="B31" s="99" t="s">
        <v>63</v>
      </c>
      <c r="C31" s="108" t="s">
        <v>281</v>
      </c>
      <c r="D31" s="101" t="s">
        <v>25</v>
      </c>
      <c r="E31" s="110">
        <v>18305100616</v>
      </c>
      <c r="F31" s="108"/>
      <c r="G31" s="111">
        <v>15</v>
      </c>
      <c r="H31" s="112">
        <v>14</v>
      </c>
      <c r="I31" s="59">
        <f t="shared" si="0"/>
        <v>29</v>
      </c>
      <c r="J31" s="112">
        <v>9613455097</v>
      </c>
      <c r="K31" s="101" t="s">
        <v>341</v>
      </c>
      <c r="L31" s="123" t="s">
        <v>342</v>
      </c>
      <c r="M31" s="123">
        <v>7896508305</v>
      </c>
      <c r="N31" s="124" t="s">
        <v>343</v>
      </c>
      <c r="O31" s="124">
        <v>796559661</v>
      </c>
      <c r="P31" s="24">
        <v>43634</v>
      </c>
      <c r="Q31" s="18" t="s">
        <v>139</v>
      </c>
      <c r="R31" s="48"/>
      <c r="S31" s="18"/>
      <c r="T31" s="18"/>
    </row>
    <row r="32" spans="1:20" x14ac:dyDescent="0.3">
      <c r="A32" s="4">
        <v>28</v>
      </c>
      <c r="B32" s="99" t="s">
        <v>63</v>
      </c>
      <c r="C32" s="108" t="s">
        <v>282</v>
      </c>
      <c r="D32" s="101" t="s">
        <v>25</v>
      </c>
      <c r="E32" s="110">
        <v>18305100617</v>
      </c>
      <c r="F32" s="108"/>
      <c r="G32" s="111">
        <v>18</v>
      </c>
      <c r="H32" s="112">
        <v>17</v>
      </c>
      <c r="I32" s="59">
        <f t="shared" si="0"/>
        <v>35</v>
      </c>
      <c r="J32" s="112">
        <v>9577430428</v>
      </c>
      <c r="K32" s="101" t="s">
        <v>341</v>
      </c>
      <c r="L32" s="123" t="s">
        <v>342</v>
      </c>
      <c r="M32" s="123">
        <v>7896508305</v>
      </c>
      <c r="N32" s="124" t="s">
        <v>343</v>
      </c>
      <c r="O32" s="124">
        <v>796559661</v>
      </c>
      <c r="P32" s="24">
        <v>43634</v>
      </c>
      <c r="Q32" s="18" t="s">
        <v>139</v>
      </c>
      <c r="R32" s="48"/>
      <c r="S32" s="18"/>
      <c r="T32" s="18"/>
    </row>
    <row r="33" spans="1:20" x14ac:dyDescent="0.3">
      <c r="A33" s="4">
        <v>29</v>
      </c>
      <c r="B33" s="99" t="s">
        <v>63</v>
      </c>
      <c r="C33" s="116" t="s">
        <v>283</v>
      </c>
      <c r="D33" s="101" t="s">
        <v>25</v>
      </c>
      <c r="E33" s="117">
        <v>18305100201</v>
      </c>
      <c r="F33" s="116"/>
      <c r="G33" s="111">
        <v>9</v>
      </c>
      <c r="H33" s="112">
        <v>15</v>
      </c>
      <c r="I33" s="59">
        <f t="shared" si="0"/>
        <v>24</v>
      </c>
      <c r="J33" s="132">
        <v>9435236259</v>
      </c>
      <c r="K33" s="117" t="s">
        <v>364</v>
      </c>
      <c r="L33" s="132" t="s">
        <v>365</v>
      </c>
      <c r="M33" s="126">
        <v>8134048702</v>
      </c>
      <c r="N33" s="132" t="s">
        <v>366</v>
      </c>
      <c r="O33" s="126">
        <v>7896511071</v>
      </c>
      <c r="P33" s="24">
        <v>43634</v>
      </c>
      <c r="Q33" s="18" t="s">
        <v>139</v>
      </c>
      <c r="R33" s="48"/>
      <c r="S33" s="18"/>
      <c r="T33" s="18"/>
    </row>
    <row r="34" spans="1:20" x14ac:dyDescent="0.3">
      <c r="A34" s="4">
        <v>30</v>
      </c>
      <c r="B34" s="99" t="s">
        <v>63</v>
      </c>
      <c r="C34" s="116" t="s">
        <v>284</v>
      </c>
      <c r="D34" s="101" t="s">
        <v>25</v>
      </c>
      <c r="E34" s="117">
        <v>18305100202</v>
      </c>
      <c r="F34" s="116"/>
      <c r="G34" s="111">
        <v>10</v>
      </c>
      <c r="H34" s="112">
        <v>9</v>
      </c>
      <c r="I34" s="59">
        <f t="shared" si="0"/>
        <v>19</v>
      </c>
      <c r="J34" s="132">
        <v>9854865218</v>
      </c>
      <c r="K34" s="117" t="s">
        <v>367</v>
      </c>
      <c r="L34" s="96" t="s">
        <v>132</v>
      </c>
      <c r="M34" s="96">
        <v>9401451508</v>
      </c>
      <c r="N34" s="72" t="s">
        <v>368</v>
      </c>
      <c r="O34" s="72">
        <v>8753052465</v>
      </c>
      <c r="P34" s="24">
        <v>43634</v>
      </c>
      <c r="Q34" s="18" t="s">
        <v>139</v>
      </c>
      <c r="R34" s="18"/>
      <c r="S34" s="18"/>
      <c r="T34" s="18"/>
    </row>
    <row r="35" spans="1:20" x14ac:dyDescent="0.3">
      <c r="A35" s="4">
        <v>31</v>
      </c>
      <c r="B35" s="99" t="s">
        <v>63</v>
      </c>
      <c r="C35" s="116" t="s">
        <v>285</v>
      </c>
      <c r="D35" s="101" t="s">
        <v>25</v>
      </c>
      <c r="E35" s="117">
        <v>18305100203</v>
      </c>
      <c r="F35" s="116"/>
      <c r="G35" s="114">
        <v>8</v>
      </c>
      <c r="H35" s="115">
        <v>9</v>
      </c>
      <c r="I35" s="59">
        <f t="shared" si="0"/>
        <v>17</v>
      </c>
      <c r="J35" s="132">
        <v>9085090437</v>
      </c>
      <c r="K35" s="117" t="s">
        <v>367</v>
      </c>
      <c r="L35" s="96" t="s">
        <v>132</v>
      </c>
      <c r="M35" s="96">
        <v>9401451508</v>
      </c>
      <c r="N35" s="72" t="s">
        <v>368</v>
      </c>
      <c r="O35" s="72">
        <v>8753052465</v>
      </c>
      <c r="P35" s="24">
        <v>43635</v>
      </c>
      <c r="Q35" s="18" t="s">
        <v>140</v>
      </c>
      <c r="R35" s="18"/>
      <c r="S35" s="18"/>
      <c r="T35" s="18"/>
    </row>
    <row r="36" spans="1:20" x14ac:dyDescent="0.3">
      <c r="A36" s="4">
        <v>32</v>
      </c>
      <c r="B36" s="99" t="s">
        <v>63</v>
      </c>
      <c r="C36" s="116" t="s">
        <v>286</v>
      </c>
      <c r="D36" s="101" t="s">
        <v>25</v>
      </c>
      <c r="E36" s="117">
        <v>18305100204</v>
      </c>
      <c r="F36" s="116"/>
      <c r="G36" s="114">
        <v>6</v>
      </c>
      <c r="H36" s="115">
        <v>4</v>
      </c>
      <c r="I36" s="59">
        <f t="shared" si="0"/>
        <v>10</v>
      </c>
      <c r="J36" s="132">
        <v>9401024953</v>
      </c>
      <c r="K36" s="117" t="s">
        <v>369</v>
      </c>
      <c r="L36" s="101"/>
      <c r="M36" s="101"/>
      <c r="N36" s="72" t="s">
        <v>370</v>
      </c>
      <c r="O36" s="101"/>
      <c r="P36" s="24">
        <v>43635</v>
      </c>
      <c r="Q36" s="18" t="s">
        <v>140</v>
      </c>
      <c r="R36" s="18"/>
      <c r="S36" s="18"/>
      <c r="T36" s="18"/>
    </row>
    <row r="37" spans="1:20" x14ac:dyDescent="0.3">
      <c r="A37" s="4">
        <v>33</v>
      </c>
      <c r="B37" s="99" t="s">
        <v>63</v>
      </c>
      <c r="C37" s="116" t="s">
        <v>287</v>
      </c>
      <c r="D37" s="101" t="s">
        <v>25</v>
      </c>
      <c r="E37" s="117">
        <v>18305100205</v>
      </c>
      <c r="F37" s="116"/>
      <c r="G37" s="111">
        <v>3</v>
      </c>
      <c r="H37" s="112">
        <v>4</v>
      </c>
      <c r="I37" s="59">
        <f t="shared" si="0"/>
        <v>7</v>
      </c>
      <c r="J37" s="132">
        <v>9859538344</v>
      </c>
      <c r="K37" s="117" t="s">
        <v>371</v>
      </c>
      <c r="L37" s="96" t="s">
        <v>372</v>
      </c>
      <c r="M37" s="96">
        <v>8753052674</v>
      </c>
      <c r="N37" s="132" t="s">
        <v>373</v>
      </c>
      <c r="O37" s="126">
        <v>8011152370</v>
      </c>
      <c r="P37" s="24">
        <v>43635</v>
      </c>
      <c r="Q37" s="18" t="s">
        <v>140</v>
      </c>
      <c r="R37" s="18"/>
      <c r="S37" s="18"/>
      <c r="T37" s="18"/>
    </row>
    <row r="38" spans="1:20" ht="30" x14ac:dyDescent="0.3">
      <c r="A38" s="4">
        <v>34</v>
      </c>
      <c r="B38" s="99" t="s">
        <v>63</v>
      </c>
      <c r="C38" s="100" t="s">
        <v>288</v>
      </c>
      <c r="D38" s="109" t="s">
        <v>23</v>
      </c>
      <c r="E38" s="102" t="s">
        <v>289</v>
      </c>
      <c r="F38" s="100"/>
      <c r="G38" s="103">
        <v>22</v>
      </c>
      <c r="H38" s="103">
        <v>21</v>
      </c>
      <c r="I38" s="59">
        <f t="shared" si="0"/>
        <v>43</v>
      </c>
      <c r="J38" s="126" t="s">
        <v>374</v>
      </c>
      <c r="K38" s="132" t="s">
        <v>364</v>
      </c>
      <c r="L38" s="132" t="s">
        <v>365</v>
      </c>
      <c r="M38" s="126">
        <v>8134048702</v>
      </c>
      <c r="N38" s="132" t="s">
        <v>366</v>
      </c>
      <c r="O38" s="126">
        <v>7896511071</v>
      </c>
      <c r="P38" s="24">
        <v>43635</v>
      </c>
      <c r="Q38" s="18" t="s">
        <v>140</v>
      </c>
      <c r="R38" s="18"/>
      <c r="S38" s="18"/>
      <c r="T38" s="18"/>
    </row>
    <row r="39" spans="1:20" x14ac:dyDescent="0.3">
      <c r="A39" s="4">
        <v>35</v>
      </c>
      <c r="B39" s="99" t="s">
        <v>63</v>
      </c>
      <c r="C39" s="116" t="s">
        <v>290</v>
      </c>
      <c r="D39" s="101" t="s">
        <v>25</v>
      </c>
      <c r="E39" s="117">
        <v>18305100206</v>
      </c>
      <c r="F39" s="116"/>
      <c r="G39" s="114">
        <v>10</v>
      </c>
      <c r="H39" s="115">
        <v>13</v>
      </c>
      <c r="I39" s="59">
        <f t="shared" si="0"/>
        <v>23</v>
      </c>
      <c r="J39" s="132">
        <v>9401394516</v>
      </c>
      <c r="K39" s="117" t="s">
        <v>375</v>
      </c>
      <c r="L39" s="132" t="s">
        <v>350</v>
      </c>
      <c r="M39" s="126">
        <v>9864532860</v>
      </c>
      <c r="N39" s="132" t="s">
        <v>376</v>
      </c>
      <c r="O39" s="126">
        <v>8011152368</v>
      </c>
      <c r="P39" s="24">
        <v>43636</v>
      </c>
      <c r="Q39" s="18" t="s">
        <v>141</v>
      </c>
      <c r="R39" s="18"/>
      <c r="S39" s="18"/>
      <c r="T39" s="18"/>
    </row>
    <row r="40" spans="1:20" x14ac:dyDescent="0.3">
      <c r="A40" s="4">
        <v>36</v>
      </c>
      <c r="B40" s="99" t="s">
        <v>63</v>
      </c>
      <c r="C40" s="116" t="s">
        <v>291</v>
      </c>
      <c r="D40" s="101" t="s">
        <v>25</v>
      </c>
      <c r="E40" s="117">
        <v>18305100207</v>
      </c>
      <c r="F40" s="116"/>
      <c r="G40" s="114">
        <v>29</v>
      </c>
      <c r="H40" s="115">
        <v>27</v>
      </c>
      <c r="I40" s="59">
        <f t="shared" si="0"/>
        <v>56</v>
      </c>
      <c r="J40" s="132">
        <v>8473972705</v>
      </c>
      <c r="K40" s="133"/>
      <c r="L40" s="132" t="s">
        <v>350</v>
      </c>
      <c r="M40" s="126">
        <v>9864532860</v>
      </c>
      <c r="N40" s="132" t="s">
        <v>376</v>
      </c>
      <c r="O40" s="126">
        <v>8011152368</v>
      </c>
      <c r="P40" s="24">
        <v>43636</v>
      </c>
      <c r="Q40" s="18" t="s">
        <v>141</v>
      </c>
      <c r="R40" s="18"/>
      <c r="S40" s="18"/>
      <c r="T40" s="18"/>
    </row>
    <row r="41" spans="1:20" x14ac:dyDescent="0.3">
      <c r="A41" s="4">
        <v>37</v>
      </c>
      <c r="B41" s="99" t="s">
        <v>63</v>
      </c>
      <c r="C41" s="116" t="s">
        <v>292</v>
      </c>
      <c r="D41" s="101" t="s">
        <v>25</v>
      </c>
      <c r="E41" s="117">
        <v>18305100208</v>
      </c>
      <c r="F41" s="116"/>
      <c r="G41" s="114">
        <v>8</v>
      </c>
      <c r="H41" s="115">
        <v>7</v>
      </c>
      <c r="I41" s="59">
        <f t="shared" si="0"/>
        <v>15</v>
      </c>
      <c r="J41" s="132">
        <v>9577418573</v>
      </c>
      <c r="K41" s="117" t="s">
        <v>375</v>
      </c>
      <c r="L41" s="132" t="s">
        <v>350</v>
      </c>
      <c r="M41" s="126">
        <v>9864532860</v>
      </c>
      <c r="N41" s="132" t="s">
        <v>376</v>
      </c>
      <c r="O41" s="126">
        <v>8011152368</v>
      </c>
      <c r="P41" s="24">
        <v>43636</v>
      </c>
      <c r="Q41" s="18" t="s">
        <v>141</v>
      </c>
      <c r="R41" s="18"/>
      <c r="S41" s="18"/>
      <c r="T41" s="18"/>
    </row>
    <row r="42" spans="1:20" ht="30" x14ac:dyDescent="0.3">
      <c r="A42" s="4">
        <v>38</v>
      </c>
      <c r="B42" s="99" t="s">
        <v>63</v>
      </c>
      <c r="C42" s="100" t="s">
        <v>293</v>
      </c>
      <c r="D42" s="109" t="s">
        <v>23</v>
      </c>
      <c r="E42" s="102" t="s">
        <v>294</v>
      </c>
      <c r="F42" s="100"/>
      <c r="G42" s="103">
        <v>63</v>
      </c>
      <c r="H42" s="103">
        <v>37</v>
      </c>
      <c r="I42" s="59">
        <f t="shared" si="0"/>
        <v>100</v>
      </c>
      <c r="J42" s="126" t="s">
        <v>377</v>
      </c>
      <c r="K42" s="132" t="s">
        <v>378</v>
      </c>
      <c r="L42" s="132" t="s">
        <v>350</v>
      </c>
      <c r="M42" s="126">
        <v>9864532860</v>
      </c>
      <c r="N42" s="132" t="s">
        <v>376</v>
      </c>
      <c r="O42" s="126">
        <v>8011152368</v>
      </c>
      <c r="P42" s="24">
        <v>43637</v>
      </c>
      <c r="Q42" s="18" t="s">
        <v>142</v>
      </c>
      <c r="R42" s="18"/>
      <c r="S42" s="18"/>
      <c r="T42" s="18"/>
    </row>
    <row r="43" spans="1:20" ht="27" x14ac:dyDescent="0.3">
      <c r="A43" s="4">
        <v>39</v>
      </c>
      <c r="B43" s="99" t="s">
        <v>63</v>
      </c>
      <c r="C43" s="116" t="s">
        <v>295</v>
      </c>
      <c r="D43" s="101" t="s">
        <v>25</v>
      </c>
      <c r="E43" s="117">
        <v>18305100209</v>
      </c>
      <c r="F43" s="116"/>
      <c r="G43" s="114">
        <v>5</v>
      </c>
      <c r="H43" s="115">
        <v>4</v>
      </c>
      <c r="I43" s="59">
        <f t="shared" si="0"/>
        <v>9</v>
      </c>
      <c r="J43" s="132">
        <v>9613735362</v>
      </c>
      <c r="K43" s="117" t="s">
        <v>375</v>
      </c>
      <c r="L43" s="132" t="s">
        <v>350</v>
      </c>
      <c r="M43" s="126">
        <v>9864532860</v>
      </c>
      <c r="N43" s="132" t="s">
        <v>376</v>
      </c>
      <c r="O43" s="126">
        <v>8011152368</v>
      </c>
      <c r="P43" s="24">
        <v>43637</v>
      </c>
      <c r="Q43" s="18" t="s">
        <v>142</v>
      </c>
      <c r="R43" s="18"/>
      <c r="S43" s="18"/>
      <c r="T43" s="18"/>
    </row>
    <row r="44" spans="1:20" ht="27" x14ac:dyDescent="0.3">
      <c r="A44" s="4">
        <v>40</v>
      </c>
      <c r="B44" s="99" t="s">
        <v>63</v>
      </c>
      <c r="C44" s="116" t="s">
        <v>296</v>
      </c>
      <c r="D44" s="101" t="s">
        <v>25</v>
      </c>
      <c r="E44" s="117">
        <v>18305100210</v>
      </c>
      <c r="F44" s="116"/>
      <c r="G44" s="111">
        <v>8</v>
      </c>
      <c r="H44" s="112">
        <v>10</v>
      </c>
      <c r="I44" s="59">
        <f t="shared" si="0"/>
        <v>18</v>
      </c>
      <c r="J44" s="132">
        <v>9508506751</v>
      </c>
      <c r="K44" s="117" t="s">
        <v>379</v>
      </c>
      <c r="L44" s="96" t="s">
        <v>208</v>
      </c>
      <c r="M44" s="96">
        <v>9401451405</v>
      </c>
      <c r="N44" s="72" t="s">
        <v>209</v>
      </c>
      <c r="O44" s="72">
        <v>9706502332</v>
      </c>
      <c r="P44" s="24">
        <v>43638</v>
      </c>
      <c r="Q44" s="18" t="s">
        <v>137</v>
      </c>
      <c r="R44" s="18"/>
      <c r="S44" s="18"/>
      <c r="T44" s="18"/>
    </row>
    <row r="45" spans="1:20" x14ac:dyDescent="0.3">
      <c r="A45" s="4">
        <v>41</v>
      </c>
      <c r="B45" s="99" t="s">
        <v>63</v>
      </c>
      <c r="C45" s="116" t="s">
        <v>297</v>
      </c>
      <c r="D45" s="101" t="s">
        <v>25</v>
      </c>
      <c r="E45" s="117">
        <v>18305100211</v>
      </c>
      <c r="F45" s="116"/>
      <c r="G45" s="111">
        <v>4</v>
      </c>
      <c r="H45" s="112">
        <v>7</v>
      </c>
      <c r="I45" s="59">
        <f t="shared" si="0"/>
        <v>11</v>
      </c>
      <c r="J45" s="132">
        <v>9859437808</v>
      </c>
      <c r="K45" s="117" t="s">
        <v>369</v>
      </c>
      <c r="L45" s="96" t="s">
        <v>380</v>
      </c>
      <c r="M45" s="96">
        <v>9577333429</v>
      </c>
      <c r="N45" s="72" t="s">
        <v>370</v>
      </c>
      <c r="O45" s="101"/>
      <c r="P45" s="24">
        <v>43638</v>
      </c>
      <c r="Q45" s="18" t="s">
        <v>137</v>
      </c>
      <c r="R45" s="18"/>
      <c r="S45" s="18"/>
      <c r="T45" s="18"/>
    </row>
    <row r="46" spans="1:20" x14ac:dyDescent="0.3">
      <c r="A46" s="4">
        <v>42</v>
      </c>
      <c r="B46" s="99" t="s">
        <v>63</v>
      </c>
      <c r="C46" s="116" t="s">
        <v>298</v>
      </c>
      <c r="D46" s="101" t="s">
        <v>25</v>
      </c>
      <c r="E46" s="117">
        <v>18305100212</v>
      </c>
      <c r="F46" s="116"/>
      <c r="G46" s="111">
        <v>15</v>
      </c>
      <c r="H46" s="112">
        <v>16</v>
      </c>
      <c r="I46" s="59">
        <f t="shared" si="0"/>
        <v>31</v>
      </c>
      <c r="J46" s="132">
        <v>9706675896</v>
      </c>
      <c r="K46" s="117" t="s">
        <v>367</v>
      </c>
      <c r="L46" s="96" t="s">
        <v>132</v>
      </c>
      <c r="M46" s="96">
        <v>9401451508</v>
      </c>
      <c r="N46" s="72" t="s">
        <v>368</v>
      </c>
      <c r="O46" s="72">
        <v>8753052465</v>
      </c>
      <c r="P46" s="24">
        <v>43638</v>
      </c>
      <c r="Q46" s="18" t="s">
        <v>137</v>
      </c>
      <c r="R46" s="18"/>
      <c r="S46" s="18"/>
      <c r="T46" s="18"/>
    </row>
    <row r="47" spans="1:20" x14ac:dyDescent="0.3">
      <c r="A47" s="4">
        <v>43</v>
      </c>
      <c r="B47" s="99" t="s">
        <v>63</v>
      </c>
      <c r="C47" s="116" t="s">
        <v>299</v>
      </c>
      <c r="D47" s="101" t="s">
        <v>25</v>
      </c>
      <c r="E47" s="117">
        <v>18305100213</v>
      </c>
      <c r="F47" s="116"/>
      <c r="G47" s="111">
        <v>11</v>
      </c>
      <c r="H47" s="112">
        <v>10</v>
      </c>
      <c r="I47" s="59">
        <f t="shared" si="0"/>
        <v>21</v>
      </c>
      <c r="J47" s="132">
        <v>9577016051</v>
      </c>
      <c r="K47" s="117" t="s">
        <v>371</v>
      </c>
      <c r="L47" s="96" t="s">
        <v>372</v>
      </c>
      <c r="M47" s="96">
        <v>8753052674</v>
      </c>
      <c r="N47" s="132" t="s">
        <v>373</v>
      </c>
      <c r="O47" s="126">
        <v>8011152370</v>
      </c>
      <c r="P47" s="24">
        <v>43638</v>
      </c>
      <c r="Q47" s="18" t="s">
        <v>137</v>
      </c>
      <c r="R47" s="18"/>
      <c r="S47" s="18"/>
      <c r="T47" s="18"/>
    </row>
    <row r="48" spans="1:20" x14ac:dyDescent="0.3">
      <c r="A48" s="4">
        <v>44</v>
      </c>
      <c r="B48" s="99" t="s">
        <v>63</v>
      </c>
      <c r="C48" s="116" t="s">
        <v>300</v>
      </c>
      <c r="D48" s="101" t="s">
        <v>25</v>
      </c>
      <c r="E48" s="117">
        <v>18305100214</v>
      </c>
      <c r="F48" s="116"/>
      <c r="G48" s="111">
        <v>6</v>
      </c>
      <c r="H48" s="112">
        <v>0</v>
      </c>
      <c r="I48" s="59">
        <f t="shared" si="0"/>
        <v>6</v>
      </c>
      <c r="J48" s="132">
        <v>9577869556</v>
      </c>
      <c r="K48" s="117" t="s">
        <v>364</v>
      </c>
      <c r="L48" s="132" t="s">
        <v>365</v>
      </c>
      <c r="M48" s="126">
        <v>8134048702</v>
      </c>
      <c r="N48" s="132" t="s">
        <v>366</v>
      </c>
      <c r="O48" s="126">
        <v>7896511071</v>
      </c>
      <c r="P48" s="24">
        <v>43638</v>
      </c>
      <c r="Q48" s="18" t="s">
        <v>137</v>
      </c>
      <c r="R48" s="18"/>
      <c r="S48" s="18"/>
      <c r="T48" s="18"/>
    </row>
    <row r="49" spans="1:20" x14ac:dyDescent="0.3">
      <c r="A49" s="4">
        <v>45</v>
      </c>
      <c r="B49" s="99" t="s">
        <v>63</v>
      </c>
      <c r="C49" s="116" t="s">
        <v>301</v>
      </c>
      <c r="D49" s="101" t="s">
        <v>25</v>
      </c>
      <c r="E49" s="117">
        <v>18305100215</v>
      </c>
      <c r="F49" s="116"/>
      <c r="G49" s="111">
        <v>3</v>
      </c>
      <c r="H49" s="112">
        <v>5</v>
      </c>
      <c r="I49" s="59">
        <f t="shared" si="0"/>
        <v>8</v>
      </c>
      <c r="J49" s="132">
        <v>9859571994</v>
      </c>
      <c r="K49" s="117" t="s">
        <v>369</v>
      </c>
      <c r="L49" s="96" t="s">
        <v>380</v>
      </c>
      <c r="M49" s="96">
        <v>9577333429</v>
      </c>
      <c r="N49" s="132" t="s">
        <v>366</v>
      </c>
      <c r="O49" s="126">
        <v>7896511071</v>
      </c>
      <c r="P49" s="24">
        <v>43638</v>
      </c>
      <c r="Q49" s="18" t="s">
        <v>137</v>
      </c>
      <c r="R49" s="18"/>
      <c r="S49" s="18"/>
      <c r="T49" s="18"/>
    </row>
    <row r="50" spans="1:20" ht="27" x14ac:dyDescent="0.3">
      <c r="A50" s="4">
        <v>46</v>
      </c>
      <c r="B50" s="99" t="s">
        <v>63</v>
      </c>
      <c r="C50" s="116" t="s">
        <v>302</v>
      </c>
      <c r="D50" s="101" t="s">
        <v>25</v>
      </c>
      <c r="E50" s="117">
        <v>18305100216</v>
      </c>
      <c r="F50" s="116"/>
      <c r="G50" s="111">
        <v>0</v>
      </c>
      <c r="H50" s="112">
        <v>6</v>
      </c>
      <c r="I50" s="59">
        <f t="shared" si="0"/>
        <v>6</v>
      </c>
      <c r="J50" s="132">
        <v>7399240044</v>
      </c>
      <c r="K50" s="117" t="s">
        <v>371</v>
      </c>
      <c r="L50" s="96" t="s">
        <v>372</v>
      </c>
      <c r="M50" s="96">
        <v>8753052674</v>
      </c>
      <c r="N50" s="132" t="s">
        <v>373</v>
      </c>
      <c r="O50" s="126">
        <v>8011152370</v>
      </c>
      <c r="P50" s="24">
        <v>43638</v>
      </c>
      <c r="Q50" s="18" t="s">
        <v>137</v>
      </c>
      <c r="R50" s="18"/>
      <c r="S50" s="18"/>
      <c r="T50" s="18"/>
    </row>
    <row r="51" spans="1:20" x14ac:dyDescent="0.3">
      <c r="A51" s="4">
        <v>47</v>
      </c>
      <c r="B51" s="99" t="s">
        <v>63</v>
      </c>
      <c r="C51" s="116" t="s">
        <v>303</v>
      </c>
      <c r="D51" s="101" t="s">
        <v>25</v>
      </c>
      <c r="E51" s="117">
        <v>18305100217</v>
      </c>
      <c r="F51" s="116"/>
      <c r="G51" s="111">
        <v>4</v>
      </c>
      <c r="H51" s="112">
        <v>6</v>
      </c>
      <c r="I51" s="59">
        <f t="shared" si="0"/>
        <v>10</v>
      </c>
      <c r="J51" s="132">
        <v>9435572107</v>
      </c>
      <c r="K51" s="117" t="s">
        <v>364</v>
      </c>
      <c r="L51" s="132" t="s">
        <v>365</v>
      </c>
      <c r="M51" s="126">
        <v>8134048702</v>
      </c>
      <c r="N51" s="132" t="s">
        <v>366</v>
      </c>
      <c r="O51" s="126">
        <v>7896511071</v>
      </c>
      <c r="P51" s="24">
        <v>43638</v>
      </c>
      <c r="Q51" s="18" t="s">
        <v>137</v>
      </c>
      <c r="R51" s="18"/>
      <c r="S51" s="18"/>
      <c r="T51" s="18"/>
    </row>
    <row r="52" spans="1:20" ht="27" x14ac:dyDescent="0.3">
      <c r="A52" s="4">
        <v>48</v>
      </c>
      <c r="B52" s="99" t="s">
        <v>63</v>
      </c>
      <c r="C52" s="116" t="s">
        <v>304</v>
      </c>
      <c r="D52" s="101" t="s">
        <v>25</v>
      </c>
      <c r="E52" s="117">
        <v>18305100218</v>
      </c>
      <c r="F52" s="116"/>
      <c r="G52" s="111">
        <v>12</v>
      </c>
      <c r="H52" s="112">
        <v>4</v>
      </c>
      <c r="I52" s="59">
        <f t="shared" si="0"/>
        <v>16</v>
      </c>
      <c r="J52" s="132">
        <v>9401441821</v>
      </c>
      <c r="K52" s="117" t="s">
        <v>369</v>
      </c>
      <c r="L52" s="96" t="s">
        <v>381</v>
      </c>
      <c r="M52" s="96">
        <v>9401017258</v>
      </c>
      <c r="N52" s="101"/>
      <c r="O52" s="101"/>
      <c r="P52" s="24">
        <v>43640</v>
      </c>
      <c r="Q52" s="18" t="s">
        <v>138</v>
      </c>
      <c r="R52" s="18"/>
      <c r="S52" s="18"/>
      <c r="T52" s="18"/>
    </row>
    <row r="53" spans="1:20" x14ac:dyDescent="0.3">
      <c r="A53" s="4">
        <v>49</v>
      </c>
      <c r="B53" s="99" t="s">
        <v>63</v>
      </c>
      <c r="C53" s="116" t="s">
        <v>305</v>
      </c>
      <c r="D53" s="101" t="s">
        <v>25</v>
      </c>
      <c r="E53" s="117">
        <v>18305100219</v>
      </c>
      <c r="F53" s="116"/>
      <c r="G53" s="111">
        <v>4</v>
      </c>
      <c r="H53" s="112">
        <v>6</v>
      </c>
      <c r="I53" s="59">
        <f t="shared" si="0"/>
        <v>10</v>
      </c>
      <c r="J53" s="132">
        <v>8822341990</v>
      </c>
      <c r="K53" s="117" t="s">
        <v>369</v>
      </c>
      <c r="L53" s="96" t="s">
        <v>380</v>
      </c>
      <c r="M53" s="96">
        <v>9577333429</v>
      </c>
      <c r="N53" s="101"/>
      <c r="O53" s="101"/>
      <c r="P53" s="24">
        <v>43640</v>
      </c>
      <c r="Q53" s="18" t="s">
        <v>138</v>
      </c>
      <c r="R53" s="18"/>
      <c r="S53" s="18"/>
      <c r="T53" s="18"/>
    </row>
    <row r="54" spans="1:20" x14ac:dyDescent="0.3">
      <c r="A54" s="4">
        <v>50</v>
      </c>
      <c r="B54" s="99" t="s">
        <v>63</v>
      </c>
      <c r="C54" s="100" t="s">
        <v>306</v>
      </c>
      <c r="D54" s="109" t="s">
        <v>23</v>
      </c>
      <c r="E54" s="102" t="s">
        <v>307</v>
      </c>
      <c r="F54" s="100" t="s">
        <v>193</v>
      </c>
      <c r="G54" s="103">
        <v>93</v>
      </c>
      <c r="H54" s="103">
        <v>85</v>
      </c>
      <c r="I54" s="59">
        <f t="shared" si="0"/>
        <v>178</v>
      </c>
      <c r="J54" s="126" t="s">
        <v>382</v>
      </c>
      <c r="K54" s="132" t="s">
        <v>383</v>
      </c>
      <c r="L54" s="132" t="s">
        <v>384</v>
      </c>
      <c r="M54" s="126">
        <v>8753052674</v>
      </c>
      <c r="N54" s="132" t="s">
        <v>373</v>
      </c>
      <c r="O54" s="126">
        <v>8011152370</v>
      </c>
      <c r="P54" s="24">
        <v>43640</v>
      </c>
      <c r="Q54" s="18" t="s">
        <v>138</v>
      </c>
      <c r="R54" s="18"/>
      <c r="S54" s="18"/>
      <c r="T54" s="18"/>
    </row>
    <row r="55" spans="1:20" x14ac:dyDescent="0.3">
      <c r="A55" s="4">
        <v>51</v>
      </c>
      <c r="B55" s="99" t="s">
        <v>63</v>
      </c>
      <c r="C55" s="116" t="s">
        <v>308</v>
      </c>
      <c r="D55" s="101" t="s">
        <v>25</v>
      </c>
      <c r="E55" s="117">
        <v>18305100220</v>
      </c>
      <c r="F55" s="116"/>
      <c r="G55" s="111">
        <v>9</v>
      </c>
      <c r="H55" s="112">
        <v>15</v>
      </c>
      <c r="I55" s="59">
        <f t="shared" si="0"/>
        <v>24</v>
      </c>
      <c r="J55" s="132">
        <v>7399939688</v>
      </c>
      <c r="K55" s="117" t="s">
        <v>375</v>
      </c>
      <c r="L55" s="132" t="s">
        <v>350</v>
      </c>
      <c r="M55" s="126">
        <v>9864532860</v>
      </c>
      <c r="N55" s="132" t="s">
        <v>376</v>
      </c>
      <c r="O55" s="126">
        <v>8011152368</v>
      </c>
      <c r="P55" s="24">
        <v>43640</v>
      </c>
      <c r="Q55" s="18" t="s">
        <v>138</v>
      </c>
      <c r="R55" s="18"/>
      <c r="S55" s="18"/>
      <c r="T55" s="18"/>
    </row>
    <row r="56" spans="1:20" x14ac:dyDescent="0.3">
      <c r="A56" s="4">
        <v>52</v>
      </c>
      <c r="B56" s="99" t="s">
        <v>63</v>
      </c>
      <c r="C56" s="116" t="s">
        <v>309</v>
      </c>
      <c r="D56" s="101" t="s">
        <v>25</v>
      </c>
      <c r="E56" s="117">
        <v>18305100221</v>
      </c>
      <c r="F56" s="116"/>
      <c r="G56" s="111">
        <v>10</v>
      </c>
      <c r="H56" s="112">
        <v>5</v>
      </c>
      <c r="I56" s="59">
        <f t="shared" si="0"/>
        <v>15</v>
      </c>
      <c r="J56" s="132">
        <v>9401797014</v>
      </c>
      <c r="K56" s="117" t="s">
        <v>371</v>
      </c>
      <c r="L56" s="132" t="s">
        <v>384</v>
      </c>
      <c r="M56" s="126">
        <v>8753052674</v>
      </c>
      <c r="N56" s="132" t="s">
        <v>373</v>
      </c>
      <c r="O56" s="126">
        <v>8011152370</v>
      </c>
      <c r="P56" s="24">
        <v>43640</v>
      </c>
      <c r="Q56" s="18" t="s">
        <v>138</v>
      </c>
      <c r="R56" s="18"/>
      <c r="S56" s="18"/>
      <c r="T56" s="18"/>
    </row>
    <row r="57" spans="1:20" x14ac:dyDescent="0.3">
      <c r="A57" s="4">
        <v>53</v>
      </c>
      <c r="B57" s="99" t="s">
        <v>63</v>
      </c>
      <c r="C57" s="116" t="s">
        <v>310</v>
      </c>
      <c r="D57" s="101" t="s">
        <v>25</v>
      </c>
      <c r="E57" s="117">
        <v>18305100222</v>
      </c>
      <c r="F57" s="116"/>
      <c r="G57" s="111">
        <v>7</v>
      </c>
      <c r="H57" s="112">
        <v>4</v>
      </c>
      <c r="I57" s="59">
        <f t="shared" si="0"/>
        <v>11</v>
      </c>
      <c r="J57" s="132">
        <v>9401460221</v>
      </c>
      <c r="K57" s="117" t="s">
        <v>371</v>
      </c>
      <c r="L57" s="132" t="s">
        <v>384</v>
      </c>
      <c r="M57" s="126">
        <v>8753052674</v>
      </c>
      <c r="N57" s="132" t="s">
        <v>373</v>
      </c>
      <c r="O57" s="126">
        <v>8011152370</v>
      </c>
      <c r="P57" s="24">
        <v>43641</v>
      </c>
      <c r="Q57" s="18" t="s">
        <v>139</v>
      </c>
      <c r="R57" s="18"/>
      <c r="S57" s="18"/>
      <c r="T57" s="18"/>
    </row>
    <row r="58" spans="1:20" x14ac:dyDescent="0.3">
      <c r="A58" s="4">
        <v>54</v>
      </c>
      <c r="B58" s="99" t="s">
        <v>63</v>
      </c>
      <c r="C58" s="100" t="s">
        <v>306</v>
      </c>
      <c r="D58" s="109" t="s">
        <v>25</v>
      </c>
      <c r="E58" s="102" t="s">
        <v>307</v>
      </c>
      <c r="F58" s="100" t="s">
        <v>193</v>
      </c>
      <c r="G58" s="103">
        <v>12</v>
      </c>
      <c r="H58" s="103"/>
      <c r="I58" s="59">
        <f t="shared" si="0"/>
        <v>12</v>
      </c>
      <c r="J58" s="126" t="s">
        <v>382</v>
      </c>
      <c r="K58" s="132" t="s">
        <v>383</v>
      </c>
      <c r="L58" s="132" t="s">
        <v>384</v>
      </c>
      <c r="M58" s="126">
        <v>8753052674</v>
      </c>
      <c r="N58" s="132" t="s">
        <v>373</v>
      </c>
      <c r="O58" s="126">
        <v>8011152370</v>
      </c>
      <c r="P58" s="24">
        <v>43641</v>
      </c>
      <c r="Q58" s="18" t="s">
        <v>139</v>
      </c>
      <c r="R58" s="18"/>
      <c r="S58" s="18"/>
      <c r="T58" s="18"/>
    </row>
    <row r="59" spans="1:20" x14ac:dyDescent="0.3">
      <c r="A59" s="4">
        <v>55</v>
      </c>
      <c r="B59" s="99" t="s">
        <v>63</v>
      </c>
      <c r="C59" s="100" t="s">
        <v>311</v>
      </c>
      <c r="D59" s="101" t="s">
        <v>25</v>
      </c>
      <c r="E59" s="102" t="s">
        <v>312</v>
      </c>
      <c r="F59" s="100" t="s">
        <v>79</v>
      </c>
      <c r="G59" s="79">
        <v>18</v>
      </c>
      <c r="H59" s="79">
        <v>16</v>
      </c>
      <c r="I59" s="59">
        <f t="shared" si="0"/>
        <v>34</v>
      </c>
      <c r="J59" s="126" t="s">
        <v>385</v>
      </c>
      <c r="K59" s="134" t="s">
        <v>386</v>
      </c>
      <c r="L59" s="132" t="s">
        <v>132</v>
      </c>
      <c r="M59" s="126">
        <v>8721025927</v>
      </c>
      <c r="N59" s="132" t="s">
        <v>387</v>
      </c>
      <c r="O59" s="126">
        <v>9613178331</v>
      </c>
      <c r="P59" s="24">
        <v>43641</v>
      </c>
      <c r="Q59" s="18" t="s">
        <v>139</v>
      </c>
      <c r="R59" s="18"/>
      <c r="S59" s="18"/>
      <c r="T59" s="18"/>
    </row>
    <row r="60" spans="1:20" x14ac:dyDescent="0.3">
      <c r="A60" s="4">
        <v>56</v>
      </c>
      <c r="B60" s="99" t="s">
        <v>63</v>
      </c>
      <c r="C60" s="100" t="s">
        <v>692</v>
      </c>
      <c r="D60" s="101" t="s">
        <v>23</v>
      </c>
      <c r="E60" s="102" t="s">
        <v>313</v>
      </c>
      <c r="F60" s="100" t="s">
        <v>79</v>
      </c>
      <c r="G60" s="79">
        <v>48</v>
      </c>
      <c r="H60" s="79">
        <v>66</v>
      </c>
      <c r="I60" s="59">
        <f t="shared" si="0"/>
        <v>114</v>
      </c>
      <c r="J60" s="126" t="s">
        <v>388</v>
      </c>
      <c r="K60" s="134" t="s">
        <v>386</v>
      </c>
      <c r="L60" s="132" t="s">
        <v>132</v>
      </c>
      <c r="M60" s="126">
        <v>8721025927</v>
      </c>
      <c r="N60" s="132" t="s">
        <v>387</v>
      </c>
      <c r="O60" s="126">
        <v>9613178331</v>
      </c>
      <c r="P60" s="24">
        <v>43642</v>
      </c>
      <c r="Q60" s="18" t="s">
        <v>140</v>
      </c>
      <c r="R60" s="18"/>
      <c r="S60" s="18"/>
      <c r="T60" s="18"/>
    </row>
    <row r="61" spans="1:20" x14ac:dyDescent="0.3">
      <c r="A61" s="4">
        <v>57</v>
      </c>
      <c r="B61" s="99" t="s">
        <v>63</v>
      </c>
      <c r="C61" s="100" t="s">
        <v>314</v>
      </c>
      <c r="D61" s="101" t="s">
        <v>23</v>
      </c>
      <c r="E61" s="102" t="s">
        <v>315</v>
      </c>
      <c r="F61" s="100" t="s">
        <v>193</v>
      </c>
      <c r="G61" s="118">
        <v>32</v>
      </c>
      <c r="H61" s="118">
        <v>22</v>
      </c>
      <c r="I61" s="59">
        <f t="shared" si="0"/>
        <v>54</v>
      </c>
      <c r="J61" s="126" t="s">
        <v>389</v>
      </c>
      <c r="K61" s="126" t="s">
        <v>390</v>
      </c>
      <c r="L61" s="126" t="s">
        <v>380</v>
      </c>
      <c r="M61" s="126">
        <v>9577333429</v>
      </c>
      <c r="N61" s="126" t="s">
        <v>370</v>
      </c>
      <c r="O61" s="126">
        <v>8753891255</v>
      </c>
      <c r="P61" s="24">
        <v>43643</v>
      </c>
      <c r="Q61" s="18" t="s">
        <v>141</v>
      </c>
      <c r="R61" s="18"/>
      <c r="S61" s="18"/>
      <c r="T61" s="18"/>
    </row>
    <row r="62" spans="1:20" ht="30" x14ac:dyDescent="0.3">
      <c r="A62" s="4">
        <v>58</v>
      </c>
      <c r="B62" s="99" t="s">
        <v>63</v>
      </c>
      <c r="C62" s="100" t="s">
        <v>316</v>
      </c>
      <c r="D62" s="101" t="s">
        <v>23</v>
      </c>
      <c r="E62" s="102" t="s">
        <v>317</v>
      </c>
      <c r="F62" s="100" t="s">
        <v>79</v>
      </c>
      <c r="G62" s="79">
        <v>18</v>
      </c>
      <c r="H62" s="79">
        <v>21</v>
      </c>
      <c r="I62" s="59">
        <f t="shared" si="0"/>
        <v>39</v>
      </c>
      <c r="J62" s="126" t="s">
        <v>391</v>
      </c>
      <c r="K62" s="126" t="s">
        <v>390</v>
      </c>
      <c r="L62" s="126" t="s">
        <v>380</v>
      </c>
      <c r="M62" s="126">
        <v>9577333429</v>
      </c>
      <c r="N62" s="126" t="s">
        <v>392</v>
      </c>
      <c r="O62" s="126">
        <v>9613399267</v>
      </c>
      <c r="P62" s="24">
        <v>43643</v>
      </c>
      <c r="Q62" s="18" t="s">
        <v>141</v>
      </c>
      <c r="R62" s="18"/>
      <c r="S62" s="18"/>
      <c r="T62" s="18"/>
    </row>
    <row r="63" spans="1:20" x14ac:dyDescent="0.3">
      <c r="A63" s="4">
        <v>59</v>
      </c>
      <c r="B63" s="99" t="s">
        <v>63</v>
      </c>
      <c r="C63" s="100" t="s">
        <v>318</v>
      </c>
      <c r="D63" s="101" t="s">
        <v>23</v>
      </c>
      <c r="E63" s="102" t="s">
        <v>319</v>
      </c>
      <c r="F63" s="100" t="s">
        <v>79</v>
      </c>
      <c r="G63" s="79">
        <v>8</v>
      </c>
      <c r="H63" s="79">
        <v>8</v>
      </c>
      <c r="I63" s="59">
        <f t="shared" si="0"/>
        <v>16</v>
      </c>
      <c r="J63" s="126" t="s">
        <v>393</v>
      </c>
      <c r="K63" s="132" t="s">
        <v>394</v>
      </c>
      <c r="L63" s="132" t="s">
        <v>384</v>
      </c>
      <c r="M63" s="126">
        <v>8753052674</v>
      </c>
      <c r="N63" s="132" t="s">
        <v>373</v>
      </c>
      <c r="O63" s="126">
        <v>8011152370</v>
      </c>
      <c r="P63" s="24">
        <v>43643</v>
      </c>
      <c r="Q63" s="18" t="s">
        <v>141</v>
      </c>
      <c r="R63" s="18"/>
      <c r="S63" s="18"/>
      <c r="T63" s="18"/>
    </row>
    <row r="64" spans="1:20" ht="30" x14ac:dyDescent="0.3">
      <c r="A64" s="4">
        <v>60</v>
      </c>
      <c r="B64" s="99" t="s">
        <v>63</v>
      </c>
      <c r="C64" s="100" t="s">
        <v>320</v>
      </c>
      <c r="D64" s="101" t="s">
        <v>23</v>
      </c>
      <c r="E64" s="102" t="s">
        <v>321</v>
      </c>
      <c r="F64" s="100" t="s">
        <v>79</v>
      </c>
      <c r="G64" s="79">
        <v>23</v>
      </c>
      <c r="H64" s="79">
        <v>34</v>
      </c>
      <c r="I64" s="59">
        <f t="shared" si="0"/>
        <v>57</v>
      </c>
      <c r="J64" s="126" t="s">
        <v>395</v>
      </c>
      <c r="K64" s="126" t="s">
        <v>364</v>
      </c>
      <c r="L64" s="126" t="s">
        <v>365</v>
      </c>
      <c r="M64" s="126">
        <v>8134048702</v>
      </c>
      <c r="N64" s="126" t="s">
        <v>366</v>
      </c>
      <c r="O64" s="126">
        <v>7896511071</v>
      </c>
      <c r="P64" s="24">
        <v>43643</v>
      </c>
      <c r="Q64" s="18" t="s">
        <v>141</v>
      </c>
      <c r="R64" s="18"/>
      <c r="S64" s="18"/>
      <c r="T64" s="18"/>
    </row>
    <row r="65" spans="1:20" x14ac:dyDescent="0.3">
      <c r="A65" s="4">
        <v>61</v>
      </c>
      <c r="B65" s="99" t="s">
        <v>63</v>
      </c>
      <c r="C65" s="100" t="s">
        <v>322</v>
      </c>
      <c r="D65" s="101" t="s">
        <v>23</v>
      </c>
      <c r="E65" s="102" t="s">
        <v>323</v>
      </c>
      <c r="F65" s="100" t="s">
        <v>193</v>
      </c>
      <c r="G65" s="79">
        <v>0</v>
      </c>
      <c r="H65" s="79">
        <v>45</v>
      </c>
      <c r="I65" s="59">
        <f t="shared" si="0"/>
        <v>45</v>
      </c>
      <c r="J65" s="126" t="s">
        <v>396</v>
      </c>
      <c r="K65" s="126" t="s">
        <v>364</v>
      </c>
      <c r="L65" s="126" t="s">
        <v>365</v>
      </c>
      <c r="M65" s="126">
        <v>8134048703</v>
      </c>
      <c r="N65" s="126" t="s">
        <v>366</v>
      </c>
      <c r="O65" s="126">
        <v>7896511072</v>
      </c>
      <c r="P65" s="24">
        <v>43644</v>
      </c>
      <c r="Q65" s="18" t="s">
        <v>142</v>
      </c>
      <c r="R65" s="18"/>
      <c r="S65" s="18"/>
      <c r="T65" s="18"/>
    </row>
    <row r="66" spans="1:20" ht="30" x14ac:dyDescent="0.3">
      <c r="A66" s="4">
        <v>62</v>
      </c>
      <c r="B66" s="99" t="s">
        <v>63</v>
      </c>
      <c r="C66" s="100" t="s">
        <v>324</v>
      </c>
      <c r="D66" s="101" t="s">
        <v>23</v>
      </c>
      <c r="E66" s="102" t="s">
        <v>325</v>
      </c>
      <c r="F66" s="100" t="s">
        <v>79</v>
      </c>
      <c r="G66" s="79">
        <v>18</v>
      </c>
      <c r="H66" s="79">
        <v>35</v>
      </c>
      <c r="I66" s="59">
        <f t="shared" si="0"/>
        <v>53</v>
      </c>
      <c r="J66" s="126" t="s">
        <v>397</v>
      </c>
      <c r="K66" s="126" t="s">
        <v>364</v>
      </c>
      <c r="L66" s="126" t="s">
        <v>365</v>
      </c>
      <c r="M66" s="126">
        <v>8134048703</v>
      </c>
      <c r="N66" s="126" t="s">
        <v>366</v>
      </c>
      <c r="O66" s="126">
        <v>7896511072</v>
      </c>
      <c r="P66" s="24">
        <v>43644</v>
      </c>
      <c r="Q66" s="18" t="s">
        <v>142</v>
      </c>
      <c r="R66" s="18"/>
      <c r="S66" s="18"/>
      <c r="T66" s="18"/>
    </row>
    <row r="67" spans="1:20" ht="30" x14ac:dyDescent="0.3">
      <c r="A67" s="4">
        <v>63</v>
      </c>
      <c r="B67" s="99" t="s">
        <v>63</v>
      </c>
      <c r="C67" s="119" t="s">
        <v>326</v>
      </c>
      <c r="D67" s="101" t="s">
        <v>23</v>
      </c>
      <c r="E67" s="120" t="s">
        <v>327</v>
      </c>
      <c r="F67" s="119" t="s">
        <v>79</v>
      </c>
      <c r="G67" s="79">
        <v>8</v>
      </c>
      <c r="H67" s="79">
        <v>8</v>
      </c>
      <c r="I67" s="59">
        <f t="shared" si="0"/>
        <v>16</v>
      </c>
      <c r="J67" s="115" t="s">
        <v>398</v>
      </c>
      <c r="K67" s="132" t="s">
        <v>394</v>
      </c>
      <c r="L67" s="132" t="s">
        <v>384</v>
      </c>
      <c r="M67" s="126">
        <v>8753052674</v>
      </c>
      <c r="N67" s="132" t="s">
        <v>373</v>
      </c>
      <c r="O67" s="126">
        <v>8011152370</v>
      </c>
      <c r="P67" s="24">
        <v>43644</v>
      </c>
      <c r="Q67" s="18" t="s">
        <v>142</v>
      </c>
      <c r="R67" s="18"/>
      <c r="S67" s="18"/>
      <c r="T67" s="18"/>
    </row>
    <row r="68" spans="1:20" x14ac:dyDescent="0.3">
      <c r="A68" s="4">
        <v>64</v>
      </c>
      <c r="B68" s="99" t="s">
        <v>63</v>
      </c>
      <c r="C68" s="100" t="s">
        <v>328</v>
      </c>
      <c r="D68" s="101" t="s">
        <v>23</v>
      </c>
      <c r="E68" s="102" t="s">
        <v>329</v>
      </c>
      <c r="F68" s="100" t="s">
        <v>79</v>
      </c>
      <c r="G68" s="79">
        <v>39</v>
      </c>
      <c r="H68" s="79">
        <v>37</v>
      </c>
      <c r="I68" s="59">
        <f t="shared" si="0"/>
        <v>76</v>
      </c>
      <c r="J68" s="126" t="s">
        <v>399</v>
      </c>
      <c r="K68" s="132" t="s">
        <v>394</v>
      </c>
      <c r="L68" s="132" t="s">
        <v>384</v>
      </c>
      <c r="M68" s="126">
        <v>8753052674</v>
      </c>
      <c r="N68" s="132" t="s">
        <v>373</v>
      </c>
      <c r="O68" s="126">
        <v>8011152370</v>
      </c>
      <c r="P68" s="24">
        <v>43645</v>
      </c>
      <c r="Q68" s="18" t="s">
        <v>137</v>
      </c>
      <c r="R68" s="18"/>
      <c r="S68" s="18"/>
      <c r="T68" s="18"/>
    </row>
    <row r="69" spans="1:20" ht="30" x14ac:dyDescent="0.3">
      <c r="A69" s="4">
        <v>65</v>
      </c>
      <c r="B69" s="99" t="s">
        <v>63</v>
      </c>
      <c r="C69" s="100" t="s">
        <v>330</v>
      </c>
      <c r="D69" s="101" t="s">
        <v>23</v>
      </c>
      <c r="E69" s="102" t="s">
        <v>331</v>
      </c>
      <c r="F69" s="100" t="s">
        <v>227</v>
      </c>
      <c r="G69" s="79">
        <v>15</v>
      </c>
      <c r="H69" s="79">
        <v>17</v>
      </c>
      <c r="I69" s="59">
        <f t="shared" si="0"/>
        <v>32</v>
      </c>
      <c r="J69" s="126" t="s">
        <v>400</v>
      </c>
      <c r="K69" s="132" t="s">
        <v>394</v>
      </c>
      <c r="L69" s="132" t="s">
        <v>384</v>
      </c>
      <c r="M69" s="126">
        <v>8753052674</v>
      </c>
      <c r="N69" s="132" t="s">
        <v>373</v>
      </c>
      <c r="O69" s="126">
        <v>8011152370</v>
      </c>
      <c r="P69" s="24">
        <v>43645</v>
      </c>
      <c r="Q69" s="18" t="s">
        <v>137</v>
      </c>
      <c r="R69" s="18"/>
      <c r="S69" s="18"/>
      <c r="T69" s="18"/>
    </row>
    <row r="70" spans="1:20" x14ac:dyDescent="0.3">
      <c r="A70" s="4">
        <v>66</v>
      </c>
      <c r="B70" s="99"/>
      <c r="C70" s="100"/>
      <c r="D70" s="101"/>
      <c r="E70" s="102"/>
      <c r="F70" s="100"/>
      <c r="G70" s="118"/>
      <c r="H70" s="118"/>
      <c r="I70" s="59">
        <f t="shared" ref="I70:I133" si="1">SUM(G70:H70)</f>
        <v>0</v>
      </c>
      <c r="J70" s="126"/>
      <c r="K70" s="132"/>
      <c r="L70" s="132"/>
      <c r="M70" s="126"/>
      <c r="N70" s="132"/>
      <c r="O70" s="126"/>
      <c r="P70" s="24"/>
      <c r="Q70" s="18"/>
      <c r="R70" s="18"/>
      <c r="S70" s="18"/>
      <c r="T70" s="18"/>
    </row>
    <row r="71" spans="1:20" x14ac:dyDescent="0.3">
      <c r="A71" s="4">
        <v>67</v>
      </c>
      <c r="B71" s="99"/>
      <c r="C71" s="100"/>
      <c r="D71" s="101"/>
      <c r="E71" s="102"/>
      <c r="F71" s="100"/>
      <c r="G71" s="118"/>
      <c r="H71" s="118"/>
      <c r="I71" s="59">
        <f t="shared" si="1"/>
        <v>0</v>
      </c>
      <c r="J71" s="126"/>
      <c r="K71" s="132"/>
      <c r="L71" s="132"/>
      <c r="M71" s="126"/>
      <c r="N71" s="132"/>
      <c r="O71" s="126"/>
      <c r="P71" s="24"/>
      <c r="Q71" s="18"/>
      <c r="R71" s="18"/>
      <c r="S71" s="18"/>
      <c r="T71" s="18"/>
    </row>
    <row r="72" spans="1:20" ht="33" x14ac:dyDescent="0.3">
      <c r="A72" s="4">
        <v>68</v>
      </c>
      <c r="B72" s="99" t="s">
        <v>62</v>
      </c>
      <c r="C72" s="100" t="s">
        <v>1034</v>
      </c>
      <c r="D72" s="101" t="s">
        <v>23</v>
      </c>
      <c r="E72" s="102" t="s">
        <v>1035</v>
      </c>
      <c r="F72" s="100" t="s">
        <v>227</v>
      </c>
      <c r="G72" s="206">
        <v>186</v>
      </c>
      <c r="H72" s="206">
        <v>187</v>
      </c>
      <c r="I72" s="59">
        <f t="shared" si="1"/>
        <v>373</v>
      </c>
      <c r="J72" s="122" t="s">
        <v>1052</v>
      </c>
      <c r="K72" s="101" t="s">
        <v>877</v>
      </c>
      <c r="L72" s="123" t="s">
        <v>878</v>
      </c>
      <c r="M72" s="123">
        <v>9435068475</v>
      </c>
      <c r="N72" s="212" t="s">
        <v>862</v>
      </c>
      <c r="O72" s="212">
        <v>7399835234</v>
      </c>
      <c r="P72" s="24" t="s">
        <v>1078</v>
      </c>
      <c r="Q72" s="18" t="s">
        <v>669</v>
      </c>
      <c r="R72" s="18"/>
      <c r="S72" s="18"/>
      <c r="T72" s="18"/>
    </row>
    <row r="73" spans="1:20" ht="30" x14ac:dyDescent="0.3">
      <c r="A73" s="4">
        <v>69</v>
      </c>
      <c r="B73" s="99" t="s">
        <v>62</v>
      </c>
      <c r="C73" s="100" t="s">
        <v>1036</v>
      </c>
      <c r="D73" s="101" t="s">
        <v>23</v>
      </c>
      <c r="E73" s="102" t="s">
        <v>1037</v>
      </c>
      <c r="F73" s="100" t="s">
        <v>79</v>
      </c>
      <c r="G73" s="206">
        <v>28</v>
      </c>
      <c r="H73" s="206">
        <v>32</v>
      </c>
      <c r="I73" s="59">
        <f t="shared" si="1"/>
        <v>60</v>
      </c>
      <c r="J73" s="122" t="s">
        <v>1053</v>
      </c>
      <c r="K73" s="213" t="s">
        <v>870</v>
      </c>
      <c r="L73" s="123" t="s">
        <v>871</v>
      </c>
      <c r="M73" s="123">
        <v>94350077674</v>
      </c>
      <c r="N73" s="212" t="s">
        <v>862</v>
      </c>
      <c r="O73" s="212">
        <v>7399835234</v>
      </c>
      <c r="P73" s="24">
        <v>43620</v>
      </c>
      <c r="Q73" s="18" t="s">
        <v>139</v>
      </c>
      <c r="R73" s="18"/>
      <c r="S73" s="18"/>
      <c r="T73" s="18"/>
    </row>
    <row r="74" spans="1:20" x14ac:dyDescent="0.3">
      <c r="A74" s="4">
        <v>70</v>
      </c>
      <c r="B74" s="99" t="s">
        <v>62</v>
      </c>
      <c r="C74" s="100" t="s">
        <v>1038</v>
      </c>
      <c r="D74" s="101" t="s">
        <v>23</v>
      </c>
      <c r="E74" s="102" t="s">
        <v>1039</v>
      </c>
      <c r="F74" s="100" t="s">
        <v>79</v>
      </c>
      <c r="G74" s="206">
        <v>87</v>
      </c>
      <c r="H74" s="206">
        <v>76</v>
      </c>
      <c r="I74" s="59">
        <f t="shared" si="1"/>
        <v>163</v>
      </c>
      <c r="J74" s="122">
        <v>8015769172</v>
      </c>
      <c r="K74" s="213" t="s">
        <v>80</v>
      </c>
      <c r="L74" s="123" t="s">
        <v>81</v>
      </c>
      <c r="M74" s="123">
        <v>9435217504</v>
      </c>
      <c r="N74" s="124" t="s">
        <v>1054</v>
      </c>
      <c r="O74" s="124">
        <v>9957816288</v>
      </c>
      <c r="P74" s="24">
        <v>43622</v>
      </c>
      <c r="Q74" s="18" t="s">
        <v>141</v>
      </c>
      <c r="R74" s="18"/>
      <c r="S74" s="18"/>
      <c r="T74" s="18"/>
    </row>
    <row r="75" spans="1:20" x14ac:dyDescent="0.3">
      <c r="A75" s="4">
        <v>71</v>
      </c>
      <c r="B75" s="99" t="s">
        <v>62</v>
      </c>
      <c r="C75" s="100" t="s">
        <v>1040</v>
      </c>
      <c r="D75" s="101" t="s">
        <v>23</v>
      </c>
      <c r="E75" s="102" t="s">
        <v>1041</v>
      </c>
      <c r="F75" s="100" t="s">
        <v>79</v>
      </c>
      <c r="G75" s="206">
        <v>60</v>
      </c>
      <c r="H75" s="206">
        <v>65</v>
      </c>
      <c r="I75" s="59">
        <f t="shared" si="1"/>
        <v>125</v>
      </c>
      <c r="J75" s="122" t="s">
        <v>1055</v>
      </c>
      <c r="K75" s="101" t="s">
        <v>860</v>
      </c>
      <c r="L75" s="119" t="s">
        <v>861</v>
      </c>
      <c r="M75" s="119">
        <v>9435403578</v>
      </c>
      <c r="N75" s="212" t="s">
        <v>859</v>
      </c>
      <c r="O75" s="212">
        <v>8011468267</v>
      </c>
      <c r="P75" s="24">
        <v>43623</v>
      </c>
      <c r="Q75" s="18" t="s">
        <v>142</v>
      </c>
      <c r="R75" s="18"/>
      <c r="S75" s="18"/>
      <c r="T75" s="18"/>
    </row>
    <row r="76" spans="1:20" x14ac:dyDescent="0.3">
      <c r="A76" s="4">
        <v>72</v>
      </c>
      <c r="B76" s="99" t="s">
        <v>62</v>
      </c>
      <c r="C76" s="100" t="s">
        <v>1042</v>
      </c>
      <c r="D76" s="101" t="s">
        <v>23</v>
      </c>
      <c r="E76" s="102" t="s">
        <v>1043</v>
      </c>
      <c r="F76" s="100" t="s">
        <v>79</v>
      </c>
      <c r="G76" s="206">
        <v>30</v>
      </c>
      <c r="H76" s="206">
        <v>26</v>
      </c>
      <c r="I76" s="59">
        <f t="shared" si="1"/>
        <v>56</v>
      </c>
      <c r="J76" s="122" t="s">
        <v>1056</v>
      </c>
      <c r="K76" s="101" t="s">
        <v>860</v>
      </c>
      <c r="L76" s="119" t="s">
        <v>861</v>
      </c>
      <c r="M76" s="119">
        <v>9435403578</v>
      </c>
      <c r="N76" s="212" t="s">
        <v>859</v>
      </c>
      <c r="O76" s="212">
        <v>8011468267</v>
      </c>
      <c r="P76" s="24">
        <v>43624</v>
      </c>
      <c r="Q76" s="18" t="s">
        <v>137</v>
      </c>
      <c r="R76" s="18"/>
      <c r="S76" s="18"/>
      <c r="T76" s="18"/>
    </row>
    <row r="77" spans="1:20" ht="33" x14ac:dyDescent="0.3">
      <c r="A77" s="4">
        <v>73</v>
      </c>
      <c r="B77" s="99" t="s">
        <v>62</v>
      </c>
      <c r="C77" s="100" t="s">
        <v>1044</v>
      </c>
      <c r="D77" s="101" t="s">
        <v>23</v>
      </c>
      <c r="E77" s="102" t="s">
        <v>1045</v>
      </c>
      <c r="F77" s="100" t="s">
        <v>79</v>
      </c>
      <c r="G77" s="206">
        <v>97</v>
      </c>
      <c r="H77" s="206">
        <v>131</v>
      </c>
      <c r="I77" s="59">
        <f t="shared" si="1"/>
        <v>228</v>
      </c>
      <c r="J77" s="122" t="s">
        <v>1057</v>
      </c>
      <c r="K77" s="213" t="s">
        <v>870</v>
      </c>
      <c r="L77" s="123" t="s">
        <v>871</v>
      </c>
      <c r="M77" s="123">
        <v>94350077674</v>
      </c>
      <c r="N77" s="124" t="s">
        <v>872</v>
      </c>
      <c r="O77" s="124">
        <v>9957976646</v>
      </c>
      <c r="P77" s="24" t="s">
        <v>1079</v>
      </c>
      <c r="Q77" s="18" t="s">
        <v>669</v>
      </c>
      <c r="R77" s="18"/>
      <c r="S77" s="18"/>
      <c r="T77" s="18"/>
    </row>
    <row r="78" spans="1:20" x14ac:dyDescent="0.3">
      <c r="A78" s="4">
        <v>74</v>
      </c>
      <c r="B78" s="99" t="s">
        <v>62</v>
      </c>
      <c r="C78" s="100" t="s">
        <v>1046</v>
      </c>
      <c r="D78" s="101" t="s">
        <v>23</v>
      </c>
      <c r="E78" s="102" t="s">
        <v>1047</v>
      </c>
      <c r="F78" s="100" t="s">
        <v>79</v>
      </c>
      <c r="G78" s="206">
        <v>122</v>
      </c>
      <c r="H78" s="206">
        <v>121</v>
      </c>
      <c r="I78" s="59">
        <f t="shared" si="1"/>
        <v>243</v>
      </c>
      <c r="J78" s="122" t="s">
        <v>1058</v>
      </c>
      <c r="K78" s="213" t="s">
        <v>870</v>
      </c>
      <c r="L78" s="123" t="s">
        <v>871</v>
      </c>
      <c r="M78" s="123">
        <v>94350077674</v>
      </c>
      <c r="N78" s="124" t="s">
        <v>872</v>
      </c>
      <c r="O78" s="124">
        <v>9957976646</v>
      </c>
      <c r="P78" s="24" t="s">
        <v>1080</v>
      </c>
      <c r="Q78" s="18" t="s">
        <v>1022</v>
      </c>
      <c r="R78" s="18"/>
      <c r="S78" s="18"/>
      <c r="T78" s="18"/>
    </row>
    <row r="79" spans="1:20" x14ac:dyDescent="0.3">
      <c r="A79" s="4">
        <v>75</v>
      </c>
      <c r="B79" s="99" t="s">
        <v>62</v>
      </c>
      <c r="C79" s="100" t="s">
        <v>1048</v>
      </c>
      <c r="D79" s="101" t="s">
        <v>23</v>
      </c>
      <c r="E79" s="102" t="s">
        <v>1049</v>
      </c>
      <c r="F79" s="100" t="s">
        <v>79</v>
      </c>
      <c r="G79" s="206">
        <v>55</v>
      </c>
      <c r="H79" s="206">
        <v>67</v>
      </c>
      <c r="I79" s="59">
        <f t="shared" si="1"/>
        <v>122</v>
      </c>
      <c r="J79" s="122" t="s">
        <v>1059</v>
      </c>
      <c r="K79" s="213" t="s">
        <v>80</v>
      </c>
      <c r="L79" s="123" t="s">
        <v>81</v>
      </c>
      <c r="M79" s="123">
        <v>9435217504</v>
      </c>
      <c r="N79" s="187" t="s">
        <v>873</v>
      </c>
      <c r="O79" s="187">
        <v>9854688627</v>
      </c>
      <c r="P79" s="24">
        <v>43629</v>
      </c>
      <c r="Q79" s="18" t="s">
        <v>141</v>
      </c>
      <c r="R79" s="18"/>
      <c r="S79" s="18"/>
      <c r="T79" s="18"/>
    </row>
    <row r="80" spans="1:20" ht="30" x14ac:dyDescent="0.3">
      <c r="A80" s="4">
        <v>76</v>
      </c>
      <c r="B80" s="99" t="s">
        <v>62</v>
      </c>
      <c r="C80" s="100" t="s">
        <v>1050</v>
      </c>
      <c r="D80" s="101" t="s">
        <v>23</v>
      </c>
      <c r="E80" s="102" t="s">
        <v>1051</v>
      </c>
      <c r="F80" s="100" t="s">
        <v>79</v>
      </c>
      <c r="G80" s="206">
        <v>32</v>
      </c>
      <c r="H80" s="206">
        <v>53</v>
      </c>
      <c r="I80" s="59">
        <f t="shared" si="1"/>
        <v>85</v>
      </c>
      <c r="J80" s="122">
        <v>7896988057</v>
      </c>
      <c r="K80" s="213" t="s">
        <v>870</v>
      </c>
      <c r="L80" s="123" t="s">
        <v>871</v>
      </c>
      <c r="M80" s="123">
        <v>94350077674</v>
      </c>
      <c r="N80" s="124" t="s">
        <v>872</v>
      </c>
      <c r="O80" s="124">
        <v>9957976646</v>
      </c>
      <c r="P80" s="24">
        <v>43630</v>
      </c>
      <c r="Q80" s="18" t="s">
        <v>142</v>
      </c>
      <c r="R80" s="18"/>
      <c r="S80" s="18"/>
      <c r="T80" s="18"/>
    </row>
    <row r="81" spans="1:20" x14ac:dyDescent="0.3">
      <c r="A81" s="4">
        <v>77</v>
      </c>
      <c r="B81" s="99" t="s">
        <v>62</v>
      </c>
      <c r="C81" s="207" t="s">
        <v>1012</v>
      </c>
      <c r="D81" s="101" t="s">
        <v>25</v>
      </c>
      <c r="E81" s="208">
        <v>18305040301</v>
      </c>
      <c r="F81" s="207"/>
      <c r="G81" s="209">
        <v>23</v>
      </c>
      <c r="H81" s="209">
        <v>27</v>
      </c>
      <c r="I81" s="59">
        <f t="shared" si="1"/>
        <v>50</v>
      </c>
      <c r="J81" s="214">
        <v>9435468212</v>
      </c>
      <c r="K81" s="213" t="s">
        <v>80</v>
      </c>
      <c r="L81" s="123" t="s">
        <v>81</v>
      </c>
      <c r="M81" s="123">
        <v>9435217504</v>
      </c>
      <c r="N81" s="187" t="s">
        <v>873</v>
      </c>
      <c r="O81" s="187">
        <v>9854688627</v>
      </c>
      <c r="P81" s="24">
        <v>43630</v>
      </c>
      <c r="Q81" s="18" t="s">
        <v>142</v>
      </c>
      <c r="R81" s="18"/>
      <c r="S81" s="18"/>
      <c r="T81" s="18"/>
    </row>
    <row r="82" spans="1:20" x14ac:dyDescent="0.3">
      <c r="A82" s="4">
        <v>78</v>
      </c>
      <c r="B82" s="99" t="s">
        <v>62</v>
      </c>
      <c r="C82" s="207" t="s">
        <v>1013</v>
      </c>
      <c r="D82" s="101" t="s">
        <v>25</v>
      </c>
      <c r="E82" s="208">
        <v>18305040302</v>
      </c>
      <c r="F82" s="207"/>
      <c r="G82" s="209">
        <v>21</v>
      </c>
      <c r="H82" s="209">
        <v>21</v>
      </c>
      <c r="I82" s="59">
        <f t="shared" si="1"/>
        <v>42</v>
      </c>
      <c r="J82" s="214">
        <v>9859405560</v>
      </c>
      <c r="K82" s="213" t="s">
        <v>80</v>
      </c>
      <c r="L82" s="123" t="s">
        <v>81</v>
      </c>
      <c r="M82" s="123">
        <v>9435217504</v>
      </c>
      <c r="N82" s="187" t="s">
        <v>873</v>
      </c>
      <c r="O82" s="187">
        <v>9854688627</v>
      </c>
      <c r="P82" s="24">
        <v>43631</v>
      </c>
      <c r="Q82" s="18" t="s">
        <v>137</v>
      </c>
      <c r="R82" s="18"/>
      <c r="S82" s="18"/>
      <c r="T82" s="18"/>
    </row>
    <row r="83" spans="1:20" x14ac:dyDescent="0.3">
      <c r="A83" s="4">
        <v>79</v>
      </c>
      <c r="B83" s="99" t="s">
        <v>62</v>
      </c>
      <c r="C83" s="207" t="s">
        <v>1014</v>
      </c>
      <c r="D83" s="101" t="s">
        <v>25</v>
      </c>
      <c r="E83" s="210">
        <v>18305040303</v>
      </c>
      <c r="F83" s="207"/>
      <c r="G83" s="211">
        <v>23</v>
      </c>
      <c r="H83" s="211">
        <v>34</v>
      </c>
      <c r="I83" s="59">
        <f t="shared" si="1"/>
        <v>57</v>
      </c>
      <c r="J83" s="214">
        <v>9577456018</v>
      </c>
      <c r="K83" s="213" t="s">
        <v>870</v>
      </c>
      <c r="L83" s="123" t="s">
        <v>871</v>
      </c>
      <c r="M83" s="123">
        <v>94350077674</v>
      </c>
      <c r="N83" s="124" t="s">
        <v>872</v>
      </c>
      <c r="O83" s="124">
        <v>9957976646</v>
      </c>
      <c r="P83" s="24">
        <v>43631</v>
      </c>
      <c r="Q83" s="18" t="s">
        <v>137</v>
      </c>
      <c r="R83" s="18"/>
      <c r="S83" s="18"/>
      <c r="T83" s="18"/>
    </row>
    <row r="84" spans="1:20" ht="30" x14ac:dyDescent="0.3">
      <c r="A84" s="4">
        <v>80</v>
      </c>
      <c r="B84" s="99" t="s">
        <v>62</v>
      </c>
      <c r="C84" s="207" t="s">
        <v>1015</v>
      </c>
      <c r="D84" s="101" t="s">
        <v>25</v>
      </c>
      <c r="E84" s="210">
        <v>18305040304</v>
      </c>
      <c r="F84" s="207"/>
      <c r="G84" s="209">
        <v>32</v>
      </c>
      <c r="H84" s="209">
        <v>48</v>
      </c>
      <c r="I84" s="59">
        <f t="shared" si="1"/>
        <v>80</v>
      </c>
      <c r="J84" s="214">
        <v>9957520185</v>
      </c>
      <c r="K84" s="213" t="s">
        <v>80</v>
      </c>
      <c r="L84" s="123" t="s">
        <v>81</v>
      </c>
      <c r="M84" s="123">
        <v>9435217504</v>
      </c>
      <c r="N84" s="124" t="s">
        <v>882</v>
      </c>
      <c r="O84" s="124">
        <v>9678077123</v>
      </c>
      <c r="P84" s="24">
        <v>43633</v>
      </c>
      <c r="Q84" s="18" t="s">
        <v>138</v>
      </c>
      <c r="R84" s="18"/>
      <c r="S84" s="18"/>
      <c r="T84" s="18"/>
    </row>
    <row r="85" spans="1:20" x14ac:dyDescent="0.3">
      <c r="A85" s="4">
        <v>81</v>
      </c>
      <c r="B85" s="99" t="s">
        <v>62</v>
      </c>
      <c r="C85" s="207" t="s">
        <v>1016</v>
      </c>
      <c r="D85" s="101" t="s">
        <v>25</v>
      </c>
      <c r="E85" s="210">
        <v>18305040305</v>
      </c>
      <c r="F85" s="207"/>
      <c r="G85" s="211">
        <v>21</v>
      </c>
      <c r="H85" s="211">
        <v>19</v>
      </c>
      <c r="I85" s="59">
        <f t="shared" si="1"/>
        <v>40</v>
      </c>
      <c r="J85" s="214">
        <v>7399938756</v>
      </c>
      <c r="K85" s="213" t="s">
        <v>870</v>
      </c>
      <c r="L85" s="123" t="s">
        <v>871</v>
      </c>
      <c r="M85" s="123">
        <v>94350077674</v>
      </c>
      <c r="N85" s="172" t="s">
        <v>205</v>
      </c>
      <c r="O85" s="172">
        <v>9854764693</v>
      </c>
      <c r="P85" s="24">
        <v>43633</v>
      </c>
      <c r="Q85" s="18" t="s">
        <v>138</v>
      </c>
      <c r="R85" s="18"/>
      <c r="S85" s="18"/>
      <c r="T85" s="18"/>
    </row>
    <row r="86" spans="1:20" x14ac:dyDescent="0.3">
      <c r="A86" s="4">
        <v>82</v>
      </c>
      <c r="B86" s="99" t="s">
        <v>62</v>
      </c>
      <c r="C86" s="207" t="s">
        <v>1017</v>
      </c>
      <c r="D86" s="101" t="s">
        <v>25</v>
      </c>
      <c r="E86" s="210">
        <v>18305040306</v>
      </c>
      <c r="F86" s="207"/>
      <c r="G86" s="211">
        <v>33</v>
      </c>
      <c r="H86" s="211">
        <v>37</v>
      </c>
      <c r="I86" s="59">
        <f t="shared" si="1"/>
        <v>70</v>
      </c>
      <c r="J86" s="214">
        <v>9854455465</v>
      </c>
      <c r="K86" s="213" t="s">
        <v>870</v>
      </c>
      <c r="L86" s="123" t="s">
        <v>871</v>
      </c>
      <c r="M86" s="123">
        <v>94350077674</v>
      </c>
      <c r="N86" s="124" t="s">
        <v>880</v>
      </c>
      <c r="O86" s="124">
        <v>9678163327</v>
      </c>
      <c r="P86" s="24">
        <v>43634</v>
      </c>
      <c r="Q86" s="18" t="s">
        <v>139</v>
      </c>
      <c r="R86" s="18"/>
      <c r="S86" s="18"/>
      <c r="T86" s="18"/>
    </row>
    <row r="87" spans="1:20" x14ac:dyDescent="0.3">
      <c r="A87" s="4">
        <v>83</v>
      </c>
      <c r="B87" s="99" t="s">
        <v>62</v>
      </c>
      <c r="C87" s="207" t="s">
        <v>1018</v>
      </c>
      <c r="D87" s="101" t="s">
        <v>25</v>
      </c>
      <c r="E87" s="210">
        <v>18305040307</v>
      </c>
      <c r="F87" s="207"/>
      <c r="G87" s="211">
        <v>28</v>
      </c>
      <c r="H87" s="211">
        <v>37</v>
      </c>
      <c r="I87" s="59">
        <f t="shared" si="1"/>
        <v>65</v>
      </c>
      <c r="J87" s="214">
        <v>9957240463</v>
      </c>
      <c r="K87" s="213" t="s">
        <v>870</v>
      </c>
      <c r="L87" s="123" t="s">
        <v>871</v>
      </c>
      <c r="M87" s="123">
        <v>94350077674</v>
      </c>
      <c r="N87" s="124" t="s">
        <v>880</v>
      </c>
      <c r="O87" s="124">
        <v>9678163327</v>
      </c>
      <c r="P87" s="24">
        <v>43634</v>
      </c>
      <c r="Q87" s="18" t="s">
        <v>139</v>
      </c>
      <c r="R87" s="18"/>
      <c r="S87" s="18"/>
      <c r="T87" s="18"/>
    </row>
    <row r="88" spans="1:20" ht="30" x14ac:dyDescent="0.3">
      <c r="A88" s="4">
        <v>84</v>
      </c>
      <c r="B88" s="99" t="s">
        <v>62</v>
      </c>
      <c r="C88" s="207" t="s">
        <v>1019</v>
      </c>
      <c r="D88" s="101" t="s">
        <v>25</v>
      </c>
      <c r="E88" s="210">
        <v>18305040308</v>
      </c>
      <c r="F88" s="207"/>
      <c r="G88" s="209">
        <v>44</v>
      </c>
      <c r="H88" s="209">
        <v>48</v>
      </c>
      <c r="I88" s="59">
        <f t="shared" si="1"/>
        <v>92</v>
      </c>
      <c r="J88" s="214">
        <v>9707573466</v>
      </c>
      <c r="K88" s="213" t="s">
        <v>870</v>
      </c>
      <c r="L88" s="123" t="s">
        <v>871</v>
      </c>
      <c r="M88" s="123">
        <v>94350077674</v>
      </c>
      <c r="N88" s="124" t="s">
        <v>880</v>
      </c>
      <c r="O88" s="124">
        <v>9678163327</v>
      </c>
      <c r="P88" s="24">
        <v>43635</v>
      </c>
      <c r="Q88" s="18" t="s">
        <v>140</v>
      </c>
      <c r="R88" s="18"/>
      <c r="S88" s="18"/>
      <c r="T88" s="18"/>
    </row>
    <row r="89" spans="1:20" x14ac:dyDescent="0.3">
      <c r="A89" s="4">
        <v>85</v>
      </c>
      <c r="B89" s="99"/>
      <c r="C89" s="116" t="s">
        <v>1060</v>
      </c>
      <c r="D89" s="101" t="s">
        <v>25</v>
      </c>
      <c r="E89" s="113">
        <v>18305100710</v>
      </c>
      <c r="F89" s="116"/>
      <c r="G89" s="114">
        <v>33</v>
      </c>
      <c r="H89" s="115">
        <v>28</v>
      </c>
      <c r="I89" s="59">
        <f t="shared" si="1"/>
        <v>61</v>
      </c>
      <c r="J89" s="132">
        <v>8822678991</v>
      </c>
      <c r="K89" s="101" t="s">
        <v>860</v>
      </c>
      <c r="L89" s="119" t="s">
        <v>861</v>
      </c>
      <c r="M89" s="119">
        <v>9435403578</v>
      </c>
      <c r="N89" s="212" t="s">
        <v>1074</v>
      </c>
      <c r="O89" s="212">
        <v>9954599285</v>
      </c>
      <c r="P89" s="24">
        <v>43636</v>
      </c>
      <c r="Q89" s="18" t="s">
        <v>141</v>
      </c>
      <c r="R89" s="18"/>
      <c r="S89" s="18"/>
      <c r="T89" s="18"/>
    </row>
    <row r="90" spans="1:20" ht="30" x14ac:dyDescent="0.3">
      <c r="A90" s="4">
        <v>86</v>
      </c>
      <c r="B90" s="99" t="s">
        <v>62</v>
      </c>
      <c r="C90" s="100" t="s">
        <v>1061</v>
      </c>
      <c r="D90" s="101" t="s">
        <v>23</v>
      </c>
      <c r="E90" s="102" t="s">
        <v>1062</v>
      </c>
      <c r="F90" s="100" t="s">
        <v>1061</v>
      </c>
      <c r="G90" s="103">
        <v>93</v>
      </c>
      <c r="H90" s="103">
        <v>84</v>
      </c>
      <c r="I90" s="59">
        <f t="shared" si="1"/>
        <v>177</v>
      </c>
      <c r="J90" s="123" t="s">
        <v>1075</v>
      </c>
      <c r="K90" s="101" t="s">
        <v>860</v>
      </c>
      <c r="L90" s="119" t="s">
        <v>861</v>
      </c>
      <c r="M90" s="119">
        <v>9435403578</v>
      </c>
      <c r="N90" s="212" t="s">
        <v>1074</v>
      </c>
      <c r="O90" s="212">
        <v>9954599285</v>
      </c>
      <c r="P90" s="24">
        <v>43637</v>
      </c>
      <c r="Q90" s="18" t="s">
        <v>142</v>
      </c>
      <c r="R90" s="18"/>
      <c r="S90" s="18"/>
      <c r="T90" s="18"/>
    </row>
    <row r="91" spans="1:20" x14ac:dyDescent="0.3">
      <c r="A91" s="4">
        <v>87</v>
      </c>
      <c r="B91" s="99" t="s">
        <v>62</v>
      </c>
      <c r="C91" s="116" t="s">
        <v>1063</v>
      </c>
      <c r="D91" s="101" t="s">
        <v>25</v>
      </c>
      <c r="E91" s="113">
        <v>18305100711</v>
      </c>
      <c r="F91" s="116"/>
      <c r="G91" s="111">
        <v>21</v>
      </c>
      <c r="H91" s="112">
        <v>23</v>
      </c>
      <c r="I91" s="59">
        <f t="shared" si="1"/>
        <v>44</v>
      </c>
      <c r="J91" s="132">
        <v>8822678969</v>
      </c>
      <c r="K91" s="101" t="s">
        <v>860</v>
      </c>
      <c r="L91" s="119" t="s">
        <v>861</v>
      </c>
      <c r="M91" s="119">
        <v>9435403578</v>
      </c>
      <c r="N91" s="212" t="s">
        <v>1074</v>
      </c>
      <c r="O91" s="212">
        <v>9954599285</v>
      </c>
      <c r="P91" s="24">
        <v>43638</v>
      </c>
      <c r="Q91" s="18" t="s">
        <v>137</v>
      </c>
      <c r="R91" s="18"/>
      <c r="S91" s="18"/>
      <c r="T91" s="18"/>
    </row>
    <row r="92" spans="1:20" ht="30" x14ac:dyDescent="0.3">
      <c r="A92" s="4">
        <v>88</v>
      </c>
      <c r="B92" s="99" t="s">
        <v>62</v>
      </c>
      <c r="C92" s="100" t="s">
        <v>1061</v>
      </c>
      <c r="D92" s="101" t="s">
        <v>23</v>
      </c>
      <c r="E92" s="102" t="s">
        <v>1062</v>
      </c>
      <c r="F92" s="100" t="s">
        <v>1061</v>
      </c>
      <c r="G92" s="103">
        <v>56</v>
      </c>
      <c r="H92" s="103">
        <v>78</v>
      </c>
      <c r="I92" s="59">
        <f t="shared" si="1"/>
        <v>134</v>
      </c>
      <c r="J92" s="132">
        <v>9957257131</v>
      </c>
      <c r="K92" s="101" t="s">
        <v>860</v>
      </c>
      <c r="L92" s="119" t="s">
        <v>861</v>
      </c>
      <c r="M92" s="119">
        <v>9435403578</v>
      </c>
      <c r="N92" s="212" t="s">
        <v>1074</v>
      </c>
      <c r="O92" s="212">
        <v>9954599285</v>
      </c>
      <c r="P92" s="24">
        <v>43639</v>
      </c>
      <c r="Q92" s="18" t="s">
        <v>138</v>
      </c>
      <c r="R92" s="18"/>
      <c r="S92" s="18"/>
      <c r="T92" s="18"/>
    </row>
    <row r="93" spans="1:20" ht="27" x14ac:dyDescent="0.3">
      <c r="A93" s="4">
        <v>89</v>
      </c>
      <c r="B93" s="99" t="s">
        <v>62</v>
      </c>
      <c r="C93" s="116" t="s">
        <v>1064</v>
      </c>
      <c r="D93" s="101" t="s">
        <v>25</v>
      </c>
      <c r="E93" s="113">
        <v>18305100712</v>
      </c>
      <c r="F93" s="116"/>
      <c r="G93" s="111">
        <v>35</v>
      </c>
      <c r="H93" s="112">
        <v>31</v>
      </c>
      <c r="I93" s="59">
        <f t="shared" si="1"/>
        <v>66</v>
      </c>
      <c r="J93" s="132">
        <v>9957257132</v>
      </c>
      <c r="K93" s="101" t="s">
        <v>860</v>
      </c>
      <c r="L93" s="119" t="s">
        <v>861</v>
      </c>
      <c r="M93" s="119">
        <v>9435403578</v>
      </c>
      <c r="N93" s="212" t="s">
        <v>1074</v>
      </c>
      <c r="O93" s="212">
        <v>9954599285</v>
      </c>
      <c r="P93" s="24">
        <v>43640</v>
      </c>
      <c r="Q93" s="18" t="s">
        <v>139</v>
      </c>
      <c r="R93" s="18"/>
      <c r="S93" s="18"/>
      <c r="T93" s="18"/>
    </row>
    <row r="94" spans="1:20" ht="45" x14ac:dyDescent="0.3">
      <c r="A94" s="4">
        <v>90</v>
      </c>
      <c r="B94" s="99" t="s">
        <v>62</v>
      </c>
      <c r="C94" s="100" t="s">
        <v>1065</v>
      </c>
      <c r="D94" s="101" t="s">
        <v>23</v>
      </c>
      <c r="E94" s="102" t="s">
        <v>1066</v>
      </c>
      <c r="F94" s="100" t="s">
        <v>1065</v>
      </c>
      <c r="G94" s="103">
        <v>67</v>
      </c>
      <c r="H94" s="103">
        <v>77</v>
      </c>
      <c r="I94" s="59">
        <f t="shared" si="1"/>
        <v>144</v>
      </c>
      <c r="J94" s="123" t="s">
        <v>1076</v>
      </c>
      <c r="K94" s="101" t="s">
        <v>860</v>
      </c>
      <c r="L94" s="119"/>
      <c r="M94" s="109"/>
      <c r="N94" s="101"/>
      <c r="O94" s="101"/>
      <c r="P94" s="24">
        <v>43641</v>
      </c>
      <c r="Q94" s="18" t="s">
        <v>140</v>
      </c>
      <c r="R94" s="18"/>
      <c r="S94" s="18"/>
      <c r="T94" s="18"/>
    </row>
    <row r="95" spans="1:20" ht="27" x14ac:dyDescent="0.3">
      <c r="A95" s="4">
        <v>91</v>
      </c>
      <c r="B95" s="99" t="s">
        <v>62</v>
      </c>
      <c r="C95" s="116" t="s">
        <v>1067</v>
      </c>
      <c r="D95" s="101" t="s">
        <v>25</v>
      </c>
      <c r="E95" s="113">
        <v>18305100713</v>
      </c>
      <c r="F95" s="116"/>
      <c r="G95" s="111">
        <v>21</v>
      </c>
      <c r="H95" s="112">
        <v>21</v>
      </c>
      <c r="I95" s="59">
        <f t="shared" si="1"/>
        <v>42</v>
      </c>
      <c r="J95" s="132">
        <v>9678398980</v>
      </c>
      <c r="K95" s="101" t="s">
        <v>860</v>
      </c>
      <c r="L95" s="119" t="s">
        <v>861</v>
      </c>
      <c r="M95" s="119">
        <v>9435403578</v>
      </c>
      <c r="N95" s="212" t="s">
        <v>1074</v>
      </c>
      <c r="O95" s="212">
        <v>9954599285</v>
      </c>
      <c r="P95" s="24">
        <v>43641</v>
      </c>
      <c r="Q95" s="18" t="s">
        <v>140</v>
      </c>
      <c r="R95" s="18"/>
      <c r="S95" s="18"/>
      <c r="T95" s="18"/>
    </row>
    <row r="96" spans="1:20" ht="45" x14ac:dyDescent="0.3">
      <c r="A96" s="4">
        <v>92</v>
      </c>
      <c r="B96" s="99" t="s">
        <v>62</v>
      </c>
      <c r="C96" s="100" t="s">
        <v>1065</v>
      </c>
      <c r="D96" s="101" t="s">
        <v>23</v>
      </c>
      <c r="E96" s="102" t="s">
        <v>1066</v>
      </c>
      <c r="F96" s="100" t="s">
        <v>1065</v>
      </c>
      <c r="G96" s="103">
        <v>78</v>
      </c>
      <c r="H96" s="103">
        <v>54</v>
      </c>
      <c r="I96" s="59">
        <f t="shared" si="1"/>
        <v>132</v>
      </c>
      <c r="J96" s="123" t="s">
        <v>1076</v>
      </c>
      <c r="K96" s="101" t="s">
        <v>860</v>
      </c>
      <c r="L96" s="119" t="s">
        <v>861</v>
      </c>
      <c r="M96" s="119">
        <v>9435403578</v>
      </c>
      <c r="N96" s="212" t="s">
        <v>1074</v>
      </c>
      <c r="O96" s="212">
        <v>9954599285</v>
      </c>
      <c r="P96" s="24">
        <v>43642</v>
      </c>
      <c r="Q96" s="18" t="s">
        <v>141</v>
      </c>
      <c r="R96" s="18"/>
      <c r="S96" s="18"/>
      <c r="T96" s="18"/>
    </row>
    <row r="97" spans="1:20" x14ac:dyDescent="0.3">
      <c r="A97" s="4">
        <v>93</v>
      </c>
      <c r="B97" s="99" t="s">
        <v>62</v>
      </c>
      <c r="C97" s="116" t="s">
        <v>1068</v>
      </c>
      <c r="D97" s="101" t="s">
        <v>25</v>
      </c>
      <c r="E97" s="113">
        <v>18305100714</v>
      </c>
      <c r="F97" s="116"/>
      <c r="G97" s="114">
        <v>22</v>
      </c>
      <c r="H97" s="115">
        <v>28</v>
      </c>
      <c r="I97" s="59">
        <f t="shared" si="1"/>
        <v>50</v>
      </c>
      <c r="J97" s="132">
        <v>8822937193</v>
      </c>
      <c r="K97" s="101" t="s">
        <v>860</v>
      </c>
      <c r="L97" s="119" t="s">
        <v>861</v>
      </c>
      <c r="M97" s="119">
        <v>9435403578</v>
      </c>
      <c r="N97" s="212" t="s">
        <v>1074</v>
      </c>
      <c r="O97" s="212">
        <v>9954599285</v>
      </c>
      <c r="P97" s="24">
        <v>43643</v>
      </c>
      <c r="Q97" s="18" t="s">
        <v>142</v>
      </c>
      <c r="R97" s="18"/>
      <c r="S97" s="18"/>
      <c r="T97" s="18"/>
    </row>
    <row r="98" spans="1:20" x14ac:dyDescent="0.3">
      <c r="A98" s="4">
        <v>94</v>
      </c>
      <c r="B98" s="99" t="s">
        <v>62</v>
      </c>
      <c r="C98" s="100" t="s">
        <v>1069</v>
      </c>
      <c r="D98" s="101" t="s">
        <v>23</v>
      </c>
      <c r="E98" s="102" t="s">
        <v>1070</v>
      </c>
      <c r="F98" s="100" t="s">
        <v>79</v>
      </c>
      <c r="G98" s="103">
        <v>81</v>
      </c>
      <c r="H98" s="103">
        <v>59</v>
      </c>
      <c r="I98" s="59">
        <f t="shared" si="1"/>
        <v>140</v>
      </c>
      <c r="J98" s="123" t="s">
        <v>1077</v>
      </c>
      <c r="K98" s="101" t="s">
        <v>860</v>
      </c>
      <c r="L98" s="119" t="s">
        <v>861</v>
      </c>
      <c r="M98" s="119">
        <v>9435403578</v>
      </c>
      <c r="N98" s="212" t="s">
        <v>1074</v>
      </c>
      <c r="O98" s="212">
        <v>9954599285</v>
      </c>
      <c r="P98" s="24">
        <v>43644</v>
      </c>
      <c r="Q98" s="18" t="s">
        <v>137</v>
      </c>
      <c r="R98" s="18"/>
      <c r="S98" s="18"/>
      <c r="T98" s="18"/>
    </row>
    <row r="99" spans="1:20" ht="27" x14ac:dyDescent="0.3">
      <c r="A99" s="4">
        <v>95</v>
      </c>
      <c r="B99" s="99" t="s">
        <v>62</v>
      </c>
      <c r="C99" s="116" t="s">
        <v>1071</v>
      </c>
      <c r="D99" s="101" t="s">
        <v>25</v>
      </c>
      <c r="E99" s="113">
        <v>18305100715</v>
      </c>
      <c r="F99" s="116"/>
      <c r="G99" s="111">
        <v>29</v>
      </c>
      <c r="H99" s="112">
        <v>28</v>
      </c>
      <c r="I99" s="59">
        <f t="shared" si="1"/>
        <v>57</v>
      </c>
      <c r="J99" s="132">
        <v>9706431633</v>
      </c>
      <c r="K99" s="101" t="s">
        <v>860</v>
      </c>
      <c r="L99" s="119" t="s">
        <v>861</v>
      </c>
      <c r="M99" s="119">
        <v>9435403578</v>
      </c>
      <c r="N99" s="212" t="s">
        <v>1074</v>
      </c>
      <c r="O99" s="212">
        <v>9954599285</v>
      </c>
      <c r="P99" s="24">
        <v>43644</v>
      </c>
      <c r="Q99" s="18" t="s">
        <v>137</v>
      </c>
      <c r="R99" s="18"/>
      <c r="S99" s="18"/>
      <c r="T99" s="18"/>
    </row>
    <row r="100" spans="1:20" x14ac:dyDescent="0.3">
      <c r="A100" s="4">
        <v>96</v>
      </c>
      <c r="B100" s="99" t="s">
        <v>62</v>
      </c>
      <c r="C100" s="116" t="s">
        <v>1072</v>
      </c>
      <c r="D100" s="101" t="s">
        <v>25</v>
      </c>
      <c r="E100" s="113">
        <v>18305100716</v>
      </c>
      <c r="F100" s="116"/>
      <c r="G100" s="114">
        <v>22</v>
      </c>
      <c r="H100" s="115">
        <v>18</v>
      </c>
      <c r="I100" s="59">
        <f t="shared" si="1"/>
        <v>40</v>
      </c>
      <c r="J100" s="132">
        <v>9401399035</v>
      </c>
      <c r="K100" s="101" t="s">
        <v>860</v>
      </c>
      <c r="L100" s="119" t="s">
        <v>861</v>
      </c>
      <c r="M100" s="119">
        <v>9435403578</v>
      </c>
      <c r="N100" s="212" t="s">
        <v>1074</v>
      </c>
      <c r="O100" s="212">
        <v>9954599285</v>
      </c>
      <c r="P100" s="24">
        <v>43646</v>
      </c>
      <c r="Q100" s="18" t="s">
        <v>138</v>
      </c>
      <c r="R100" s="18"/>
      <c r="S100" s="18"/>
      <c r="T100" s="18"/>
    </row>
    <row r="101" spans="1:20" x14ac:dyDescent="0.3">
      <c r="A101" s="4">
        <v>97</v>
      </c>
      <c r="B101" s="99" t="s">
        <v>62</v>
      </c>
      <c r="C101" s="137" t="s">
        <v>1073</v>
      </c>
      <c r="D101" s="101" t="s">
        <v>25</v>
      </c>
      <c r="E101" s="215">
        <v>18305040227</v>
      </c>
      <c r="F101" s="137"/>
      <c r="G101" s="140">
        <v>22</v>
      </c>
      <c r="H101" s="126">
        <v>18</v>
      </c>
      <c r="I101" s="59">
        <f t="shared" si="1"/>
        <v>40</v>
      </c>
      <c r="J101" s="214">
        <v>9864544691</v>
      </c>
      <c r="K101" s="101" t="s">
        <v>877</v>
      </c>
      <c r="L101" s="76" t="s">
        <v>878</v>
      </c>
      <c r="M101" s="76">
        <v>9435068475</v>
      </c>
      <c r="N101" s="212" t="s">
        <v>1074</v>
      </c>
      <c r="O101" s="212">
        <v>9954599285</v>
      </c>
      <c r="P101" s="24">
        <v>43646</v>
      </c>
      <c r="Q101" s="18" t="s">
        <v>138</v>
      </c>
      <c r="R101" s="18"/>
      <c r="S101" s="18"/>
      <c r="T101" s="18"/>
    </row>
    <row r="102" spans="1:20" x14ac:dyDescent="0.3">
      <c r="A102" s="4">
        <v>98</v>
      </c>
      <c r="B102" s="99"/>
      <c r="C102" s="100"/>
      <c r="D102" s="101"/>
      <c r="E102" s="102"/>
      <c r="F102" s="100"/>
      <c r="G102" s="103"/>
      <c r="H102" s="103"/>
      <c r="I102" s="59">
        <f t="shared" si="1"/>
        <v>0</v>
      </c>
      <c r="J102" s="123"/>
      <c r="K102" s="101"/>
      <c r="L102" s="76"/>
      <c r="M102" s="76"/>
      <c r="N102" s="101"/>
      <c r="O102" s="101"/>
      <c r="P102" s="24"/>
      <c r="Q102" s="18"/>
      <c r="R102" s="18"/>
      <c r="S102" s="18"/>
      <c r="T102" s="18"/>
    </row>
    <row r="103" spans="1:20" x14ac:dyDescent="0.3">
      <c r="A103" s="4">
        <v>99</v>
      </c>
      <c r="B103" s="99"/>
      <c r="C103" s="100"/>
      <c r="D103" s="101"/>
      <c r="E103" s="102"/>
      <c r="F103" s="100"/>
      <c r="G103" s="103"/>
      <c r="H103" s="103"/>
      <c r="I103" s="59">
        <f t="shared" si="1"/>
        <v>0</v>
      </c>
      <c r="J103" s="18"/>
      <c r="K103" s="18"/>
      <c r="L103" s="18"/>
      <c r="M103" s="18"/>
      <c r="N103" s="18"/>
      <c r="O103" s="18"/>
      <c r="P103" s="24"/>
      <c r="Q103" s="18"/>
      <c r="R103" s="18"/>
      <c r="S103" s="18"/>
      <c r="T103" s="18"/>
    </row>
    <row r="104" spans="1:20" x14ac:dyDescent="0.3">
      <c r="A104" s="4">
        <v>100</v>
      </c>
      <c r="B104" s="99"/>
      <c r="C104" s="18"/>
      <c r="D104" s="18"/>
      <c r="E104" s="19"/>
      <c r="F104" s="18"/>
      <c r="G104" s="19"/>
      <c r="H104" s="19"/>
      <c r="I104" s="59">
        <f t="shared" si="1"/>
        <v>0</v>
      </c>
      <c r="J104" s="18"/>
      <c r="K104" s="18"/>
      <c r="L104" s="18"/>
      <c r="M104" s="18"/>
      <c r="N104" s="18"/>
      <c r="O104" s="18"/>
      <c r="P104" s="24"/>
      <c r="Q104" s="18"/>
      <c r="R104" s="18"/>
      <c r="S104" s="18"/>
      <c r="T104" s="18"/>
    </row>
    <row r="105" spans="1:20" x14ac:dyDescent="0.3">
      <c r="A105" s="4">
        <v>101</v>
      </c>
      <c r="B105" s="99"/>
      <c r="C105" s="18"/>
      <c r="D105" s="18"/>
      <c r="E105" s="19"/>
      <c r="F105" s="18"/>
      <c r="G105" s="19"/>
      <c r="H105" s="19"/>
      <c r="I105" s="59">
        <f t="shared" si="1"/>
        <v>0</v>
      </c>
      <c r="J105" s="18"/>
      <c r="K105" s="18"/>
      <c r="L105" s="18"/>
      <c r="M105" s="18"/>
      <c r="N105" s="18"/>
      <c r="O105" s="18"/>
      <c r="P105" s="24"/>
      <c r="Q105" s="18"/>
      <c r="R105" s="18"/>
      <c r="S105" s="18"/>
      <c r="T105" s="18"/>
    </row>
    <row r="106" spans="1:20" x14ac:dyDescent="0.3">
      <c r="A106" s="4">
        <v>102</v>
      </c>
      <c r="B106" s="99"/>
      <c r="C106" s="18"/>
      <c r="D106" s="18"/>
      <c r="E106" s="19"/>
      <c r="F106" s="18"/>
      <c r="G106" s="19"/>
      <c r="H106" s="19"/>
      <c r="I106" s="59">
        <f t="shared" si="1"/>
        <v>0</v>
      </c>
      <c r="J106" s="18"/>
      <c r="K106" s="18"/>
      <c r="L106" s="18"/>
      <c r="M106" s="18"/>
      <c r="N106" s="18"/>
      <c r="O106" s="18"/>
      <c r="P106" s="24"/>
      <c r="Q106" s="18"/>
      <c r="R106" s="18"/>
      <c r="S106" s="18"/>
      <c r="T106" s="18"/>
    </row>
    <row r="107" spans="1:20" x14ac:dyDescent="0.3">
      <c r="A107" s="4">
        <v>103</v>
      </c>
      <c r="B107" s="99"/>
      <c r="C107" s="18"/>
      <c r="D107" s="18"/>
      <c r="E107" s="19"/>
      <c r="F107" s="18"/>
      <c r="G107" s="19"/>
      <c r="H107" s="19"/>
      <c r="I107" s="59">
        <f t="shared" si="1"/>
        <v>0</v>
      </c>
      <c r="J107" s="18"/>
      <c r="K107" s="18"/>
      <c r="L107" s="18"/>
      <c r="M107" s="18"/>
      <c r="N107" s="18"/>
      <c r="O107" s="18"/>
      <c r="P107" s="24"/>
      <c r="Q107" s="18"/>
      <c r="R107" s="18"/>
      <c r="S107" s="18"/>
      <c r="T107" s="18"/>
    </row>
    <row r="108" spans="1:20" x14ac:dyDescent="0.3">
      <c r="A108" s="4">
        <v>104</v>
      </c>
      <c r="B108" s="99"/>
      <c r="C108" s="18"/>
      <c r="D108" s="18"/>
      <c r="E108" s="19"/>
      <c r="F108" s="18"/>
      <c r="G108" s="19"/>
      <c r="H108" s="19"/>
      <c r="I108" s="59">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x14ac:dyDescent="0.3">
      <c r="A165" s="21" t="s">
        <v>11</v>
      </c>
      <c r="B165" s="39"/>
      <c r="C165" s="21">
        <f>COUNTIFS(C5:C164,"*")</f>
        <v>95</v>
      </c>
      <c r="D165" s="21"/>
      <c r="E165" s="13"/>
      <c r="F165" s="21"/>
      <c r="G165" s="60">
        <f>SUM(G5:G164)</f>
        <v>2935</v>
      </c>
      <c r="H165" s="60">
        <f>SUM(H5:H164)</f>
        <v>3045</v>
      </c>
      <c r="I165" s="60">
        <f>SUM(I5:I164)</f>
        <v>5980</v>
      </c>
      <c r="J165" s="21"/>
      <c r="K165" s="21"/>
      <c r="L165" s="21"/>
      <c r="M165" s="21"/>
      <c r="N165" s="21"/>
      <c r="O165" s="21"/>
      <c r="P165" s="14"/>
      <c r="Q165" s="21"/>
      <c r="R165" s="21"/>
      <c r="S165" s="21"/>
      <c r="T165" s="12"/>
    </row>
    <row r="166" spans="1:20" x14ac:dyDescent="0.3">
      <c r="A166" s="44" t="s">
        <v>62</v>
      </c>
      <c r="B166" s="10">
        <f>COUNTIF(B$5:B$164,"Team 1")</f>
        <v>29</v>
      </c>
      <c r="C166" s="44" t="s">
        <v>25</v>
      </c>
      <c r="D166" s="10">
        <f>COUNTIF(D5:D164,"Anganwadi")</f>
        <v>57</v>
      </c>
    </row>
    <row r="167" spans="1:20" x14ac:dyDescent="0.3">
      <c r="A167" s="44" t="s">
        <v>63</v>
      </c>
      <c r="B167" s="10">
        <f>COUNTIF(B$6:B$164,"Team 2")</f>
        <v>64</v>
      </c>
      <c r="C167" s="44" t="s">
        <v>23</v>
      </c>
      <c r="D167" s="10">
        <f>COUNTIF(D5:D164,"School")</f>
        <v>38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73" zoomScaleNormal="73" workbookViewId="0">
      <pane xSplit="3" ySplit="4" topLeftCell="D146" activePane="bottomRight" state="frozen"/>
      <selection pane="topRight" activeCell="C1" sqref="C1"/>
      <selection pane="bottomLeft" activeCell="A5" sqref="A5"/>
      <selection pane="bottomRight" activeCell="J146" sqref="J146"/>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281" t="s">
        <v>70</v>
      </c>
      <c r="B1" s="281"/>
      <c r="C1" s="281"/>
      <c r="D1" s="55"/>
      <c r="E1" s="55"/>
      <c r="F1" s="55"/>
      <c r="G1" s="55"/>
      <c r="H1" s="55"/>
      <c r="I1" s="55"/>
      <c r="J1" s="55"/>
      <c r="K1" s="55"/>
      <c r="L1" s="55"/>
      <c r="M1" s="283"/>
      <c r="N1" s="283"/>
      <c r="O1" s="283"/>
      <c r="P1" s="283"/>
      <c r="Q1" s="283"/>
      <c r="R1" s="283"/>
      <c r="S1" s="283"/>
      <c r="T1" s="283"/>
    </row>
    <row r="2" spans="1:20" x14ac:dyDescent="0.3">
      <c r="A2" s="277" t="s">
        <v>59</v>
      </c>
      <c r="B2" s="278"/>
      <c r="C2" s="278"/>
      <c r="D2" s="25">
        <v>43647</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23" t="s">
        <v>9</v>
      </c>
      <c r="H4" s="23" t="s">
        <v>10</v>
      </c>
      <c r="I4" s="23" t="s">
        <v>11</v>
      </c>
      <c r="J4" s="272"/>
      <c r="K4" s="276"/>
      <c r="L4" s="276"/>
      <c r="M4" s="276"/>
      <c r="N4" s="276"/>
      <c r="O4" s="276"/>
      <c r="P4" s="273"/>
      <c r="Q4" s="273"/>
      <c r="R4" s="272"/>
      <c r="S4" s="272"/>
      <c r="T4" s="272"/>
    </row>
    <row r="5" spans="1:20" ht="27" x14ac:dyDescent="0.3">
      <c r="A5" s="4">
        <v>1</v>
      </c>
      <c r="B5" s="17" t="s">
        <v>62</v>
      </c>
      <c r="C5" s="65" t="s">
        <v>503</v>
      </c>
      <c r="D5" s="18" t="s">
        <v>25</v>
      </c>
      <c r="E5" s="67">
        <v>18305101901</v>
      </c>
      <c r="F5" s="65"/>
      <c r="G5" s="92">
        <v>5</v>
      </c>
      <c r="H5" s="93">
        <v>7</v>
      </c>
      <c r="I5" s="59">
        <f>SUM(G5:H5)</f>
        <v>12</v>
      </c>
      <c r="J5" s="93">
        <v>9954969402</v>
      </c>
      <c r="K5" s="18" t="s">
        <v>585</v>
      </c>
      <c r="L5" s="96" t="s">
        <v>586</v>
      </c>
      <c r="M5" s="96">
        <v>9401451502</v>
      </c>
      <c r="N5" s="18" t="s">
        <v>587</v>
      </c>
      <c r="O5" s="77">
        <v>8011735534</v>
      </c>
      <c r="P5" s="49">
        <v>43647</v>
      </c>
      <c r="Q5" s="48" t="s">
        <v>138</v>
      </c>
      <c r="R5" s="48"/>
      <c r="S5" s="18"/>
      <c r="T5" s="18"/>
    </row>
    <row r="6" spans="1:20" x14ac:dyDescent="0.3">
      <c r="A6" s="4">
        <v>2</v>
      </c>
      <c r="B6" s="17" t="s">
        <v>62</v>
      </c>
      <c r="C6" s="65" t="s">
        <v>504</v>
      </c>
      <c r="D6" s="18" t="s">
        <v>25</v>
      </c>
      <c r="E6" s="67">
        <v>18305101902</v>
      </c>
      <c r="F6" s="65"/>
      <c r="G6" s="92">
        <v>6</v>
      </c>
      <c r="H6" s="93">
        <v>9</v>
      </c>
      <c r="I6" s="59">
        <f t="shared" ref="I6:I69" si="0">SUM(G6:H6)</f>
        <v>15</v>
      </c>
      <c r="J6" s="93">
        <v>9957386681</v>
      </c>
      <c r="K6" s="18" t="s">
        <v>585</v>
      </c>
      <c r="L6" s="96" t="s">
        <v>586</v>
      </c>
      <c r="M6" s="96">
        <v>9401451502</v>
      </c>
      <c r="N6" s="18" t="s">
        <v>587</v>
      </c>
      <c r="O6" s="77">
        <v>8011735534</v>
      </c>
      <c r="P6" s="49">
        <v>43647</v>
      </c>
      <c r="Q6" s="48" t="s">
        <v>138</v>
      </c>
      <c r="R6" s="48"/>
      <c r="S6" s="18"/>
      <c r="T6" s="18"/>
    </row>
    <row r="7" spans="1:20" ht="27" x14ac:dyDescent="0.3">
      <c r="A7" s="4">
        <v>3</v>
      </c>
      <c r="B7" s="17" t="s">
        <v>62</v>
      </c>
      <c r="C7" s="65" t="s">
        <v>505</v>
      </c>
      <c r="D7" s="18" t="s">
        <v>25</v>
      </c>
      <c r="E7" s="67">
        <v>18305101903</v>
      </c>
      <c r="F7" s="65"/>
      <c r="G7" s="92">
        <v>13</v>
      </c>
      <c r="H7" s="93">
        <v>13</v>
      </c>
      <c r="I7" s="59">
        <f t="shared" si="0"/>
        <v>26</v>
      </c>
      <c r="J7" s="93">
        <v>9864971716</v>
      </c>
      <c r="K7" s="18" t="s">
        <v>588</v>
      </c>
      <c r="L7" s="96" t="s">
        <v>589</v>
      </c>
      <c r="M7" s="96">
        <v>9401451501</v>
      </c>
      <c r="N7" s="77" t="s">
        <v>590</v>
      </c>
      <c r="O7" s="77">
        <v>8011673505</v>
      </c>
      <c r="P7" s="49">
        <v>43647</v>
      </c>
      <c r="Q7" s="48" t="s">
        <v>138</v>
      </c>
      <c r="R7" s="48"/>
      <c r="S7" s="18"/>
      <c r="T7" s="18"/>
    </row>
    <row r="8" spans="1:20" ht="27" x14ac:dyDescent="0.3">
      <c r="A8" s="4">
        <v>4</v>
      </c>
      <c r="B8" s="17" t="s">
        <v>62</v>
      </c>
      <c r="C8" s="65" t="s">
        <v>506</v>
      </c>
      <c r="D8" s="18" t="s">
        <v>25</v>
      </c>
      <c r="E8" s="67">
        <v>18305101904</v>
      </c>
      <c r="F8" s="65"/>
      <c r="G8" s="92">
        <v>13</v>
      </c>
      <c r="H8" s="93">
        <v>13</v>
      </c>
      <c r="I8" s="59">
        <f t="shared" si="0"/>
        <v>26</v>
      </c>
      <c r="J8" s="93">
        <v>8011349095</v>
      </c>
      <c r="K8" s="18" t="s">
        <v>588</v>
      </c>
      <c r="L8" s="96" t="s">
        <v>589</v>
      </c>
      <c r="M8" s="96">
        <v>9401451501</v>
      </c>
      <c r="N8" s="77" t="s">
        <v>591</v>
      </c>
      <c r="O8" s="77">
        <v>9678359970</v>
      </c>
      <c r="P8" s="49">
        <v>43647</v>
      </c>
      <c r="Q8" s="48" t="s">
        <v>138</v>
      </c>
      <c r="R8" s="48"/>
      <c r="S8" s="18"/>
      <c r="T8" s="18"/>
    </row>
    <row r="9" spans="1:20" ht="27" x14ac:dyDescent="0.3">
      <c r="A9" s="4">
        <v>5</v>
      </c>
      <c r="B9" s="17" t="s">
        <v>62</v>
      </c>
      <c r="C9" s="65" t="s">
        <v>507</v>
      </c>
      <c r="D9" s="18" t="s">
        <v>25</v>
      </c>
      <c r="E9" s="67">
        <v>18305101905</v>
      </c>
      <c r="F9" s="65"/>
      <c r="G9" s="92">
        <v>7</v>
      </c>
      <c r="H9" s="93">
        <v>9</v>
      </c>
      <c r="I9" s="59">
        <f t="shared" si="0"/>
        <v>16</v>
      </c>
      <c r="J9" s="93">
        <v>7896223060</v>
      </c>
      <c r="K9" s="18" t="s">
        <v>588</v>
      </c>
      <c r="L9" s="96" t="s">
        <v>589</v>
      </c>
      <c r="M9" s="96">
        <v>9401451501</v>
      </c>
      <c r="N9" s="77" t="s">
        <v>591</v>
      </c>
      <c r="O9" s="77">
        <v>9678359970</v>
      </c>
      <c r="P9" s="49">
        <v>43647</v>
      </c>
      <c r="Q9" s="48" t="s">
        <v>138</v>
      </c>
      <c r="R9" s="48"/>
      <c r="S9" s="18"/>
      <c r="T9" s="18"/>
    </row>
    <row r="10" spans="1:20" ht="27" x14ac:dyDescent="0.3">
      <c r="A10" s="4">
        <v>6</v>
      </c>
      <c r="B10" s="17" t="s">
        <v>62</v>
      </c>
      <c r="C10" s="65" t="s">
        <v>508</v>
      </c>
      <c r="D10" s="18" t="s">
        <v>25</v>
      </c>
      <c r="E10" s="67">
        <v>18305101906</v>
      </c>
      <c r="F10" s="65"/>
      <c r="G10" s="92">
        <v>10</v>
      </c>
      <c r="H10" s="93">
        <v>12</v>
      </c>
      <c r="I10" s="59">
        <f t="shared" si="0"/>
        <v>22</v>
      </c>
      <c r="J10" s="93">
        <v>9678568119</v>
      </c>
      <c r="K10" s="18" t="s">
        <v>588</v>
      </c>
      <c r="L10" s="96" t="s">
        <v>589</v>
      </c>
      <c r="M10" s="96">
        <v>9401451501</v>
      </c>
      <c r="N10" s="77" t="s">
        <v>591</v>
      </c>
      <c r="O10" s="77">
        <v>9678359970</v>
      </c>
      <c r="P10" s="49">
        <v>43647</v>
      </c>
      <c r="Q10" s="48" t="s">
        <v>138</v>
      </c>
      <c r="R10" s="48"/>
      <c r="S10" s="18"/>
      <c r="T10" s="18"/>
    </row>
    <row r="11" spans="1:20" ht="27" x14ac:dyDescent="0.3">
      <c r="A11" s="4">
        <v>7</v>
      </c>
      <c r="B11" s="17" t="s">
        <v>62</v>
      </c>
      <c r="C11" s="65" t="s">
        <v>509</v>
      </c>
      <c r="D11" s="18" t="s">
        <v>25</v>
      </c>
      <c r="E11" s="67">
        <v>18305101907</v>
      </c>
      <c r="F11" s="65"/>
      <c r="G11" s="92">
        <v>5</v>
      </c>
      <c r="H11" s="93">
        <v>5</v>
      </c>
      <c r="I11" s="59">
        <f t="shared" si="0"/>
        <v>10</v>
      </c>
      <c r="J11" s="93">
        <v>9954895331</v>
      </c>
      <c r="K11" s="18" t="s">
        <v>585</v>
      </c>
      <c r="L11" s="96" t="s">
        <v>586</v>
      </c>
      <c r="M11" s="96">
        <v>9401451502</v>
      </c>
      <c r="N11" s="18" t="s">
        <v>592</v>
      </c>
      <c r="O11" s="77">
        <v>8011735534</v>
      </c>
      <c r="P11" s="49">
        <v>43648</v>
      </c>
      <c r="Q11" s="48" t="s">
        <v>139</v>
      </c>
      <c r="R11" s="48"/>
      <c r="S11" s="18"/>
      <c r="T11" s="18"/>
    </row>
    <row r="12" spans="1:20" x14ac:dyDescent="0.3">
      <c r="A12" s="4">
        <v>8</v>
      </c>
      <c r="B12" s="17" t="s">
        <v>62</v>
      </c>
      <c r="C12" s="65" t="s">
        <v>510</v>
      </c>
      <c r="D12" s="18" t="s">
        <v>25</v>
      </c>
      <c r="E12" s="67">
        <v>18305101908</v>
      </c>
      <c r="F12" s="65"/>
      <c r="G12" s="92">
        <v>13</v>
      </c>
      <c r="H12" s="93">
        <v>19</v>
      </c>
      <c r="I12" s="59">
        <f t="shared" si="0"/>
        <v>32</v>
      </c>
      <c r="J12" s="93">
        <v>9957790938</v>
      </c>
      <c r="K12" s="18" t="s">
        <v>585</v>
      </c>
      <c r="L12" s="96" t="s">
        <v>586</v>
      </c>
      <c r="M12" s="96">
        <v>9401451502</v>
      </c>
      <c r="N12" s="18" t="s">
        <v>592</v>
      </c>
      <c r="O12" s="77">
        <v>8011735534</v>
      </c>
      <c r="P12" s="49">
        <v>43648</v>
      </c>
      <c r="Q12" s="48" t="s">
        <v>139</v>
      </c>
      <c r="R12" s="48"/>
      <c r="S12" s="18"/>
      <c r="T12" s="18"/>
    </row>
    <row r="13" spans="1:20" x14ac:dyDescent="0.3">
      <c r="A13" s="4">
        <v>9</v>
      </c>
      <c r="B13" s="17" t="s">
        <v>62</v>
      </c>
      <c r="C13" s="152" t="s">
        <v>511</v>
      </c>
      <c r="D13" s="18" t="s">
        <v>25</v>
      </c>
      <c r="E13" s="67">
        <v>18305101909</v>
      </c>
      <c r="F13" s="152"/>
      <c r="G13" s="67">
        <v>12</v>
      </c>
      <c r="H13" s="68">
        <v>11</v>
      </c>
      <c r="I13" s="59">
        <f t="shared" si="0"/>
        <v>23</v>
      </c>
      <c r="J13" s="68">
        <v>9678178431</v>
      </c>
      <c r="K13" s="18" t="s">
        <v>585</v>
      </c>
      <c r="L13" s="96" t="s">
        <v>586</v>
      </c>
      <c r="M13" s="96">
        <v>9401451502</v>
      </c>
      <c r="N13" s="77" t="s">
        <v>591</v>
      </c>
      <c r="O13" s="77">
        <v>9678359970</v>
      </c>
      <c r="P13" s="49">
        <v>43648</v>
      </c>
      <c r="Q13" s="48" t="s">
        <v>139</v>
      </c>
      <c r="R13" s="48"/>
      <c r="S13" s="18"/>
      <c r="T13" s="18"/>
    </row>
    <row r="14" spans="1:20" ht="27" x14ac:dyDescent="0.3">
      <c r="A14" s="4">
        <v>10</v>
      </c>
      <c r="B14" s="17" t="s">
        <v>62</v>
      </c>
      <c r="C14" s="65" t="s">
        <v>512</v>
      </c>
      <c r="D14" s="18" t="s">
        <v>25</v>
      </c>
      <c r="E14" s="67">
        <v>18305101910</v>
      </c>
      <c r="F14" s="65"/>
      <c r="G14" s="92">
        <v>5</v>
      </c>
      <c r="H14" s="93">
        <v>2</v>
      </c>
      <c r="I14" s="59">
        <f t="shared" si="0"/>
        <v>7</v>
      </c>
      <c r="J14" s="93">
        <v>9678369408</v>
      </c>
      <c r="K14" s="18" t="s">
        <v>585</v>
      </c>
      <c r="L14" s="96" t="s">
        <v>586</v>
      </c>
      <c r="M14" s="96">
        <v>9401451502</v>
      </c>
      <c r="N14" s="18" t="s">
        <v>592</v>
      </c>
      <c r="O14" s="77">
        <v>8011735534</v>
      </c>
      <c r="P14" s="49">
        <v>43648</v>
      </c>
      <c r="Q14" s="48" t="s">
        <v>139</v>
      </c>
      <c r="R14" s="48"/>
      <c r="S14" s="18"/>
      <c r="T14" s="18"/>
    </row>
    <row r="15" spans="1:20" ht="27" x14ac:dyDescent="0.3">
      <c r="A15" s="4">
        <v>11</v>
      </c>
      <c r="B15" s="17" t="s">
        <v>62</v>
      </c>
      <c r="C15" s="152" t="s">
        <v>513</v>
      </c>
      <c r="D15" s="18" t="s">
        <v>25</v>
      </c>
      <c r="E15" s="67">
        <v>18305101911</v>
      </c>
      <c r="F15" s="152"/>
      <c r="G15" s="67">
        <v>11</v>
      </c>
      <c r="H15" s="68">
        <v>23</v>
      </c>
      <c r="I15" s="59">
        <f t="shared" si="0"/>
        <v>34</v>
      </c>
      <c r="J15" s="68">
        <v>8011735907</v>
      </c>
      <c r="K15" s="18" t="s">
        <v>588</v>
      </c>
      <c r="L15" s="96" t="s">
        <v>589</v>
      </c>
      <c r="M15" s="96">
        <v>9401451501</v>
      </c>
      <c r="N15" s="77" t="s">
        <v>591</v>
      </c>
      <c r="O15" s="77">
        <v>9678359970</v>
      </c>
      <c r="P15" s="49">
        <v>43649</v>
      </c>
      <c r="Q15" s="48" t="s">
        <v>140</v>
      </c>
      <c r="R15" s="48"/>
      <c r="S15" s="18"/>
      <c r="T15" s="18"/>
    </row>
    <row r="16" spans="1:20" ht="27" x14ac:dyDescent="0.3">
      <c r="A16" s="4">
        <v>12</v>
      </c>
      <c r="B16" s="17" t="s">
        <v>62</v>
      </c>
      <c r="C16" s="65" t="s">
        <v>514</v>
      </c>
      <c r="D16" s="18" t="s">
        <v>25</v>
      </c>
      <c r="E16" s="67">
        <v>18305101912</v>
      </c>
      <c r="F16" s="65"/>
      <c r="G16" s="92">
        <v>12</v>
      </c>
      <c r="H16" s="93">
        <v>13</v>
      </c>
      <c r="I16" s="59">
        <f t="shared" si="0"/>
        <v>25</v>
      </c>
      <c r="J16" s="93">
        <v>8011997589</v>
      </c>
      <c r="K16" s="18" t="s">
        <v>588</v>
      </c>
      <c r="L16" s="96" t="s">
        <v>589</v>
      </c>
      <c r="M16" s="96">
        <v>9401451501</v>
      </c>
      <c r="N16" s="77" t="s">
        <v>590</v>
      </c>
      <c r="O16" s="77">
        <v>8011673505</v>
      </c>
      <c r="P16" s="49">
        <v>43649</v>
      </c>
      <c r="Q16" s="48" t="s">
        <v>140</v>
      </c>
      <c r="R16" s="48"/>
      <c r="S16" s="18"/>
      <c r="T16" s="18"/>
    </row>
    <row r="17" spans="1:20" ht="27" x14ac:dyDescent="0.3">
      <c r="A17" s="4">
        <v>13</v>
      </c>
      <c r="B17" s="17" t="s">
        <v>62</v>
      </c>
      <c r="C17" s="65" t="s">
        <v>515</v>
      </c>
      <c r="D17" s="18" t="s">
        <v>25</v>
      </c>
      <c r="E17" s="67">
        <v>18305101913</v>
      </c>
      <c r="F17" s="65"/>
      <c r="G17" s="92">
        <v>7</v>
      </c>
      <c r="H17" s="93">
        <v>4</v>
      </c>
      <c r="I17" s="59">
        <f t="shared" si="0"/>
        <v>11</v>
      </c>
      <c r="J17" s="93">
        <v>8486631450</v>
      </c>
      <c r="K17" s="18" t="s">
        <v>585</v>
      </c>
      <c r="L17" s="96" t="s">
        <v>586</v>
      </c>
      <c r="M17" s="96">
        <v>9401451502</v>
      </c>
      <c r="N17" s="18" t="s">
        <v>592</v>
      </c>
      <c r="O17" s="77">
        <v>8011735534</v>
      </c>
      <c r="P17" s="49">
        <v>43649</v>
      </c>
      <c r="Q17" s="48" t="s">
        <v>140</v>
      </c>
      <c r="R17" s="48"/>
      <c r="S17" s="18"/>
      <c r="T17" s="18"/>
    </row>
    <row r="18" spans="1:20" ht="27" x14ac:dyDescent="0.3">
      <c r="A18" s="4">
        <v>14</v>
      </c>
      <c r="B18" s="17" t="s">
        <v>62</v>
      </c>
      <c r="C18" s="65" t="s">
        <v>516</v>
      </c>
      <c r="D18" s="18" t="s">
        <v>25</v>
      </c>
      <c r="E18" s="67">
        <v>18305101914</v>
      </c>
      <c r="F18" s="65"/>
      <c r="G18" s="92">
        <v>9</v>
      </c>
      <c r="H18" s="93">
        <v>11</v>
      </c>
      <c r="I18" s="59">
        <f t="shared" si="0"/>
        <v>20</v>
      </c>
      <c r="J18" s="93">
        <v>9954935134</v>
      </c>
      <c r="K18" s="18" t="s">
        <v>588</v>
      </c>
      <c r="L18" s="96" t="s">
        <v>589</v>
      </c>
      <c r="M18" s="96">
        <v>9401451501</v>
      </c>
      <c r="N18" s="77" t="s">
        <v>593</v>
      </c>
      <c r="O18" s="77">
        <v>8011349289</v>
      </c>
      <c r="P18" s="49">
        <v>43649</v>
      </c>
      <c r="Q18" s="48" t="s">
        <v>140</v>
      </c>
      <c r="R18" s="48"/>
      <c r="S18" s="18"/>
      <c r="T18" s="18"/>
    </row>
    <row r="19" spans="1:20" ht="27" x14ac:dyDescent="0.3">
      <c r="A19" s="4">
        <v>15</v>
      </c>
      <c r="B19" s="17" t="s">
        <v>62</v>
      </c>
      <c r="C19" s="65" t="s">
        <v>517</v>
      </c>
      <c r="D19" s="18" t="s">
        <v>25</v>
      </c>
      <c r="E19" s="67">
        <v>18305101915</v>
      </c>
      <c r="F19" s="65"/>
      <c r="G19" s="92">
        <v>6</v>
      </c>
      <c r="H19" s="93">
        <v>4</v>
      </c>
      <c r="I19" s="59">
        <f t="shared" si="0"/>
        <v>10</v>
      </c>
      <c r="J19" s="93">
        <v>8876206156</v>
      </c>
      <c r="K19" s="18" t="s">
        <v>585</v>
      </c>
      <c r="L19" s="96" t="s">
        <v>586</v>
      </c>
      <c r="M19" s="96">
        <v>9401451502</v>
      </c>
      <c r="N19" s="18" t="s">
        <v>587</v>
      </c>
      <c r="O19" s="77">
        <v>8011735534</v>
      </c>
      <c r="P19" s="49">
        <v>43649</v>
      </c>
      <c r="Q19" s="48" t="s">
        <v>140</v>
      </c>
      <c r="R19" s="48"/>
      <c r="S19" s="18"/>
      <c r="T19" s="18"/>
    </row>
    <row r="20" spans="1:20" ht="39.75" x14ac:dyDescent="0.3">
      <c r="A20" s="4">
        <v>16</v>
      </c>
      <c r="B20" s="17" t="s">
        <v>62</v>
      </c>
      <c r="C20" s="65" t="s">
        <v>518</v>
      </c>
      <c r="D20" s="18" t="s">
        <v>25</v>
      </c>
      <c r="E20" s="67">
        <v>18305101916</v>
      </c>
      <c r="F20" s="65"/>
      <c r="G20" s="92">
        <v>3</v>
      </c>
      <c r="H20" s="93">
        <v>10</v>
      </c>
      <c r="I20" s="59">
        <f t="shared" si="0"/>
        <v>13</v>
      </c>
      <c r="J20" s="93">
        <v>9957362837</v>
      </c>
      <c r="K20" s="18" t="s">
        <v>585</v>
      </c>
      <c r="L20" s="96" t="s">
        <v>586</v>
      </c>
      <c r="M20" s="96">
        <v>9401451502</v>
      </c>
      <c r="N20" s="18" t="s">
        <v>587</v>
      </c>
      <c r="O20" s="77">
        <v>8011735534</v>
      </c>
      <c r="P20" s="49">
        <v>43650</v>
      </c>
      <c r="Q20" s="48" t="s">
        <v>141</v>
      </c>
      <c r="R20" s="48"/>
      <c r="S20" s="18"/>
      <c r="T20" s="18"/>
    </row>
    <row r="21" spans="1:20" x14ac:dyDescent="0.3">
      <c r="A21" s="4">
        <v>17</v>
      </c>
      <c r="B21" s="17" t="s">
        <v>62</v>
      </c>
      <c r="C21" s="65" t="s">
        <v>519</v>
      </c>
      <c r="D21" s="18" t="s">
        <v>25</v>
      </c>
      <c r="E21" s="67">
        <v>18305101917</v>
      </c>
      <c r="F21" s="65"/>
      <c r="G21" s="92">
        <v>11</v>
      </c>
      <c r="H21" s="93">
        <v>5</v>
      </c>
      <c r="I21" s="59">
        <f t="shared" si="0"/>
        <v>16</v>
      </c>
      <c r="J21" s="93">
        <v>8811980268</v>
      </c>
      <c r="K21" s="18" t="s">
        <v>585</v>
      </c>
      <c r="L21" s="96" t="s">
        <v>586</v>
      </c>
      <c r="M21" s="96">
        <v>9401451502</v>
      </c>
      <c r="N21" s="18" t="s">
        <v>594</v>
      </c>
      <c r="O21" s="18"/>
      <c r="P21" s="49">
        <v>43650</v>
      </c>
      <c r="Q21" s="48" t="s">
        <v>141</v>
      </c>
      <c r="R21" s="48"/>
      <c r="S21" s="18"/>
      <c r="T21" s="18"/>
    </row>
    <row r="22" spans="1:20" x14ac:dyDescent="0.3">
      <c r="A22" s="4">
        <v>18</v>
      </c>
      <c r="B22" s="17" t="s">
        <v>62</v>
      </c>
      <c r="C22" s="65" t="s">
        <v>520</v>
      </c>
      <c r="D22" s="18" t="s">
        <v>25</v>
      </c>
      <c r="E22" s="67">
        <v>18305101918</v>
      </c>
      <c r="F22" s="65"/>
      <c r="G22" s="92">
        <v>6</v>
      </c>
      <c r="H22" s="93">
        <v>6</v>
      </c>
      <c r="I22" s="59">
        <f t="shared" si="0"/>
        <v>12</v>
      </c>
      <c r="J22" s="93">
        <v>7896243320</v>
      </c>
      <c r="K22" s="18" t="s">
        <v>585</v>
      </c>
      <c r="L22" s="96" t="s">
        <v>586</v>
      </c>
      <c r="M22" s="96">
        <v>9401451502</v>
      </c>
      <c r="N22" s="18" t="s">
        <v>592</v>
      </c>
      <c r="O22" s="77">
        <v>8011735534</v>
      </c>
      <c r="P22" s="49">
        <v>43650</v>
      </c>
      <c r="Q22" s="48" t="s">
        <v>141</v>
      </c>
      <c r="R22" s="48"/>
      <c r="S22" s="18"/>
      <c r="T22" s="18"/>
    </row>
    <row r="23" spans="1:20" ht="27" x14ac:dyDescent="0.3">
      <c r="A23" s="4">
        <v>19</v>
      </c>
      <c r="B23" s="17" t="s">
        <v>62</v>
      </c>
      <c r="C23" s="65" t="s">
        <v>521</v>
      </c>
      <c r="D23" s="18" t="s">
        <v>25</v>
      </c>
      <c r="E23" s="67">
        <v>18305102010</v>
      </c>
      <c r="F23" s="18"/>
      <c r="G23" s="92">
        <v>22</v>
      </c>
      <c r="H23" s="93">
        <v>18</v>
      </c>
      <c r="I23" s="59">
        <f t="shared" si="0"/>
        <v>40</v>
      </c>
      <c r="J23" s="93">
        <v>9854686872</v>
      </c>
      <c r="K23" s="18" t="s">
        <v>595</v>
      </c>
      <c r="L23" s="96" t="s">
        <v>596</v>
      </c>
      <c r="M23" s="96">
        <v>9954728360</v>
      </c>
      <c r="N23" s="18" t="s">
        <v>597</v>
      </c>
      <c r="O23" s="18">
        <v>8472059834</v>
      </c>
      <c r="P23" s="49">
        <v>43650</v>
      </c>
      <c r="Q23" s="48" t="s">
        <v>141</v>
      </c>
      <c r="R23" s="48"/>
      <c r="S23" s="18"/>
      <c r="T23" s="18"/>
    </row>
    <row r="24" spans="1:20" x14ac:dyDescent="0.3">
      <c r="A24" s="4">
        <v>20</v>
      </c>
      <c r="B24" s="17" t="s">
        <v>62</v>
      </c>
      <c r="C24" s="65" t="s">
        <v>522</v>
      </c>
      <c r="D24" s="65" t="s">
        <v>25</v>
      </c>
      <c r="E24" s="67">
        <v>18305102013</v>
      </c>
      <c r="F24" s="18"/>
      <c r="G24" s="92">
        <v>5</v>
      </c>
      <c r="H24" s="93">
        <v>7</v>
      </c>
      <c r="I24" s="59">
        <f t="shared" si="0"/>
        <v>12</v>
      </c>
      <c r="J24" s="93">
        <v>8876586376</v>
      </c>
      <c r="K24" s="18" t="s">
        <v>598</v>
      </c>
      <c r="L24" s="96" t="s">
        <v>599</v>
      </c>
      <c r="M24" s="96">
        <v>9401451503</v>
      </c>
      <c r="N24" s="18" t="s">
        <v>600</v>
      </c>
      <c r="O24" s="77">
        <v>9957645690</v>
      </c>
      <c r="P24" s="49">
        <v>43650</v>
      </c>
      <c r="Q24" s="48" t="s">
        <v>141</v>
      </c>
      <c r="R24" s="48"/>
      <c r="S24" s="18"/>
      <c r="T24" s="18"/>
    </row>
    <row r="25" spans="1:20" ht="27" x14ac:dyDescent="0.3">
      <c r="A25" s="4">
        <v>21</v>
      </c>
      <c r="B25" s="17" t="s">
        <v>62</v>
      </c>
      <c r="C25" s="152" t="s">
        <v>523</v>
      </c>
      <c r="D25" s="18" t="s">
        <v>25</v>
      </c>
      <c r="E25" s="67">
        <v>18305102014</v>
      </c>
      <c r="F25" s="18"/>
      <c r="G25" s="67">
        <v>12</v>
      </c>
      <c r="H25" s="68">
        <v>8</v>
      </c>
      <c r="I25" s="59">
        <f t="shared" si="0"/>
        <v>20</v>
      </c>
      <c r="J25" s="68">
        <v>9706262726</v>
      </c>
      <c r="K25" s="18" t="s">
        <v>598</v>
      </c>
      <c r="L25" s="96" t="s">
        <v>599</v>
      </c>
      <c r="M25" s="96">
        <v>9401451503</v>
      </c>
      <c r="N25" s="18" t="s">
        <v>600</v>
      </c>
      <c r="O25" s="77">
        <v>9957645690</v>
      </c>
      <c r="P25" s="49">
        <v>43650</v>
      </c>
      <c r="Q25" s="48" t="s">
        <v>141</v>
      </c>
      <c r="R25" s="48"/>
      <c r="S25" s="18"/>
      <c r="T25" s="18"/>
    </row>
    <row r="26" spans="1:20" ht="27" x14ac:dyDescent="0.3">
      <c r="A26" s="4">
        <v>22</v>
      </c>
      <c r="B26" s="17" t="s">
        <v>62</v>
      </c>
      <c r="C26" s="152" t="s">
        <v>524</v>
      </c>
      <c r="D26" s="18" t="s">
        <v>25</v>
      </c>
      <c r="E26" s="67">
        <v>18305102012</v>
      </c>
      <c r="F26" s="18"/>
      <c r="G26" s="67">
        <v>13</v>
      </c>
      <c r="H26" s="68">
        <v>8</v>
      </c>
      <c r="I26" s="59">
        <f t="shared" si="0"/>
        <v>21</v>
      </c>
      <c r="J26" s="68">
        <v>9401473584</v>
      </c>
      <c r="K26" s="18" t="s">
        <v>598</v>
      </c>
      <c r="L26" s="96" t="s">
        <v>599</v>
      </c>
      <c r="M26" s="96">
        <v>9401451503</v>
      </c>
      <c r="N26" s="18" t="s">
        <v>600</v>
      </c>
      <c r="O26" s="77">
        <v>9957645690</v>
      </c>
      <c r="P26" s="49">
        <v>43651</v>
      </c>
      <c r="Q26" s="48" t="s">
        <v>142</v>
      </c>
      <c r="R26" s="48"/>
      <c r="S26" s="18"/>
      <c r="T26" s="18"/>
    </row>
    <row r="27" spans="1:20" x14ac:dyDescent="0.3">
      <c r="A27" s="4">
        <v>23</v>
      </c>
      <c r="B27" s="17" t="s">
        <v>62</v>
      </c>
      <c r="C27" s="65" t="s">
        <v>525</v>
      </c>
      <c r="D27" s="18" t="s">
        <v>25</v>
      </c>
      <c r="E27" s="67">
        <v>18305102006</v>
      </c>
      <c r="F27" s="18"/>
      <c r="G27" s="92">
        <v>12</v>
      </c>
      <c r="H27" s="93">
        <v>16</v>
      </c>
      <c r="I27" s="59">
        <f t="shared" si="0"/>
        <v>28</v>
      </c>
      <c r="J27" s="93">
        <v>8472025736</v>
      </c>
      <c r="K27" s="18" t="s">
        <v>598</v>
      </c>
      <c r="L27" s="96" t="s">
        <v>599</v>
      </c>
      <c r="M27" s="96">
        <v>9401451503</v>
      </c>
      <c r="N27" s="18" t="s">
        <v>600</v>
      </c>
      <c r="O27" s="77">
        <v>9957645690</v>
      </c>
      <c r="P27" s="49">
        <v>43651</v>
      </c>
      <c r="Q27" s="48" t="s">
        <v>142</v>
      </c>
      <c r="R27" s="48"/>
      <c r="S27" s="18"/>
      <c r="T27" s="18"/>
    </row>
    <row r="28" spans="1:20" ht="27" x14ac:dyDescent="0.3">
      <c r="A28" s="4">
        <v>24</v>
      </c>
      <c r="B28" s="17" t="s">
        <v>62</v>
      </c>
      <c r="C28" s="152" t="s">
        <v>526</v>
      </c>
      <c r="D28" s="18" t="s">
        <v>25</v>
      </c>
      <c r="E28" s="67">
        <v>18305102001</v>
      </c>
      <c r="F28" s="18"/>
      <c r="G28" s="67">
        <v>8</v>
      </c>
      <c r="H28" s="68">
        <v>7</v>
      </c>
      <c r="I28" s="59">
        <f t="shared" si="0"/>
        <v>15</v>
      </c>
      <c r="J28" s="153">
        <v>9401041980</v>
      </c>
      <c r="K28" s="18" t="s">
        <v>598</v>
      </c>
      <c r="L28" s="96" t="s">
        <v>599</v>
      </c>
      <c r="M28" s="96">
        <v>9401451503</v>
      </c>
      <c r="N28" s="18" t="s">
        <v>600</v>
      </c>
      <c r="O28" s="77">
        <v>9957645690</v>
      </c>
      <c r="P28" s="49">
        <v>43651</v>
      </c>
      <c r="Q28" s="48" t="s">
        <v>142</v>
      </c>
      <c r="R28" s="48"/>
      <c r="S28" s="18"/>
      <c r="T28" s="18"/>
    </row>
    <row r="29" spans="1:20" x14ac:dyDescent="0.3">
      <c r="A29" s="4">
        <v>25</v>
      </c>
      <c r="B29" s="17" t="s">
        <v>62</v>
      </c>
      <c r="C29" s="65" t="s">
        <v>527</v>
      </c>
      <c r="D29" s="18" t="s">
        <v>25</v>
      </c>
      <c r="E29" s="67">
        <v>18305102002</v>
      </c>
      <c r="F29" s="18"/>
      <c r="G29" s="92">
        <v>7</v>
      </c>
      <c r="H29" s="93">
        <v>8</v>
      </c>
      <c r="I29" s="59">
        <f t="shared" si="0"/>
        <v>15</v>
      </c>
      <c r="J29" s="93">
        <v>9401316753</v>
      </c>
      <c r="K29" s="18" t="s">
        <v>598</v>
      </c>
      <c r="L29" s="96" t="s">
        <v>599</v>
      </c>
      <c r="M29" s="96">
        <v>9401451503</v>
      </c>
      <c r="N29" s="18" t="s">
        <v>600</v>
      </c>
      <c r="O29" s="77">
        <v>9957645690</v>
      </c>
      <c r="P29" s="49">
        <v>43651</v>
      </c>
      <c r="Q29" s="48" t="s">
        <v>142</v>
      </c>
      <c r="R29" s="48"/>
      <c r="S29" s="18"/>
      <c r="T29" s="18"/>
    </row>
    <row r="30" spans="1:20" x14ac:dyDescent="0.3">
      <c r="A30" s="4">
        <v>26</v>
      </c>
      <c r="B30" s="17" t="s">
        <v>62</v>
      </c>
      <c r="C30" s="65" t="s">
        <v>528</v>
      </c>
      <c r="D30" s="18" t="s">
        <v>25</v>
      </c>
      <c r="E30" s="67">
        <v>18305102011</v>
      </c>
      <c r="F30" s="18"/>
      <c r="G30" s="92">
        <v>19</v>
      </c>
      <c r="H30" s="93">
        <v>20</v>
      </c>
      <c r="I30" s="59">
        <f t="shared" si="0"/>
        <v>39</v>
      </c>
      <c r="J30" s="93"/>
      <c r="K30" s="18" t="s">
        <v>598</v>
      </c>
      <c r="L30" s="96" t="s">
        <v>599</v>
      </c>
      <c r="M30" s="96">
        <v>9401451503</v>
      </c>
      <c r="N30" s="18" t="s">
        <v>601</v>
      </c>
      <c r="O30" s="18">
        <v>9435776842</v>
      </c>
      <c r="P30" s="49">
        <v>43651</v>
      </c>
      <c r="Q30" s="48" t="s">
        <v>142</v>
      </c>
      <c r="R30" s="48"/>
      <c r="S30" s="18"/>
      <c r="T30" s="18"/>
    </row>
    <row r="31" spans="1:20" ht="27" x14ac:dyDescent="0.3">
      <c r="A31" s="4">
        <v>27</v>
      </c>
      <c r="B31" s="17" t="s">
        <v>62</v>
      </c>
      <c r="C31" s="65" t="s">
        <v>529</v>
      </c>
      <c r="D31" s="18" t="s">
        <v>25</v>
      </c>
      <c r="E31" s="67">
        <v>18305102015</v>
      </c>
      <c r="F31" s="18"/>
      <c r="G31" s="92">
        <v>25</v>
      </c>
      <c r="H31" s="93">
        <v>15</v>
      </c>
      <c r="I31" s="59">
        <f t="shared" si="0"/>
        <v>40</v>
      </c>
      <c r="J31" s="93">
        <v>8011555913</v>
      </c>
      <c r="K31" s="18" t="s">
        <v>598</v>
      </c>
      <c r="L31" s="96" t="s">
        <v>599</v>
      </c>
      <c r="M31" s="96">
        <v>9401451503</v>
      </c>
      <c r="N31" s="18" t="s">
        <v>601</v>
      </c>
      <c r="O31" s="18">
        <v>9435776842</v>
      </c>
      <c r="P31" s="49">
        <v>43652</v>
      </c>
      <c r="Q31" s="48" t="s">
        <v>137</v>
      </c>
      <c r="R31" s="48"/>
      <c r="S31" s="18"/>
      <c r="T31" s="18"/>
    </row>
    <row r="32" spans="1:20" x14ac:dyDescent="0.3">
      <c r="A32" s="4">
        <v>28</v>
      </c>
      <c r="B32" s="17" t="s">
        <v>62</v>
      </c>
      <c r="C32" s="65" t="s">
        <v>530</v>
      </c>
      <c r="D32" s="18" t="s">
        <v>25</v>
      </c>
      <c r="E32" s="67">
        <v>18305102009</v>
      </c>
      <c r="F32" s="18"/>
      <c r="G32" s="92">
        <v>13</v>
      </c>
      <c r="H32" s="93">
        <v>13</v>
      </c>
      <c r="I32" s="59">
        <f t="shared" si="0"/>
        <v>26</v>
      </c>
      <c r="J32" s="66"/>
      <c r="K32" s="18" t="s">
        <v>598</v>
      </c>
      <c r="L32" s="96" t="s">
        <v>599</v>
      </c>
      <c r="M32" s="96">
        <v>9401451503</v>
      </c>
      <c r="N32" s="18" t="s">
        <v>601</v>
      </c>
      <c r="O32" s="18">
        <v>9435776842</v>
      </c>
      <c r="P32" s="49">
        <v>43652</v>
      </c>
      <c r="Q32" s="48" t="s">
        <v>137</v>
      </c>
      <c r="R32" s="48"/>
      <c r="S32" s="18"/>
      <c r="T32" s="18"/>
    </row>
    <row r="33" spans="1:20" x14ac:dyDescent="0.3">
      <c r="A33" s="4">
        <v>29</v>
      </c>
      <c r="B33" s="17" t="s">
        <v>62</v>
      </c>
      <c r="C33" s="65" t="s">
        <v>531</v>
      </c>
      <c r="D33" s="18" t="s">
        <v>25</v>
      </c>
      <c r="E33" s="67">
        <v>18305102007</v>
      </c>
      <c r="F33" s="18"/>
      <c r="G33" s="92">
        <v>13</v>
      </c>
      <c r="H33" s="93">
        <v>12</v>
      </c>
      <c r="I33" s="59">
        <f t="shared" si="0"/>
        <v>25</v>
      </c>
      <c r="J33" s="93">
        <v>8011154546</v>
      </c>
      <c r="K33" s="18" t="s">
        <v>588</v>
      </c>
      <c r="L33" s="96" t="s">
        <v>589</v>
      </c>
      <c r="M33" s="96">
        <v>9401451501</v>
      </c>
      <c r="N33" s="77" t="s">
        <v>602</v>
      </c>
      <c r="O33" s="77">
        <v>8822018860</v>
      </c>
      <c r="P33" s="49">
        <v>43652</v>
      </c>
      <c r="Q33" s="48" t="s">
        <v>137</v>
      </c>
      <c r="R33" s="48"/>
      <c r="S33" s="18"/>
      <c r="T33" s="18"/>
    </row>
    <row r="34" spans="1:20" x14ac:dyDescent="0.3">
      <c r="A34" s="4">
        <v>30</v>
      </c>
      <c r="B34" s="17" t="s">
        <v>62</v>
      </c>
      <c r="C34" s="65" t="s">
        <v>532</v>
      </c>
      <c r="D34" s="18" t="s">
        <v>25</v>
      </c>
      <c r="E34" s="67">
        <v>18305102008</v>
      </c>
      <c r="F34" s="18"/>
      <c r="G34" s="92">
        <v>13</v>
      </c>
      <c r="H34" s="93">
        <v>11</v>
      </c>
      <c r="I34" s="59">
        <f t="shared" si="0"/>
        <v>24</v>
      </c>
      <c r="J34" s="93">
        <v>8811960332</v>
      </c>
      <c r="K34" s="18" t="s">
        <v>588</v>
      </c>
      <c r="L34" s="96" t="s">
        <v>589</v>
      </c>
      <c r="M34" s="96">
        <v>9401451501</v>
      </c>
      <c r="N34" s="77" t="s">
        <v>602</v>
      </c>
      <c r="O34" s="77">
        <v>8822018860</v>
      </c>
      <c r="P34" s="49">
        <v>43652</v>
      </c>
      <c r="Q34" s="48" t="s">
        <v>137</v>
      </c>
      <c r="R34" s="48"/>
      <c r="S34" s="18"/>
      <c r="T34" s="18"/>
    </row>
    <row r="35" spans="1:20" x14ac:dyDescent="0.3">
      <c r="A35" s="4">
        <v>31</v>
      </c>
      <c r="B35" s="17" t="s">
        <v>62</v>
      </c>
      <c r="C35" s="65" t="s">
        <v>533</v>
      </c>
      <c r="D35" s="18" t="s">
        <v>25</v>
      </c>
      <c r="E35" s="67">
        <v>18305102016</v>
      </c>
      <c r="F35" s="18"/>
      <c r="G35" s="92">
        <v>13</v>
      </c>
      <c r="H35" s="93">
        <v>17</v>
      </c>
      <c r="I35" s="59">
        <f t="shared" si="0"/>
        <v>30</v>
      </c>
      <c r="J35" s="93">
        <v>9854686872</v>
      </c>
      <c r="K35" s="18" t="s">
        <v>595</v>
      </c>
      <c r="L35" s="96" t="s">
        <v>596</v>
      </c>
      <c r="M35" s="96">
        <v>9954728360</v>
      </c>
      <c r="N35" s="18" t="s">
        <v>597</v>
      </c>
      <c r="O35" s="18">
        <v>8472059834</v>
      </c>
      <c r="P35" s="49">
        <v>43654</v>
      </c>
      <c r="Q35" s="48" t="s">
        <v>138</v>
      </c>
      <c r="R35" s="48"/>
      <c r="S35" s="18"/>
      <c r="T35" s="18"/>
    </row>
    <row r="36" spans="1:20" x14ac:dyDescent="0.3">
      <c r="A36" s="4">
        <v>32</v>
      </c>
      <c r="B36" s="17" t="s">
        <v>62</v>
      </c>
      <c r="C36" s="65" t="s">
        <v>534</v>
      </c>
      <c r="D36" s="18" t="s">
        <v>25</v>
      </c>
      <c r="E36" s="67">
        <v>18305102004</v>
      </c>
      <c r="F36" s="18"/>
      <c r="G36" s="92">
        <v>34</v>
      </c>
      <c r="H36" s="93">
        <v>24</v>
      </c>
      <c r="I36" s="59">
        <f t="shared" si="0"/>
        <v>58</v>
      </c>
      <c r="J36" s="93">
        <v>9954594594</v>
      </c>
      <c r="K36" s="18" t="s">
        <v>595</v>
      </c>
      <c r="L36" s="96" t="s">
        <v>596</v>
      </c>
      <c r="M36" s="96">
        <v>9954728360</v>
      </c>
      <c r="N36" s="18" t="s">
        <v>597</v>
      </c>
      <c r="O36" s="18">
        <v>8472059834</v>
      </c>
      <c r="P36" s="49">
        <v>43654</v>
      </c>
      <c r="Q36" s="48" t="s">
        <v>138</v>
      </c>
      <c r="R36" s="48"/>
      <c r="S36" s="18"/>
      <c r="T36" s="18"/>
    </row>
    <row r="37" spans="1:20" x14ac:dyDescent="0.3">
      <c r="A37" s="4">
        <v>33</v>
      </c>
      <c r="B37" s="17" t="s">
        <v>62</v>
      </c>
      <c r="C37" s="65" t="s">
        <v>535</v>
      </c>
      <c r="D37" s="18" t="s">
        <v>25</v>
      </c>
      <c r="E37" s="67">
        <v>18305102005</v>
      </c>
      <c r="F37" s="18"/>
      <c r="G37" s="92">
        <v>12</v>
      </c>
      <c r="H37" s="93">
        <v>10</v>
      </c>
      <c r="I37" s="59">
        <f t="shared" si="0"/>
        <v>22</v>
      </c>
      <c r="J37" s="93">
        <v>8011908719</v>
      </c>
      <c r="K37" s="18" t="s">
        <v>595</v>
      </c>
      <c r="L37" s="96" t="s">
        <v>596</v>
      </c>
      <c r="M37" s="96">
        <v>9954728360</v>
      </c>
      <c r="N37" s="18" t="s">
        <v>597</v>
      </c>
      <c r="O37" s="18">
        <v>8472059834</v>
      </c>
      <c r="P37" s="49">
        <v>43654</v>
      </c>
      <c r="Q37" s="48" t="s">
        <v>138</v>
      </c>
      <c r="R37" s="48"/>
      <c r="S37" s="18"/>
      <c r="T37" s="18"/>
    </row>
    <row r="38" spans="1:20" x14ac:dyDescent="0.3">
      <c r="A38" s="4">
        <v>34</v>
      </c>
      <c r="B38" s="17" t="s">
        <v>62</v>
      </c>
      <c r="C38" s="65" t="s">
        <v>536</v>
      </c>
      <c r="D38" s="18" t="s">
        <v>25</v>
      </c>
      <c r="E38" s="67">
        <v>18305102003</v>
      </c>
      <c r="F38" s="18"/>
      <c r="G38" s="92">
        <v>21</v>
      </c>
      <c r="H38" s="93">
        <v>29</v>
      </c>
      <c r="I38" s="59">
        <f t="shared" si="0"/>
        <v>50</v>
      </c>
      <c r="J38" s="93">
        <v>8472003016</v>
      </c>
      <c r="K38" s="18" t="s">
        <v>595</v>
      </c>
      <c r="L38" s="96" t="s">
        <v>596</v>
      </c>
      <c r="M38" s="96">
        <v>9954728360</v>
      </c>
      <c r="N38" s="18" t="s">
        <v>597</v>
      </c>
      <c r="O38" s="18">
        <v>8472059834</v>
      </c>
      <c r="P38" s="49">
        <v>43655</v>
      </c>
      <c r="Q38" s="48" t="s">
        <v>139</v>
      </c>
      <c r="R38" s="48"/>
      <c r="S38" s="18"/>
      <c r="T38" s="18"/>
    </row>
    <row r="39" spans="1:20" x14ac:dyDescent="0.3">
      <c r="A39" s="4">
        <v>35</v>
      </c>
      <c r="B39" s="17" t="s">
        <v>62</v>
      </c>
      <c r="C39" s="65" t="s">
        <v>537</v>
      </c>
      <c r="D39" s="18" t="s">
        <v>25</v>
      </c>
      <c r="E39" s="67">
        <v>18305102115</v>
      </c>
      <c r="F39" s="18"/>
      <c r="G39" s="92">
        <v>13</v>
      </c>
      <c r="H39" s="93">
        <v>15</v>
      </c>
      <c r="I39" s="59">
        <f t="shared" si="0"/>
        <v>28</v>
      </c>
      <c r="J39" s="93">
        <v>9435858298</v>
      </c>
      <c r="K39" s="18" t="s">
        <v>603</v>
      </c>
      <c r="L39" s="96" t="s">
        <v>604</v>
      </c>
      <c r="M39" s="96">
        <v>9954010187</v>
      </c>
      <c r="N39" s="18" t="s">
        <v>605</v>
      </c>
      <c r="O39" s="18">
        <v>881156154</v>
      </c>
      <c r="P39" s="49">
        <v>43655</v>
      </c>
      <c r="Q39" s="48" t="s">
        <v>139</v>
      </c>
      <c r="R39" s="48"/>
      <c r="S39" s="18"/>
      <c r="T39" s="18"/>
    </row>
    <row r="40" spans="1:20" x14ac:dyDescent="0.3">
      <c r="A40" s="4">
        <v>36</v>
      </c>
      <c r="B40" s="17" t="s">
        <v>62</v>
      </c>
      <c r="C40" s="152" t="s">
        <v>538</v>
      </c>
      <c r="D40" s="18" t="s">
        <v>25</v>
      </c>
      <c r="E40" s="67">
        <v>18305102116</v>
      </c>
      <c r="F40" s="18"/>
      <c r="G40" s="67">
        <v>9</v>
      </c>
      <c r="H40" s="68">
        <v>8</v>
      </c>
      <c r="I40" s="59">
        <f t="shared" si="0"/>
        <v>17</v>
      </c>
      <c r="J40" s="68">
        <v>8721073182</v>
      </c>
      <c r="K40" s="18" t="s">
        <v>603</v>
      </c>
      <c r="L40" s="96" t="s">
        <v>604</v>
      </c>
      <c r="M40" s="96">
        <v>9954010187</v>
      </c>
      <c r="N40" s="18" t="s">
        <v>605</v>
      </c>
      <c r="O40" s="18">
        <v>881156154</v>
      </c>
      <c r="P40" s="49">
        <v>43655</v>
      </c>
      <c r="Q40" s="48" t="s">
        <v>139</v>
      </c>
      <c r="R40" s="48"/>
      <c r="S40" s="18"/>
      <c r="T40" s="18"/>
    </row>
    <row r="41" spans="1:20" x14ac:dyDescent="0.3">
      <c r="A41" s="4">
        <v>37</v>
      </c>
      <c r="B41" s="17" t="s">
        <v>62</v>
      </c>
      <c r="C41" s="152" t="s">
        <v>539</v>
      </c>
      <c r="D41" s="18" t="s">
        <v>25</v>
      </c>
      <c r="E41" s="67">
        <v>18305102117</v>
      </c>
      <c r="F41" s="18"/>
      <c r="G41" s="67">
        <v>6</v>
      </c>
      <c r="H41" s="68">
        <v>9</v>
      </c>
      <c r="I41" s="59">
        <f t="shared" si="0"/>
        <v>15</v>
      </c>
      <c r="J41" s="68">
        <v>8724034720</v>
      </c>
      <c r="K41" s="18" t="s">
        <v>603</v>
      </c>
      <c r="L41" s="96" t="s">
        <v>604</v>
      </c>
      <c r="M41" s="96">
        <v>9954010187</v>
      </c>
      <c r="N41" s="18" t="s">
        <v>606</v>
      </c>
      <c r="O41" s="18">
        <v>9678336156</v>
      </c>
      <c r="P41" s="49">
        <v>43655</v>
      </c>
      <c r="Q41" s="48" t="s">
        <v>139</v>
      </c>
      <c r="R41" s="48"/>
      <c r="S41" s="18"/>
      <c r="T41" s="18"/>
    </row>
    <row r="42" spans="1:20" x14ac:dyDescent="0.3">
      <c r="A42" s="4">
        <v>38</v>
      </c>
      <c r="B42" s="17" t="s">
        <v>62</v>
      </c>
      <c r="C42" s="152" t="s">
        <v>540</v>
      </c>
      <c r="D42" s="18" t="s">
        <v>25</v>
      </c>
      <c r="E42" s="67">
        <v>18305102118</v>
      </c>
      <c r="F42" s="18"/>
      <c r="G42" s="67">
        <v>25</v>
      </c>
      <c r="H42" s="68">
        <v>28</v>
      </c>
      <c r="I42" s="59">
        <f t="shared" si="0"/>
        <v>53</v>
      </c>
      <c r="J42" s="68">
        <v>9957495986</v>
      </c>
      <c r="K42" s="18" t="s">
        <v>603</v>
      </c>
      <c r="L42" s="96" t="s">
        <v>604</v>
      </c>
      <c r="M42" s="96">
        <v>9954010187</v>
      </c>
      <c r="N42" s="77" t="s">
        <v>607</v>
      </c>
      <c r="O42" s="77">
        <v>9954859862</v>
      </c>
      <c r="P42" s="49">
        <v>43656</v>
      </c>
      <c r="Q42" s="48" t="s">
        <v>140</v>
      </c>
      <c r="R42" s="48"/>
      <c r="S42" s="18"/>
      <c r="T42" s="18"/>
    </row>
    <row r="43" spans="1:20" x14ac:dyDescent="0.3">
      <c r="A43" s="4">
        <v>39</v>
      </c>
      <c r="B43" s="17" t="s">
        <v>62</v>
      </c>
      <c r="C43" s="152" t="s">
        <v>541</v>
      </c>
      <c r="D43" s="18" t="s">
        <v>25</v>
      </c>
      <c r="E43" s="67">
        <v>18305102119</v>
      </c>
      <c r="F43" s="18"/>
      <c r="G43" s="67">
        <v>34</v>
      </c>
      <c r="H43" s="68">
        <v>28</v>
      </c>
      <c r="I43" s="59">
        <f t="shared" si="0"/>
        <v>62</v>
      </c>
      <c r="J43" s="68">
        <v>8486190346</v>
      </c>
      <c r="K43" s="18" t="s">
        <v>603</v>
      </c>
      <c r="L43" s="96" t="s">
        <v>608</v>
      </c>
      <c r="M43" s="96">
        <v>9435471758</v>
      </c>
      <c r="N43" s="18" t="s">
        <v>609</v>
      </c>
      <c r="O43" s="18"/>
      <c r="P43" s="49">
        <v>43656</v>
      </c>
      <c r="Q43" s="48" t="s">
        <v>140</v>
      </c>
      <c r="R43" s="48"/>
      <c r="S43" s="18"/>
      <c r="T43" s="18"/>
    </row>
    <row r="44" spans="1:20" x14ac:dyDescent="0.3">
      <c r="A44" s="4">
        <v>40</v>
      </c>
      <c r="B44" s="17" t="s">
        <v>62</v>
      </c>
      <c r="C44" s="152" t="s">
        <v>542</v>
      </c>
      <c r="D44" s="18" t="s">
        <v>25</v>
      </c>
      <c r="E44" s="67">
        <v>18305102120</v>
      </c>
      <c r="F44" s="18"/>
      <c r="G44" s="67">
        <v>17</v>
      </c>
      <c r="H44" s="68">
        <v>19</v>
      </c>
      <c r="I44" s="59">
        <f t="shared" si="0"/>
        <v>36</v>
      </c>
      <c r="J44" s="68">
        <v>9954296517</v>
      </c>
      <c r="K44" s="18" t="s">
        <v>603</v>
      </c>
      <c r="L44" s="96" t="s">
        <v>608</v>
      </c>
      <c r="M44" s="96">
        <v>9435471758</v>
      </c>
      <c r="N44" s="77" t="s">
        <v>610</v>
      </c>
      <c r="O44" s="77">
        <v>9957609102</v>
      </c>
      <c r="P44" s="49">
        <v>43657</v>
      </c>
      <c r="Q44" s="48" t="s">
        <v>141</v>
      </c>
      <c r="R44" s="48"/>
      <c r="S44" s="18"/>
      <c r="T44" s="18"/>
    </row>
    <row r="45" spans="1:20" x14ac:dyDescent="0.3">
      <c r="A45" s="4">
        <v>41</v>
      </c>
      <c r="B45" s="17" t="s">
        <v>62</v>
      </c>
      <c r="C45" s="152" t="s">
        <v>543</v>
      </c>
      <c r="D45" s="18" t="s">
        <v>25</v>
      </c>
      <c r="E45" s="67">
        <v>18305102121</v>
      </c>
      <c r="F45" s="18"/>
      <c r="G45" s="67">
        <v>15</v>
      </c>
      <c r="H45" s="68">
        <v>16</v>
      </c>
      <c r="I45" s="59">
        <f t="shared" si="0"/>
        <v>31</v>
      </c>
      <c r="J45" s="68">
        <v>9954828064</v>
      </c>
      <c r="K45" s="18" t="s">
        <v>603</v>
      </c>
      <c r="L45" s="96" t="s">
        <v>608</v>
      </c>
      <c r="M45" s="96">
        <v>9435471758</v>
      </c>
      <c r="N45" s="18" t="s">
        <v>611</v>
      </c>
      <c r="O45" s="18">
        <v>9850059112</v>
      </c>
      <c r="P45" s="49">
        <v>43657</v>
      </c>
      <c r="Q45" s="48" t="s">
        <v>141</v>
      </c>
      <c r="R45" s="48"/>
      <c r="S45" s="18"/>
      <c r="T45" s="18"/>
    </row>
    <row r="46" spans="1:20" x14ac:dyDescent="0.3">
      <c r="A46" s="4">
        <v>42</v>
      </c>
      <c r="B46" s="17" t="s">
        <v>62</v>
      </c>
      <c r="C46" s="65" t="s">
        <v>544</v>
      </c>
      <c r="D46" s="18" t="s">
        <v>25</v>
      </c>
      <c r="E46" s="67">
        <v>18305102122</v>
      </c>
      <c r="F46" s="18"/>
      <c r="G46" s="92">
        <v>20</v>
      </c>
      <c r="H46" s="93">
        <v>16</v>
      </c>
      <c r="I46" s="59">
        <f t="shared" si="0"/>
        <v>36</v>
      </c>
      <c r="J46" s="93">
        <v>8402834925</v>
      </c>
      <c r="K46" s="18" t="s">
        <v>603</v>
      </c>
      <c r="L46" s="96" t="s">
        <v>608</v>
      </c>
      <c r="M46" s="96">
        <v>9435471758</v>
      </c>
      <c r="N46" s="18" t="s">
        <v>606</v>
      </c>
      <c r="O46" s="18">
        <v>9678336156</v>
      </c>
      <c r="P46" s="49">
        <v>43657</v>
      </c>
      <c r="Q46" s="48" t="s">
        <v>141</v>
      </c>
      <c r="R46" s="18"/>
      <c r="S46" s="18"/>
      <c r="T46" s="18"/>
    </row>
    <row r="47" spans="1:20" x14ac:dyDescent="0.3">
      <c r="A47" s="4">
        <v>43</v>
      </c>
      <c r="B47" s="17" t="s">
        <v>62</v>
      </c>
      <c r="C47" s="152" t="s">
        <v>545</v>
      </c>
      <c r="D47" s="18" t="s">
        <v>25</v>
      </c>
      <c r="E47" s="67">
        <v>18305102123</v>
      </c>
      <c r="F47" s="18"/>
      <c r="G47" s="67">
        <v>12</v>
      </c>
      <c r="H47" s="68">
        <v>11</v>
      </c>
      <c r="I47" s="59">
        <f t="shared" si="0"/>
        <v>23</v>
      </c>
      <c r="J47" s="68">
        <v>9864667304</v>
      </c>
      <c r="K47" s="18" t="s">
        <v>603</v>
      </c>
      <c r="L47" s="96" t="s">
        <v>608</v>
      </c>
      <c r="M47" s="96">
        <v>9435471758</v>
      </c>
      <c r="N47" s="77" t="s">
        <v>610</v>
      </c>
      <c r="O47" s="77">
        <v>9957609102</v>
      </c>
      <c r="P47" s="49">
        <v>43658</v>
      </c>
      <c r="Q47" s="48" t="s">
        <v>142</v>
      </c>
      <c r="R47" s="18"/>
      <c r="S47" s="18"/>
      <c r="T47" s="18"/>
    </row>
    <row r="48" spans="1:20" x14ac:dyDescent="0.3">
      <c r="A48" s="4">
        <v>44</v>
      </c>
      <c r="B48" s="17" t="s">
        <v>62</v>
      </c>
      <c r="C48" s="65" t="s">
        <v>546</v>
      </c>
      <c r="D48" s="18" t="s">
        <v>25</v>
      </c>
      <c r="E48" s="67">
        <v>18305102124</v>
      </c>
      <c r="F48" s="18"/>
      <c r="G48" s="92">
        <v>11</v>
      </c>
      <c r="H48" s="93">
        <v>11</v>
      </c>
      <c r="I48" s="59">
        <f t="shared" si="0"/>
        <v>22</v>
      </c>
      <c r="J48" s="93">
        <v>9401607523</v>
      </c>
      <c r="K48" s="18" t="s">
        <v>603</v>
      </c>
      <c r="L48" s="96" t="s">
        <v>608</v>
      </c>
      <c r="M48" s="96">
        <v>9435471758</v>
      </c>
      <c r="N48" s="77" t="s">
        <v>610</v>
      </c>
      <c r="O48" s="77">
        <v>9957609102</v>
      </c>
      <c r="P48" s="49">
        <v>43658</v>
      </c>
      <c r="Q48" s="48" t="s">
        <v>142</v>
      </c>
      <c r="R48" s="18"/>
      <c r="S48" s="18"/>
      <c r="T48" s="18"/>
    </row>
    <row r="49" spans="1:20" x14ac:dyDescent="0.3">
      <c r="A49" s="4">
        <v>45</v>
      </c>
      <c r="B49" s="17" t="s">
        <v>62</v>
      </c>
      <c r="C49" s="65" t="s">
        <v>547</v>
      </c>
      <c r="D49" s="18" t="s">
        <v>25</v>
      </c>
      <c r="E49" s="67">
        <v>18305102125</v>
      </c>
      <c r="F49" s="18"/>
      <c r="G49" s="92">
        <v>7</v>
      </c>
      <c r="H49" s="93">
        <v>8</v>
      </c>
      <c r="I49" s="59">
        <f t="shared" si="0"/>
        <v>15</v>
      </c>
      <c r="J49" s="93">
        <v>9678551578</v>
      </c>
      <c r="K49" s="18" t="s">
        <v>603</v>
      </c>
      <c r="L49" s="96" t="s">
        <v>604</v>
      </c>
      <c r="M49" s="96">
        <v>9954010187</v>
      </c>
      <c r="N49" s="77" t="s">
        <v>610</v>
      </c>
      <c r="O49" s="77">
        <v>9957609102</v>
      </c>
      <c r="P49" s="49">
        <v>43658</v>
      </c>
      <c r="Q49" s="48" t="s">
        <v>142</v>
      </c>
      <c r="R49" s="18"/>
      <c r="S49" s="18"/>
      <c r="T49" s="18"/>
    </row>
    <row r="50" spans="1:20" ht="27" x14ac:dyDescent="0.3">
      <c r="A50" s="4">
        <v>46</v>
      </c>
      <c r="B50" s="17" t="s">
        <v>62</v>
      </c>
      <c r="C50" s="152" t="s">
        <v>548</v>
      </c>
      <c r="D50" s="18" t="s">
        <v>25</v>
      </c>
      <c r="E50" s="67">
        <v>18305102126</v>
      </c>
      <c r="F50" s="18"/>
      <c r="G50" s="67">
        <v>16</v>
      </c>
      <c r="H50" s="68">
        <v>16</v>
      </c>
      <c r="I50" s="59">
        <f t="shared" si="0"/>
        <v>32</v>
      </c>
      <c r="J50" s="68">
        <v>9435935920</v>
      </c>
      <c r="K50" s="18" t="s">
        <v>603</v>
      </c>
      <c r="L50" s="96" t="s">
        <v>604</v>
      </c>
      <c r="M50" s="96">
        <v>9954010187</v>
      </c>
      <c r="N50" s="77" t="s">
        <v>610</v>
      </c>
      <c r="O50" s="77">
        <v>9957609102</v>
      </c>
      <c r="P50" s="49">
        <v>43658</v>
      </c>
      <c r="Q50" s="48" t="s">
        <v>142</v>
      </c>
      <c r="R50" s="18"/>
      <c r="S50" s="18"/>
      <c r="T50" s="18"/>
    </row>
    <row r="51" spans="1:20" x14ac:dyDescent="0.3">
      <c r="A51" s="4">
        <v>47</v>
      </c>
      <c r="B51" s="17" t="s">
        <v>62</v>
      </c>
      <c r="C51" s="152" t="s">
        <v>549</v>
      </c>
      <c r="D51" s="18" t="s">
        <v>25</v>
      </c>
      <c r="E51" s="67">
        <v>18305102127</v>
      </c>
      <c r="F51" s="18"/>
      <c r="G51" s="67">
        <v>16</v>
      </c>
      <c r="H51" s="68">
        <v>15</v>
      </c>
      <c r="I51" s="59">
        <f t="shared" si="0"/>
        <v>31</v>
      </c>
      <c r="J51" s="68">
        <v>8011899794</v>
      </c>
      <c r="K51" s="18" t="s">
        <v>603</v>
      </c>
      <c r="L51" s="96" t="s">
        <v>604</v>
      </c>
      <c r="M51" s="96">
        <v>9954010187</v>
      </c>
      <c r="N51" s="77" t="s">
        <v>610</v>
      </c>
      <c r="O51" s="77">
        <v>9957609102</v>
      </c>
      <c r="P51" s="49">
        <v>43659</v>
      </c>
      <c r="Q51" s="48" t="s">
        <v>137</v>
      </c>
      <c r="R51" s="18"/>
      <c r="S51" s="18"/>
      <c r="T51" s="18"/>
    </row>
    <row r="52" spans="1:20" x14ac:dyDescent="0.3">
      <c r="A52" s="4">
        <v>48</v>
      </c>
      <c r="B52" s="17" t="s">
        <v>62</v>
      </c>
      <c r="C52" s="65" t="s">
        <v>550</v>
      </c>
      <c r="D52" s="18" t="s">
        <v>25</v>
      </c>
      <c r="E52" s="67">
        <v>18305102128</v>
      </c>
      <c r="F52" s="18"/>
      <c r="G52" s="92">
        <v>7</v>
      </c>
      <c r="H52" s="93">
        <v>10</v>
      </c>
      <c r="I52" s="59">
        <f t="shared" si="0"/>
        <v>17</v>
      </c>
      <c r="J52" s="93">
        <v>9954828186</v>
      </c>
      <c r="K52" s="18" t="s">
        <v>603</v>
      </c>
      <c r="L52" s="96" t="s">
        <v>604</v>
      </c>
      <c r="M52" s="96">
        <v>9954010187</v>
      </c>
      <c r="N52" s="77" t="s">
        <v>610</v>
      </c>
      <c r="O52" s="77">
        <v>9957609102</v>
      </c>
      <c r="P52" s="49">
        <v>43659</v>
      </c>
      <c r="Q52" s="48" t="s">
        <v>137</v>
      </c>
      <c r="R52" s="18"/>
      <c r="S52" s="18"/>
      <c r="T52" s="18"/>
    </row>
    <row r="53" spans="1:20" x14ac:dyDescent="0.3">
      <c r="A53" s="4">
        <v>49</v>
      </c>
      <c r="B53" s="17" t="s">
        <v>62</v>
      </c>
      <c r="C53" s="65" t="s">
        <v>551</v>
      </c>
      <c r="D53" s="18" t="s">
        <v>25</v>
      </c>
      <c r="E53" s="67">
        <v>18305102129</v>
      </c>
      <c r="F53" s="18"/>
      <c r="G53" s="92">
        <v>8</v>
      </c>
      <c r="H53" s="93">
        <v>9</v>
      </c>
      <c r="I53" s="59">
        <f t="shared" si="0"/>
        <v>17</v>
      </c>
      <c r="J53" s="93">
        <v>9854702532</v>
      </c>
      <c r="K53" s="18" t="s">
        <v>603</v>
      </c>
      <c r="L53" s="96" t="s">
        <v>604</v>
      </c>
      <c r="M53" s="96">
        <v>9954010187</v>
      </c>
      <c r="N53" s="77" t="s">
        <v>610</v>
      </c>
      <c r="O53" s="77">
        <v>9957609102</v>
      </c>
      <c r="P53" s="49">
        <v>43659</v>
      </c>
      <c r="Q53" s="48" t="s">
        <v>137</v>
      </c>
      <c r="R53" s="18"/>
      <c r="S53" s="18"/>
      <c r="T53" s="18"/>
    </row>
    <row r="54" spans="1:20" ht="27" x14ac:dyDescent="0.3">
      <c r="A54" s="4">
        <v>50</v>
      </c>
      <c r="B54" s="17" t="s">
        <v>62</v>
      </c>
      <c r="C54" s="152" t="s">
        <v>552</v>
      </c>
      <c r="D54" s="18" t="s">
        <v>25</v>
      </c>
      <c r="E54" s="67">
        <v>18305102130</v>
      </c>
      <c r="F54" s="18"/>
      <c r="G54" s="67">
        <v>12</v>
      </c>
      <c r="H54" s="68">
        <v>20</v>
      </c>
      <c r="I54" s="59">
        <f t="shared" si="0"/>
        <v>32</v>
      </c>
      <c r="J54" s="68">
        <v>9706820641</v>
      </c>
      <c r="K54" s="18" t="s">
        <v>603</v>
      </c>
      <c r="L54" s="96" t="s">
        <v>604</v>
      </c>
      <c r="M54" s="96">
        <v>9954010187</v>
      </c>
      <c r="N54" s="77" t="s">
        <v>610</v>
      </c>
      <c r="O54" s="77">
        <v>9957609102</v>
      </c>
      <c r="P54" s="49">
        <v>43659</v>
      </c>
      <c r="Q54" s="48" t="s">
        <v>137</v>
      </c>
      <c r="R54" s="18"/>
      <c r="S54" s="18"/>
      <c r="T54" s="18"/>
    </row>
    <row r="55" spans="1:20" ht="27" x14ac:dyDescent="0.3">
      <c r="A55" s="4">
        <v>51</v>
      </c>
      <c r="B55" s="17" t="s">
        <v>62</v>
      </c>
      <c r="C55" s="65" t="s">
        <v>553</v>
      </c>
      <c r="D55" s="18" t="s">
        <v>25</v>
      </c>
      <c r="E55" s="67">
        <v>18305102131</v>
      </c>
      <c r="F55" s="18"/>
      <c r="G55" s="92">
        <v>19</v>
      </c>
      <c r="H55" s="93">
        <v>6</v>
      </c>
      <c r="I55" s="59">
        <f t="shared" si="0"/>
        <v>25</v>
      </c>
      <c r="J55" s="93">
        <v>9435777440</v>
      </c>
      <c r="K55" s="18" t="s">
        <v>603</v>
      </c>
      <c r="L55" s="96" t="s">
        <v>604</v>
      </c>
      <c r="M55" s="96">
        <v>9954010187</v>
      </c>
      <c r="N55" s="77" t="s">
        <v>610</v>
      </c>
      <c r="O55" s="77">
        <v>9957609102</v>
      </c>
      <c r="P55" s="49">
        <v>43659</v>
      </c>
      <c r="Q55" s="48" t="s">
        <v>137</v>
      </c>
      <c r="R55" s="18"/>
      <c r="S55" s="18"/>
      <c r="T55" s="18"/>
    </row>
    <row r="56" spans="1:20" x14ac:dyDescent="0.3">
      <c r="A56" s="4">
        <v>52</v>
      </c>
      <c r="B56" s="17" t="s">
        <v>62</v>
      </c>
      <c r="C56" s="152" t="s">
        <v>554</v>
      </c>
      <c r="D56" s="18" t="s">
        <v>25</v>
      </c>
      <c r="E56" s="67">
        <v>18305100618</v>
      </c>
      <c r="F56" s="152"/>
      <c r="G56" s="67">
        <v>8</v>
      </c>
      <c r="H56" s="68">
        <v>8</v>
      </c>
      <c r="I56" s="59">
        <f t="shared" si="0"/>
        <v>16</v>
      </c>
      <c r="J56" s="68">
        <v>9859585297</v>
      </c>
      <c r="K56" s="18" t="s">
        <v>603</v>
      </c>
      <c r="L56" s="96" t="s">
        <v>608</v>
      </c>
      <c r="M56" s="96">
        <v>9435471758</v>
      </c>
      <c r="N56" s="18" t="s">
        <v>612</v>
      </c>
      <c r="O56" s="18">
        <v>8723875716</v>
      </c>
      <c r="P56" s="24">
        <v>43661</v>
      </c>
      <c r="Q56" s="18" t="s">
        <v>138</v>
      </c>
      <c r="R56" s="18"/>
      <c r="S56" s="18"/>
      <c r="T56" s="18"/>
    </row>
    <row r="57" spans="1:20" x14ac:dyDescent="0.3">
      <c r="A57" s="4">
        <v>53</v>
      </c>
      <c r="B57" s="17" t="s">
        <v>62</v>
      </c>
      <c r="C57" s="152" t="s">
        <v>555</v>
      </c>
      <c r="D57" s="18" t="s">
        <v>25</v>
      </c>
      <c r="E57" s="67">
        <v>18305100619</v>
      </c>
      <c r="F57" s="152"/>
      <c r="G57" s="67">
        <v>10</v>
      </c>
      <c r="H57" s="68">
        <v>12</v>
      </c>
      <c r="I57" s="59">
        <f t="shared" si="0"/>
        <v>22</v>
      </c>
      <c r="J57" s="68">
        <v>9954857978</v>
      </c>
      <c r="K57" s="18" t="s">
        <v>603</v>
      </c>
      <c r="L57" s="96" t="s">
        <v>604</v>
      </c>
      <c r="M57" s="96">
        <v>9954010187</v>
      </c>
      <c r="N57" s="18" t="s">
        <v>613</v>
      </c>
      <c r="O57" s="18">
        <v>9957308071</v>
      </c>
      <c r="P57" s="24">
        <v>43661</v>
      </c>
      <c r="Q57" s="18" t="s">
        <v>138</v>
      </c>
      <c r="R57" s="18"/>
      <c r="S57" s="18"/>
      <c r="T57" s="18"/>
    </row>
    <row r="58" spans="1:20" x14ac:dyDescent="0.3">
      <c r="A58" s="4">
        <v>54</v>
      </c>
      <c r="B58" s="17" t="s">
        <v>62</v>
      </c>
      <c r="C58" s="65" t="s">
        <v>556</v>
      </c>
      <c r="D58" s="18" t="s">
        <v>25</v>
      </c>
      <c r="E58" s="67">
        <v>18305100620</v>
      </c>
      <c r="F58" s="65"/>
      <c r="G58" s="92">
        <v>12</v>
      </c>
      <c r="H58" s="93">
        <v>12</v>
      </c>
      <c r="I58" s="59">
        <f t="shared" si="0"/>
        <v>24</v>
      </c>
      <c r="J58" s="93">
        <v>8472619888</v>
      </c>
      <c r="K58" s="18" t="s">
        <v>603</v>
      </c>
      <c r="L58" s="96" t="s">
        <v>608</v>
      </c>
      <c r="M58" s="96">
        <v>9435471758</v>
      </c>
      <c r="N58" s="18" t="s">
        <v>614</v>
      </c>
      <c r="O58" s="18">
        <v>9957695195</v>
      </c>
      <c r="P58" s="24">
        <v>43661</v>
      </c>
      <c r="Q58" s="18" t="s">
        <v>138</v>
      </c>
      <c r="R58" s="18"/>
      <c r="S58" s="18"/>
      <c r="T58" s="18"/>
    </row>
    <row r="59" spans="1:20" x14ac:dyDescent="0.3">
      <c r="A59" s="4">
        <v>55</v>
      </c>
      <c r="B59" s="17" t="s">
        <v>62</v>
      </c>
      <c r="C59" s="65" t="s">
        <v>557</v>
      </c>
      <c r="D59" s="18" t="s">
        <v>25</v>
      </c>
      <c r="E59" s="67">
        <v>18305100621</v>
      </c>
      <c r="F59" s="65"/>
      <c r="G59" s="92">
        <v>15</v>
      </c>
      <c r="H59" s="93">
        <v>13</v>
      </c>
      <c r="I59" s="59">
        <f t="shared" si="0"/>
        <v>28</v>
      </c>
      <c r="J59" s="93">
        <v>7896992586</v>
      </c>
      <c r="K59" s="18" t="s">
        <v>603</v>
      </c>
      <c r="L59" s="96" t="s">
        <v>608</v>
      </c>
      <c r="M59" s="96">
        <v>9435471758</v>
      </c>
      <c r="N59" s="18" t="s">
        <v>615</v>
      </c>
      <c r="O59" s="18">
        <v>7896767447</v>
      </c>
      <c r="P59" s="24">
        <v>43661</v>
      </c>
      <c r="Q59" s="18" t="s">
        <v>138</v>
      </c>
      <c r="R59" s="18"/>
      <c r="S59" s="18"/>
      <c r="T59" s="18"/>
    </row>
    <row r="60" spans="1:20" x14ac:dyDescent="0.3">
      <c r="A60" s="4">
        <v>56</v>
      </c>
      <c r="B60" s="17" t="s">
        <v>62</v>
      </c>
      <c r="C60" s="152" t="s">
        <v>558</v>
      </c>
      <c r="D60" s="18" t="s">
        <v>25</v>
      </c>
      <c r="E60" s="67">
        <v>18305100622</v>
      </c>
      <c r="F60" s="152"/>
      <c r="G60" s="67">
        <v>9</v>
      </c>
      <c r="H60" s="68">
        <v>8</v>
      </c>
      <c r="I60" s="59">
        <f t="shared" si="0"/>
        <v>17</v>
      </c>
      <c r="J60" s="68">
        <v>8723013629</v>
      </c>
      <c r="K60" s="18" t="s">
        <v>598</v>
      </c>
      <c r="L60" s="96" t="s">
        <v>599</v>
      </c>
      <c r="M60" s="96">
        <v>9401451503</v>
      </c>
      <c r="N60" s="18" t="s">
        <v>600</v>
      </c>
      <c r="O60" s="77">
        <v>9957645690</v>
      </c>
      <c r="P60" s="24">
        <v>43662</v>
      </c>
      <c r="Q60" s="18" t="s">
        <v>139</v>
      </c>
      <c r="R60" s="18"/>
      <c r="S60" s="18"/>
      <c r="T60" s="18"/>
    </row>
    <row r="61" spans="1:20" ht="27" x14ac:dyDescent="0.3">
      <c r="A61" s="4">
        <v>57</v>
      </c>
      <c r="B61" s="17" t="s">
        <v>62</v>
      </c>
      <c r="C61" s="152" t="s">
        <v>559</v>
      </c>
      <c r="D61" s="18" t="s">
        <v>25</v>
      </c>
      <c r="E61" s="67">
        <v>18305100623</v>
      </c>
      <c r="F61" s="152"/>
      <c r="G61" s="67">
        <v>16</v>
      </c>
      <c r="H61" s="68">
        <v>19</v>
      </c>
      <c r="I61" s="59">
        <f t="shared" si="0"/>
        <v>35</v>
      </c>
      <c r="J61" s="68">
        <v>8011739373</v>
      </c>
      <c r="K61" s="18" t="s">
        <v>598</v>
      </c>
      <c r="L61" s="96" t="s">
        <v>599</v>
      </c>
      <c r="M61" s="96">
        <v>9401451503</v>
      </c>
      <c r="N61" s="18" t="s">
        <v>616</v>
      </c>
      <c r="O61" s="154">
        <v>9401610381</v>
      </c>
      <c r="P61" s="24">
        <v>43662</v>
      </c>
      <c r="Q61" s="18" t="s">
        <v>139</v>
      </c>
      <c r="R61" s="18"/>
      <c r="S61" s="18"/>
      <c r="T61" s="18"/>
    </row>
    <row r="62" spans="1:20" x14ac:dyDescent="0.3">
      <c r="A62" s="4">
        <v>58</v>
      </c>
      <c r="B62" s="17" t="s">
        <v>62</v>
      </c>
      <c r="C62" s="152" t="s">
        <v>560</v>
      </c>
      <c r="D62" s="18" t="s">
        <v>25</v>
      </c>
      <c r="E62" s="67">
        <v>18305100624</v>
      </c>
      <c r="F62" s="152"/>
      <c r="G62" s="67">
        <v>10</v>
      </c>
      <c r="H62" s="68">
        <v>11</v>
      </c>
      <c r="I62" s="59">
        <f t="shared" si="0"/>
        <v>21</v>
      </c>
      <c r="J62" s="68">
        <v>8011335814</v>
      </c>
      <c r="K62" s="18" t="s">
        <v>617</v>
      </c>
      <c r="L62" s="96" t="s">
        <v>618</v>
      </c>
      <c r="M62" s="96">
        <v>9401451499</v>
      </c>
      <c r="N62" s="18" t="s">
        <v>619</v>
      </c>
      <c r="O62" s="18">
        <v>8811980259</v>
      </c>
      <c r="P62" s="24">
        <v>43662</v>
      </c>
      <c r="Q62" s="18" t="s">
        <v>139</v>
      </c>
      <c r="R62" s="18"/>
      <c r="S62" s="18"/>
      <c r="T62" s="18"/>
    </row>
    <row r="63" spans="1:20" x14ac:dyDescent="0.3">
      <c r="A63" s="4">
        <v>59</v>
      </c>
      <c r="B63" s="17" t="s">
        <v>62</v>
      </c>
      <c r="C63" s="65" t="s">
        <v>561</v>
      </c>
      <c r="D63" s="18" t="s">
        <v>25</v>
      </c>
      <c r="E63" s="67">
        <v>18305100625</v>
      </c>
      <c r="F63" s="65"/>
      <c r="G63" s="92">
        <v>15</v>
      </c>
      <c r="H63" s="93">
        <v>14</v>
      </c>
      <c r="I63" s="59">
        <f t="shared" si="0"/>
        <v>29</v>
      </c>
      <c r="J63" s="93">
        <v>8876877657</v>
      </c>
      <c r="K63" s="18" t="s">
        <v>617</v>
      </c>
      <c r="L63" s="96" t="s">
        <v>618</v>
      </c>
      <c r="M63" s="96">
        <v>9401451499</v>
      </c>
      <c r="N63" s="18" t="s">
        <v>609</v>
      </c>
      <c r="O63" s="18"/>
      <c r="P63" s="24">
        <v>43662</v>
      </c>
      <c r="Q63" s="18" t="s">
        <v>139</v>
      </c>
      <c r="R63" s="18"/>
      <c r="S63" s="18"/>
      <c r="T63" s="18"/>
    </row>
    <row r="64" spans="1:20" x14ac:dyDescent="0.3">
      <c r="A64" s="4">
        <v>60</v>
      </c>
      <c r="B64" s="17" t="s">
        <v>62</v>
      </c>
      <c r="C64" s="65" t="s">
        <v>562</v>
      </c>
      <c r="D64" s="18" t="s">
        <v>25</v>
      </c>
      <c r="E64" s="67">
        <v>18305100626</v>
      </c>
      <c r="F64" s="65"/>
      <c r="G64" s="92">
        <v>29</v>
      </c>
      <c r="H64" s="93">
        <v>9</v>
      </c>
      <c r="I64" s="59">
        <f t="shared" si="0"/>
        <v>38</v>
      </c>
      <c r="J64" s="93">
        <v>9678761045</v>
      </c>
      <c r="K64" s="18" t="s">
        <v>620</v>
      </c>
      <c r="L64" s="96" t="s">
        <v>618</v>
      </c>
      <c r="M64" s="96">
        <v>9401451499</v>
      </c>
      <c r="N64" s="18" t="s">
        <v>609</v>
      </c>
      <c r="O64" s="18"/>
      <c r="P64" s="24">
        <v>43663</v>
      </c>
      <c r="Q64" s="18" t="s">
        <v>140</v>
      </c>
      <c r="R64" s="18"/>
      <c r="S64" s="18"/>
      <c r="T64" s="18"/>
    </row>
    <row r="65" spans="1:20" x14ac:dyDescent="0.3">
      <c r="A65" s="4">
        <v>61</v>
      </c>
      <c r="B65" s="17" t="s">
        <v>62</v>
      </c>
      <c r="C65" s="152" t="s">
        <v>563</v>
      </c>
      <c r="D65" s="18" t="s">
        <v>25</v>
      </c>
      <c r="E65" s="67">
        <v>18305100627</v>
      </c>
      <c r="F65" s="152"/>
      <c r="G65" s="67">
        <v>3</v>
      </c>
      <c r="H65" s="68">
        <v>31</v>
      </c>
      <c r="I65" s="59">
        <f t="shared" si="0"/>
        <v>34</v>
      </c>
      <c r="J65" s="68">
        <v>9957568169</v>
      </c>
      <c r="K65" s="18" t="s">
        <v>598</v>
      </c>
      <c r="L65" s="96" t="s">
        <v>599</v>
      </c>
      <c r="M65" s="96">
        <v>9401451503</v>
      </c>
      <c r="N65" s="18" t="s">
        <v>600</v>
      </c>
      <c r="O65" s="18">
        <v>9957645690</v>
      </c>
      <c r="P65" s="24">
        <v>43663</v>
      </c>
      <c r="Q65" s="18" t="s">
        <v>140</v>
      </c>
      <c r="R65" s="18"/>
      <c r="S65" s="18"/>
      <c r="T65" s="18"/>
    </row>
    <row r="66" spans="1:20" x14ac:dyDescent="0.3">
      <c r="A66" s="4">
        <v>62</v>
      </c>
      <c r="B66" s="17" t="s">
        <v>62</v>
      </c>
      <c r="C66" s="152" t="s">
        <v>564</v>
      </c>
      <c r="D66" s="18" t="s">
        <v>25</v>
      </c>
      <c r="E66" s="67">
        <v>18305100628</v>
      </c>
      <c r="F66" s="152"/>
      <c r="G66" s="67">
        <v>6</v>
      </c>
      <c r="H66" s="68">
        <v>15</v>
      </c>
      <c r="I66" s="59">
        <f t="shared" si="0"/>
        <v>21</v>
      </c>
      <c r="J66" s="68">
        <v>8011716838</v>
      </c>
      <c r="K66" s="18" t="s">
        <v>598</v>
      </c>
      <c r="L66" s="96" t="s">
        <v>599</v>
      </c>
      <c r="M66" s="96">
        <v>9401451503</v>
      </c>
      <c r="N66" s="18" t="s">
        <v>600</v>
      </c>
      <c r="O66" s="18">
        <v>9957645690</v>
      </c>
      <c r="P66" s="24">
        <v>43663</v>
      </c>
      <c r="Q66" s="18" t="s">
        <v>140</v>
      </c>
      <c r="R66" s="18"/>
      <c r="S66" s="18"/>
      <c r="T66" s="18"/>
    </row>
    <row r="67" spans="1:20" x14ac:dyDescent="0.3">
      <c r="A67" s="4">
        <v>63</v>
      </c>
      <c r="B67" s="17" t="s">
        <v>62</v>
      </c>
      <c r="C67" s="65" t="s">
        <v>565</v>
      </c>
      <c r="D67" s="18" t="s">
        <v>25</v>
      </c>
      <c r="E67" s="67">
        <v>18305100629</v>
      </c>
      <c r="F67" s="65"/>
      <c r="G67" s="92">
        <v>16</v>
      </c>
      <c r="H67" s="93">
        <v>11</v>
      </c>
      <c r="I67" s="59">
        <f t="shared" si="0"/>
        <v>27</v>
      </c>
      <c r="J67" s="93">
        <v>9678252606</v>
      </c>
      <c r="K67" s="18" t="s">
        <v>603</v>
      </c>
      <c r="L67" s="96" t="s">
        <v>608</v>
      </c>
      <c r="M67" s="96">
        <v>9435471758</v>
      </c>
      <c r="N67" s="18" t="s">
        <v>612</v>
      </c>
      <c r="O67" s="18">
        <v>8723875716</v>
      </c>
      <c r="P67" s="24">
        <v>43663</v>
      </c>
      <c r="Q67" s="18" t="s">
        <v>140</v>
      </c>
      <c r="R67" s="18"/>
      <c r="S67" s="18"/>
      <c r="T67" s="18"/>
    </row>
    <row r="68" spans="1:20" x14ac:dyDescent="0.3">
      <c r="A68" s="4">
        <v>64</v>
      </c>
      <c r="B68" s="17" t="s">
        <v>62</v>
      </c>
      <c r="C68" s="65" t="s">
        <v>566</v>
      </c>
      <c r="D68" s="18" t="s">
        <v>25</v>
      </c>
      <c r="E68" s="67">
        <v>18305100630</v>
      </c>
      <c r="F68" s="65"/>
      <c r="G68" s="92">
        <v>10</v>
      </c>
      <c r="H68" s="93">
        <v>10</v>
      </c>
      <c r="I68" s="59">
        <f t="shared" si="0"/>
        <v>20</v>
      </c>
      <c r="J68" s="93">
        <v>9854230001</v>
      </c>
      <c r="K68" s="18" t="s">
        <v>598</v>
      </c>
      <c r="L68" s="96" t="s">
        <v>599</v>
      </c>
      <c r="M68" s="96">
        <v>9401451503</v>
      </c>
      <c r="N68" s="18" t="s">
        <v>600</v>
      </c>
      <c r="O68" s="18">
        <v>9957645690</v>
      </c>
      <c r="P68" s="24">
        <v>43664</v>
      </c>
      <c r="Q68" s="18" t="s">
        <v>141</v>
      </c>
      <c r="R68" s="18"/>
      <c r="S68" s="18"/>
      <c r="T68" s="18"/>
    </row>
    <row r="69" spans="1:20" x14ac:dyDescent="0.3">
      <c r="A69" s="4">
        <v>65</v>
      </c>
      <c r="B69" s="17" t="s">
        <v>62</v>
      </c>
      <c r="C69" s="152" t="s">
        <v>567</v>
      </c>
      <c r="D69" s="18" t="s">
        <v>25</v>
      </c>
      <c r="E69" s="67">
        <v>18305100631</v>
      </c>
      <c r="F69" s="152"/>
      <c r="G69" s="67">
        <v>10</v>
      </c>
      <c r="H69" s="68">
        <v>14</v>
      </c>
      <c r="I69" s="59">
        <f t="shared" si="0"/>
        <v>24</v>
      </c>
      <c r="J69" s="68">
        <v>9954903110</v>
      </c>
      <c r="K69" s="18" t="s">
        <v>603</v>
      </c>
      <c r="L69" s="96" t="s">
        <v>604</v>
      </c>
      <c r="M69" s="96">
        <v>9954010187</v>
      </c>
      <c r="N69" s="18" t="s">
        <v>613</v>
      </c>
      <c r="O69" s="18">
        <v>9957308071</v>
      </c>
      <c r="P69" s="24">
        <v>43664</v>
      </c>
      <c r="Q69" s="18" t="s">
        <v>141</v>
      </c>
      <c r="R69" s="18"/>
      <c r="S69" s="18"/>
      <c r="T69" s="18"/>
    </row>
    <row r="70" spans="1:20" x14ac:dyDescent="0.3">
      <c r="A70" s="4">
        <v>66</v>
      </c>
      <c r="B70" s="17" t="s">
        <v>62</v>
      </c>
      <c r="C70" s="152" t="s">
        <v>568</v>
      </c>
      <c r="D70" s="18" t="s">
        <v>25</v>
      </c>
      <c r="E70" s="67">
        <v>18305100632</v>
      </c>
      <c r="F70" s="152"/>
      <c r="G70" s="67">
        <v>8</v>
      </c>
      <c r="H70" s="68">
        <v>9</v>
      </c>
      <c r="I70" s="59">
        <f t="shared" ref="I70:I133" si="1">SUM(G70:H70)</f>
        <v>17</v>
      </c>
      <c r="J70" s="68">
        <v>9706577762</v>
      </c>
      <c r="K70" s="18" t="s">
        <v>603</v>
      </c>
      <c r="L70" s="96" t="s">
        <v>608</v>
      </c>
      <c r="M70" s="96">
        <v>9435471758</v>
      </c>
      <c r="N70" s="18" t="s">
        <v>614</v>
      </c>
      <c r="O70" s="18">
        <v>9957695195</v>
      </c>
      <c r="P70" s="24">
        <v>43664</v>
      </c>
      <c r="Q70" s="18" t="s">
        <v>141</v>
      </c>
      <c r="R70" s="18"/>
      <c r="S70" s="18"/>
      <c r="T70" s="18"/>
    </row>
    <row r="71" spans="1:20" x14ac:dyDescent="0.3">
      <c r="A71" s="4">
        <v>67</v>
      </c>
      <c r="B71" s="17" t="s">
        <v>62</v>
      </c>
      <c r="C71" s="152" t="s">
        <v>569</v>
      </c>
      <c r="D71" s="18" t="s">
        <v>25</v>
      </c>
      <c r="E71" s="67">
        <v>18305100633</v>
      </c>
      <c r="F71" s="152"/>
      <c r="G71" s="67">
        <v>6</v>
      </c>
      <c r="H71" s="68">
        <v>15</v>
      </c>
      <c r="I71" s="59">
        <f t="shared" si="1"/>
        <v>21</v>
      </c>
      <c r="J71" s="68">
        <v>7896255400</v>
      </c>
      <c r="K71" s="18" t="s">
        <v>603</v>
      </c>
      <c r="L71" s="96" t="s">
        <v>608</v>
      </c>
      <c r="M71" s="96">
        <v>9435471758</v>
      </c>
      <c r="N71" s="18" t="s">
        <v>614</v>
      </c>
      <c r="O71" s="18">
        <v>9957695195</v>
      </c>
      <c r="P71" s="24">
        <v>43664</v>
      </c>
      <c r="Q71" s="18" t="s">
        <v>141</v>
      </c>
      <c r="R71" s="18"/>
      <c r="S71" s="18"/>
      <c r="T71" s="18"/>
    </row>
    <row r="72" spans="1:20" x14ac:dyDescent="0.3">
      <c r="A72" s="4">
        <v>68</v>
      </c>
      <c r="B72" s="17" t="s">
        <v>62</v>
      </c>
      <c r="C72" s="152" t="s">
        <v>570</v>
      </c>
      <c r="D72" s="18" t="s">
        <v>25</v>
      </c>
      <c r="E72" s="67">
        <v>18305100634</v>
      </c>
      <c r="F72" s="152"/>
      <c r="G72" s="67">
        <v>12</v>
      </c>
      <c r="H72" s="68">
        <v>11</v>
      </c>
      <c r="I72" s="59">
        <f t="shared" si="1"/>
        <v>23</v>
      </c>
      <c r="J72" s="68">
        <v>8486132891</v>
      </c>
      <c r="K72" s="18" t="s">
        <v>603</v>
      </c>
      <c r="L72" s="96" t="s">
        <v>608</v>
      </c>
      <c r="M72" s="96">
        <v>9435471758</v>
      </c>
      <c r="N72" s="18" t="s">
        <v>612</v>
      </c>
      <c r="O72" s="18">
        <v>8723875716</v>
      </c>
      <c r="P72" s="24">
        <v>43664</v>
      </c>
      <c r="Q72" s="18" t="s">
        <v>141</v>
      </c>
      <c r="R72" s="18"/>
      <c r="S72" s="18"/>
      <c r="T72" s="18"/>
    </row>
    <row r="73" spans="1:20" x14ac:dyDescent="0.3">
      <c r="A73" s="4">
        <v>69</v>
      </c>
      <c r="B73" s="17" t="s">
        <v>62</v>
      </c>
      <c r="C73" s="152" t="s">
        <v>571</v>
      </c>
      <c r="D73" s="18" t="s">
        <v>25</v>
      </c>
      <c r="E73" s="67">
        <v>18305100635</v>
      </c>
      <c r="F73" s="152"/>
      <c r="G73" s="67">
        <v>15</v>
      </c>
      <c r="H73" s="68">
        <v>7</v>
      </c>
      <c r="I73" s="59">
        <f t="shared" si="1"/>
        <v>22</v>
      </c>
      <c r="J73" s="68">
        <v>9954869866</v>
      </c>
      <c r="K73" s="18" t="s">
        <v>603</v>
      </c>
      <c r="L73" s="96" t="s">
        <v>604</v>
      </c>
      <c r="M73" s="96">
        <v>9954010187</v>
      </c>
      <c r="N73" s="18" t="s">
        <v>613</v>
      </c>
      <c r="O73" s="18">
        <v>9957308071</v>
      </c>
      <c r="P73" s="24">
        <v>43665</v>
      </c>
      <c r="Q73" s="18" t="s">
        <v>142</v>
      </c>
      <c r="R73" s="18"/>
      <c r="S73" s="18"/>
      <c r="T73" s="18"/>
    </row>
    <row r="74" spans="1:20" x14ac:dyDescent="0.3">
      <c r="A74" s="4">
        <v>70</v>
      </c>
      <c r="B74" s="17" t="s">
        <v>62</v>
      </c>
      <c r="C74" s="65" t="s">
        <v>572</v>
      </c>
      <c r="D74" s="18" t="s">
        <v>25</v>
      </c>
      <c r="E74" s="67">
        <v>18305102101</v>
      </c>
      <c r="F74" s="65"/>
      <c r="G74" s="92">
        <v>17</v>
      </c>
      <c r="H74" s="93">
        <v>17</v>
      </c>
      <c r="I74" s="59">
        <f t="shared" si="1"/>
        <v>34</v>
      </c>
      <c r="J74" s="93">
        <v>0</v>
      </c>
      <c r="K74" s="18" t="s">
        <v>621</v>
      </c>
      <c r="L74" s="76" t="s">
        <v>622</v>
      </c>
      <c r="M74" s="76">
        <v>9401451294</v>
      </c>
      <c r="N74" s="18" t="s">
        <v>623</v>
      </c>
      <c r="O74" s="18">
        <v>9957490259</v>
      </c>
      <c r="P74" s="24">
        <v>43665</v>
      </c>
      <c r="Q74" s="18" t="s">
        <v>142</v>
      </c>
      <c r="R74" s="18"/>
      <c r="S74" s="18"/>
      <c r="T74" s="18"/>
    </row>
    <row r="75" spans="1:20" x14ac:dyDescent="0.3">
      <c r="A75" s="4">
        <v>71</v>
      </c>
      <c r="B75" s="17" t="s">
        <v>62</v>
      </c>
      <c r="C75" s="65" t="s">
        <v>573</v>
      </c>
      <c r="D75" s="18" t="s">
        <v>25</v>
      </c>
      <c r="E75" s="67">
        <v>18305102102</v>
      </c>
      <c r="F75" s="65"/>
      <c r="G75" s="92">
        <v>18</v>
      </c>
      <c r="H75" s="93">
        <v>31</v>
      </c>
      <c r="I75" s="59">
        <f t="shared" si="1"/>
        <v>49</v>
      </c>
      <c r="J75" s="93">
        <v>7399516065</v>
      </c>
      <c r="K75" s="18" t="s">
        <v>621</v>
      </c>
      <c r="L75" s="76" t="s">
        <v>622</v>
      </c>
      <c r="M75" s="76">
        <v>9401451294</v>
      </c>
      <c r="N75" s="18" t="s">
        <v>623</v>
      </c>
      <c r="O75" s="18">
        <v>9957490259</v>
      </c>
      <c r="P75" s="24">
        <v>43665</v>
      </c>
      <c r="Q75" s="18" t="s">
        <v>142</v>
      </c>
      <c r="R75" s="18"/>
      <c r="S75" s="18"/>
      <c r="T75" s="18"/>
    </row>
    <row r="76" spans="1:20" x14ac:dyDescent="0.3">
      <c r="A76" s="4">
        <v>72</v>
      </c>
      <c r="B76" s="17" t="s">
        <v>62</v>
      </c>
      <c r="C76" s="152" t="s">
        <v>574</v>
      </c>
      <c r="D76" s="18" t="s">
        <v>25</v>
      </c>
      <c r="E76" s="67">
        <v>18305102103</v>
      </c>
      <c r="F76" s="152"/>
      <c r="G76" s="67">
        <v>21</v>
      </c>
      <c r="H76" s="68">
        <v>20</v>
      </c>
      <c r="I76" s="59">
        <f t="shared" si="1"/>
        <v>41</v>
      </c>
      <c r="J76" s="68">
        <v>9435864825</v>
      </c>
      <c r="K76" s="18" t="s">
        <v>621</v>
      </c>
      <c r="L76" s="76" t="s">
        <v>622</v>
      </c>
      <c r="M76" s="76">
        <v>9401451294</v>
      </c>
      <c r="N76" s="18" t="s">
        <v>624</v>
      </c>
      <c r="O76" s="18">
        <v>8822591100</v>
      </c>
      <c r="P76" s="24">
        <v>43666</v>
      </c>
      <c r="Q76" s="18" t="s">
        <v>137</v>
      </c>
      <c r="R76" s="18"/>
      <c r="S76" s="18"/>
      <c r="T76" s="18"/>
    </row>
    <row r="77" spans="1:20" x14ac:dyDescent="0.3">
      <c r="A77" s="4">
        <v>73</v>
      </c>
      <c r="B77" s="17" t="s">
        <v>62</v>
      </c>
      <c r="C77" s="65" t="s">
        <v>575</v>
      </c>
      <c r="D77" s="18" t="s">
        <v>25</v>
      </c>
      <c r="E77" s="67">
        <v>18305102104</v>
      </c>
      <c r="F77" s="65"/>
      <c r="G77" s="92">
        <v>20</v>
      </c>
      <c r="H77" s="93">
        <v>23</v>
      </c>
      <c r="I77" s="59">
        <f t="shared" si="1"/>
        <v>43</v>
      </c>
      <c r="J77" s="93">
        <v>9864855325</v>
      </c>
      <c r="K77" s="18" t="s">
        <v>621</v>
      </c>
      <c r="L77" s="76" t="s">
        <v>622</v>
      </c>
      <c r="M77" s="76">
        <v>9401451294</v>
      </c>
      <c r="N77" s="18" t="s">
        <v>623</v>
      </c>
      <c r="O77" s="18">
        <v>9957490259</v>
      </c>
      <c r="P77" s="24">
        <v>43666</v>
      </c>
      <c r="Q77" s="18" t="s">
        <v>137</v>
      </c>
      <c r="R77" s="18"/>
      <c r="S77" s="18"/>
      <c r="T77" s="18"/>
    </row>
    <row r="78" spans="1:20" ht="27" x14ac:dyDescent="0.3">
      <c r="A78" s="4">
        <v>74</v>
      </c>
      <c r="B78" s="17" t="s">
        <v>62</v>
      </c>
      <c r="C78" s="65" t="s">
        <v>576</v>
      </c>
      <c r="D78" s="18" t="s">
        <v>25</v>
      </c>
      <c r="E78" s="67">
        <v>18305102105</v>
      </c>
      <c r="F78" s="65"/>
      <c r="G78" s="92">
        <v>14</v>
      </c>
      <c r="H78" s="93">
        <v>15</v>
      </c>
      <c r="I78" s="59">
        <f t="shared" si="1"/>
        <v>29</v>
      </c>
      <c r="J78" s="93">
        <v>9859714029</v>
      </c>
      <c r="K78" s="18" t="s">
        <v>603</v>
      </c>
      <c r="L78" s="96" t="s">
        <v>604</v>
      </c>
      <c r="M78" s="96">
        <v>9954010187</v>
      </c>
      <c r="N78" s="77" t="s">
        <v>610</v>
      </c>
      <c r="O78" s="77">
        <v>8011735534</v>
      </c>
      <c r="P78" s="24">
        <v>43666</v>
      </c>
      <c r="Q78" s="18" t="s">
        <v>137</v>
      </c>
      <c r="R78" s="18"/>
      <c r="S78" s="18"/>
      <c r="T78" s="18"/>
    </row>
    <row r="79" spans="1:20" x14ac:dyDescent="0.3">
      <c r="A79" s="4">
        <v>75</v>
      </c>
      <c r="B79" s="17" t="s">
        <v>62</v>
      </c>
      <c r="C79" s="152" t="s">
        <v>577</v>
      </c>
      <c r="D79" s="18" t="s">
        <v>25</v>
      </c>
      <c r="E79" s="67">
        <v>18305102106</v>
      </c>
      <c r="F79" s="152"/>
      <c r="G79" s="67">
        <v>20</v>
      </c>
      <c r="H79" s="68">
        <v>38</v>
      </c>
      <c r="I79" s="59">
        <f t="shared" si="1"/>
        <v>58</v>
      </c>
      <c r="J79" s="68">
        <v>9957918327</v>
      </c>
      <c r="K79" s="18" t="s">
        <v>603</v>
      </c>
      <c r="L79" s="96" t="s">
        <v>604</v>
      </c>
      <c r="M79" s="96">
        <v>9954010187</v>
      </c>
      <c r="N79" s="77" t="s">
        <v>625</v>
      </c>
      <c r="O79" s="77">
        <v>8822130475</v>
      </c>
      <c r="P79" s="24">
        <v>43667</v>
      </c>
      <c r="Q79" s="18" t="s">
        <v>138</v>
      </c>
      <c r="R79" s="18"/>
      <c r="S79" s="18"/>
      <c r="T79" s="18"/>
    </row>
    <row r="80" spans="1:20" ht="27" x14ac:dyDescent="0.3">
      <c r="A80" s="4">
        <v>76</v>
      </c>
      <c r="B80" s="17" t="s">
        <v>62</v>
      </c>
      <c r="C80" s="65" t="s">
        <v>578</v>
      </c>
      <c r="D80" s="18" t="s">
        <v>25</v>
      </c>
      <c r="E80" s="67">
        <v>18305102107</v>
      </c>
      <c r="F80" s="65"/>
      <c r="G80" s="92">
        <v>35</v>
      </c>
      <c r="H80" s="93">
        <v>31</v>
      </c>
      <c r="I80" s="59">
        <f t="shared" si="1"/>
        <v>66</v>
      </c>
      <c r="J80" s="93">
        <v>8473968573</v>
      </c>
      <c r="K80" s="18" t="s">
        <v>603</v>
      </c>
      <c r="L80" s="96" t="s">
        <v>604</v>
      </c>
      <c r="M80" s="96">
        <v>9954010187</v>
      </c>
      <c r="N80" s="77" t="s">
        <v>625</v>
      </c>
      <c r="O80" s="77">
        <v>8822130475</v>
      </c>
      <c r="P80" s="24">
        <v>43667</v>
      </c>
      <c r="Q80" s="18" t="s">
        <v>138</v>
      </c>
      <c r="R80" s="18"/>
      <c r="S80" s="18"/>
      <c r="T80" s="18"/>
    </row>
    <row r="81" spans="1:20" x14ac:dyDescent="0.3">
      <c r="A81" s="4">
        <v>77</v>
      </c>
      <c r="B81" s="17" t="s">
        <v>62</v>
      </c>
      <c r="C81" s="65" t="s">
        <v>579</v>
      </c>
      <c r="D81" s="18" t="s">
        <v>25</v>
      </c>
      <c r="E81" s="67">
        <v>18305102108</v>
      </c>
      <c r="F81" s="65"/>
      <c r="G81" s="92">
        <v>6</v>
      </c>
      <c r="H81" s="93">
        <v>14</v>
      </c>
      <c r="I81" s="59">
        <f t="shared" si="1"/>
        <v>20</v>
      </c>
      <c r="J81" s="93">
        <v>7896873902</v>
      </c>
      <c r="K81" s="18" t="s">
        <v>626</v>
      </c>
      <c r="L81" s="76" t="s">
        <v>627</v>
      </c>
      <c r="M81" s="76">
        <v>9401451487</v>
      </c>
      <c r="N81" s="18" t="s">
        <v>628</v>
      </c>
      <c r="O81" s="18">
        <v>9954130848</v>
      </c>
      <c r="P81" s="24">
        <v>43668</v>
      </c>
      <c r="Q81" s="18" t="s">
        <v>139</v>
      </c>
      <c r="R81" s="18"/>
      <c r="S81" s="18"/>
      <c r="T81" s="18"/>
    </row>
    <row r="82" spans="1:20" ht="27" x14ac:dyDescent="0.3">
      <c r="A82" s="4">
        <v>78</v>
      </c>
      <c r="B82" s="17" t="s">
        <v>62</v>
      </c>
      <c r="C82" s="65" t="s">
        <v>580</v>
      </c>
      <c r="D82" s="18" t="s">
        <v>25</v>
      </c>
      <c r="E82" s="67">
        <v>18305102109</v>
      </c>
      <c r="F82" s="65"/>
      <c r="G82" s="92">
        <v>10</v>
      </c>
      <c r="H82" s="93">
        <v>6</v>
      </c>
      <c r="I82" s="59">
        <f t="shared" si="1"/>
        <v>16</v>
      </c>
      <c r="J82" s="93">
        <v>9854555849</v>
      </c>
      <c r="K82" s="18" t="s">
        <v>626</v>
      </c>
      <c r="L82" s="76" t="s">
        <v>627</v>
      </c>
      <c r="M82" s="76">
        <v>9401451487</v>
      </c>
      <c r="N82" s="18" t="s">
        <v>628</v>
      </c>
      <c r="O82" s="18">
        <v>9954130848</v>
      </c>
      <c r="P82" s="24">
        <v>43668</v>
      </c>
      <c r="Q82" s="18" t="s">
        <v>139</v>
      </c>
      <c r="R82" s="18"/>
      <c r="S82" s="18"/>
      <c r="T82" s="18"/>
    </row>
    <row r="83" spans="1:20" ht="27" x14ac:dyDescent="0.3">
      <c r="A83" s="4">
        <v>79</v>
      </c>
      <c r="B83" s="17" t="s">
        <v>62</v>
      </c>
      <c r="C83" s="65" t="s">
        <v>581</v>
      </c>
      <c r="D83" s="18" t="s">
        <v>25</v>
      </c>
      <c r="E83" s="67">
        <v>18305102110</v>
      </c>
      <c r="F83" s="65"/>
      <c r="G83" s="92">
        <v>13</v>
      </c>
      <c r="H83" s="93">
        <v>17</v>
      </c>
      <c r="I83" s="59">
        <f t="shared" si="1"/>
        <v>30</v>
      </c>
      <c r="J83" s="93">
        <v>8486611472</v>
      </c>
      <c r="K83" s="18" t="s">
        <v>626</v>
      </c>
      <c r="L83" s="76" t="s">
        <v>627</v>
      </c>
      <c r="M83" s="76">
        <v>9401451487</v>
      </c>
      <c r="N83" s="18" t="s">
        <v>628</v>
      </c>
      <c r="O83" s="18">
        <v>9954130848</v>
      </c>
      <c r="P83" s="24">
        <v>43668</v>
      </c>
      <c r="Q83" s="18" t="s">
        <v>139</v>
      </c>
      <c r="R83" s="18"/>
      <c r="S83" s="18"/>
      <c r="T83" s="18"/>
    </row>
    <row r="84" spans="1:20" ht="27" x14ac:dyDescent="0.3">
      <c r="A84" s="4">
        <v>80</v>
      </c>
      <c r="B84" s="17" t="s">
        <v>62</v>
      </c>
      <c r="C84" s="152" t="s">
        <v>582</v>
      </c>
      <c r="D84" s="18" t="s">
        <v>25</v>
      </c>
      <c r="E84" s="67">
        <v>18305102111</v>
      </c>
      <c r="F84" s="152"/>
      <c r="G84" s="67">
        <v>5</v>
      </c>
      <c r="H84" s="68">
        <v>24</v>
      </c>
      <c r="I84" s="59">
        <f t="shared" si="1"/>
        <v>29</v>
      </c>
      <c r="J84" s="66">
        <v>8472090754</v>
      </c>
      <c r="K84" s="18" t="s">
        <v>626</v>
      </c>
      <c r="L84" s="76" t="s">
        <v>627</v>
      </c>
      <c r="M84" s="76">
        <v>9401451487</v>
      </c>
      <c r="N84" s="18" t="s">
        <v>628</v>
      </c>
      <c r="O84" s="18">
        <v>9954130848</v>
      </c>
      <c r="P84" s="24">
        <v>43669</v>
      </c>
      <c r="Q84" s="18" t="s">
        <v>140</v>
      </c>
      <c r="R84" s="18"/>
      <c r="S84" s="18"/>
      <c r="T84" s="18"/>
    </row>
    <row r="85" spans="1:20" x14ac:dyDescent="0.3">
      <c r="A85" s="4">
        <v>81</v>
      </c>
      <c r="B85" s="17" t="s">
        <v>62</v>
      </c>
      <c r="C85" s="65" t="s">
        <v>583</v>
      </c>
      <c r="D85" s="18" t="s">
        <v>25</v>
      </c>
      <c r="E85" s="67">
        <v>18305102112</v>
      </c>
      <c r="F85" s="65"/>
      <c r="G85" s="92">
        <v>36</v>
      </c>
      <c r="H85" s="93">
        <v>25</v>
      </c>
      <c r="I85" s="59">
        <f t="shared" si="1"/>
        <v>61</v>
      </c>
      <c r="J85" s="68">
        <v>7896329166</v>
      </c>
      <c r="K85" s="18" t="s">
        <v>603</v>
      </c>
      <c r="L85" s="96" t="s">
        <v>604</v>
      </c>
      <c r="M85" s="96">
        <v>9954010187</v>
      </c>
      <c r="N85" s="77" t="s">
        <v>625</v>
      </c>
      <c r="O85" s="77">
        <v>8822130475</v>
      </c>
      <c r="P85" s="24">
        <v>43669</v>
      </c>
      <c r="Q85" s="18" t="s">
        <v>140</v>
      </c>
      <c r="R85" s="18"/>
      <c r="S85" s="18"/>
      <c r="T85" s="18"/>
    </row>
    <row r="86" spans="1:20" ht="27" x14ac:dyDescent="0.3">
      <c r="A86" s="4">
        <v>82</v>
      </c>
      <c r="B86" s="17" t="s">
        <v>62</v>
      </c>
      <c r="C86" s="65" t="s">
        <v>584</v>
      </c>
      <c r="D86" s="18" t="s">
        <v>25</v>
      </c>
      <c r="E86" s="67">
        <v>18305102113</v>
      </c>
      <c r="F86" s="65"/>
      <c r="G86" s="92">
        <v>11</v>
      </c>
      <c r="H86" s="93">
        <v>21</v>
      </c>
      <c r="I86" s="59">
        <f t="shared" si="1"/>
        <v>32</v>
      </c>
      <c r="J86" s="93">
        <v>9859079145</v>
      </c>
      <c r="K86" s="18" t="s">
        <v>617</v>
      </c>
      <c r="L86" s="96" t="s">
        <v>618</v>
      </c>
      <c r="M86" s="96">
        <v>9401451499</v>
      </c>
      <c r="N86" s="18" t="s">
        <v>629</v>
      </c>
      <c r="O86" s="18">
        <v>9859781647</v>
      </c>
      <c r="P86" s="24">
        <v>43669</v>
      </c>
      <c r="Q86" s="18" t="s">
        <v>140</v>
      </c>
      <c r="R86" s="18"/>
      <c r="S86" s="18"/>
      <c r="T86" s="18"/>
    </row>
    <row r="87" spans="1:20" ht="28.5" x14ac:dyDescent="0.3">
      <c r="A87" s="4">
        <v>83</v>
      </c>
      <c r="B87" s="180" t="s">
        <v>62</v>
      </c>
      <c r="C87" s="201" t="s">
        <v>833</v>
      </c>
      <c r="D87" s="18" t="s">
        <v>25</v>
      </c>
      <c r="E87" s="203">
        <v>18305040309</v>
      </c>
      <c r="F87" s="201"/>
      <c r="G87" s="204">
        <v>57</v>
      </c>
      <c r="H87" s="204">
        <v>61</v>
      </c>
      <c r="I87" s="59">
        <f t="shared" si="1"/>
        <v>118</v>
      </c>
      <c r="J87" s="205">
        <v>9435666380</v>
      </c>
      <c r="K87" s="170" t="s">
        <v>870</v>
      </c>
      <c r="L87" s="112" t="s">
        <v>871</v>
      </c>
      <c r="M87" s="112">
        <v>94350077674</v>
      </c>
      <c r="N87" s="124" t="s">
        <v>880</v>
      </c>
      <c r="O87" s="176">
        <v>9678163327</v>
      </c>
      <c r="P87" s="24">
        <v>43670</v>
      </c>
      <c r="Q87" s="18" t="s">
        <v>141</v>
      </c>
      <c r="R87" s="18"/>
      <c r="S87" s="18"/>
      <c r="T87" s="18"/>
    </row>
    <row r="88" spans="1:20" ht="28.5" x14ac:dyDescent="0.3">
      <c r="A88" s="4">
        <v>84</v>
      </c>
      <c r="B88" s="180" t="s">
        <v>62</v>
      </c>
      <c r="C88" s="201" t="s">
        <v>834</v>
      </c>
      <c r="D88" s="18" t="s">
        <v>25</v>
      </c>
      <c r="E88" s="203">
        <v>18305040310</v>
      </c>
      <c r="F88" s="201"/>
      <c r="G88" s="204">
        <v>42</v>
      </c>
      <c r="H88" s="204">
        <v>31</v>
      </c>
      <c r="I88" s="59">
        <f t="shared" si="1"/>
        <v>73</v>
      </c>
      <c r="J88" s="205">
        <v>9859004125</v>
      </c>
      <c r="K88" s="170" t="s">
        <v>870</v>
      </c>
      <c r="L88" s="112" t="s">
        <v>871</v>
      </c>
      <c r="M88" s="112">
        <v>94350077674</v>
      </c>
      <c r="N88" s="124" t="s">
        <v>872</v>
      </c>
      <c r="O88" s="176">
        <v>9957976646</v>
      </c>
      <c r="P88" s="24">
        <v>43671</v>
      </c>
      <c r="Q88" s="18" t="s">
        <v>142</v>
      </c>
      <c r="R88" s="18"/>
      <c r="S88" s="18"/>
      <c r="T88" s="18"/>
    </row>
    <row r="89" spans="1:20" ht="28.5" x14ac:dyDescent="0.3">
      <c r="A89" s="4">
        <v>85</v>
      </c>
      <c r="B89" s="180" t="s">
        <v>62</v>
      </c>
      <c r="C89" s="201" t="s">
        <v>835</v>
      </c>
      <c r="D89" s="18" t="s">
        <v>25</v>
      </c>
      <c r="E89" s="203">
        <v>18305040311</v>
      </c>
      <c r="F89" s="201"/>
      <c r="G89" s="204">
        <v>65</v>
      </c>
      <c r="H89" s="204">
        <v>57</v>
      </c>
      <c r="I89" s="59">
        <f t="shared" si="1"/>
        <v>122</v>
      </c>
      <c r="J89" s="205">
        <v>9613301895</v>
      </c>
      <c r="K89" s="170" t="s">
        <v>870</v>
      </c>
      <c r="L89" s="112" t="s">
        <v>871</v>
      </c>
      <c r="M89" s="112">
        <v>94350077674</v>
      </c>
      <c r="N89" s="124" t="s">
        <v>880</v>
      </c>
      <c r="O89" s="176">
        <v>9678163327</v>
      </c>
      <c r="P89" s="24">
        <v>43672</v>
      </c>
      <c r="Q89" s="18" t="s">
        <v>137</v>
      </c>
      <c r="R89" s="18"/>
      <c r="S89" s="18"/>
      <c r="T89" s="18"/>
    </row>
    <row r="90" spans="1:20" ht="28.5" x14ac:dyDescent="0.3">
      <c r="A90" s="4">
        <v>86</v>
      </c>
      <c r="B90" s="180" t="s">
        <v>62</v>
      </c>
      <c r="C90" s="201" t="s">
        <v>836</v>
      </c>
      <c r="D90" s="18" t="s">
        <v>25</v>
      </c>
      <c r="E90" s="203">
        <v>18305040312</v>
      </c>
      <c r="F90" s="201"/>
      <c r="G90" s="204">
        <v>53</v>
      </c>
      <c r="H90" s="204">
        <v>49</v>
      </c>
      <c r="I90" s="59">
        <f t="shared" si="1"/>
        <v>102</v>
      </c>
      <c r="J90" s="205">
        <v>9678648830</v>
      </c>
      <c r="K90" s="170" t="s">
        <v>870</v>
      </c>
      <c r="L90" s="112" t="s">
        <v>871</v>
      </c>
      <c r="M90" s="112">
        <v>94350077674</v>
      </c>
      <c r="N90" s="124" t="s">
        <v>872</v>
      </c>
      <c r="O90" s="176">
        <v>9957976646</v>
      </c>
      <c r="P90" s="24">
        <v>43674</v>
      </c>
      <c r="Q90" s="18" t="s">
        <v>138</v>
      </c>
      <c r="R90" s="18"/>
      <c r="S90" s="18"/>
      <c r="T90" s="18"/>
    </row>
    <row r="91" spans="1:20" ht="27" x14ac:dyDescent="0.3">
      <c r="A91" s="4">
        <v>87</v>
      </c>
      <c r="B91" s="17" t="s">
        <v>62</v>
      </c>
      <c r="C91" s="64" t="s">
        <v>1081</v>
      </c>
      <c r="D91" s="18" t="s">
        <v>25</v>
      </c>
      <c r="E91" s="145">
        <v>18305100402</v>
      </c>
      <c r="F91" s="64"/>
      <c r="G91" s="67">
        <v>40</v>
      </c>
      <c r="H91" s="68">
        <v>44</v>
      </c>
      <c r="I91" s="59">
        <f t="shared" si="1"/>
        <v>84</v>
      </c>
      <c r="J91" s="88">
        <v>9401517842</v>
      </c>
      <c r="K91" s="18" t="s">
        <v>73</v>
      </c>
      <c r="L91" s="18" t="s">
        <v>214</v>
      </c>
      <c r="M91" s="18">
        <v>9864770182</v>
      </c>
      <c r="N91" s="18" t="s">
        <v>216</v>
      </c>
      <c r="O91" s="18">
        <v>7896457870</v>
      </c>
      <c r="P91" s="24">
        <v>43675</v>
      </c>
      <c r="Q91" s="18" t="s">
        <v>139</v>
      </c>
      <c r="R91" s="18"/>
      <c r="S91" s="18"/>
      <c r="T91" s="18"/>
    </row>
    <row r="92" spans="1:20" x14ac:dyDescent="0.3">
      <c r="A92" s="4">
        <v>88</v>
      </c>
      <c r="B92" s="17" t="s">
        <v>62</v>
      </c>
      <c r="C92" s="64" t="s">
        <v>1082</v>
      </c>
      <c r="D92" s="18" t="s">
        <v>25</v>
      </c>
      <c r="E92" s="145">
        <v>18305100403</v>
      </c>
      <c r="F92" s="64"/>
      <c r="G92" s="67">
        <v>36</v>
      </c>
      <c r="H92" s="68">
        <v>31</v>
      </c>
      <c r="I92" s="59">
        <f t="shared" si="1"/>
        <v>67</v>
      </c>
      <c r="J92" s="88">
        <v>7399987541</v>
      </c>
      <c r="K92" s="76" t="s">
        <v>203</v>
      </c>
      <c r="L92" s="70" t="s">
        <v>217</v>
      </c>
      <c r="M92" s="71">
        <v>9435647372</v>
      </c>
      <c r="N92" s="72" t="s">
        <v>218</v>
      </c>
      <c r="O92" s="72">
        <v>9435458168</v>
      </c>
      <c r="P92" s="24">
        <v>43675</v>
      </c>
      <c r="Q92" s="18" t="s">
        <v>139</v>
      </c>
      <c r="R92" s="18"/>
      <c r="S92" s="18"/>
      <c r="T92" s="18"/>
    </row>
    <row r="93" spans="1:20" ht="27" x14ac:dyDescent="0.3">
      <c r="A93" s="4">
        <v>89</v>
      </c>
      <c r="B93" s="17" t="s">
        <v>62</v>
      </c>
      <c r="C93" s="64" t="s">
        <v>1083</v>
      </c>
      <c r="D93" s="18" t="s">
        <v>25</v>
      </c>
      <c r="E93" s="145">
        <v>18305100404</v>
      </c>
      <c r="F93" s="64"/>
      <c r="G93" s="67">
        <v>35</v>
      </c>
      <c r="H93" s="68">
        <v>40</v>
      </c>
      <c r="I93" s="59">
        <f t="shared" si="1"/>
        <v>75</v>
      </c>
      <c r="J93" s="88">
        <v>9435916167</v>
      </c>
      <c r="K93" s="72" t="s">
        <v>219</v>
      </c>
      <c r="L93" s="76" t="s">
        <v>220</v>
      </c>
      <c r="M93" s="71">
        <v>9401451495</v>
      </c>
      <c r="N93" s="18" t="s">
        <v>221</v>
      </c>
      <c r="O93" s="18">
        <v>9859523141</v>
      </c>
      <c r="P93" s="24">
        <v>43676</v>
      </c>
      <c r="Q93" s="18" t="s">
        <v>140</v>
      </c>
      <c r="R93" s="18"/>
      <c r="S93" s="18"/>
      <c r="T93" s="18"/>
    </row>
    <row r="94" spans="1:20" ht="33" x14ac:dyDescent="0.3">
      <c r="A94" s="4">
        <v>90</v>
      </c>
      <c r="B94" s="17" t="s">
        <v>62</v>
      </c>
      <c r="C94" s="64" t="s">
        <v>1084</v>
      </c>
      <c r="D94" s="18" t="s">
        <v>25</v>
      </c>
      <c r="E94" s="145">
        <v>18305100405</v>
      </c>
      <c r="F94" s="64"/>
      <c r="G94" s="67">
        <v>25</v>
      </c>
      <c r="H94" s="68">
        <v>32</v>
      </c>
      <c r="I94" s="59">
        <f t="shared" si="1"/>
        <v>57</v>
      </c>
      <c r="J94" s="88">
        <v>985303494</v>
      </c>
      <c r="K94" s="18" t="s">
        <v>1088</v>
      </c>
      <c r="L94" s="70" t="s">
        <v>1089</v>
      </c>
      <c r="M94" s="71">
        <v>9854873769</v>
      </c>
      <c r="N94" s="18" t="s">
        <v>1090</v>
      </c>
      <c r="O94" s="18">
        <v>8011427557</v>
      </c>
      <c r="P94" s="24">
        <v>43676</v>
      </c>
      <c r="Q94" s="18" t="s">
        <v>140</v>
      </c>
      <c r="R94" s="18"/>
      <c r="S94" s="18"/>
      <c r="T94" s="18"/>
    </row>
    <row r="95" spans="1:20" ht="27" x14ac:dyDescent="0.3">
      <c r="A95" s="4">
        <v>91</v>
      </c>
      <c r="B95" s="17" t="s">
        <v>62</v>
      </c>
      <c r="C95" s="64" t="s">
        <v>1085</v>
      </c>
      <c r="D95" s="18" t="s">
        <v>25</v>
      </c>
      <c r="E95" s="145">
        <v>18305100407</v>
      </c>
      <c r="F95" s="64"/>
      <c r="G95" s="67">
        <v>16</v>
      </c>
      <c r="H95" s="68">
        <v>30</v>
      </c>
      <c r="I95" s="59">
        <f t="shared" si="1"/>
        <v>46</v>
      </c>
      <c r="J95" s="88">
        <v>8761814960</v>
      </c>
      <c r="K95" s="18" t="s">
        <v>1088</v>
      </c>
      <c r="L95" s="70" t="s">
        <v>1089</v>
      </c>
      <c r="M95" s="71">
        <v>9854873769</v>
      </c>
      <c r="N95" s="18" t="s">
        <v>1091</v>
      </c>
      <c r="O95" s="18">
        <v>9678688993</v>
      </c>
      <c r="P95" s="24">
        <v>43677</v>
      </c>
      <c r="Q95" s="18" t="s">
        <v>141</v>
      </c>
      <c r="R95" s="18"/>
      <c r="S95" s="18"/>
      <c r="T95" s="18"/>
    </row>
    <row r="96" spans="1:20" x14ac:dyDescent="0.3">
      <c r="A96" s="4">
        <v>92</v>
      </c>
      <c r="B96" s="17" t="s">
        <v>62</v>
      </c>
      <c r="C96" s="64" t="s">
        <v>1086</v>
      </c>
      <c r="D96" s="18" t="s">
        <v>25</v>
      </c>
      <c r="E96" s="145">
        <v>18305100408</v>
      </c>
      <c r="F96" s="64"/>
      <c r="G96" s="67">
        <v>20</v>
      </c>
      <c r="H96" s="68">
        <v>25</v>
      </c>
      <c r="I96" s="59">
        <f t="shared" si="1"/>
        <v>45</v>
      </c>
      <c r="J96" s="88">
        <v>9859499709</v>
      </c>
      <c r="K96" s="18" t="s">
        <v>1088</v>
      </c>
      <c r="L96" s="70" t="s">
        <v>1089</v>
      </c>
      <c r="M96" s="71">
        <v>9854873769</v>
      </c>
      <c r="N96" s="18" t="s">
        <v>1091</v>
      </c>
      <c r="O96" s="18">
        <v>9678688993</v>
      </c>
      <c r="P96" s="24">
        <v>43677</v>
      </c>
      <c r="Q96" s="18" t="s">
        <v>141</v>
      </c>
      <c r="R96" s="18"/>
      <c r="S96" s="18"/>
      <c r="T96" s="18"/>
    </row>
    <row r="97" spans="1:20" x14ac:dyDescent="0.3">
      <c r="A97" s="4">
        <v>93</v>
      </c>
      <c r="B97" s="17"/>
      <c r="C97" s="64"/>
      <c r="D97" s="18"/>
      <c r="E97" s="145"/>
      <c r="F97" s="64"/>
      <c r="G97" s="67"/>
      <c r="H97" s="68"/>
      <c r="I97" s="59">
        <f t="shared" si="1"/>
        <v>0</v>
      </c>
      <c r="J97" s="88"/>
      <c r="K97" s="18"/>
      <c r="L97" s="70"/>
      <c r="M97" s="71"/>
      <c r="N97" s="18"/>
      <c r="O97" s="18"/>
      <c r="P97" s="24"/>
      <c r="Q97" s="18"/>
      <c r="R97" s="18"/>
      <c r="S97" s="18"/>
      <c r="T97" s="18"/>
    </row>
    <row r="98" spans="1:20" x14ac:dyDescent="0.3">
      <c r="A98" s="4">
        <v>94</v>
      </c>
      <c r="B98" s="17"/>
      <c r="C98" s="64"/>
      <c r="D98" s="18"/>
      <c r="E98" s="145"/>
      <c r="F98" s="64"/>
      <c r="G98" s="67"/>
      <c r="H98" s="68"/>
      <c r="I98" s="59">
        <f t="shared" si="1"/>
        <v>0</v>
      </c>
      <c r="J98" s="88"/>
      <c r="K98" s="18"/>
      <c r="L98" s="70"/>
      <c r="M98" s="71"/>
      <c r="N98" s="18"/>
      <c r="O98" s="18"/>
      <c r="P98" s="24"/>
      <c r="Q98" s="18"/>
      <c r="R98" s="18"/>
      <c r="S98" s="18"/>
      <c r="T98" s="18"/>
    </row>
    <row r="99" spans="1:20" x14ac:dyDescent="0.3">
      <c r="A99" s="4">
        <v>95</v>
      </c>
      <c r="B99" s="17" t="s">
        <v>63</v>
      </c>
      <c r="C99" s="64" t="s">
        <v>1092</v>
      </c>
      <c r="D99" s="18" t="s">
        <v>25</v>
      </c>
      <c r="E99" s="216" t="s">
        <v>1093</v>
      </c>
      <c r="F99" s="18"/>
      <c r="G99" s="92">
        <v>26</v>
      </c>
      <c r="H99" s="93">
        <v>23</v>
      </c>
      <c r="I99" s="59">
        <f t="shared" si="1"/>
        <v>49</v>
      </c>
      <c r="J99" s="88">
        <v>9954760704</v>
      </c>
      <c r="K99" s="72" t="s">
        <v>1147</v>
      </c>
      <c r="L99" s="96" t="s">
        <v>1148</v>
      </c>
      <c r="M99" s="96">
        <v>8133881606</v>
      </c>
      <c r="N99" s="72" t="s">
        <v>1149</v>
      </c>
      <c r="O99" s="72">
        <v>9954935624</v>
      </c>
      <c r="P99" s="24">
        <v>43647</v>
      </c>
      <c r="Q99" s="18" t="s">
        <v>138</v>
      </c>
      <c r="R99" s="18"/>
      <c r="S99" s="18"/>
      <c r="T99" s="18"/>
    </row>
    <row r="100" spans="1:20" x14ac:dyDescent="0.3">
      <c r="A100" s="4">
        <v>96</v>
      </c>
      <c r="B100" s="17" t="s">
        <v>63</v>
      </c>
      <c r="C100" s="64" t="s">
        <v>1094</v>
      </c>
      <c r="D100" s="18" t="s">
        <v>25</v>
      </c>
      <c r="E100" s="216" t="s">
        <v>1095</v>
      </c>
      <c r="F100" s="18"/>
      <c r="G100" s="92">
        <v>18</v>
      </c>
      <c r="H100" s="93">
        <v>22</v>
      </c>
      <c r="I100" s="59">
        <f t="shared" si="1"/>
        <v>40</v>
      </c>
      <c r="J100" s="88">
        <v>7896772997</v>
      </c>
      <c r="K100" s="18" t="s">
        <v>1150</v>
      </c>
      <c r="L100" s="96" t="s">
        <v>1151</v>
      </c>
      <c r="M100" s="96">
        <v>8876453828</v>
      </c>
      <c r="N100" s="72" t="s">
        <v>1152</v>
      </c>
      <c r="O100" s="72">
        <v>7896234489</v>
      </c>
      <c r="P100" s="24">
        <v>43647</v>
      </c>
      <c r="Q100" s="18" t="s">
        <v>138</v>
      </c>
      <c r="R100" s="18"/>
      <c r="S100" s="18"/>
      <c r="T100" s="18"/>
    </row>
    <row r="101" spans="1:20" ht="27" x14ac:dyDescent="0.3">
      <c r="A101" s="4">
        <v>97</v>
      </c>
      <c r="B101" s="17" t="s">
        <v>63</v>
      </c>
      <c r="C101" s="64" t="s">
        <v>1096</v>
      </c>
      <c r="D101" s="18" t="s">
        <v>25</v>
      </c>
      <c r="E101" s="216" t="s">
        <v>1097</v>
      </c>
      <c r="F101" s="18"/>
      <c r="G101" s="92">
        <v>18</v>
      </c>
      <c r="H101" s="93">
        <v>22</v>
      </c>
      <c r="I101" s="59">
        <f t="shared" si="1"/>
        <v>40</v>
      </c>
      <c r="J101" s="88">
        <v>7399685609</v>
      </c>
      <c r="K101" s="72" t="s">
        <v>1147</v>
      </c>
      <c r="L101" s="96" t="s">
        <v>1148</v>
      </c>
      <c r="M101" s="96">
        <v>8133881606</v>
      </c>
      <c r="N101" s="72" t="s">
        <v>1149</v>
      </c>
      <c r="O101" s="72">
        <v>9954935624</v>
      </c>
      <c r="P101" s="24">
        <v>43647</v>
      </c>
      <c r="Q101" s="18" t="s">
        <v>138</v>
      </c>
      <c r="R101" s="18"/>
      <c r="S101" s="18"/>
      <c r="T101" s="18"/>
    </row>
    <row r="102" spans="1:20" ht="25.5" x14ac:dyDescent="0.3">
      <c r="A102" s="4">
        <v>98</v>
      </c>
      <c r="B102" s="17" t="s">
        <v>63</v>
      </c>
      <c r="C102" s="64" t="s">
        <v>1098</v>
      </c>
      <c r="D102" s="18" t="s">
        <v>25</v>
      </c>
      <c r="E102" s="216" t="s">
        <v>1099</v>
      </c>
      <c r="F102" s="18"/>
      <c r="G102" s="92">
        <v>20</v>
      </c>
      <c r="H102" s="93">
        <v>27</v>
      </c>
      <c r="I102" s="59">
        <f t="shared" si="1"/>
        <v>47</v>
      </c>
      <c r="J102" s="88">
        <v>8761013858</v>
      </c>
      <c r="K102" s="18" t="s">
        <v>1153</v>
      </c>
      <c r="L102" s="96" t="s">
        <v>1154</v>
      </c>
      <c r="M102" s="96">
        <v>7896776798</v>
      </c>
      <c r="N102" s="72" t="s">
        <v>1155</v>
      </c>
      <c r="O102" s="72">
        <v>9706562227</v>
      </c>
      <c r="P102" s="24">
        <v>43647</v>
      </c>
      <c r="Q102" s="18" t="s">
        <v>138</v>
      </c>
      <c r="R102" s="18"/>
      <c r="S102" s="18"/>
      <c r="T102" s="18"/>
    </row>
    <row r="103" spans="1:20" ht="27" x14ac:dyDescent="0.3">
      <c r="A103" s="4">
        <v>99</v>
      </c>
      <c r="B103" s="17" t="s">
        <v>63</v>
      </c>
      <c r="C103" s="64" t="s">
        <v>1100</v>
      </c>
      <c r="D103" s="18" t="s">
        <v>25</v>
      </c>
      <c r="E103" s="216" t="s">
        <v>1101</v>
      </c>
      <c r="F103" s="18"/>
      <c r="G103" s="92">
        <v>24</v>
      </c>
      <c r="H103" s="93">
        <v>25</v>
      </c>
      <c r="I103" s="59">
        <f t="shared" si="1"/>
        <v>49</v>
      </c>
      <c r="J103" s="88">
        <v>8812038440</v>
      </c>
      <c r="K103" s="18" t="s">
        <v>1150</v>
      </c>
      <c r="L103" s="96" t="s">
        <v>1151</v>
      </c>
      <c r="M103" s="96">
        <v>8876453828</v>
      </c>
      <c r="N103" s="72" t="s">
        <v>1156</v>
      </c>
      <c r="O103" s="72">
        <v>8472023930</v>
      </c>
      <c r="P103" s="24">
        <v>43647</v>
      </c>
      <c r="Q103" s="18" t="s">
        <v>138</v>
      </c>
      <c r="R103" s="18"/>
      <c r="S103" s="18"/>
      <c r="T103" s="18"/>
    </row>
    <row r="104" spans="1:20" x14ac:dyDescent="0.3">
      <c r="A104" s="4">
        <v>100</v>
      </c>
      <c r="B104" s="17" t="s">
        <v>63</v>
      </c>
      <c r="C104" s="64" t="s">
        <v>1102</v>
      </c>
      <c r="D104" s="18" t="s">
        <v>25</v>
      </c>
      <c r="E104" s="216" t="s">
        <v>1103</v>
      </c>
      <c r="F104" s="18"/>
      <c r="G104" s="92">
        <v>18</v>
      </c>
      <c r="H104" s="93">
        <v>23</v>
      </c>
      <c r="I104" s="59">
        <f t="shared" si="1"/>
        <v>41</v>
      </c>
      <c r="J104" s="88">
        <f>-J3056</f>
        <v>0</v>
      </c>
      <c r="K104" s="18" t="s">
        <v>1150</v>
      </c>
      <c r="L104" s="96" t="s">
        <v>1151</v>
      </c>
      <c r="M104" s="96">
        <v>8876453828</v>
      </c>
      <c r="N104" s="72" t="s">
        <v>1156</v>
      </c>
      <c r="O104" s="72">
        <v>8472023930</v>
      </c>
      <c r="P104" s="24">
        <v>43647</v>
      </c>
      <c r="Q104" s="18" t="s">
        <v>138</v>
      </c>
      <c r="R104" s="18"/>
      <c r="S104" s="18"/>
      <c r="T104" s="18"/>
    </row>
    <row r="105" spans="1:20" ht="27" x14ac:dyDescent="0.3">
      <c r="A105" s="4">
        <v>101</v>
      </c>
      <c r="B105" s="17" t="s">
        <v>63</v>
      </c>
      <c r="C105" s="64" t="s">
        <v>1104</v>
      </c>
      <c r="D105" s="18" t="s">
        <v>25</v>
      </c>
      <c r="E105" s="216" t="s">
        <v>1105</v>
      </c>
      <c r="F105" s="18"/>
      <c r="G105" s="92">
        <v>16</v>
      </c>
      <c r="H105" s="93">
        <v>17</v>
      </c>
      <c r="I105" s="59">
        <f t="shared" si="1"/>
        <v>33</v>
      </c>
      <c r="J105" s="88">
        <v>9613691592</v>
      </c>
      <c r="K105" s="18" t="s">
        <v>1153</v>
      </c>
      <c r="L105" s="96" t="s">
        <v>1154</v>
      </c>
      <c r="M105" s="96">
        <v>7896776798</v>
      </c>
      <c r="N105" s="72" t="s">
        <v>1157</v>
      </c>
      <c r="O105" s="72">
        <v>9957711225</v>
      </c>
      <c r="P105" s="24">
        <v>43648</v>
      </c>
      <c r="Q105" s="18" t="s">
        <v>139</v>
      </c>
      <c r="R105" s="18"/>
      <c r="S105" s="18"/>
      <c r="T105" s="18"/>
    </row>
    <row r="106" spans="1:20" ht="27" x14ac:dyDescent="0.3">
      <c r="A106" s="4">
        <v>102</v>
      </c>
      <c r="B106" s="17" t="s">
        <v>63</v>
      </c>
      <c r="C106" s="64" t="s">
        <v>1106</v>
      </c>
      <c r="D106" s="18" t="s">
        <v>25</v>
      </c>
      <c r="E106" s="216" t="s">
        <v>1107</v>
      </c>
      <c r="F106" s="18"/>
      <c r="G106" s="92">
        <v>37</v>
      </c>
      <c r="H106" s="93">
        <v>25</v>
      </c>
      <c r="I106" s="59">
        <f t="shared" si="1"/>
        <v>62</v>
      </c>
      <c r="J106" s="88">
        <v>9678182430</v>
      </c>
      <c r="K106" s="18" t="s">
        <v>1153</v>
      </c>
      <c r="L106" s="96" t="s">
        <v>1154</v>
      </c>
      <c r="M106" s="96">
        <v>7896776798</v>
      </c>
      <c r="N106" s="72" t="s">
        <v>1157</v>
      </c>
      <c r="O106" s="72">
        <v>9957711225</v>
      </c>
      <c r="P106" s="24">
        <v>43648</v>
      </c>
      <c r="Q106" s="18" t="s">
        <v>139</v>
      </c>
      <c r="R106" s="18"/>
      <c r="S106" s="18"/>
      <c r="T106" s="18"/>
    </row>
    <row r="107" spans="1:20" ht="25.5" x14ac:dyDescent="0.3">
      <c r="A107" s="4">
        <v>103</v>
      </c>
      <c r="B107" s="17" t="s">
        <v>63</v>
      </c>
      <c r="C107" s="64" t="s">
        <v>1108</v>
      </c>
      <c r="D107" s="18" t="s">
        <v>25</v>
      </c>
      <c r="E107" s="216" t="s">
        <v>1109</v>
      </c>
      <c r="F107" s="18"/>
      <c r="G107" s="92">
        <v>25</v>
      </c>
      <c r="H107" s="93">
        <v>38</v>
      </c>
      <c r="I107" s="59">
        <f t="shared" si="1"/>
        <v>63</v>
      </c>
      <c r="J107" s="88">
        <v>8753881701</v>
      </c>
      <c r="K107" s="18" t="s">
        <v>1153</v>
      </c>
      <c r="L107" s="96" t="s">
        <v>1154</v>
      </c>
      <c r="M107" s="96">
        <v>7896776798</v>
      </c>
      <c r="N107" s="72" t="s">
        <v>1155</v>
      </c>
      <c r="O107" s="72">
        <v>9706562227</v>
      </c>
      <c r="P107" s="24">
        <v>43649</v>
      </c>
      <c r="Q107" s="18" t="s">
        <v>140</v>
      </c>
      <c r="R107" s="18"/>
      <c r="S107" s="18"/>
      <c r="T107" s="18"/>
    </row>
    <row r="108" spans="1:20" ht="27" x14ac:dyDescent="0.3">
      <c r="A108" s="4">
        <v>104</v>
      </c>
      <c r="B108" s="17" t="s">
        <v>63</v>
      </c>
      <c r="C108" s="64" t="s">
        <v>1110</v>
      </c>
      <c r="D108" s="18" t="s">
        <v>25</v>
      </c>
      <c r="E108" s="216" t="s">
        <v>1111</v>
      </c>
      <c r="F108" s="18"/>
      <c r="G108" s="92">
        <v>25</v>
      </c>
      <c r="H108" s="93">
        <v>10</v>
      </c>
      <c r="I108" s="59">
        <f t="shared" si="1"/>
        <v>35</v>
      </c>
      <c r="J108" s="88">
        <v>9577648139</v>
      </c>
      <c r="K108" s="18" t="s">
        <v>1150</v>
      </c>
      <c r="L108" s="96" t="s">
        <v>1151</v>
      </c>
      <c r="M108" s="96">
        <v>8876453828</v>
      </c>
      <c r="N108" s="72" t="s">
        <v>1152</v>
      </c>
      <c r="O108" s="72">
        <v>7896234489</v>
      </c>
      <c r="P108" s="24">
        <v>43649</v>
      </c>
      <c r="Q108" s="18" t="s">
        <v>140</v>
      </c>
      <c r="R108" s="18"/>
      <c r="S108" s="18"/>
      <c r="T108" s="18"/>
    </row>
    <row r="109" spans="1:20" ht="27" x14ac:dyDescent="0.3">
      <c r="A109" s="4">
        <v>105</v>
      </c>
      <c r="B109" s="17" t="s">
        <v>63</v>
      </c>
      <c r="C109" s="64" t="s">
        <v>1112</v>
      </c>
      <c r="D109" s="18" t="s">
        <v>25</v>
      </c>
      <c r="E109" s="216" t="s">
        <v>1113</v>
      </c>
      <c r="F109" s="18"/>
      <c r="G109" s="92">
        <v>17</v>
      </c>
      <c r="H109" s="93">
        <v>16</v>
      </c>
      <c r="I109" s="59">
        <f t="shared" si="1"/>
        <v>33</v>
      </c>
      <c r="J109" s="88">
        <v>8403862244</v>
      </c>
      <c r="K109" s="18" t="s">
        <v>1153</v>
      </c>
      <c r="L109" s="96" t="s">
        <v>1154</v>
      </c>
      <c r="M109" s="96">
        <v>7896776798</v>
      </c>
      <c r="N109" s="72" t="s">
        <v>1158</v>
      </c>
      <c r="O109" s="72">
        <v>8486811246</v>
      </c>
      <c r="P109" s="24">
        <v>43650</v>
      </c>
      <c r="Q109" s="18" t="s">
        <v>141</v>
      </c>
      <c r="R109" s="18"/>
      <c r="S109" s="18"/>
      <c r="T109" s="18"/>
    </row>
    <row r="110" spans="1:20" ht="27" x14ac:dyDescent="0.3">
      <c r="A110" s="4">
        <v>106</v>
      </c>
      <c r="B110" s="17" t="s">
        <v>63</v>
      </c>
      <c r="C110" s="64" t="s">
        <v>1114</v>
      </c>
      <c r="D110" s="18" t="s">
        <v>25</v>
      </c>
      <c r="E110" s="216" t="s">
        <v>1115</v>
      </c>
      <c r="F110" s="18"/>
      <c r="G110" s="92">
        <v>20</v>
      </c>
      <c r="H110" s="93">
        <v>23</v>
      </c>
      <c r="I110" s="59">
        <f t="shared" si="1"/>
        <v>43</v>
      </c>
      <c r="J110" s="88">
        <v>8721939104</v>
      </c>
      <c r="K110" s="18" t="s">
        <v>1153</v>
      </c>
      <c r="L110" s="96" t="s">
        <v>1154</v>
      </c>
      <c r="M110" s="96">
        <v>7896776798</v>
      </c>
      <c r="N110" s="72" t="s">
        <v>1155</v>
      </c>
      <c r="O110" s="72">
        <v>9706562227</v>
      </c>
      <c r="P110" s="24">
        <v>43650</v>
      </c>
      <c r="Q110" s="18" t="s">
        <v>141</v>
      </c>
      <c r="R110" s="18"/>
      <c r="S110" s="18"/>
      <c r="T110" s="18"/>
    </row>
    <row r="111" spans="1:20" ht="27" x14ac:dyDescent="0.3">
      <c r="A111" s="4">
        <v>107</v>
      </c>
      <c r="B111" s="17" t="s">
        <v>63</v>
      </c>
      <c r="C111" s="64" t="s">
        <v>1116</v>
      </c>
      <c r="D111" s="18" t="s">
        <v>25</v>
      </c>
      <c r="E111" s="216" t="s">
        <v>1117</v>
      </c>
      <c r="F111" s="18"/>
      <c r="G111" s="92">
        <v>15</v>
      </c>
      <c r="H111" s="93">
        <v>25</v>
      </c>
      <c r="I111" s="59">
        <f t="shared" si="1"/>
        <v>40</v>
      </c>
      <c r="J111" s="88">
        <v>9613655279</v>
      </c>
      <c r="K111" s="18" t="s">
        <v>1150</v>
      </c>
      <c r="L111" s="96" t="s">
        <v>1151</v>
      </c>
      <c r="M111" s="96">
        <v>8876453828</v>
      </c>
      <c r="N111" s="77" t="s">
        <v>1159</v>
      </c>
      <c r="O111" s="77">
        <v>7399677711</v>
      </c>
      <c r="P111" s="24">
        <v>43650</v>
      </c>
      <c r="Q111" s="18" t="s">
        <v>141</v>
      </c>
      <c r="R111" s="18"/>
      <c r="S111" s="18"/>
      <c r="T111" s="18"/>
    </row>
    <row r="112" spans="1:20" ht="27" x14ac:dyDescent="0.3">
      <c r="A112" s="4">
        <v>108</v>
      </c>
      <c r="B112" s="17" t="s">
        <v>63</v>
      </c>
      <c r="C112" s="64" t="s">
        <v>1118</v>
      </c>
      <c r="D112" s="18" t="s">
        <v>25</v>
      </c>
      <c r="E112" s="216" t="s">
        <v>1119</v>
      </c>
      <c r="F112" s="18"/>
      <c r="G112" s="92">
        <v>10</v>
      </c>
      <c r="H112" s="93">
        <v>15</v>
      </c>
      <c r="I112" s="59">
        <f t="shared" si="1"/>
        <v>25</v>
      </c>
      <c r="J112" s="88">
        <v>9954595989</v>
      </c>
      <c r="K112" s="18" t="s">
        <v>1153</v>
      </c>
      <c r="L112" s="96" t="s">
        <v>1154</v>
      </c>
      <c r="M112" s="96">
        <v>7896776798</v>
      </c>
      <c r="N112" s="72" t="s">
        <v>1155</v>
      </c>
      <c r="O112" s="72">
        <v>9706562227</v>
      </c>
      <c r="P112" s="24">
        <v>43651</v>
      </c>
      <c r="Q112" s="18" t="s">
        <v>142</v>
      </c>
      <c r="R112" s="18"/>
      <c r="S112" s="18"/>
      <c r="T112" s="18"/>
    </row>
    <row r="113" spans="1:20" x14ac:dyDescent="0.3">
      <c r="A113" s="4">
        <v>109</v>
      </c>
      <c r="B113" s="17" t="s">
        <v>63</v>
      </c>
      <c r="C113" s="64" t="s">
        <v>1120</v>
      </c>
      <c r="D113" s="18" t="s">
        <v>25</v>
      </c>
      <c r="E113" s="216" t="s">
        <v>1121</v>
      </c>
      <c r="F113" s="18"/>
      <c r="G113" s="92">
        <v>10</v>
      </c>
      <c r="H113" s="93">
        <v>12</v>
      </c>
      <c r="I113" s="59">
        <f t="shared" si="1"/>
        <v>22</v>
      </c>
      <c r="J113" s="88">
        <v>9613597356</v>
      </c>
      <c r="K113" s="18" t="s">
        <v>1150</v>
      </c>
      <c r="L113" s="96" t="s">
        <v>1151</v>
      </c>
      <c r="M113" s="96">
        <v>8876453828</v>
      </c>
      <c r="N113" s="72" t="s">
        <v>1156</v>
      </c>
      <c r="O113" s="72">
        <v>8472023930</v>
      </c>
      <c r="P113" s="24">
        <v>43651</v>
      </c>
      <c r="Q113" s="18" t="s">
        <v>142</v>
      </c>
      <c r="R113" s="18"/>
      <c r="S113" s="18"/>
      <c r="T113" s="18"/>
    </row>
    <row r="114" spans="1:20" ht="27" x14ac:dyDescent="0.3">
      <c r="A114" s="4">
        <v>110</v>
      </c>
      <c r="B114" s="17" t="s">
        <v>63</v>
      </c>
      <c r="C114" s="64" t="s">
        <v>1122</v>
      </c>
      <c r="D114" s="18" t="s">
        <v>25</v>
      </c>
      <c r="E114" s="216" t="s">
        <v>1123</v>
      </c>
      <c r="F114" s="18"/>
      <c r="G114" s="92">
        <v>39</v>
      </c>
      <c r="H114" s="93">
        <v>20</v>
      </c>
      <c r="I114" s="59">
        <f t="shared" si="1"/>
        <v>59</v>
      </c>
      <c r="J114" s="88">
        <v>8752866836</v>
      </c>
      <c r="K114" s="18" t="s">
        <v>1150</v>
      </c>
      <c r="L114" s="96" t="s">
        <v>1151</v>
      </c>
      <c r="M114" s="96">
        <v>8876453828</v>
      </c>
      <c r="N114" s="72" t="s">
        <v>1156</v>
      </c>
      <c r="O114" s="72">
        <v>8472023930</v>
      </c>
      <c r="P114" s="24">
        <v>43651</v>
      </c>
      <c r="Q114" s="18" t="s">
        <v>142</v>
      </c>
      <c r="R114" s="18"/>
      <c r="S114" s="18"/>
      <c r="T114" s="18"/>
    </row>
    <row r="115" spans="1:20" ht="27" x14ac:dyDescent="0.3">
      <c r="A115" s="4">
        <v>111</v>
      </c>
      <c r="B115" s="17" t="s">
        <v>63</v>
      </c>
      <c r="C115" s="64" t="s">
        <v>1124</v>
      </c>
      <c r="D115" s="18" t="s">
        <v>25</v>
      </c>
      <c r="E115" s="216" t="s">
        <v>1125</v>
      </c>
      <c r="F115" s="18"/>
      <c r="G115" s="92">
        <v>14</v>
      </c>
      <c r="H115" s="93">
        <v>18</v>
      </c>
      <c r="I115" s="59">
        <f t="shared" si="1"/>
        <v>32</v>
      </c>
      <c r="J115" s="88">
        <v>9706290756</v>
      </c>
      <c r="K115" s="18" t="s">
        <v>1150</v>
      </c>
      <c r="L115" s="96" t="s">
        <v>1151</v>
      </c>
      <c r="M115" s="96">
        <v>8876453828</v>
      </c>
      <c r="N115" s="77" t="s">
        <v>1160</v>
      </c>
      <c r="O115" s="77">
        <v>8472856254</v>
      </c>
      <c r="P115" s="24">
        <v>43652</v>
      </c>
      <c r="Q115" s="18" t="s">
        <v>137</v>
      </c>
      <c r="R115" s="18"/>
      <c r="S115" s="18"/>
      <c r="T115" s="18"/>
    </row>
    <row r="116" spans="1:20" ht="27" x14ac:dyDescent="0.3">
      <c r="A116" s="4">
        <v>112</v>
      </c>
      <c r="B116" s="17" t="s">
        <v>63</v>
      </c>
      <c r="C116" s="64" t="s">
        <v>1126</v>
      </c>
      <c r="D116" s="18" t="s">
        <v>25</v>
      </c>
      <c r="E116" s="216" t="s">
        <v>1127</v>
      </c>
      <c r="F116" s="18"/>
      <c r="G116" s="92">
        <v>10</v>
      </c>
      <c r="H116" s="93">
        <v>22</v>
      </c>
      <c r="I116" s="59">
        <f t="shared" si="1"/>
        <v>32</v>
      </c>
      <c r="J116" s="88">
        <v>8011746993</v>
      </c>
      <c r="K116" s="18" t="s">
        <v>1150</v>
      </c>
      <c r="L116" s="96" t="s">
        <v>1151</v>
      </c>
      <c r="M116" s="96">
        <v>8876453828</v>
      </c>
      <c r="N116" s="72" t="s">
        <v>1156</v>
      </c>
      <c r="O116" s="72">
        <v>8472023930</v>
      </c>
      <c r="P116" s="24">
        <v>43652</v>
      </c>
      <c r="Q116" s="18" t="s">
        <v>137</v>
      </c>
      <c r="R116" s="18"/>
      <c r="S116" s="18"/>
      <c r="T116" s="18"/>
    </row>
    <row r="117" spans="1:20" ht="27" x14ac:dyDescent="0.3">
      <c r="A117" s="4">
        <v>113</v>
      </c>
      <c r="B117" s="17" t="s">
        <v>63</v>
      </c>
      <c r="C117" s="64" t="s">
        <v>1128</v>
      </c>
      <c r="D117" s="18" t="s">
        <v>25</v>
      </c>
      <c r="E117" s="216" t="s">
        <v>1129</v>
      </c>
      <c r="F117" s="18"/>
      <c r="G117" s="92">
        <v>23</v>
      </c>
      <c r="H117" s="93">
        <v>18</v>
      </c>
      <c r="I117" s="59">
        <f t="shared" si="1"/>
        <v>41</v>
      </c>
      <c r="J117" s="88">
        <v>9435241933</v>
      </c>
      <c r="K117" s="18" t="s">
        <v>1153</v>
      </c>
      <c r="L117" s="96" t="s">
        <v>1154</v>
      </c>
      <c r="M117" s="96">
        <v>7896776798</v>
      </c>
      <c r="N117" s="72" t="s">
        <v>1155</v>
      </c>
      <c r="O117" s="72">
        <v>9706562227</v>
      </c>
      <c r="P117" s="24">
        <v>43652</v>
      </c>
      <c r="Q117" s="18" t="s">
        <v>137</v>
      </c>
      <c r="R117" s="18"/>
      <c r="S117" s="18"/>
      <c r="T117" s="18"/>
    </row>
    <row r="118" spans="1:20" ht="27" x14ac:dyDescent="0.3">
      <c r="A118" s="4">
        <v>114</v>
      </c>
      <c r="B118" s="17" t="s">
        <v>63</v>
      </c>
      <c r="C118" s="64" t="s">
        <v>1130</v>
      </c>
      <c r="D118" s="18" t="s">
        <v>25</v>
      </c>
      <c r="E118" s="216" t="s">
        <v>1131</v>
      </c>
      <c r="F118" s="18"/>
      <c r="G118" s="92">
        <v>41</v>
      </c>
      <c r="H118" s="93">
        <v>32</v>
      </c>
      <c r="I118" s="59">
        <f t="shared" si="1"/>
        <v>73</v>
      </c>
      <c r="J118" s="88">
        <v>7399330115</v>
      </c>
      <c r="K118" s="18" t="s">
        <v>1153</v>
      </c>
      <c r="L118" s="96" t="s">
        <v>1154</v>
      </c>
      <c r="M118" s="96">
        <v>7896776798</v>
      </c>
      <c r="N118" s="72" t="s">
        <v>1155</v>
      </c>
      <c r="O118" s="72">
        <v>9706562227</v>
      </c>
      <c r="P118" s="24">
        <v>43654</v>
      </c>
      <c r="Q118" s="18" t="s">
        <v>138</v>
      </c>
      <c r="R118" s="18"/>
      <c r="S118" s="18"/>
      <c r="T118" s="18"/>
    </row>
    <row r="119" spans="1:20" x14ac:dyDescent="0.3">
      <c r="A119" s="4">
        <v>115</v>
      </c>
      <c r="B119" s="17" t="s">
        <v>63</v>
      </c>
      <c r="C119" s="64" t="s">
        <v>1132</v>
      </c>
      <c r="D119" s="66" t="s">
        <v>25</v>
      </c>
      <c r="E119" s="216" t="s">
        <v>1133</v>
      </c>
      <c r="F119" s="18"/>
      <c r="G119" s="92">
        <v>35</v>
      </c>
      <c r="H119" s="93">
        <v>29</v>
      </c>
      <c r="I119" s="59">
        <f t="shared" si="1"/>
        <v>64</v>
      </c>
      <c r="J119" s="88">
        <v>9854829103</v>
      </c>
      <c r="K119" s="18" t="s">
        <v>1150</v>
      </c>
      <c r="L119" s="96" t="s">
        <v>1151</v>
      </c>
      <c r="M119" s="96">
        <v>8876453828</v>
      </c>
      <c r="N119" s="72" t="s">
        <v>1152</v>
      </c>
      <c r="O119" s="72">
        <v>7896234489</v>
      </c>
      <c r="P119" s="24">
        <v>43654</v>
      </c>
      <c r="Q119" s="18" t="s">
        <v>138</v>
      </c>
      <c r="R119" s="18"/>
      <c r="S119" s="18"/>
      <c r="T119" s="18"/>
    </row>
    <row r="120" spans="1:20" ht="27" x14ac:dyDescent="0.3">
      <c r="A120" s="4">
        <v>116</v>
      </c>
      <c r="B120" s="17" t="s">
        <v>63</v>
      </c>
      <c r="C120" s="64" t="s">
        <v>1134</v>
      </c>
      <c r="D120" s="18" t="s">
        <v>25</v>
      </c>
      <c r="E120" s="216" t="s">
        <v>1135</v>
      </c>
      <c r="F120" s="18"/>
      <c r="G120" s="92">
        <v>21</v>
      </c>
      <c r="H120" s="93">
        <v>25</v>
      </c>
      <c r="I120" s="59">
        <f t="shared" si="1"/>
        <v>46</v>
      </c>
      <c r="J120" s="88">
        <v>8752823245</v>
      </c>
      <c r="K120" s="18" t="s">
        <v>1150</v>
      </c>
      <c r="L120" s="96" t="s">
        <v>1151</v>
      </c>
      <c r="M120" s="96">
        <v>8876453828</v>
      </c>
      <c r="N120" s="72" t="s">
        <v>1152</v>
      </c>
      <c r="O120" s="72">
        <v>7896234489</v>
      </c>
      <c r="P120" s="24">
        <v>43655</v>
      </c>
      <c r="Q120" s="18" t="s">
        <v>139</v>
      </c>
      <c r="R120" s="18"/>
      <c r="S120" s="18"/>
      <c r="T120" s="18"/>
    </row>
    <row r="121" spans="1:20" ht="27" x14ac:dyDescent="0.3">
      <c r="A121" s="4">
        <v>117</v>
      </c>
      <c r="B121" s="17" t="s">
        <v>63</v>
      </c>
      <c r="C121" s="64" t="s">
        <v>1136</v>
      </c>
      <c r="D121" s="18" t="s">
        <v>25</v>
      </c>
      <c r="E121" s="216" t="s">
        <v>1137</v>
      </c>
      <c r="F121" s="18"/>
      <c r="G121" s="92">
        <v>10</v>
      </c>
      <c r="H121" s="93">
        <v>20</v>
      </c>
      <c r="I121" s="59">
        <f t="shared" si="1"/>
        <v>30</v>
      </c>
      <c r="J121" s="88">
        <v>9678391799</v>
      </c>
      <c r="K121" s="18" t="s">
        <v>1153</v>
      </c>
      <c r="L121" s="96" t="s">
        <v>1154</v>
      </c>
      <c r="M121" s="96">
        <v>7896776798</v>
      </c>
      <c r="N121" s="72" t="s">
        <v>1155</v>
      </c>
      <c r="O121" s="72">
        <v>9706562227</v>
      </c>
      <c r="P121" s="24">
        <v>43655</v>
      </c>
      <c r="Q121" s="18" t="s">
        <v>139</v>
      </c>
      <c r="R121" s="18"/>
      <c r="S121" s="18"/>
      <c r="T121" s="18"/>
    </row>
    <row r="122" spans="1:20" ht="27" x14ac:dyDescent="0.3">
      <c r="A122" s="4">
        <v>118</v>
      </c>
      <c r="B122" s="17" t="s">
        <v>63</v>
      </c>
      <c r="C122" s="64" t="s">
        <v>1138</v>
      </c>
      <c r="D122" s="18" t="s">
        <v>25</v>
      </c>
      <c r="E122" s="216" t="s">
        <v>1139</v>
      </c>
      <c r="F122" s="18"/>
      <c r="G122" s="92">
        <v>17</v>
      </c>
      <c r="H122" s="93">
        <v>15</v>
      </c>
      <c r="I122" s="59">
        <f t="shared" si="1"/>
        <v>32</v>
      </c>
      <c r="J122" s="88">
        <v>8753944792</v>
      </c>
      <c r="K122" s="18" t="s">
        <v>1150</v>
      </c>
      <c r="L122" s="96" t="s">
        <v>1151</v>
      </c>
      <c r="M122" s="96">
        <v>8876453828</v>
      </c>
      <c r="N122" s="72" t="s">
        <v>1152</v>
      </c>
      <c r="O122" s="72">
        <v>7896234489</v>
      </c>
      <c r="P122" s="24">
        <v>43655</v>
      </c>
      <c r="Q122" s="18" t="s">
        <v>139</v>
      </c>
      <c r="R122" s="18"/>
      <c r="S122" s="18"/>
      <c r="T122" s="18"/>
    </row>
    <row r="123" spans="1:20" ht="25.5" x14ac:dyDescent="0.3">
      <c r="A123" s="4">
        <v>119</v>
      </c>
      <c r="B123" s="17" t="s">
        <v>63</v>
      </c>
      <c r="C123" s="64" t="s">
        <v>889</v>
      </c>
      <c r="D123" s="18" t="s">
        <v>25</v>
      </c>
      <c r="E123" s="217">
        <v>18305101801</v>
      </c>
      <c r="F123" s="64"/>
      <c r="G123" s="92">
        <v>15</v>
      </c>
      <c r="H123" s="93">
        <v>15</v>
      </c>
      <c r="I123" s="59">
        <f t="shared" si="1"/>
        <v>30</v>
      </c>
      <c r="J123" s="88">
        <v>9401872502</v>
      </c>
      <c r="K123" s="18" t="s">
        <v>958</v>
      </c>
      <c r="L123" s="18" t="s">
        <v>959</v>
      </c>
      <c r="M123" s="96">
        <v>7896330799</v>
      </c>
      <c r="N123" s="72" t="s">
        <v>1161</v>
      </c>
      <c r="O123" s="72">
        <v>8011679528</v>
      </c>
      <c r="P123" s="24">
        <v>43656</v>
      </c>
      <c r="Q123" s="18" t="s">
        <v>140</v>
      </c>
      <c r="R123" s="18"/>
      <c r="S123" s="18"/>
      <c r="T123" s="18"/>
    </row>
    <row r="124" spans="1:20" ht="25.5" x14ac:dyDescent="0.3">
      <c r="A124" s="4">
        <v>120</v>
      </c>
      <c r="B124" s="17" t="s">
        <v>63</v>
      </c>
      <c r="C124" s="64" t="s">
        <v>891</v>
      </c>
      <c r="D124" s="18" t="s">
        <v>25</v>
      </c>
      <c r="E124" s="217">
        <v>18305101802</v>
      </c>
      <c r="F124" s="64"/>
      <c r="G124" s="92">
        <v>15</v>
      </c>
      <c r="H124" s="93">
        <v>25</v>
      </c>
      <c r="I124" s="59">
        <f t="shared" si="1"/>
        <v>40</v>
      </c>
      <c r="J124" s="88">
        <v>9401853121</v>
      </c>
      <c r="K124" s="18" t="s">
        <v>958</v>
      </c>
      <c r="L124" s="18" t="s">
        <v>959</v>
      </c>
      <c r="M124" s="96">
        <v>7896330799</v>
      </c>
      <c r="N124" s="72" t="s">
        <v>1161</v>
      </c>
      <c r="O124" s="72">
        <v>8011679528</v>
      </c>
      <c r="P124" s="24">
        <v>43656</v>
      </c>
      <c r="Q124" s="18" t="s">
        <v>140</v>
      </c>
      <c r="R124" s="18"/>
      <c r="S124" s="18"/>
      <c r="T124" s="18"/>
    </row>
    <row r="125" spans="1:20" x14ac:dyDescent="0.3">
      <c r="A125" s="4">
        <v>121</v>
      </c>
      <c r="B125" s="17" t="s">
        <v>63</v>
      </c>
      <c r="C125" s="64" t="s">
        <v>894</v>
      </c>
      <c r="D125" s="18" t="s">
        <v>25</v>
      </c>
      <c r="E125" s="217">
        <v>18305101803</v>
      </c>
      <c r="F125" s="64"/>
      <c r="G125" s="92">
        <v>15</v>
      </c>
      <c r="H125" s="93">
        <v>24</v>
      </c>
      <c r="I125" s="59">
        <f t="shared" si="1"/>
        <v>39</v>
      </c>
      <c r="J125" s="88"/>
      <c r="K125" s="18" t="s">
        <v>958</v>
      </c>
      <c r="L125" s="18" t="s">
        <v>959</v>
      </c>
      <c r="M125" s="96">
        <v>7896330799</v>
      </c>
      <c r="N125" s="72" t="s">
        <v>963</v>
      </c>
      <c r="O125" s="72">
        <v>9401012271</v>
      </c>
      <c r="P125" s="24">
        <v>43656</v>
      </c>
      <c r="Q125" s="18" t="s">
        <v>140</v>
      </c>
      <c r="R125" s="18"/>
      <c r="S125" s="18"/>
      <c r="T125" s="18"/>
    </row>
    <row r="126" spans="1:20" x14ac:dyDescent="0.3">
      <c r="A126" s="4">
        <v>122</v>
      </c>
      <c r="B126" s="17" t="s">
        <v>63</v>
      </c>
      <c r="C126" s="64" t="s">
        <v>895</v>
      </c>
      <c r="D126" s="18" t="s">
        <v>25</v>
      </c>
      <c r="E126" s="217">
        <v>18305101804</v>
      </c>
      <c r="F126" s="64"/>
      <c r="G126" s="92">
        <v>21</v>
      </c>
      <c r="H126" s="93">
        <v>20</v>
      </c>
      <c r="I126" s="59">
        <f t="shared" si="1"/>
        <v>41</v>
      </c>
      <c r="J126" s="88">
        <v>9401505123</v>
      </c>
      <c r="K126" s="18" t="s">
        <v>1162</v>
      </c>
      <c r="L126" s="96" t="s">
        <v>985</v>
      </c>
      <c r="M126" s="96">
        <v>7896330799</v>
      </c>
      <c r="N126" s="72" t="s">
        <v>964</v>
      </c>
      <c r="O126" s="72">
        <v>9401796795</v>
      </c>
      <c r="P126" s="24">
        <v>43657</v>
      </c>
      <c r="Q126" s="18" t="s">
        <v>141</v>
      </c>
      <c r="R126" s="18"/>
      <c r="S126" s="18"/>
      <c r="T126" s="18"/>
    </row>
    <row r="127" spans="1:20" ht="27" x14ac:dyDescent="0.3">
      <c r="A127" s="4">
        <v>123</v>
      </c>
      <c r="B127" s="17" t="s">
        <v>63</v>
      </c>
      <c r="C127" s="64" t="s">
        <v>897</v>
      </c>
      <c r="D127" s="18" t="s">
        <v>25</v>
      </c>
      <c r="E127" s="217">
        <v>18305101805</v>
      </c>
      <c r="F127" s="64"/>
      <c r="G127" s="92">
        <v>16</v>
      </c>
      <c r="H127" s="93">
        <v>19</v>
      </c>
      <c r="I127" s="59">
        <f t="shared" si="1"/>
        <v>35</v>
      </c>
      <c r="J127" s="88">
        <v>9401440572</v>
      </c>
      <c r="K127" s="18" t="s">
        <v>958</v>
      </c>
      <c r="L127" s="18" t="s">
        <v>959</v>
      </c>
      <c r="M127" s="96">
        <v>7896330799</v>
      </c>
      <c r="N127" s="72" t="s">
        <v>964</v>
      </c>
      <c r="O127" s="72">
        <v>9401796795</v>
      </c>
      <c r="P127" s="24">
        <v>43657</v>
      </c>
      <c r="Q127" s="18" t="s">
        <v>141</v>
      </c>
      <c r="R127" s="18"/>
      <c r="S127" s="18"/>
      <c r="T127" s="18"/>
    </row>
    <row r="128" spans="1:20" ht="30" x14ac:dyDescent="0.3">
      <c r="A128" s="4">
        <v>124</v>
      </c>
      <c r="B128" s="17" t="s">
        <v>63</v>
      </c>
      <c r="C128" s="64" t="s">
        <v>898</v>
      </c>
      <c r="D128" s="18" t="s">
        <v>25</v>
      </c>
      <c r="E128" s="217">
        <v>18305101806</v>
      </c>
      <c r="F128" s="64"/>
      <c r="G128" s="92">
        <v>19</v>
      </c>
      <c r="H128" s="93">
        <v>10</v>
      </c>
      <c r="I128" s="59">
        <f t="shared" si="1"/>
        <v>29</v>
      </c>
      <c r="J128" s="88">
        <v>9401354133</v>
      </c>
      <c r="K128" s="18" t="s">
        <v>955</v>
      </c>
      <c r="L128" s="96" t="s">
        <v>956</v>
      </c>
      <c r="M128" s="96">
        <v>8876878434</v>
      </c>
      <c r="N128" s="72" t="s">
        <v>961</v>
      </c>
      <c r="O128" s="72">
        <v>9435818796</v>
      </c>
      <c r="P128" s="24">
        <v>43657</v>
      </c>
      <c r="Q128" s="18" t="s">
        <v>141</v>
      </c>
      <c r="R128" s="18"/>
      <c r="S128" s="18"/>
      <c r="T128" s="18"/>
    </row>
    <row r="129" spans="1:20" ht="25.5" x14ac:dyDescent="0.3">
      <c r="A129" s="4">
        <v>125</v>
      </c>
      <c r="B129" s="17" t="s">
        <v>63</v>
      </c>
      <c r="C129" s="64" t="s">
        <v>899</v>
      </c>
      <c r="D129" s="18" t="s">
        <v>25</v>
      </c>
      <c r="E129" s="217">
        <v>18305101807</v>
      </c>
      <c r="F129" s="64"/>
      <c r="G129" s="92">
        <v>16</v>
      </c>
      <c r="H129" s="93">
        <v>20</v>
      </c>
      <c r="I129" s="59">
        <f t="shared" si="1"/>
        <v>36</v>
      </c>
      <c r="J129" s="88"/>
      <c r="K129" s="18" t="s">
        <v>958</v>
      </c>
      <c r="L129" s="18" t="s">
        <v>959</v>
      </c>
      <c r="M129" s="96">
        <v>7896330799</v>
      </c>
      <c r="N129" s="72" t="s">
        <v>1161</v>
      </c>
      <c r="O129" s="72">
        <v>8011679528</v>
      </c>
      <c r="P129" s="24">
        <v>43658</v>
      </c>
      <c r="Q129" s="18" t="s">
        <v>142</v>
      </c>
      <c r="R129" s="18"/>
      <c r="S129" s="18"/>
      <c r="T129" s="18"/>
    </row>
    <row r="130" spans="1:20" x14ac:dyDescent="0.3">
      <c r="A130" s="4">
        <v>126</v>
      </c>
      <c r="B130" s="17" t="s">
        <v>63</v>
      </c>
      <c r="C130" s="64" t="s">
        <v>900</v>
      </c>
      <c r="D130" s="18" t="s">
        <v>25</v>
      </c>
      <c r="E130" s="217">
        <v>18305101808</v>
      </c>
      <c r="F130" s="64"/>
      <c r="G130" s="92">
        <v>17</v>
      </c>
      <c r="H130" s="93">
        <v>19</v>
      </c>
      <c r="I130" s="59">
        <f t="shared" si="1"/>
        <v>36</v>
      </c>
      <c r="J130" s="88">
        <v>9401769917</v>
      </c>
      <c r="K130" s="18" t="s">
        <v>958</v>
      </c>
      <c r="L130" s="18" t="s">
        <v>959</v>
      </c>
      <c r="M130" s="96">
        <v>7896330799</v>
      </c>
      <c r="N130" s="18" t="s">
        <v>963</v>
      </c>
      <c r="O130" s="18">
        <v>9401012271</v>
      </c>
      <c r="P130" s="24">
        <v>43658</v>
      </c>
      <c r="Q130" s="18" t="s">
        <v>142</v>
      </c>
      <c r="R130" s="18"/>
      <c r="S130" s="18"/>
      <c r="T130" s="18"/>
    </row>
    <row r="131" spans="1:20" ht="30" x14ac:dyDescent="0.3">
      <c r="A131" s="4">
        <v>127</v>
      </c>
      <c r="B131" s="17" t="s">
        <v>63</v>
      </c>
      <c r="C131" s="64" t="s">
        <v>901</v>
      </c>
      <c r="D131" s="18" t="s">
        <v>25</v>
      </c>
      <c r="E131" s="217">
        <v>18305101809</v>
      </c>
      <c r="F131" s="64"/>
      <c r="G131" s="92">
        <v>17</v>
      </c>
      <c r="H131" s="93">
        <v>19</v>
      </c>
      <c r="I131" s="59">
        <f t="shared" si="1"/>
        <v>36</v>
      </c>
      <c r="J131" s="88">
        <v>9957793660</v>
      </c>
      <c r="K131" s="18" t="s">
        <v>955</v>
      </c>
      <c r="L131" s="96" t="s">
        <v>956</v>
      </c>
      <c r="M131" s="96">
        <v>8876878434</v>
      </c>
      <c r="N131" s="77" t="s">
        <v>1163</v>
      </c>
      <c r="O131" s="77">
        <v>8472015418</v>
      </c>
      <c r="P131" s="24">
        <v>43658</v>
      </c>
      <c r="Q131" s="18" t="s">
        <v>142</v>
      </c>
      <c r="R131" s="18"/>
      <c r="S131" s="18"/>
      <c r="T131" s="18"/>
    </row>
    <row r="132" spans="1:20" ht="30" x14ac:dyDescent="0.3">
      <c r="A132" s="4">
        <v>128</v>
      </c>
      <c r="B132" s="17" t="s">
        <v>63</v>
      </c>
      <c r="C132" s="64" t="s">
        <v>904</v>
      </c>
      <c r="D132" s="18" t="s">
        <v>25</v>
      </c>
      <c r="E132" s="217">
        <v>18305101810</v>
      </c>
      <c r="F132" s="64"/>
      <c r="G132" s="92">
        <v>21</v>
      </c>
      <c r="H132" s="93">
        <v>13</v>
      </c>
      <c r="I132" s="59">
        <f t="shared" si="1"/>
        <v>34</v>
      </c>
      <c r="J132" s="88">
        <v>7896736422</v>
      </c>
      <c r="K132" s="18" t="s">
        <v>955</v>
      </c>
      <c r="L132" s="96" t="s">
        <v>956</v>
      </c>
      <c r="M132" s="96">
        <v>8876878434</v>
      </c>
      <c r="N132" s="77" t="s">
        <v>1163</v>
      </c>
      <c r="O132" s="77">
        <v>8472015418</v>
      </c>
      <c r="P132" s="24">
        <v>43659</v>
      </c>
      <c r="Q132" s="18" t="s">
        <v>137</v>
      </c>
      <c r="R132" s="18"/>
      <c r="S132" s="18"/>
      <c r="T132" s="18"/>
    </row>
    <row r="133" spans="1:20" ht="30" x14ac:dyDescent="0.3">
      <c r="A133" s="4">
        <v>129</v>
      </c>
      <c r="B133" s="17" t="s">
        <v>63</v>
      </c>
      <c r="C133" s="64" t="s">
        <v>906</v>
      </c>
      <c r="D133" s="18" t="s">
        <v>25</v>
      </c>
      <c r="E133" s="217">
        <v>18305101811</v>
      </c>
      <c r="F133" s="64"/>
      <c r="G133" s="92">
        <v>13</v>
      </c>
      <c r="H133" s="93">
        <v>5</v>
      </c>
      <c r="I133" s="59">
        <f t="shared" si="1"/>
        <v>18</v>
      </c>
      <c r="J133" s="88"/>
      <c r="K133" s="18" t="s">
        <v>955</v>
      </c>
      <c r="L133" s="96" t="s">
        <v>956</v>
      </c>
      <c r="M133" s="96">
        <v>8876878434</v>
      </c>
      <c r="N133" s="72" t="s">
        <v>957</v>
      </c>
      <c r="O133" s="72">
        <v>8752928449</v>
      </c>
      <c r="P133" s="24">
        <v>43659</v>
      </c>
      <c r="Q133" s="18" t="s">
        <v>137</v>
      </c>
      <c r="R133" s="18"/>
      <c r="S133" s="18"/>
      <c r="T133" s="18"/>
    </row>
    <row r="134" spans="1:20" ht="30" x14ac:dyDescent="0.3">
      <c r="A134" s="4">
        <v>130</v>
      </c>
      <c r="B134" s="17" t="s">
        <v>63</v>
      </c>
      <c r="C134" s="64" t="s">
        <v>907</v>
      </c>
      <c r="D134" s="18" t="s">
        <v>25</v>
      </c>
      <c r="E134" s="217">
        <v>18305101812</v>
      </c>
      <c r="F134" s="64"/>
      <c r="G134" s="92">
        <v>10</v>
      </c>
      <c r="H134" s="93">
        <v>13</v>
      </c>
      <c r="I134" s="59">
        <f t="shared" ref="I134:I164" si="2">SUM(G134:H134)</f>
        <v>23</v>
      </c>
      <c r="J134" s="88"/>
      <c r="K134" s="18" t="s">
        <v>955</v>
      </c>
      <c r="L134" s="96" t="s">
        <v>956</v>
      </c>
      <c r="M134" s="96">
        <v>8876878434</v>
      </c>
      <c r="N134" s="77" t="s">
        <v>1163</v>
      </c>
      <c r="O134" s="77">
        <v>8472015418</v>
      </c>
      <c r="P134" s="24">
        <v>43659</v>
      </c>
      <c r="Q134" s="18" t="s">
        <v>137</v>
      </c>
      <c r="R134" s="18"/>
      <c r="S134" s="18"/>
      <c r="T134" s="18"/>
    </row>
    <row r="135" spans="1:20" ht="27" x14ac:dyDescent="0.3">
      <c r="A135" s="4">
        <v>131</v>
      </c>
      <c r="B135" s="17" t="s">
        <v>63</v>
      </c>
      <c r="C135" s="64" t="s">
        <v>908</v>
      </c>
      <c r="D135" s="18" t="s">
        <v>25</v>
      </c>
      <c r="E135" s="217">
        <v>18305101813</v>
      </c>
      <c r="F135" s="64"/>
      <c r="G135" s="92">
        <v>20</v>
      </c>
      <c r="H135" s="93">
        <v>13</v>
      </c>
      <c r="I135" s="59">
        <f t="shared" si="2"/>
        <v>33</v>
      </c>
      <c r="J135" s="88">
        <v>9401354133</v>
      </c>
      <c r="K135" s="18" t="s">
        <v>958</v>
      </c>
      <c r="L135" s="18" t="s">
        <v>959</v>
      </c>
      <c r="M135" s="96">
        <v>7896330799</v>
      </c>
      <c r="N135" s="72" t="s">
        <v>1161</v>
      </c>
      <c r="O135" s="72">
        <v>8011679528</v>
      </c>
      <c r="P135" s="24">
        <v>43659</v>
      </c>
      <c r="Q135" s="18" t="s">
        <v>137</v>
      </c>
      <c r="R135" s="18"/>
      <c r="S135" s="18"/>
      <c r="T135" s="18"/>
    </row>
    <row r="136" spans="1:20" ht="30" x14ac:dyDescent="0.3">
      <c r="A136" s="4">
        <v>132</v>
      </c>
      <c r="B136" s="17" t="s">
        <v>63</v>
      </c>
      <c r="C136" s="64" t="s">
        <v>909</v>
      </c>
      <c r="D136" s="18" t="s">
        <v>25</v>
      </c>
      <c r="E136" s="217">
        <v>18305101814</v>
      </c>
      <c r="F136" s="64"/>
      <c r="G136" s="92">
        <v>30</v>
      </c>
      <c r="H136" s="93">
        <v>26</v>
      </c>
      <c r="I136" s="59">
        <f t="shared" si="2"/>
        <v>56</v>
      </c>
      <c r="J136" s="88">
        <v>8011347057</v>
      </c>
      <c r="K136" s="18" t="s">
        <v>955</v>
      </c>
      <c r="L136" s="96" t="s">
        <v>956</v>
      </c>
      <c r="M136" s="96">
        <v>8876878434</v>
      </c>
      <c r="N136" s="77" t="s">
        <v>1163</v>
      </c>
      <c r="O136" s="77">
        <v>8472015418</v>
      </c>
      <c r="P136" s="24">
        <v>43661</v>
      </c>
      <c r="Q136" s="18" t="s">
        <v>138</v>
      </c>
      <c r="R136" s="18"/>
      <c r="S136" s="18"/>
      <c r="T136" s="18"/>
    </row>
    <row r="137" spans="1:20" ht="30" x14ac:dyDescent="0.3">
      <c r="A137" s="4">
        <v>133</v>
      </c>
      <c r="B137" s="17" t="s">
        <v>63</v>
      </c>
      <c r="C137" s="64" t="s">
        <v>911</v>
      </c>
      <c r="D137" s="18" t="s">
        <v>25</v>
      </c>
      <c r="E137" s="217">
        <v>18305101815</v>
      </c>
      <c r="F137" s="64"/>
      <c r="G137" s="92">
        <v>23</v>
      </c>
      <c r="H137" s="93">
        <v>28</v>
      </c>
      <c r="I137" s="59">
        <f t="shared" si="2"/>
        <v>51</v>
      </c>
      <c r="J137" s="88"/>
      <c r="K137" s="18" t="s">
        <v>955</v>
      </c>
      <c r="L137" s="96" t="s">
        <v>956</v>
      </c>
      <c r="M137" s="96">
        <v>8876878434</v>
      </c>
      <c r="N137" s="72" t="s">
        <v>961</v>
      </c>
      <c r="O137" s="72">
        <v>9435818796</v>
      </c>
      <c r="P137" s="24">
        <v>43661</v>
      </c>
      <c r="Q137" s="18" t="s">
        <v>138</v>
      </c>
      <c r="R137" s="18"/>
      <c r="S137" s="18"/>
      <c r="T137" s="18"/>
    </row>
    <row r="138" spans="1:20" ht="27" x14ac:dyDescent="0.3">
      <c r="A138" s="4">
        <v>134</v>
      </c>
      <c r="B138" s="17" t="s">
        <v>63</v>
      </c>
      <c r="C138" s="64" t="s">
        <v>912</v>
      </c>
      <c r="D138" s="18" t="s">
        <v>25</v>
      </c>
      <c r="E138" s="217">
        <v>18305101816</v>
      </c>
      <c r="F138" s="64"/>
      <c r="G138" s="92">
        <v>23</v>
      </c>
      <c r="H138" s="93">
        <v>30</v>
      </c>
      <c r="I138" s="59">
        <f t="shared" si="2"/>
        <v>53</v>
      </c>
      <c r="J138" s="88">
        <v>9401136243</v>
      </c>
      <c r="K138" s="18" t="s">
        <v>958</v>
      </c>
      <c r="L138" s="18" t="s">
        <v>959</v>
      </c>
      <c r="M138" s="96">
        <v>7896330799</v>
      </c>
      <c r="N138" s="18" t="s">
        <v>963</v>
      </c>
      <c r="O138" s="18">
        <v>9401012271</v>
      </c>
      <c r="P138" s="24">
        <v>43662</v>
      </c>
      <c r="Q138" s="18" t="s">
        <v>139</v>
      </c>
      <c r="R138" s="18"/>
      <c r="S138" s="18"/>
      <c r="T138" s="18"/>
    </row>
    <row r="139" spans="1:20" ht="39.75" x14ac:dyDescent="0.3">
      <c r="A139" s="4">
        <v>135</v>
      </c>
      <c r="B139" s="17" t="s">
        <v>63</v>
      </c>
      <c r="C139" s="64" t="s">
        <v>913</v>
      </c>
      <c r="D139" s="18" t="s">
        <v>25</v>
      </c>
      <c r="E139" s="217">
        <v>18305101817</v>
      </c>
      <c r="F139" s="64"/>
      <c r="G139" s="92">
        <v>28</v>
      </c>
      <c r="H139" s="93">
        <v>23</v>
      </c>
      <c r="I139" s="59">
        <f t="shared" si="2"/>
        <v>51</v>
      </c>
      <c r="J139" s="88"/>
      <c r="K139" s="18" t="s">
        <v>958</v>
      </c>
      <c r="L139" s="18" t="s">
        <v>959</v>
      </c>
      <c r="M139" s="96">
        <v>7896330799</v>
      </c>
      <c r="N139" s="18" t="s">
        <v>965</v>
      </c>
      <c r="O139" s="18">
        <v>8011679528</v>
      </c>
      <c r="P139" s="24">
        <v>43662</v>
      </c>
      <c r="Q139" s="18" t="s">
        <v>139</v>
      </c>
      <c r="R139" s="18"/>
      <c r="S139" s="18"/>
      <c r="T139" s="18"/>
    </row>
    <row r="140" spans="1:20" ht="39.75" x14ac:dyDescent="0.3">
      <c r="A140" s="4">
        <v>136</v>
      </c>
      <c r="B140" s="17" t="s">
        <v>63</v>
      </c>
      <c r="C140" s="64" t="s">
        <v>914</v>
      </c>
      <c r="D140" s="18" t="s">
        <v>25</v>
      </c>
      <c r="E140" s="217">
        <v>18305101818</v>
      </c>
      <c r="F140" s="64"/>
      <c r="G140" s="92">
        <v>28</v>
      </c>
      <c r="H140" s="93">
        <v>27</v>
      </c>
      <c r="I140" s="59">
        <f t="shared" si="2"/>
        <v>55</v>
      </c>
      <c r="J140" s="88">
        <v>9401608146</v>
      </c>
      <c r="K140" s="18" t="s">
        <v>958</v>
      </c>
      <c r="L140" s="18" t="s">
        <v>959</v>
      </c>
      <c r="M140" s="96">
        <v>7896330799</v>
      </c>
      <c r="N140" s="18" t="s">
        <v>963</v>
      </c>
      <c r="O140" s="18">
        <v>9401012271</v>
      </c>
      <c r="P140" s="24">
        <v>43663</v>
      </c>
      <c r="Q140" s="18" t="s">
        <v>140</v>
      </c>
      <c r="R140" s="18"/>
      <c r="S140" s="18"/>
      <c r="T140" s="18"/>
    </row>
    <row r="141" spans="1:20" x14ac:dyDescent="0.3">
      <c r="A141" s="4">
        <v>137</v>
      </c>
      <c r="B141" s="17" t="s">
        <v>63</v>
      </c>
      <c r="C141" s="64" t="s">
        <v>1140</v>
      </c>
      <c r="D141" s="18" t="s">
        <v>25</v>
      </c>
      <c r="E141" s="218">
        <v>18305101701</v>
      </c>
      <c r="F141" s="64"/>
      <c r="G141" s="67">
        <v>15</v>
      </c>
      <c r="H141" s="68">
        <v>18</v>
      </c>
      <c r="I141" s="59">
        <f t="shared" si="2"/>
        <v>33</v>
      </c>
      <c r="J141" s="88">
        <v>9401057508</v>
      </c>
      <c r="K141" s="18" t="s">
        <v>989</v>
      </c>
      <c r="L141" s="96" t="s">
        <v>967</v>
      </c>
      <c r="M141" s="96">
        <v>9613862047</v>
      </c>
      <c r="N141" s="72" t="s">
        <v>979</v>
      </c>
      <c r="O141" s="72">
        <v>7896234489</v>
      </c>
      <c r="P141" s="24">
        <v>43663</v>
      </c>
      <c r="Q141" s="18" t="s">
        <v>140</v>
      </c>
      <c r="R141" s="18"/>
      <c r="S141" s="18"/>
      <c r="T141" s="18"/>
    </row>
    <row r="142" spans="1:20" ht="27" x14ac:dyDescent="0.3">
      <c r="A142" s="4">
        <v>138</v>
      </c>
      <c r="B142" s="17" t="s">
        <v>63</v>
      </c>
      <c r="C142" s="64" t="s">
        <v>1141</v>
      </c>
      <c r="D142" s="18" t="s">
        <v>25</v>
      </c>
      <c r="E142" s="218">
        <v>18305101702</v>
      </c>
      <c r="F142" s="64"/>
      <c r="G142" s="67">
        <v>57</v>
      </c>
      <c r="H142" s="68">
        <v>52</v>
      </c>
      <c r="I142" s="59">
        <f t="shared" si="2"/>
        <v>109</v>
      </c>
      <c r="J142" s="88">
        <v>8811962847</v>
      </c>
      <c r="K142" s="18" t="s">
        <v>994</v>
      </c>
      <c r="L142" s="96" t="s">
        <v>969</v>
      </c>
      <c r="M142" s="96">
        <v>9678466494</v>
      </c>
      <c r="N142" s="72" t="s">
        <v>1164</v>
      </c>
      <c r="O142" s="72">
        <v>8876866129</v>
      </c>
      <c r="P142" s="24">
        <v>43664</v>
      </c>
      <c r="Q142" s="18" t="s">
        <v>141</v>
      </c>
      <c r="R142" s="18"/>
      <c r="S142" s="18"/>
      <c r="T142" s="18"/>
    </row>
    <row r="143" spans="1:20" x14ac:dyDescent="0.3">
      <c r="A143" s="4">
        <v>139</v>
      </c>
      <c r="B143" s="17" t="s">
        <v>63</v>
      </c>
      <c r="C143" s="64" t="s">
        <v>917</v>
      </c>
      <c r="D143" s="18" t="s">
        <v>25</v>
      </c>
      <c r="E143" s="218">
        <v>18305101703</v>
      </c>
      <c r="F143" s="64"/>
      <c r="G143" s="67">
        <v>23</v>
      </c>
      <c r="H143" s="68">
        <v>20</v>
      </c>
      <c r="I143" s="59">
        <f t="shared" si="2"/>
        <v>43</v>
      </c>
      <c r="J143" s="88">
        <v>8011741406</v>
      </c>
      <c r="K143" s="196" t="s">
        <v>971</v>
      </c>
      <c r="L143" s="197" t="s">
        <v>967</v>
      </c>
      <c r="M143" s="122">
        <v>9435260674</v>
      </c>
      <c r="N143" s="197" t="s">
        <v>972</v>
      </c>
      <c r="O143" s="197">
        <v>9401523074</v>
      </c>
      <c r="P143" s="24">
        <v>43665</v>
      </c>
      <c r="Q143" s="18" t="s">
        <v>142</v>
      </c>
      <c r="R143" s="18"/>
      <c r="S143" s="18"/>
      <c r="T143" s="18"/>
    </row>
    <row r="144" spans="1:20" x14ac:dyDescent="0.3">
      <c r="A144" s="4">
        <v>140</v>
      </c>
      <c r="B144" s="17" t="s">
        <v>63</v>
      </c>
      <c r="C144" s="64" t="s">
        <v>1142</v>
      </c>
      <c r="D144" s="18" t="s">
        <v>25</v>
      </c>
      <c r="E144" s="218">
        <v>18305101704</v>
      </c>
      <c r="F144" s="64"/>
      <c r="G144" s="67">
        <v>31</v>
      </c>
      <c r="H144" s="68">
        <v>27</v>
      </c>
      <c r="I144" s="59">
        <f t="shared" si="2"/>
        <v>58</v>
      </c>
      <c r="J144" s="88">
        <v>9401299245</v>
      </c>
      <c r="K144" s="18" t="s">
        <v>966</v>
      </c>
      <c r="L144" s="96" t="s">
        <v>967</v>
      </c>
      <c r="M144" s="96">
        <v>9613862047</v>
      </c>
      <c r="N144" s="72" t="s">
        <v>1006</v>
      </c>
      <c r="O144" s="72">
        <v>7896560837</v>
      </c>
      <c r="P144" s="24">
        <v>43665</v>
      </c>
      <c r="Q144" s="18" t="s">
        <v>142</v>
      </c>
      <c r="R144" s="18"/>
      <c r="S144" s="18"/>
      <c r="T144" s="18"/>
    </row>
    <row r="145" spans="1:20" x14ac:dyDescent="0.3">
      <c r="A145" s="4">
        <v>141</v>
      </c>
      <c r="B145" s="17" t="s">
        <v>63</v>
      </c>
      <c r="C145" s="64" t="s">
        <v>921</v>
      </c>
      <c r="D145" s="18" t="s">
        <v>25</v>
      </c>
      <c r="E145" s="218">
        <v>18305101705</v>
      </c>
      <c r="F145" s="64"/>
      <c r="G145" s="67">
        <v>39</v>
      </c>
      <c r="H145" s="68">
        <v>46</v>
      </c>
      <c r="I145" s="59">
        <f t="shared" si="2"/>
        <v>85</v>
      </c>
      <c r="J145" s="88">
        <v>7896782666</v>
      </c>
      <c r="K145" s="18" t="s">
        <v>966</v>
      </c>
      <c r="L145" s="96" t="s">
        <v>967</v>
      </c>
      <c r="M145" s="96">
        <v>9613862047</v>
      </c>
      <c r="N145" s="18" t="s">
        <v>975</v>
      </c>
      <c r="O145" s="72">
        <v>7896560837</v>
      </c>
      <c r="P145" s="24">
        <v>43666</v>
      </c>
      <c r="Q145" s="18" t="s">
        <v>137</v>
      </c>
      <c r="R145" s="18"/>
      <c r="S145" s="18"/>
      <c r="T145" s="18"/>
    </row>
    <row r="146" spans="1:20" ht="27" x14ac:dyDescent="0.3">
      <c r="A146" s="4">
        <v>142</v>
      </c>
      <c r="B146" s="17" t="s">
        <v>63</v>
      </c>
      <c r="C146" s="64" t="s">
        <v>1143</v>
      </c>
      <c r="D146" s="18" t="s">
        <v>25</v>
      </c>
      <c r="E146" s="218">
        <v>18305101706</v>
      </c>
      <c r="F146" s="64"/>
      <c r="G146" s="67">
        <v>14</v>
      </c>
      <c r="H146" s="68">
        <v>17</v>
      </c>
      <c r="I146" s="59">
        <f t="shared" si="2"/>
        <v>31</v>
      </c>
      <c r="J146" s="88">
        <v>8486313251</v>
      </c>
      <c r="K146" s="18" t="s">
        <v>966</v>
      </c>
      <c r="L146" s="96" t="s">
        <v>967</v>
      </c>
      <c r="M146" s="96">
        <v>9613862047</v>
      </c>
      <c r="N146" s="18" t="s">
        <v>977</v>
      </c>
      <c r="O146" s="72">
        <v>8011347655</v>
      </c>
      <c r="P146" s="24">
        <v>43666</v>
      </c>
      <c r="Q146" s="18" t="s">
        <v>137</v>
      </c>
      <c r="R146" s="18"/>
      <c r="S146" s="18"/>
      <c r="T146" s="18"/>
    </row>
    <row r="147" spans="1:20" ht="27" x14ac:dyDescent="0.3">
      <c r="A147" s="4">
        <v>143</v>
      </c>
      <c r="B147" s="17" t="s">
        <v>63</v>
      </c>
      <c r="C147" s="64" t="s">
        <v>1144</v>
      </c>
      <c r="D147" s="18" t="s">
        <v>25</v>
      </c>
      <c r="E147" s="218">
        <v>18305101707</v>
      </c>
      <c r="F147" s="64"/>
      <c r="G147" s="67">
        <v>15</v>
      </c>
      <c r="H147" s="68">
        <v>19</v>
      </c>
      <c r="I147" s="59">
        <f t="shared" si="2"/>
        <v>34</v>
      </c>
      <c r="J147" s="88">
        <v>8876474619</v>
      </c>
      <c r="K147" s="18" t="s">
        <v>966</v>
      </c>
      <c r="L147" s="96" t="s">
        <v>967</v>
      </c>
      <c r="M147" s="96">
        <v>9613862047</v>
      </c>
      <c r="N147" s="57" t="s">
        <v>972</v>
      </c>
      <c r="O147" s="197">
        <v>9401523074</v>
      </c>
      <c r="P147" s="24">
        <v>43668</v>
      </c>
      <c r="Q147" s="18" t="s">
        <v>138</v>
      </c>
      <c r="R147" s="18"/>
      <c r="S147" s="18"/>
      <c r="T147" s="18"/>
    </row>
    <row r="148" spans="1:20" x14ac:dyDescent="0.3">
      <c r="A148" s="4">
        <v>144</v>
      </c>
      <c r="B148" s="17" t="s">
        <v>63</v>
      </c>
      <c r="C148" s="64" t="s">
        <v>927</v>
      </c>
      <c r="D148" s="18" t="s">
        <v>25</v>
      </c>
      <c r="E148" s="218">
        <v>18305101708</v>
      </c>
      <c r="F148" s="64"/>
      <c r="G148" s="67">
        <v>17</v>
      </c>
      <c r="H148" s="68">
        <v>27</v>
      </c>
      <c r="I148" s="59">
        <f t="shared" si="2"/>
        <v>44</v>
      </c>
      <c r="J148" s="88">
        <v>8011710780</v>
      </c>
      <c r="K148" s="18" t="s">
        <v>966</v>
      </c>
      <c r="L148" s="96" t="s">
        <v>967</v>
      </c>
      <c r="M148" s="96">
        <v>9613862047</v>
      </c>
      <c r="N148" s="18" t="s">
        <v>977</v>
      </c>
      <c r="O148" s="72">
        <v>8011347655</v>
      </c>
      <c r="P148" s="24">
        <v>43668</v>
      </c>
      <c r="Q148" s="18" t="s">
        <v>138</v>
      </c>
      <c r="R148" s="18"/>
      <c r="S148" s="18"/>
      <c r="T148" s="18"/>
    </row>
    <row r="149" spans="1:20" x14ac:dyDescent="0.3">
      <c r="A149" s="4">
        <v>145</v>
      </c>
      <c r="B149" s="17" t="s">
        <v>63</v>
      </c>
      <c r="C149" s="64" t="s">
        <v>1145</v>
      </c>
      <c r="D149" s="18" t="s">
        <v>25</v>
      </c>
      <c r="E149" s="218">
        <v>18305101709</v>
      </c>
      <c r="F149" s="64"/>
      <c r="G149" s="67">
        <v>42</v>
      </c>
      <c r="H149" s="68">
        <v>43</v>
      </c>
      <c r="I149" s="59">
        <f t="shared" si="2"/>
        <v>85</v>
      </c>
      <c r="J149" s="88">
        <v>943529643</v>
      </c>
      <c r="K149" s="18" t="s">
        <v>966</v>
      </c>
      <c r="L149" s="96" t="s">
        <v>967</v>
      </c>
      <c r="M149" s="96">
        <v>9613862047</v>
      </c>
      <c r="N149" s="18" t="s">
        <v>977</v>
      </c>
      <c r="O149" s="72">
        <v>8011347655</v>
      </c>
      <c r="P149" s="24">
        <v>43668</v>
      </c>
      <c r="Q149" s="18" t="s">
        <v>138</v>
      </c>
      <c r="R149" s="18"/>
      <c r="S149" s="18"/>
      <c r="T149" s="18"/>
    </row>
    <row r="150" spans="1:20" x14ac:dyDescent="0.3">
      <c r="A150" s="4">
        <v>146</v>
      </c>
      <c r="B150" s="17" t="s">
        <v>63</v>
      </c>
      <c r="C150" s="64" t="s">
        <v>1146</v>
      </c>
      <c r="D150" s="18" t="s">
        <v>25</v>
      </c>
      <c r="E150" s="218">
        <v>18305101710</v>
      </c>
      <c r="F150" s="64"/>
      <c r="G150" s="67">
        <v>29</v>
      </c>
      <c r="H150" s="68">
        <v>28</v>
      </c>
      <c r="I150" s="59">
        <f t="shared" si="2"/>
        <v>57</v>
      </c>
      <c r="J150" s="88">
        <v>8486164480</v>
      </c>
      <c r="K150" s="18" t="s">
        <v>966</v>
      </c>
      <c r="L150" s="96" t="s">
        <v>967</v>
      </c>
      <c r="M150" s="96">
        <v>9613862047</v>
      </c>
      <c r="N150" s="18" t="s">
        <v>987</v>
      </c>
      <c r="O150" s="72">
        <v>8011347655</v>
      </c>
      <c r="P150" s="24">
        <v>43669</v>
      </c>
      <c r="Q150" s="18" t="s">
        <v>139</v>
      </c>
      <c r="R150" s="18"/>
      <c r="S150" s="18"/>
      <c r="T150" s="18"/>
    </row>
    <row r="151" spans="1:20" x14ac:dyDescent="0.3">
      <c r="A151" s="4">
        <v>147</v>
      </c>
      <c r="B151" s="17" t="s">
        <v>63</v>
      </c>
      <c r="C151" s="64" t="s">
        <v>931</v>
      </c>
      <c r="D151" s="18" t="s">
        <v>25</v>
      </c>
      <c r="E151" s="218">
        <v>18305101711</v>
      </c>
      <c r="F151" s="64"/>
      <c r="G151" s="67">
        <v>22</v>
      </c>
      <c r="H151" s="68">
        <v>13</v>
      </c>
      <c r="I151" s="59">
        <f t="shared" si="2"/>
        <v>35</v>
      </c>
      <c r="J151" s="88">
        <v>8011487851</v>
      </c>
      <c r="K151" s="76" t="s">
        <v>989</v>
      </c>
      <c r="L151" s="76" t="s">
        <v>967</v>
      </c>
      <c r="M151" s="76">
        <v>9435260674</v>
      </c>
      <c r="N151" s="76" t="s">
        <v>990</v>
      </c>
      <c r="O151" s="76">
        <v>9401284928</v>
      </c>
      <c r="P151" s="24">
        <v>43669</v>
      </c>
      <c r="Q151" s="18" t="s">
        <v>139</v>
      </c>
      <c r="R151" s="18"/>
      <c r="S151" s="18"/>
      <c r="T151" s="18"/>
    </row>
    <row r="152" spans="1:20" x14ac:dyDescent="0.3">
      <c r="A152" s="4">
        <v>148</v>
      </c>
      <c r="B152" s="17" t="s">
        <v>63</v>
      </c>
      <c r="C152" s="64" t="s">
        <v>932</v>
      </c>
      <c r="D152" s="18" t="s">
        <v>25</v>
      </c>
      <c r="E152" s="218">
        <v>18305101712</v>
      </c>
      <c r="F152" s="64"/>
      <c r="G152" s="67">
        <v>26</v>
      </c>
      <c r="H152" s="68">
        <v>26</v>
      </c>
      <c r="I152" s="59">
        <f t="shared" si="2"/>
        <v>52</v>
      </c>
      <c r="J152" s="88">
        <v>9678202806</v>
      </c>
      <c r="K152" s="196" t="s">
        <v>991</v>
      </c>
      <c r="L152" s="57" t="s">
        <v>992</v>
      </c>
      <c r="M152" s="76">
        <v>8876878434</v>
      </c>
      <c r="N152" s="57" t="s">
        <v>993</v>
      </c>
      <c r="O152" s="57">
        <v>8472015418</v>
      </c>
      <c r="P152" s="24">
        <v>43670</v>
      </c>
      <c r="Q152" s="18" t="s">
        <v>140</v>
      </c>
      <c r="R152" s="18"/>
      <c r="S152" s="18"/>
      <c r="T152" s="18"/>
    </row>
    <row r="153" spans="1:20" ht="27" x14ac:dyDescent="0.3">
      <c r="A153" s="4">
        <v>149</v>
      </c>
      <c r="B153" s="17" t="s">
        <v>63</v>
      </c>
      <c r="C153" s="64" t="s">
        <v>934</v>
      </c>
      <c r="D153" s="18" t="s">
        <v>25</v>
      </c>
      <c r="E153" s="218">
        <v>18305101713</v>
      </c>
      <c r="F153" s="64"/>
      <c r="G153" s="67">
        <v>17</v>
      </c>
      <c r="H153" s="68">
        <v>17</v>
      </c>
      <c r="I153" s="59">
        <f t="shared" si="2"/>
        <v>34</v>
      </c>
      <c r="J153" s="88">
        <v>7896560814</v>
      </c>
      <c r="K153" s="196" t="s">
        <v>991</v>
      </c>
      <c r="L153" s="57" t="s">
        <v>992</v>
      </c>
      <c r="M153" s="76">
        <v>8876878434</v>
      </c>
      <c r="N153" s="57" t="s">
        <v>993</v>
      </c>
      <c r="O153" s="57">
        <v>8472015418</v>
      </c>
      <c r="P153" s="24">
        <v>43670</v>
      </c>
      <c r="Q153" s="18" t="s">
        <v>140</v>
      </c>
      <c r="R153" s="18"/>
      <c r="S153" s="18"/>
      <c r="T153" s="18"/>
    </row>
    <row r="154" spans="1:20" x14ac:dyDescent="0.3">
      <c r="A154" s="4">
        <v>150</v>
      </c>
      <c r="B154" s="17" t="s">
        <v>63</v>
      </c>
      <c r="C154" s="64" t="s">
        <v>935</v>
      </c>
      <c r="D154" s="18" t="s">
        <v>25</v>
      </c>
      <c r="E154" s="218">
        <v>18305101714</v>
      </c>
      <c r="F154" s="64"/>
      <c r="G154" s="67">
        <v>19</v>
      </c>
      <c r="H154" s="68">
        <v>16</v>
      </c>
      <c r="I154" s="59">
        <f t="shared" si="2"/>
        <v>35</v>
      </c>
      <c r="J154" s="88">
        <v>9954163379</v>
      </c>
      <c r="K154" s="76" t="s">
        <v>989</v>
      </c>
      <c r="L154" s="76" t="s">
        <v>967</v>
      </c>
      <c r="M154" s="76">
        <v>9435260674</v>
      </c>
      <c r="N154" s="76" t="s">
        <v>990</v>
      </c>
      <c r="O154" s="76">
        <v>9401284928</v>
      </c>
      <c r="P154" s="24">
        <v>43671</v>
      </c>
      <c r="Q154" s="18" t="s">
        <v>141</v>
      </c>
      <c r="R154" s="18"/>
      <c r="S154" s="18"/>
      <c r="T154" s="18"/>
    </row>
    <row r="155" spans="1:20" ht="27" x14ac:dyDescent="0.3">
      <c r="A155" s="4">
        <v>151</v>
      </c>
      <c r="B155" s="17" t="s">
        <v>63</v>
      </c>
      <c r="C155" s="64" t="s">
        <v>937</v>
      </c>
      <c r="D155" s="18" t="s">
        <v>25</v>
      </c>
      <c r="E155" s="218">
        <v>18305101715</v>
      </c>
      <c r="F155" s="64"/>
      <c r="G155" s="67">
        <v>19</v>
      </c>
      <c r="H155" s="68">
        <v>20</v>
      </c>
      <c r="I155" s="59">
        <f t="shared" si="2"/>
        <v>39</v>
      </c>
      <c r="J155" s="88">
        <v>8486052997</v>
      </c>
      <c r="K155" s="76" t="s">
        <v>989</v>
      </c>
      <c r="L155" s="76" t="s">
        <v>967</v>
      </c>
      <c r="M155" s="76">
        <v>9435260674</v>
      </c>
      <c r="N155" s="76" t="s">
        <v>990</v>
      </c>
      <c r="O155" s="76">
        <v>9401284928</v>
      </c>
      <c r="P155" s="24">
        <v>43671</v>
      </c>
      <c r="Q155" s="18" t="s">
        <v>141</v>
      </c>
      <c r="R155" s="18"/>
      <c r="S155" s="18"/>
      <c r="T155" s="18"/>
    </row>
    <row r="156" spans="1:20" x14ac:dyDescent="0.3">
      <c r="A156" s="4">
        <v>152</v>
      </c>
      <c r="B156" s="17" t="s">
        <v>63</v>
      </c>
      <c r="C156" s="64" t="s">
        <v>926</v>
      </c>
      <c r="D156" s="18" t="s">
        <v>25</v>
      </c>
      <c r="E156" s="218">
        <v>18305101716</v>
      </c>
      <c r="F156" s="64"/>
      <c r="G156" s="67">
        <v>24</v>
      </c>
      <c r="H156" s="68">
        <v>31</v>
      </c>
      <c r="I156" s="59">
        <f t="shared" si="2"/>
        <v>55</v>
      </c>
      <c r="J156" s="88">
        <v>9435774040</v>
      </c>
      <c r="K156" s="76" t="s">
        <v>989</v>
      </c>
      <c r="L156" s="76" t="s">
        <v>967</v>
      </c>
      <c r="M156" s="76">
        <v>9435260674</v>
      </c>
      <c r="N156" s="72" t="s">
        <v>982</v>
      </c>
      <c r="O156" s="72">
        <v>8011710974</v>
      </c>
      <c r="P156" s="24">
        <v>43671</v>
      </c>
      <c r="Q156" s="18" t="s">
        <v>141</v>
      </c>
      <c r="R156" s="18"/>
      <c r="S156" s="18"/>
      <c r="T156" s="18"/>
    </row>
    <row r="157" spans="1:20" ht="27" x14ac:dyDescent="0.3">
      <c r="A157" s="4">
        <v>153</v>
      </c>
      <c r="B157" s="17" t="s">
        <v>63</v>
      </c>
      <c r="C157" s="64" t="s">
        <v>938</v>
      </c>
      <c r="D157" s="18" t="s">
        <v>25</v>
      </c>
      <c r="E157" s="218">
        <v>18305101717</v>
      </c>
      <c r="F157" s="64"/>
      <c r="G157" s="67">
        <v>18</v>
      </c>
      <c r="H157" s="68">
        <v>17</v>
      </c>
      <c r="I157" s="59">
        <f t="shared" si="2"/>
        <v>35</v>
      </c>
      <c r="J157" s="88">
        <v>9535405804</v>
      </c>
      <c r="K157" s="18" t="s">
        <v>994</v>
      </c>
      <c r="L157" s="96" t="s">
        <v>969</v>
      </c>
      <c r="M157" s="96">
        <v>9678466494</v>
      </c>
      <c r="N157" s="72" t="s">
        <v>1164</v>
      </c>
      <c r="O157" s="72">
        <v>8876866129</v>
      </c>
      <c r="P157" s="24">
        <v>43672</v>
      </c>
      <c r="Q157" s="18" t="s">
        <v>142</v>
      </c>
      <c r="R157" s="18"/>
      <c r="S157" s="18"/>
      <c r="T157" s="18"/>
    </row>
    <row r="158" spans="1:20" ht="27" x14ac:dyDescent="0.3">
      <c r="A158" s="4">
        <v>154</v>
      </c>
      <c r="B158" s="17" t="s">
        <v>63</v>
      </c>
      <c r="C158" s="64" t="s">
        <v>939</v>
      </c>
      <c r="D158" s="18" t="s">
        <v>25</v>
      </c>
      <c r="E158" s="218">
        <v>18305101718</v>
      </c>
      <c r="F158" s="64"/>
      <c r="G158" s="67">
        <v>31</v>
      </c>
      <c r="H158" s="68">
        <v>23</v>
      </c>
      <c r="I158" s="59">
        <f t="shared" si="2"/>
        <v>54</v>
      </c>
      <c r="J158" s="88">
        <v>8724965712</v>
      </c>
      <c r="K158" s="18" t="s">
        <v>994</v>
      </c>
      <c r="L158" s="96" t="s">
        <v>969</v>
      </c>
      <c r="M158" s="96">
        <v>9678466494</v>
      </c>
      <c r="N158" s="72" t="s">
        <v>1164</v>
      </c>
      <c r="O158" s="72">
        <v>8876866129</v>
      </c>
      <c r="P158" s="24">
        <v>43672</v>
      </c>
      <c r="Q158" s="18" t="s">
        <v>142</v>
      </c>
      <c r="R158" s="18"/>
      <c r="S158" s="18"/>
      <c r="T158" s="18"/>
    </row>
    <row r="159" spans="1:20" x14ac:dyDescent="0.3">
      <c r="A159" s="4">
        <v>155</v>
      </c>
      <c r="B159" s="17" t="s">
        <v>63</v>
      </c>
      <c r="C159" s="64" t="s">
        <v>941</v>
      </c>
      <c r="D159" s="18" t="s">
        <v>25</v>
      </c>
      <c r="E159" s="218">
        <v>18305101719</v>
      </c>
      <c r="F159" s="64"/>
      <c r="G159" s="67">
        <v>18</v>
      </c>
      <c r="H159" s="68">
        <v>16</v>
      </c>
      <c r="I159" s="59">
        <f t="shared" si="2"/>
        <v>34</v>
      </c>
      <c r="J159" s="88">
        <v>9435920302</v>
      </c>
      <c r="K159" s="18" t="s">
        <v>966</v>
      </c>
      <c r="L159" s="96" t="s">
        <v>967</v>
      </c>
      <c r="M159" s="96">
        <v>9613862047</v>
      </c>
      <c r="N159" s="18" t="s">
        <v>987</v>
      </c>
      <c r="O159" s="72">
        <v>8011347655</v>
      </c>
      <c r="P159" s="24">
        <v>43673</v>
      </c>
      <c r="Q159" s="18" t="s">
        <v>137</v>
      </c>
      <c r="R159" s="18"/>
      <c r="S159" s="18"/>
      <c r="T159" s="18"/>
    </row>
    <row r="160" spans="1:20" ht="27" x14ac:dyDescent="0.3">
      <c r="A160" s="4">
        <v>156</v>
      </c>
      <c r="B160" s="17" t="s">
        <v>63</v>
      </c>
      <c r="C160" s="64" t="s">
        <v>942</v>
      </c>
      <c r="D160" s="18" t="s">
        <v>25</v>
      </c>
      <c r="E160" s="218">
        <v>18305101720</v>
      </c>
      <c r="F160" s="64"/>
      <c r="G160" s="67">
        <v>18</v>
      </c>
      <c r="H160" s="68">
        <v>8</v>
      </c>
      <c r="I160" s="59">
        <f t="shared" si="2"/>
        <v>26</v>
      </c>
      <c r="J160" s="88">
        <v>9954164147</v>
      </c>
      <c r="K160" s="18" t="s">
        <v>966</v>
      </c>
      <c r="L160" s="96" t="s">
        <v>967</v>
      </c>
      <c r="M160" s="96">
        <v>9613862047</v>
      </c>
      <c r="N160" s="18" t="s">
        <v>987</v>
      </c>
      <c r="O160" s="72">
        <v>8011347655</v>
      </c>
      <c r="P160" s="24">
        <v>43673</v>
      </c>
      <c r="Q160" s="18" t="s">
        <v>137</v>
      </c>
      <c r="R160" s="18"/>
      <c r="S160" s="18"/>
      <c r="T160" s="18"/>
    </row>
    <row r="161" spans="1:20" ht="27" x14ac:dyDescent="0.3">
      <c r="A161" s="4">
        <v>157</v>
      </c>
      <c r="B161" s="99" t="s">
        <v>63</v>
      </c>
      <c r="C161" s="152" t="s">
        <v>1165</v>
      </c>
      <c r="D161" s="219" t="s">
        <v>25</v>
      </c>
      <c r="E161" s="95">
        <v>18305101316</v>
      </c>
      <c r="F161" s="152" t="s">
        <v>890</v>
      </c>
      <c r="G161" s="67">
        <v>52</v>
      </c>
      <c r="H161" s="68">
        <v>58</v>
      </c>
      <c r="I161" s="59">
        <f t="shared" si="2"/>
        <v>110</v>
      </c>
      <c r="J161" s="195">
        <v>8486188959</v>
      </c>
      <c r="K161" s="51" t="s">
        <v>1166</v>
      </c>
      <c r="L161" s="51" t="s">
        <v>1167</v>
      </c>
      <c r="M161" s="219">
        <v>8134865941</v>
      </c>
      <c r="N161" s="51" t="s">
        <v>1168</v>
      </c>
      <c r="O161" s="72">
        <v>7896979706</v>
      </c>
      <c r="P161" s="24">
        <v>43675</v>
      </c>
      <c r="Q161" s="18" t="s">
        <v>138</v>
      </c>
      <c r="R161" s="18"/>
      <c r="S161" s="18"/>
      <c r="T161" s="18"/>
    </row>
    <row r="162" spans="1:20" ht="27" x14ac:dyDescent="0.3">
      <c r="A162" s="4">
        <v>158</v>
      </c>
      <c r="B162" s="17" t="s">
        <v>63</v>
      </c>
      <c r="C162" s="65" t="s">
        <v>1169</v>
      </c>
      <c r="D162" s="220" t="s">
        <v>25</v>
      </c>
      <c r="E162" s="97">
        <v>18305101201</v>
      </c>
      <c r="F162" s="65" t="s">
        <v>79</v>
      </c>
      <c r="G162" s="92">
        <v>39</v>
      </c>
      <c r="H162" s="93">
        <v>43</v>
      </c>
      <c r="I162" s="59">
        <f t="shared" si="2"/>
        <v>82</v>
      </c>
      <c r="J162" s="18"/>
      <c r="K162" s="18" t="s">
        <v>1170</v>
      </c>
      <c r="L162" s="18" t="s">
        <v>1171</v>
      </c>
      <c r="M162" s="96">
        <v>9401023922</v>
      </c>
      <c r="N162" s="72" t="s">
        <v>209</v>
      </c>
      <c r="O162" s="72">
        <v>9957615013</v>
      </c>
      <c r="P162" s="24">
        <v>43676</v>
      </c>
      <c r="Q162" s="18" t="s">
        <v>139</v>
      </c>
      <c r="R162" s="18"/>
      <c r="S162" s="18"/>
      <c r="T162" s="18"/>
    </row>
    <row r="163" spans="1:20" ht="27" x14ac:dyDescent="0.3">
      <c r="A163" s="4">
        <v>159</v>
      </c>
      <c r="B163" s="17" t="s">
        <v>63</v>
      </c>
      <c r="C163" s="64" t="s">
        <v>1141</v>
      </c>
      <c r="D163" s="220" t="s">
        <v>25</v>
      </c>
      <c r="E163" s="218">
        <v>18305101702</v>
      </c>
      <c r="F163" s="64"/>
      <c r="G163" s="67">
        <v>57</v>
      </c>
      <c r="H163" s="68">
        <v>52</v>
      </c>
      <c r="I163" s="59">
        <f t="shared" si="2"/>
        <v>109</v>
      </c>
      <c r="J163" s="88">
        <v>8811962847</v>
      </c>
      <c r="K163" s="18" t="s">
        <v>994</v>
      </c>
      <c r="L163" s="96" t="s">
        <v>969</v>
      </c>
      <c r="M163" s="96">
        <v>9678466494</v>
      </c>
      <c r="N163" s="72" t="s">
        <v>1164</v>
      </c>
      <c r="O163" s="72">
        <v>8876866129</v>
      </c>
      <c r="P163" s="24">
        <v>43677</v>
      </c>
      <c r="Q163" s="18" t="s">
        <v>140</v>
      </c>
      <c r="R163" s="18"/>
      <c r="S163" s="18"/>
      <c r="T163" s="18"/>
    </row>
    <row r="164" spans="1:20" x14ac:dyDescent="0.3">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x14ac:dyDescent="0.3">
      <c r="A165" s="21" t="s">
        <v>11</v>
      </c>
      <c r="B165" s="39"/>
      <c r="C165" s="21">
        <f>COUNTIFS(C5:C164,"*")</f>
        <v>157</v>
      </c>
      <c r="D165" s="21"/>
      <c r="E165" s="13"/>
      <c r="F165" s="21"/>
      <c r="G165" s="60">
        <f>SUM(G5:G164)</f>
        <v>2966</v>
      </c>
      <c r="H165" s="60">
        <f>SUM(H5:H164)</f>
        <v>3063</v>
      </c>
      <c r="I165" s="60">
        <f>SUM(I5:I164)</f>
        <v>6029</v>
      </c>
      <c r="J165" s="21"/>
      <c r="K165" s="21"/>
      <c r="L165" s="21"/>
      <c r="M165" s="21"/>
      <c r="N165" s="21"/>
      <c r="O165" s="21"/>
      <c r="P165" s="14"/>
      <c r="Q165" s="21"/>
      <c r="R165" s="21"/>
      <c r="S165" s="21"/>
      <c r="T165" s="12"/>
    </row>
    <row r="166" spans="1:20" x14ac:dyDescent="0.3">
      <c r="A166" s="44" t="s">
        <v>62</v>
      </c>
      <c r="B166" s="10">
        <f>COUNTIF(B$5:B$164,"Team 1")</f>
        <v>92</v>
      </c>
      <c r="C166" s="44" t="s">
        <v>25</v>
      </c>
      <c r="D166" s="10">
        <f>COUNTIF(D5:D164,"Anganwadi")</f>
        <v>157</v>
      </c>
    </row>
    <row r="167" spans="1:20" x14ac:dyDescent="0.3">
      <c r="A167" s="44" t="s">
        <v>63</v>
      </c>
      <c r="B167" s="10">
        <f>COUNTIF(B$6:B$164,"Team 2")</f>
        <v>65</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80" zoomScaleNormal="80" workbookViewId="0">
      <pane xSplit="3" ySplit="4" topLeftCell="D13" activePane="bottomRight" state="frozen"/>
      <selection pane="topRight" activeCell="C1" sqref="C1"/>
      <selection pane="bottomLeft" activeCell="A5" sqref="A5"/>
      <selection pane="bottomRight" activeCell="C66" sqref="C66"/>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281" t="s">
        <v>70</v>
      </c>
      <c r="B1" s="281"/>
      <c r="C1" s="281"/>
      <c r="D1" s="55"/>
      <c r="E1" s="55"/>
      <c r="F1" s="55"/>
      <c r="G1" s="55"/>
      <c r="H1" s="55"/>
      <c r="I1" s="55"/>
      <c r="J1" s="55"/>
      <c r="K1" s="55"/>
      <c r="L1" s="55"/>
      <c r="M1" s="55"/>
      <c r="N1" s="55"/>
      <c r="O1" s="55"/>
      <c r="P1" s="55"/>
      <c r="Q1" s="55"/>
      <c r="R1" s="55"/>
      <c r="S1" s="55"/>
    </row>
    <row r="2" spans="1:20" x14ac:dyDescent="0.3">
      <c r="A2" s="277" t="s">
        <v>59</v>
      </c>
      <c r="B2" s="278"/>
      <c r="C2" s="278"/>
      <c r="D2" s="25">
        <v>43678</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23" t="s">
        <v>9</v>
      </c>
      <c r="H4" s="23" t="s">
        <v>10</v>
      </c>
      <c r="I4" s="23" t="s">
        <v>11</v>
      </c>
      <c r="J4" s="272"/>
      <c r="K4" s="276"/>
      <c r="L4" s="276"/>
      <c r="M4" s="276"/>
      <c r="N4" s="276"/>
      <c r="O4" s="276"/>
      <c r="P4" s="273"/>
      <c r="Q4" s="273"/>
      <c r="R4" s="272"/>
      <c r="S4" s="272"/>
      <c r="T4" s="272"/>
    </row>
    <row r="5" spans="1:20" x14ac:dyDescent="0.3">
      <c r="A5" s="4">
        <v>1</v>
      </c>
      <c r="B5" s="17" t="s">
        <v>63</v>
      </c>
      <c r="C5" s="116" t="s">
        <v>693</v>
      </c>
      <c r="D5" s="159" t="s">
        <v>25</v>
      </c>
      <c r="E5" s="136">
        <v>20514</v>
      </c>
      <c r="F5" s="116"/>
      <c r="G5" s="160">
        <v>20</v>
      </c>
      <c r="H5" s="161">
        <v>20</v>
      </c>
      <c r="I5" s="59">
        <f>SUM(G5:H5)</f>
        <v>40</v>
      </c>
      <c r="J5" s="169">
        <v>9954608967</v>
      </c>
      <c r="K5" s="170" t="s">
        <v>777</v>
      </c>
      <c r="L5" s="171" t="s">
        <v>778</v>
      </c>
      <c r="M5" s="171">
        <v>9954891285</v>
      </c>
      <c r="N5" s="172" t="s">
        <v>779</v>
      </c>
      <c r="O5" s="173">
        <v>9954870618</v>
      </c>
      <c r="P5" s="49">
        <v>43678</v>
      </c>
      <c r="Q5" s="48" t="s">
        <v>141</v>
      </c>
      <c r="R5" s="48"/>
      <c r="S5" s="18"/>
      <c r="T5" s="18"/>
    </row>
    <row r="6" spans="1:20" x14ac:dyDescent="0.3">
      <c r="A6" s="4">
        <v>2</v>
      </c>
      <c r="B6" s="17" t="s">
        <v>63</v>
      </c>
      <c r="C6" s="116" t="s">
        <v>694</v>
      </c>
      <c r="D6" s="159" t="s">
        <v>25</v>
      </c>
      <c r="E6" s="136">
        <v>20509</v>
      </c>
      <c r="F6" s="116"/>
      <c r="G6" s="160">
        <v>18</v>
      </c>
      <c r="H6" s="161">
        <v>28</v>
      </c>
      <c r="I6" s="59">
        <f t="shared" ref="I6:I69" si="0">SUM(G6:H6)</f>
        <v>46</v>
      </c>
      <c r="J6" s="169">
        <v>9678977974</v>
      </c>
      <c r="K6" s="170" t="s">
        <v>777</v>
      </c>
      <c r="L6" s="171" t="s">
        <v>778</v>
      </c>
      <c r="M6" s="171">
        <v>9954891285</v>
      </c>
      <c r="N6" s="174" t="s">
        <v>780</v>
      </c>
      <c r="O6" s="175">
        <v>9954609168</v>
      </c>
      <c r="P6" s="49">
        <v>43678</v>
      </c>
      <c r="Q6" s="48" t="s">
        <v>141</v>
      </c>
      <c r="R6" s="48"/>
      <c r="S6" s="18"/>
      <c r="T6" s="18"/>
    </row>
    <row r="7" spans="1:20" x14ac:dyDescent="0.3">
      <c r="A7" s="4">
        <v>3</v>
      </c>
      <c r="B7" s="17" t="s">
        <v>63</v>
      </c>
      <c r="C7" s="162" t="s">
        <v>695</v>
      </c>
      <c r="D7" s="163" t="s">
        <v>23</v>
      </c>
      <c r="E7" s="162" t="s">
        <v>696</v>
      </c>
      <c r="F7" s="163" t="s">
        <v>79</v>
      </c>
      <c r="G7" s="164">
        <v>28</v>
      </c>
      <c r="H7" s="164">
        <v>21</v>
      </c>
      <c r="I7" s="59">
        <f t="shared" si="0"/>
        <v>49</v>
      </c>
      <c r="J7" s="163"/>
      <c r="K7" s="174" t="s">
        <v>781</v>
      </c>
      <c r="L7" s="171" t="s">
        <v>782</v>
      </c>
      <c r="M7" s="171">
        <v>9401451514</v>
      </c>
      <c r="N7" s="174" t="s">
        <v>783</v>
      </c>
      <c r="O7" s="175">
        <v>8486778828</v>
      </c>
      <c r="P7" s="49">
        <v>43678</v>
      </c>
      <c r="Q7" s="48" t="s">
        <v>141</v>
      </c>
      <c r="R7" s="48"/>
      <c r="S7" s="18"/>
      <c r="T7" s="18"/>
    </row>
    <row r="8" spans="1:20" x14ac:dyDescent="0.3">
      <c r="A8" s="4">
        <v>4</v>
      </c>
      <c r="B8" s="17" t="s">
        <v>63</v>
      </c>
      <c r="C8" s="116" t="s">
        <v>697</v>
      </c>
      <c r="D8" s="159" t="s">
        <v>25</v>
      </c>
      <c r="E8" s="136">
        <v>20513</v>
      </c>
      <c r="F8" s="116"/>
      <c r="G8" s="160">
        <v>10</v>
      </c>
      <c r="H8" s="161">
        <v>18</v>
      </c>
      <c r="I8" s="59">
        <f t="shared" si="0"/>
        <v>28</v>
      </c>
      <c r="J8" s="169">
        <v>9957595984</v>
      </c>
      <c r="K8" s="170" t="s">
        <v>777</v>
      </c>
      <c r="L8" s="171" t="s">
        <v>778</v>
      </c>
      <c r="M8" s="171">
        <v>9954891285</v>
      </c>
      <c r="N8" s="174" t="s">
        <v>780</v>
      </c>
      <c r="O8" s="175">
        <v>9954609168</v>
      </c>
      <c r="P8" s="49">
        <v>43679</v>
      </c>
      <c r="Q8" s="48" t="s">
        <v>142</v>
      </c>
      <c r="R8" s="48"/>
      <c r="S8" s="18"/>
      <c r="T8" s="18"/>
    </row>
    <row r="9" spans="1:20" x14ac:dyDescent="0.3">
      <c r="A9" s="4">
        <v>5</v>
      </c>
      <c r="B9" s="17" t="s">
        <v>63</v>
      </c>
      <c r="C9" s="116" t="s">
        <v>698</v>
      </c>
      <c r="D9" s="159" t="s">
        <v>25</v>
      </c>
      <c r="E9" s="136">
        <v>20521</v>
      </c>
      <c r="F9" s="116"/>
      <c r="G9" s="160">
        <v>29</v>
      </c>
      <c r="H9" s="161">
        <v>19</v>
      </c>
      <c r="I9" s="59">
        <f t="shared" si="0"/>
        <v>48</v>
      </c>
      <c r="J9" s="169"/>
      <c r="K9" s="170" t="s">
        <v>777</v>
      </c>
      <c r="L9" s="171" t="s">
        <v>778</v>
      </c>
      <c r="M9" s="171">
        <v>9954891285</v>
      </c>
      <c r="N9" s="174" t="s">
        <v>784</v>
      </c>
      <c r="O9" s="175">
        <v>9957452808</v>
      </c>
      <c r="P9" s="49">
        <v>43679</v>
      </c>
      <c r="Q9" s="48" t="s">
        <v>142</v>
      </c>
      <c r="R9" s="48"/>
      <c r="S9" s="18"/>
      <c r="T9" s="18"/>
    </row>
    <row r="10" spans="1:20" x14ac:dyDescent="0.3">
      <c r="A10" s="4">
        <v>6</v>
      </c>
      <c r="B10" s="17" t="s">
        <v>63</v>
      </c>
      <c r="C10" s="116" t="s">
        <v>699</v>
      </c>
      <c r="D10" s="159" t="s">
        <v>25</v>
      </c>
      <c r="E10" s="136">
        <v>20523</v>
      </c>
      <c r="F10" s="116"/>
      <c r="G10" s="160">
        <v>14</v>
      </c>
      <c r="H10" s="161">
        <v>14</v>
      </c>
      <c r="I10" s="59">
        <f t="shared" si="0"/>
        <v>28</v>
      </c>
      <c r="J10" s="169">
        <v>941180672</v>
      </c>
      <c r="K10" s="170" t="s">
        <v>777</v>
      </c>
      <c r="L10" s="171" t="s">
        <v>778</v>
      </c>
      <c r="M10" s="171">
        <v>9954891285</v>
      </c>
      <c r="N10" s="174" t="s">
        <v>785</v>
      </c>
      <c r="O10" s="175">
        <v>9954870698</v>
      </c>
      <c r="P10" s="49">
        <v>43679</v>
      </c>
      <c r="Q10" s="48" t="s">
        <v>142</v>
      </c>
      <c r="R10" s="48"/>
      <c r="S10" s="18"/>
      <c r="T10" s="18"/>
    </row>
    <row r="11" spans="1:20" x14ac:dyDescent="0.3">
      <c r="A11" s="4">
        <v>7</v>
      </c>
      <c r="B11" s="17" t="s">
        <v>63</v>
      </c>
      <c r="C11" s="116" t="s">
        <v>700</v>
      </c>
      <c r="D11" s="159" t="s">
        <v>25</v>
      </c>
      <c r="E11" s="135">
        <v>20522</v>
      </c>
      <c r="F11" s="116"/>
      <c r="G11" s="165">
        <v>24</v>
      </c>
      <c r="H11" s="166">
        <v>19</v>
      </c>
      <c r="I11" s="59">
        <f t="shared" si="0"/>
        <v>43</v>
      </c>
      <c r="J11" s="169"/>
      <c r="K11" s="170" t="s">
        <v>777</v>
      </c>
      <c r="L11" s="171" t="s">
        <v>778</v>
      </c>
      <c r="M11" s="171">
        <v>9954891285</v>
      </c>
      <c r="N11" s="174" t="s">
        <v>785</v>
      </c>
      <c r="O11" s="175">
        <v>9954870698</v>
      </c>
      <c r="P11" s="49">
        <v>43680</v>
      </c>
      <c r="Q11" s="48" t="s">
        <v>137</v>
      </c>
      <c r="R11" s="48"/>
      <c r="S11" s="18"/>
      <c r="T11" s="18"/>
    </row>
    <row r="12" spans="1:20" x14ac:dyDescent="0.3">
      <c r="A12" s="4">
        <v>8</v>
      </c>
      <c r="B12" s="17" t="s">
        <v>63</v>
      </c>
      <c r="C12" s="116" t="s">
        <v>701</v>
      </c>
      <c r="D12" s="159" t="s">
        <v>25</v>
      </c>
      <c r="E12" s="135">
        <v>20507</v>
      </c>
      <c r="F12" s="116"/>
      <c r="G12" s="165">
        <v>10</v>
      </c>
      <c r="H12" s="166">
        <v>10</v>
      </c>
      <c r="I12" s="59">
        <f t="shared" si="0"/>
        <v>20</v>
      </c>
      <c r="J12" s="169"/>
      <c r="K12" s="170" t="s">
        <v>777</v>
      </c>
      <c r="L12" s="171" t="s">
        <v>778</v>
      </c>
      <c r="M12" s="171">
        <v>9954891285</v>
      </c>
      <c r="N12" s="174" t="s">
        <v>785</v>
      </c>
      <c r="O12" s="175">
        <v>9954870698</v>
      </c>
      <c r="P12" s="49">
        <v>43680</v>
      </c>
      <c r="Q12" s="48" t="s">
        <v>137</v>
      </c>
      <c r="R12" s="48"/>
      <c r="S12" s="18"/>
      <c r="T12" s="18"/>
    </row>
    <row r="13" spans="1:20" x14ac:dyDescent="0.3">
      <c r="A13" s="4">
        <v>9</v>
      </c>
      <c r="B13" s="17" t="s">
        <v>63</v>
      </c>
      <c r="C13" s="162" t="s">
        <v>702</v>
      </c>
      <c r="D13" s="163" t="s">
        <v>23</v>
      </c>
      <c r="E13" s="162" t="s">
        <v>703</v>
      </c>
      <c r="F13" s="163" t="s">
        <v>193</v>
      </c>
      <c r="G13" s="164">
        <v>0</v>
      </c>
      <c r="H13" s="164">
        <v>146</v>
      </c>
      <c r="I13" s="59">
        <f t="shared" si="0"/>
        <v>146</v>
      </c>
      <c r="J13" s="163"/>
      <c r="K13" s="163" t="s">
        <v>786</v>
      </c>
      <c r="L13" s="171" t="s">
        <v>787</v>
      </c>
      <c r="M13" s="171">
        <v>9401451515</v>
      </c>
      <c r="N13" s="172" t="s">
        <v>788</v>
      </c>
      <c r="O13" s="173">
        <v>9401294981</v>
      </c>
      <c r="P13" s="49">
        <v>43682</v>
      </c>
      <c r="Q13" s="48" t="s">
        <v>138</v>
      </c>
      <c r="R13" s="48"/>
      <c r="S13" s="18"/>
      <c r="T13" s="18"/>
    </row>
    <row r="14" spans="1:20" x14ac:dyDescent="0.3">
      <c r="A14" s="4">
        <v>10</v>
      </c>
      <c r="B14" s="17" t="s">
        <v>63</v>
      </c>
      <c r="C14" s="116" t="s">
        <v>704</v>
      </c>
      <c r="D14" s="159" t="s">
        <v>25</v>
      </c>
      <c r="E14" s="135">
        <v>20517</v>
      </c>
      <c r="F14" s="116"/>
      <c r="G14" s="165">
        <v>5</v>
      </c>
      <c r="H14" s="166">
        <v>18</v>
      </c>
      <c r="I14" s="59">
        <f t="shared" si="0"/>
        <v>23</v>
      </c>
      <c r="J14" s="169"/>
      <c r="K14" s="170" t="s">
        <v>777</v>
      </c>
      <c r="L14" s="171" t="s">
        <v>778</v>
      </c>
      <c r="M14" s="171">
        <v>9954891285</v>
      </c>
      <c r="N14" s="172" t="s">
        <v>779</v>
      </c>
      <c r="O14" s="173">
        <v>9954870618</v>
      </c>
      <c r="P14" s="49">
        <v>43683</v>
      </c>
      <c r="Q14" s="48" t="s">
        <v>139</v>
      </c>
      <c r="R14" s="48"/>
      <c r="S14" s="18"/>
      <c r="T14" s="18"/>
    </row>
    <row r="15" spans="1:20" x14ac:dyDescent="0.3">
      <c r="A15" s="4">
        <v>11</v>
      </c>
      <c r="B15" s="17" t="s">
        <v>63</v>
      </c>
      <c r="C15" s="116" t="s">
        <v>705</v>
      </c>
      <c r="D15" s="159" t="s">
        <v>25</v>
      </c>
      <c r="E15" s="135">
        <v>20510</v>
      </c>
      <c r="F15" s="116"/>
      <c r="G15" s="165">
        <v>5</v>
      </c>
      <c r="H15" s="166">
        <v>5</v>
      </c>
      <c r="I15" s="59">
        <f t="shared" si="0"/>
        <v>10</v>
      </c>
      <c r="J15" s="169">
        <v>9435590388</v>
      </c>
      <c r="K15" s="170" t="s">
        <v>777</v>
      </c>
      <c r="L15" s="171" t="s">
        <v>778</v>
      </c>
      <c r="M15" s="171">
        <v>9954891285</v>
      </c>
      <c r="N15" s="172" t="s">
        <v>779</v>
      </c>
      <c r="O15" s="173">
        <v>9954870618</v>
      </c>
      <c r="P15" s="49">
        <v>43683</v>
      </c>
      <c r="Q15" s="48" t="s">
        <v>139</v>
      </c>
      <c r="R15" s="48"/>
      <c r="S15" s="18"/>
      <c r="T15" s="18"/>
    </row>
    <row r="16" spans="1:20" x14ac:dyDescent="0.3">
      <c r="A16" s="4">
        <v>12</v>
      </c>
      <c r="B16" s="17" t="s">
        <v>63</v>
      </c>
      <c r="C16" s="167" t="s">
        <v>706</v>
      </c>
      <c r="D16" s="159" t="s">
        <v>25</v>
      </c>
      <c r="E16" s="168">
        <v>20511</v>
      </c>
      <c r="F16" s="167"/>
      <c r="G16" s="165">
        <v>15</v>
      </c>
      <c r="H16" s="166">
        <v>16</v>
      </c>
      <c r="I16" s="59">
        <f t="shared" si="0"/>
        <v>31</v>
      </c>
      <c r="J16" s="169">
        <v>9401065437</v>
      </c>
      <c r="K16" s="174" t="s">
        <v>781</v>
      </c>
      <c r="L16" s="171" t="s">
        <v>782</v>
      </c>
      <c r="M16" s="171">
        <v>9401451514</v>
      </c>
      <c r="N16" s="174" t="s">
        <v>783</v>
      </c>
      <c r="O16" s="175">
        <v>8486778828</v>
      </c>
      <c r="P16" s="49">
        <v>43683</v>
      </c>
      <c r="Q16" s="48" t="s">
        <v>139</v>
      </c>
      <c r="R16" s="48"/>
      <c r="S16" s="18"/>
      <c r="T16" s="18"/>
    </row>
    <row r="17" spans="1:20" x14ac:dyDescent="0.3">
      <c r="A17" s="4">
        <v>13</v>
      </c>
      <c r="B17" s="17" t="s">
        <v>63</v>
      </c>
      <c r="C17" s="116" t="s">
        <v>707</v>
      </c>
      <c r="D17" s="159" t="s">
        <v>25</v>
      </c>
      <c r="E17" s="136">
        <v>20515</v>
      </c>
      <c r="F17" s="116"/>
      <c r="G17" s="160">
        <v>6</v>
      </c>
      <c r="H17" s="161">
        <v>11</v>
      </c>
      <c r="I17" s="59">
        <f t="shared" si="0"/>
        <v>17</v>
      </c>
      <c r="J17" s="169"/>
      <c r="K17" s="174" t="s">
        <v>781</v>
      </c>
      <c r="L17" s="171" t="s">
        <v>782</v>
      </c>
      <c r="M17" s="171">
        <v>9401451514</v>
      </c>
      <c r="N17" s="174" t="s">
        <v>783</v>
      </c>
      <c r="O17" s="175">
        <v>8486778828</v>
      </c>
      <c r="P17" s="49">
        <v>43683</v>
      </c>
      <c r="Q17" s="48" t="s">
        <v>139</v>
      </c>
      <c r="R17" s="48"/>
      <c r="S17" s="18"/>
      <c r="T17" s="18"/>
    </row>
    <row r="18" spans="1:20" x14ac:dyDescent="0.3">
      <c r="A18" s="4">
        <v>14</v>
      </c>
      <c r="B18" s="17" t="s">
        <v>63</v>
      </c>
      <c r="C18" s="116" t="s">
        <v>708</v>
      </c>
      <c r="D18" s="159" t="s">
        <v>25</v>
      </c>
      <c r="E18" s="136">
        <v>20520</v>
      </c>
      <c r="F18" s="116"/>
      <c r="G18" s="160">
        <v>9</v>
      </c>
      <c r="H18" s="161">
        <v>10</v>
      </c>
      <c r="I18" s="59">
        <f t="shared" si="0"/>
        <v>19</v>
      </c>
      <c r="J18" s="169"/>
      <c r="K18" s="174" t="s">
        <v>781</v>
      </c>
      <c r="L18" s="171" t="s">
        <v>782</v>
      </c>
      <c r="M18" s="171">
        <v>9401451514</v>
      </c>
      <c r="N18" s="174" t="s">
        <v>783</v>
      </c>
      <c r="O18" s="175">
        <v>8486778828</v>
      </c>
      <c r="P18" s="49">
        <v>43683</v>
      </c>
      <c r="Q18" s="48" t="s">
        <v>139</v>
      </c>
      <c r="R18" s="48"/>
      <c r="S18" s="18"/>
      <c r="T18" s="18"/>
    </row>
    <row r="19" spans="1:20" x14ac:dyDescent="0.3">
      <c r="A19" s="4">
        <v>15</v>
      </c>
      <c r="B19" s="17" t="s">
        <v>63</v>
      </c>
      <c r="C19" s="116" t="s">
        <v>709</v>
      </c>
      <c r="D19" s="159" t="s">
        <v>25</v>
      </c>
      <c r="E19" s="136">
        <v>20516</v>
      </c>
      <c r="F19" s="116"/>
      <c r="G19" s="160">
        <v>8</v>
      </c>
      <c r="H19" s="161">
        <v>10</v>
      </c>
      <c r="I19" s="59">
        <f t="shared" si="0"/>
        <v>18</v>
      </c>
      <c r="J19" s="169">
        <v>9957595984</v>
      </c>
      <c r="K19" s="174" t="s">
        <v>781</v>
      </c>
      <c r="L19" s="171" t="s">
        <v>782</v>
      </c>
      <c r="M19" s="171">
        <v>9401451514</v>
      </c>
      <c r="N19" s="174" t="s">
        <v>783</v>
      </c>
      <c r="O19" s="175">
        <v>8486778828</v>
      </c>
      <c r="P19" s="49">
        <v>43684</v>
      </c>
      <c r="Q19" s="48" t="s">
        <v>140</v>
      </c>
      <c r="R19" s="48"/>
      <c r="S19" s="18"/>
      <c r="T19" s="18"/>
    </row>
    <row r="20" spans="1:20" x14ac:dyDescent="0.3">
      <c r="A20" s="4">
        <v>16</v>
      </c>
      <c r="B20" s="17" t="s">
        <v>63</v>
      </c>
      <c r="C20" s="116" t="s">
        <v>710</v>
      </c>
      <c r="D20" s="159" t="s">
        <v>25</v>
      </c>
      <c r="E20" s="136">
        <v>20518</v>
      </c>
      <c r="F20" s="116"/>
      <c r="G20" s="160">
        <v>8</v>
      </c>
      <c r="H20" s="161">
        <v>9</v>
      </c>
      <c r="I20" s="59">
        <f t="shared" si="0"/>
        <v>17</v>
      </c>
      <c r="J20" s="169">
        <v>9508825800</v>
      </c>
      <c r="K20" s="174" t="s">
        <v>781</v>
      </c>
      <c r="L20" s="112" t="s">
        <v>782</v>
      </c>
      <c r="M20" s="112">
        <v>9401451514</v>
      </c>
      <c r="N20" s="112" t="s">
        <v>789</v>
      </c>
      <c r="O20" s="166">
        <v>7399955802</v>
      </c>
      <c r="P20" s="49">
        <v>43684</v>
      </c>
      <c r="Q20" s="48" t="s">
        <v>140</v>
      </c>
      <c r="R20" s="48"/>
      <c r="S20" s="18"/>
      <c r="T20" s="18"/>
    </row>
    <row r="21" spans="1:20" x14ac:dyDescent="0.3">
      <c r="A21" s="4">
        <v>17</v>
      </c>
      <c r="B21" s="17" t="s">
        <v>63</v>
      </c>
      <c r="C21" s="116" t="s">
        <v>711</v>
      </c>
      <c r="D21" s="159" t="s">
        <v>25</v>
      </c>
      <c r="E21" s="135"/>
      <c r="F21" s="116"/>
      <c r="G21" s="165">
        <v>14</v>
      </c>
      <c r="H21" s="166">
        <v>3</v>
      </c>
      <c r="I21" s="59">
        <f t="shared" si="0"/>
        <v>17</v>
      </c>
      <c r="J21" s="169"/>
      <c r="K21" s="174" t="s">
        <v>781</v>
      </c>
      <c r="L21" s="112" t="s">
        <v>790</v>
      </c>
      <c r="M21" s="112">
        <v>9401451516</v>
      </c>
      <c r="N21" s="112" t="s">
        <v>782</v>
      </c>
      <c r="O21" s="166">
        <v>9706586727</v>
      </c>
      <c r="P21" s="49">
        <v>43684</v>
      </c>
      <c r="Q21" s="48" t="s">
        <v>140</v>
      </c>
      <c r="R21" s="48"/>
      <c r="S21" s="18"/>
      <c r="T21" s="18"/>
    </row>
    <row r="22" spans="1:20" x14ac:dyDescent="0.3">
      <c r="A22" s="4">
        <v>18</v>
      </c>
      <c r="B22" s="17" t="s">
        <v>63</v>
      </c>
      <c r="C22" s="116" t="s">
        <v>712</v>
      </c>
      <c r="D22" s="159" t="s">
        <v>25</v>
      </c>
      <c r="E22" s="135">
        <v>20512</v>
      </c>
      <c r="F22" s="116"/>
      <c r="G22" s="165">
        <v>6</v>
      </c>
      <c r="H22" s="166">
        <v>11</v>
      </c>
      <c r="I22" s="59">
        <f t="shared" si="0"/>
        <v>17</v>
      </c>
      <c r="J22" s="169">
        <v>9678500920</v>
      </c>
      <c r="K22" s="174" t="s">
        <v>781</v>
      </c>
      <c r="L22" s="112" t="s">
        <v>790</v>
      </c>
      <c r="M22" s="112">
        <v>9401451516</v>
      </c>
      <c r="N22" s="112" t="s">
        <v>782</v>
      </c>
      <c r="O22" s="166">
        <v>9706586727</v>
      </c>
      <c r="P22" s="49">
        <v>43684</v>
      </c>
      <c r="Q22" s="48" t="s">
        <v>140</v>
      </c>
      <c r="R22" s="48"/>
      <c r="S22" s="18"/>
      <c r="T22" s="18"/>
    </row>
    <row r="23" spans="1:20" x14ac:dyDescent="0.3">
      <c r="A23" s="4">
        <v>19</v>
      </c>
      <c r="B23" s="17" t="s">
        <v>63</v>
      </c>
      <c r="C23" s="116" t="s">
        <v>713</v>
      </c>
      <c r="D23" s="159" t="s">
        <v>25</v>
      </c>
      <c r="E23" s="136"/>
      <c r="F23" s="116"/>
      <c r="G23" s="160">
        <v>7</v>
      </c>
      <c r="H23" s="161">
        <v>4</v>
      </c>
      <c r="I23" s="59">
        <f t="shared" si="0"/>
        <v>11</v>
      </c>
      <c r="J23" s="169">
        <v>9435063889</v>
      </c>
      <c r="K23" s="174" t="s">
        <v>781</v>
      </c>
      <c r="L23" s="112" t="s">
        <v>790</v>
      </c>
      <c r="M23" s="112">
        <v>9401451516</v>
      </c>
      <c r="N23" s="112" t="s">
        <v>782</v>
      </c>
      <c r="O23" s="166">
        <v>9706586727</v>
      </c>
      <c r="P23" s="49">
        <v>43684</v>
      </c>
      <c r="Q23" s="48" t="s">
        <v>140</v>
      </c>
      <c r="R23" s="48"/>
      <c r="S23" s="18"/>
      <c r="T23" s="18"/>
    </row>
    <row r="24" spans="1:20" x14ac:dyDescent="0.3">
      <c r="A24" s="4">
        <v>20</v>
      </c>
      <c r="B24" s="17" t="s">
        <v>63</v>
      </c>
      <c r="C24" s="116" t="s">
        <v>714</v>
      </c>
      <c r="D24" s="159" t="s">
        <v>25</v>
      </c>
      <c r="E24" s="135">
        <v>18305100101</v>
      </c>
      <c r="F24" s="116"/>
      <c r="G24" s="165">
        <v>8</v>
      </c>
      <c r="H24" s="166">
        <v>15</v>
      </c>
      <c r="I24" s="59">
        <f t="shared" si="0"/>
        <v>23</v>
      </c>
      <c r="J24" s="169">
        <v>8011058911</v>
      </c>
      <c r="K24" s="170" t="s">
        <v>777</v>
      </c>
      <c r="L24" s="112" t="s">
        <v>778</v>
      </c>
      <c r="M24" s="112">
        <v>9954891285</v>
      </c>
      <c r="N24" s="112" t="s">
        <v>780</v>
      </c>
      <c r="O24" s="166">
        <v>9954609168</v>
      </c>
      <c r="P24" s="49">
        <v>43684</v>
      </c>
      <c r="Q24" s="48" t="s">
        <v>140</v>
      </c>
      <c r="R24" s="18"/>
      <c r="S24" s="18"/>
      <c r="T24" s="18"/>
    </row>
    <row r="25" spans="1:20" x14ac:dyDescent="0.3">
      <c r="A25" s="4">
        <v>21</v>
      </c>
      <c r="B25" s="17" t="s">
        <v>63</v>
      </c>
      <c r="C25" s="116" t="s">
        <v>715</v>
      </c>
      <c r="D25" s="159" t="s">
        <v>25</v>
      </c>
      <c r="E25" s="135">
        <v>18305100102</v>
      </c>
      <c r="F25" s="116"/>
      <c r="G25" s="160">
        <v>13</v>
      </c>
      <c r="H25" s="161">
        <v>15</v>
      </c>
      <c r="I25" s="59">
        <f t="shared" si="0"/>
        <v>28</v>
      </c>
      <c r="J25" s="169">
        <v>9613397414</v>
      </c>
      <c r="K25" s="170" t="s">
        <v>777</v>
      </c>
      <c r="L25" s="112" t="s">
        <v>778</v>
      </c>
      <c r="M25" s="112">
        <v>9954891285</v>
      </c>
      <c r="N25" s="112" t="s">
        <v>780</v>
      </c>
      <c r="O25" s="166">
        <v>9954609168</v>
      </c>
      <c r="P25" s="49">
        <v>43685</v>
      </c>
      <c r="Q25" s="48" t="s">
        <v>141</v>
      </c>
      <c r="R25" s="18"/>
      <c r="S25" s="18"/>
      <c r="T25" s="18"/>
    </row>
    <row r="26" spans="1:20" x14ac:dyDescent="0.3">
      <c r="A26" s="4">
        <v>22</v>
      </c>
      <c r="B26" s="17" t="s">
        <v>63</v>
      </c>
      <c r="C26" s="116" t="s">
        <v>716</v>
      </c>
      <c r="D26" s="159" t="s">
        <v>25</v>
      </c>
      <c r="E26" s="135">
        <v>18305100103</v>
      </c>
      <c r="F26" s="116"/>
      <c r="G26" s="160">
        <v>13</v>
      </c>
      <c r="H26" s="161">
        <v>12</v>
      </c>
      <c r="I26" s="59">
        <f t="shared" si="0"/>
        <v>25</v>
      </c>
      <c r="J26" s="169">
        <v>8822838862</v>
      </c>
      <c r="K26" s="174" t="s">
        <v>781</v>
      </c>
      <c r="L26" s="112" t="s">
        <v>782</v>
      </c>
      <c r="M26" s="112">
        <v>9401451514</v>
      </c>
      <c r="N26" s="112" t="s">
        <v>789</v>
      </c>
      <c r="O26" s="166">
        <v>7399955802</v>
      </c>
      <c r="P26" s="49">
        <v>43685</v>
      </c>
      <c r="Q26" s="48" t="s">
        <v>141</v>
      </c>
      <c r="R26" s="18"/>
      <c r="S26" s="18"/>
      <c r="T26" s="18"/>
    </row>
    <row r="27" spans="1:20" x14ac:dyDescent="0.3">
      <c r="A27" s="4">
        <v>23</v>
      </c>
      <c r="B27" s="17" t="s">
        <v>63</v>
      </c>
      <c r="C27" s="116" t="s">
        <v>717</v>
      </c>
      <c r="D27" s="159" t="s">
        <v>25</v>
      </c>
      <c r="E27" s="135">
        <v>18305100104</v>
      </c>
      <c r="F27" s="116"/>
      <c r="G27" s="160">
        <v>7</v>
      </c>
      <c r="H27" s="161">
        <v>11</v>
      </c>
      <c r="I27" s="59">
        <f t="shared" si="0"/>
        <v>18</v>
      </c>
      <c r="J27" s="169">
        <v>9508740296</v>
      </c>
      <c r="K27" s="174" t="s">
        <v>781</v>
      </c>
      <c r="L27" s="171" t="s">
        <v>782</v>
      </c>
      <c r="M27" s="171">
        <v>9401451514</v>
      </c>
      <c r="N27" s="174" t="s">
        <v>783</v>
      </c>
      <c r="O27" s="175">
        <v>8486778828</v>
      </c>
      <c r="P27" s="49">
        <v>43685</v>
      </c>
      <c r="Q27" s="48" t="s">
        <v>141</v>
      </c>
      <c r="R27" s="18"/>
      <c r="S27" s="18"/>
      <c r="T27" s="18"/>
    </row>
    <row r="28" spans="1:20" x14ac:dyDescent="0.3">
      <c r="A28" s="4">
        <v>24</v>
      </c>
      <c r="B28" s="17" t="s">
        <v>63</v>
      </c>
      <c r="C28" s="116" t="s">
        <v>718</v>
      </c>
      <c r="D28" s="159" t="s">
        <v>25</v>
      </c>
      <c r="E28" s="135">
        <v>18305100105</v>
      </c>
      <c r="F28" s="116"/>
      <c r="G28" s="160">
        <v>9</v>
      </c>
      <c r="H28" s="161">
        <v>8</v>
      </c>
      <c r="I28" s="59">
        <f t="shared" si="0"/>
        <v>17</v>
      </c>
      <c r="J28" s="169">
        <v>8399808037</v>
      </c>
      <c r="K28" s="163"/>
      <c r="L28" s="112" t="s">
        <v>790</v>
      </c>
      <c r="M28" s="112">
        <v>9401451516</v>
      </c>
      <c r="N28" s="112" t="s">
        <v>782</v>
      </c>
      <c r="O28" s="166">
        <v>9706586727</v>
      </c>
      <c r="P28" s="49">
        <v>43685</v>
      </c>
      <c r="Q28" s="48" t="s">
        <v>141</v>
      </c>
      <c r="R28" s="18"/>
      <c r="S28" s="18"/>
      <c r="T28" s="18"/>
    </row>
    <row r="29" spans="1:20" ht="27" x14ac:dyDescent="0.3">
      <c r="A29" s="4">
        <v>25</v>
      </c>
      <c r="B29" s="17" t="s">
        <v>63</v>
      </c>
      <c r="C29" s="116" t="s">
        <v>719</v>
      </c>
      <c r="D29" s="159" t="s">
        <v>25</v>
      </c>
      <c r="E29" s="135">
        <v>18305100106</v>
      </c>
      <c r="F29" s="116"/>
      <c r="G29" s="160">
        <v>11</v>
      </c>
      <c r="H29" s="161">
        <v>13</v>
      </c>
      <c r="I29" s="59">
        <f t="shared" si="0"/>
        <v>24</v>
      </c>
      <c r="J29" s="124"/>
      <c r="K29" s="124" t="s">
        <v>371</v>
      </c>
      <c r="L29" s="171" t="s">
        <v>791</v>
      </c>
      <c r="M29" s="171">
        <v>9401451510</v>
      </c>
      <c r="N29" s="124" t="s">
        <v>487</v>
      </c>
      <c r="O29" s="176">
        <v>7399516119</v>
      </c>
      <c r="P29" s="49">
        <v>43685</v>
      </c>
      <c r="Q29" s="48" t="s">
        <v>141</v>
      </c>
      <c r="R29" s="18"/>
      <c r="S29" s="18"/>
      <c r="T29" s="18"/>
    </row>
    <row r="30" spans="1:20" ht="25.5" x14ac:dyDescent="0.3">
      <c r="A30" s="4">
        <v>26</v>
      </c>
      <c r="B30" s="17" t="s">
        <v>63</v>
      </c>
      <c r="C30" s="162" t="s">
        <v>720</v>
      </c>
      <c r="D30" s="163" t="s">
        <v>23</v>
      </c>
      <c r="E30" s="162" t="s">
        <v>721</v>
      </c>
      <c r="F30" s="163" t="s">
        <v>193</v>
      </c>
      <c r="G30" s="164">
        <v>12</v>
      </c>
      <c r="H30" s="164">
        <v>10</v>
      </c>
      <c r="I30" s="59">
        <f t="shared" si="0"/>
        <v>22</v>
      </c>
      <c r="J30" s="110" t="s">
        <v>792</v>
      </c>
      <c r="K30" s="170" t="s">
        <v>777</v>
      </c>
      <c r="L30" s="171" t="s">
        <v>778</v>
      </c>
      <c r="M30" s="171">
        <v>9954891285</v>
      </c>
      <c r="N30" s="174" t="s">
        <v>780</v>
      </c>
      <c r="O30" s="175">
        <v>9954609168</v>
      </c>
      <c r="P30" s="49">
        <v>43686</v>
      </c>
      <c r="Q30" s="48" t="s">
        <v>142</v>
      </c>
      <c r="R30" s="18"/>
      <c r="S30" s="18"/>
      <c r="T30" s="18"/>
    </row>
    <row r="31" spans="1:20" x14ac:dyDescent="0.3">
      <c r="A31" s="4">
        <v>27</v>
      </c>
      <c r="B31" s="17" t="s">
        <v>63</v>
      </c>
      <c r="C31" s="162" t="s">
        <v>722</v>
      </c>
      <c r="D31" s="163" t="s">
        <v>23</v>
      </c>
      <c r="E31" s="162" t="s">
        <v>723</v>
      </c>
      <c r="F31" s="163" t="s">
        <v>79</v>
      </c>
      <c r="G31" s="164">
        <v>17</v>
      </c>
      <c r="H31" s="164">
        <v>5</v>
      </c>
      <c r="I31" s="59">
        <f t="shared" si="0"/>
        <v>22</v>
      </c>
      <c r="J31" s="110" t="s">
        <v>793</v>
      </c>
      <c r="K31" s="170" t="s">
        <v>777</v>
      </c>
      <c r="L31" s="171" t="s">
        <v>778</v>
      </c>
      <c r="M31" s="171">
        <v>9954891285</v>
      </c>
      <c r="N31" s="174" t="s">
        <v>780</v>
      </c>
      <c r="O31" s="175">
        <v>9954609168</v>
      </c>
      <c r="P31" s="49">
        <v>43686</v>
      </c>
      <c r="Q31" s="48" t="s">
        <v>142</v>
      </c>
      <c r="R31" s="18"/>
      <c r="S31" s="18"/>
      <c r="T31" s="18"/>
    </row>
    <row r="32" spans="1:20" x14ac:dyDescent="0.3">
      <c r="A32" s="4">
        <v>28</v>
      </c>
      <c r="B32" s="17" t="s">
        <v>63</v>
      </c>
      <c r="C32" s="162" t="s">
        <v>724</v>
      </c>
      <c r="D32" s="163" t="s">
        <v>23</v>
      </c>
      <c r="E32" s="162" t="s">
        <v>725</v>
      </c>
      <c r="F32" s="163" t="s">
        <v>79</v>
      </c>
      <c r="G32" s="164">
        <v>38</v>
      </c>
      <c r="H32" s="164">
        <v>30</v>
      </c>
      <c r="I32" s="59">
        <f t="shared" si="0"/>
        <v>68</v>
      </c>
      <c r="J32" s="110" t="s">
        <v>794</v>
      </c>
      <c r="K32" s="174" t="s">
        <v>781</v>
      </c>
      <c r="L32" s="171" t="s">
        <v>782</v>
      </c>
      <c r="M32" s="171">
        <v>9401451514</v>
      </c>
      <c r="N32" s="174" t="s">
        <v>789</v>
      </c>
      <c r="O32" s="175">
        <v>9707320021</v>
      </c>
      <c r="P32" s="49">
        <v>43686</v>
      </c>
      <c r="Q32" s="48" t="s">
        <v>142</v>
      </c>
      <c r="R32" s="18"/>
      <c r="S32" s="18"/>
      <c r="T32" s="18"/>
    </row>
    <row r="33" spans="1:20" ht="33" x14ac:dyDescent="0.3">
      <c r="A33" s="4">
        <v>29</v>
      </c>
      <c r="B33" s="17" t="s">
        <v>63</v>
      </c>
      <c r="C33" s="162" t="s">
        <v>726</v>
      </c>
      <c r="D33" s="163" t="s">
        <v>23</v>
      </c>
      <c r="E33" s="162" t="s">
        <v>727</v>
      </c>
      <c r="F33" s="163" t="s">
        <v>642</v>
      </c>
      <c r="G33" s="164">
        <v>366</v>
      </c>
      <c r="H33" s="164">
        <v>48</v>
      </c>
      <c r="I33" s="59">
        <f t="shared" si="0"/>
        <v>414</v>
      </c>
      <c r="J33" s="110" t="s">
        <v>795</v>
      </c>
      <c r="K33" s="170" t="s">
        <v>777</v>
      </c>
      <c r="L33" s="171" t="s">
        <v>778</v>
      </c>
      <c r="M33" s="171">
        <v>9954891285</v>
      </c>
      <c r="N33" s="174" t="s">
        <v>780</v>
      </c>
      <c r="O33" s="175">
        <v>9954609168</v>
      </c>
      <c r="P33" s="49" t="s">
        <v>820</v>
      </c>
      <c r="Q33" s="48" t="s">
        <v>821</v>
      </c>
      <c r="R33" s="18"/>
      <c r="S33" s="18"/>
      <c r="T33" s="18"/>
    </row>
    <row r="34" spans="1:20" x14ac:dyDescent="0.3">
      <c r="A34" s="4">
        <v>30</v>
      </c>
      <c r="B34" s="17" t="s">
        <v>63</v>
      </c>
      <c r="C34" s="162" t="s">
        <v>728</v>
      </c>
      <c r="D34" s="163" t="s">
        <v>23</v>
      </c>
      <c r="E34" s="162" t="s">
        <v>729</v>
      </c>
      <c r="F34" s="163" t="s">
        <v>79</v>
      </c>
      <c r="G34" s="164">
        <v>25</v>
      </c>
      <c r="H34" s="164">
        <v>25</v>
      </c>
      <c r="I34" s="59">
        <f t="shared" si="0"/>
        <v>50</v>
      </c>
      <c r="J34" s="110" t="s">
        <v>796</v>
      </c>
      <c r="K34" s="170" t="s">
        <v>777</v>
      </c>
      <c r="L34" s="171" t="s">
        <v>778</v>
      </c>
      <c r="M34" s="171">
        <v>9954891285</v>
      </c>
      <c r="N34" s="174" t="s">
        <v>784</v>
      </c>
      <c r="O34" s="175">
        <v>9957452808</v>
      </c>
      <c r="P34" s="24">
        <v>43693</v>
      </c>
      <c r="Q34" s="18" t="s">
        <v>142</v>
      </c>
      <c r="R34" s="18"/>
      <c r="S34" s="18"/>
      <c r="T34" s="18"/>
    </row>
    <row r="35" spans="1:20" x14ac:dyDescent="0.3">
      <c r="A35" s="4">
        <v>31</v>
      </c>
      <c r="B35" s="17" t="s">
        <v>63</v>
      </c>
      <c r="C35" s="162" t="s">
        <v>730</v>
      </c>
      <c r="D35" s="163" t="s">
        <v>23</v>
      </c>
      <c r="E35" s="162" t="s">
        <v>731</v>
      </c>
      <c r="F35" s="163" t="s">
        <v>79</v>
      </c>
      <c r="G35" s="164">
        <v>28</v>
      </c>
      <c r="H35" s="164">
        <v>34</v>
      </c>
      <c r="I35" s="59">
        <f t="shared" si="0"/>
        <v>62</v>
      </c>
      <c r="J35" s="110" t="s">
        <v>797</v>
      </c>
      <c r="K35" s="170" t="s">
        <v>777</v>
      </c>
      <c r="L35" s="171" t="s">
        <v>778</v>
      </c>
      <c r="M35" s="171">
        <v>9954891285</v>
      </c>
      <c r="N35" s="174" t="s">
        <v>784</v>
      </c>
      <c r="O35" s="175">
        <v>9957452808</v>
      </c>
      <c r="P35" s="24">
        <v>43693</v>
      </c>
      <c r="Q35" s="18" t="s">
        <v>142</v>
      </c>
      <c r="R35" s="18"/>
      <c r="S35" s="18"/>
      <c r="T35" s="18"/>
    </row>
    <row r="36" spans="1:20" ht="33" x14ac:dyDescent="0.3">
      <c r="A36" s="4">
        <v>32</v>
      </c>
      <c r="B36" s="17" t="s">
        <v>63</v>
      </c>
      <c r="C36" s="162" t="s">
        <v>732</v>
      </c>
      <c r="D36" s="163" t="s">
        <v>23</v>
      </c>
      <c r="E36" s="162" t="s">
        <v>733</v>
      </c>
      <c r="F36" s="163" t="s">
        <v>227</v>
      </c>
      <c r="G36" s="164">
        <v>0</v>
      </c>
      <c r="H36" s="164">
        <v>263</v>
      </c>
      <c r="I36" s="59">
        <f t="shared" si="0"/>
        <v>263</v>
      </c>
      <c r="J36" s="110" t="s">
        <v>798</v>
      </c>
      <c r="K36" s="170" t="s">
        <v>777</v>
      </c>
      <c r="L36" s="171" t="s">
        <v>778</v>
      </c>
      <c r="M36" s="171">
        <v>9954891285</v>
      </c>
      <c r="N36" s="174" t="s">
        <v>780</v>
      </c>
      <c r="O36" s="175">
        <v>9954609168</v>
      </c>
      <c r="P36" s="24" t="s">
        <v>822</v>
      </c>
      <c r="Q36" s="18" t="s">
        <v>823</v>
      </c>
      <c r="R36" s="18"/>
      <c r="S36" s="18"/>
      <c r="T36" s="18"/>
    </row>
    <row r="37" spans="1:20" x14ac:dyDescent="0.3">
      <c r="A37" s="4">
        <v>33</v>
      </c>
      <c r="B37" s="17" t="s">
        <v>63</v>
      </c>
      <c r="C37" s="162" t="s">
        <v>734</v>
      </c>
      <c r="D37" s="163" t="s">
        <v>23</v>
      </c>
      <c r="E37" s="162" t="s">
        <v>735</v>
      </c>
      <c r="F37" s="163" t="s">
        <v>79</v>
      </c>
      <c r="G37" s="164">
        <v>21</v>
      </c>
      <c r="H37" s="164">
        <v>24</v>
      </c>
      <c r="I37" s="59">
        <f t="shared" si="0"/>
        <v>45</v>
      </c>
      <c r="J37" s="110" t="s">
        <v>799</v>
      </c>
      <c r="K37" s="170" t="s">
        <v>777</v>
      </c>
      <c r="L37" s="171" t="s">
        <v>778</v>
      </c>
      <c r="M37" s="171">
        <v>9954891285</v>
      </c>
      <c r="N37" s="174" t="s">
        <v>800</v>
      </c>
      <c r="O37" s="175">
        <v>9954858169</v>
      </c>
      <c r="P37" s="24">
        <v>43698</v>
      </c>
      <c r="Q37" s="18" t="s">
        <v>140</v>
      </c>
      <c r="R37" s="18"/>
      <c r="S37" s="18"/>
      <c r="T37" s="18"/>
    </row>
    <row r="38" spans="1:20" ht="25.5" x14ac:dyDescent="0.3">
      <c r="A38" s="4">
        <v>34</v>
      </c>
      <c r="B38" s="17" t="s">
        <v>63</v>
      </c>
      <c r="C38" s="162" t="s">
        <v>736</v>
      </c>
      <c r="D38" s="163" t="s">
        <v>23</v>
      </c>
      <c r="E38" s="162" t="s">
        <v>737</v>
      </c>
      <c r="F38" s="163" t="s">
        <v>79</v>
      </c>
      <c r="G38" s="164">
        <v>33</v>
      </c>
      <c r="H38" s="164">
        <v>25</v>
      </c>
      <c r="I38" s="59">
        <f t="shared" si="0"/>
        <v>58</v>
      </c>
      <c r="J38" s="110" t="s">
        <v>801</v>
      </c>
      <c r="K38" s="174" t="s">
        <v>781</v>
      </c>
      <c r="L38" s="171" t="s">
        <v>782</v>
      </c>
      <c r="M38" s="171">
        <v>9401451514</v>
      </c>
      <c r="N38" s="174" t="s">
        <v>789</v>
      </c>
      <c r="O38" s="175">
        <v>9707320021</v>
      </c>
      <c r="P38" s="24">
        <v>43698</v>
      </c>
      <c r="Q38" s="18" t="s">
        <v>140</v>
      </c>
      <c r="R38" s="18"/>
      <c r="S38" s="18"/>
      <c r="T38" s="18"/>
    </row>
    <row r="39" spans="1:20" ht="25.5" x14ac:dyDescent="0.3">
      <c r="A39" s="4">
        <v>35</v>
      </c>
      <c r="B39" s="17" t="s">
        <v>63</v>
      </c>
      <c r="C39" s="162" t="s">
        <v>738</v>
      </c>
      <c r="D39" s="163" t="s">
        <v>23</v>
      </c>
      <c r="E39" s="162" t="s">
        <v>739</v>
      </c>
      <c r="F39" s="163" t="s">
        <v>79</v>
      </c>
      <c r="G39" s="164">
        <v>23</v>
      </c>
      <c r="H39" s="164">
        <v>15</v>
      </c>
      <c r="I39" s="59">
        <f t="shared" si="0"/>
        <v>38</v>
      </c>
      <c r="J39" s="110" t="s">
        <v>802</v>
      </c>
      <c r="K39" s="170" t="s">
        <v>777</v>
      </c>
      <c r="L39" s="171" t="s">
        <v>778</v>
      </c>
      <c r="M39" s="171">
        <v>9954891285</v>
      </c>
      <c r="N39" s="174" t="s">
        <v>780</v>
      </c>
      <c r="O39" s="175">
        <v>9954609168</v>
      </c>
      <c r="P39" s="24">
        <v>43699</v>
      </c>
      <c r="Q39" s="18" t="s">
        <v>141</v>
      </c>
      <c r="R39" s="18"/>
      <c r="S39" s="18"/>
      <c r="T39" s="18"/>
    </row>
    <row r="40" spans="1:20" ht="25.5" x14ac:dyDescent="0.3">
      <c r="A40" s="4">
        <v>36</v>
      </c>
      <c r="B40" s="17" t="s">
        <v>63</v>
      </c>
      <c r="C40" s="162" t="s">
        <v>740</v>
      </c>
      <c r="D40" s="163" t="s">
        <v>23</v>
      </c>
      <c r="E40" s="162" t="s">
        <v>741</v>
      </c>
      <c r="F40" s="163" t="s">
        <v>79</v>
      </c>
      <c r="G40" s="164">
        <v>26</v>
      </c>
      <c r="H40" s="164">
        <v>31</v>
      </c>
      <c r="I40" s="59">
        <f t="shared" si="0"/>
        <v>57</v>
      </c>
      <c r="J40" s="110" t="s">
        <v>803</v>
      </c>
      <c r="K40" s="163" t="s">
        <v>371</v>
      </c>
      <c r="L40" s="171" t="s">
        <v>791</v>
      </c>
      <c r="M40" s="171">
        <v>9401451510</v>
      </c>
      <c r="N40" s="124" t="s">
        <v>487</v>
      </c>
      <c r="O40" s="176">
        <v>7399516119</v>
      </c>
      <c r="P40" s="24">
        <v>43699</v>
      </c>
      <c r="Q40" s="18" t="s">
        <v>141</v>
      </c>
      <c r="R40" s="18"/>
      <c r="S40" s="18"/>
      <c r="T40" s="18"/>
    </row>
    <row r="41" spans="1:20" x14ac:dyDescent="0.3">
      <c r="A41" s="4">
        <v>37</v>
      </c>
      <c r="B41" s="17" t="s">
        <v>63</v>
      </c>
      <c r="C41" s="162" t="s">
        <v>742</v>
      </c>
      <c r="D41" s="163" t="s">
        <v>23</v>
      </c>
      <c r="E41" s="162" t="s">
        <v>743</v>
      </c>
      <c r="F41" s="163" t="s">
        <v>79</v>
      </c>
      <c r="G41" s="164">
        <v>69</v>
      </c>
      <c r="H41" s="164">
        <v>90</v>
      </c>
      <c r="I41" s="59">
        <f t="shared" si="0"/>
        <v>159</v>
      </c>
      <c r="J41" s="110" t="s">
        <v>804</v>
      </c>
      <c r="K41" s="170" t="s">
        <v>777</v>
      </c>
      <c r="L41" s="171" t="s">
        <v>778</v>
      </c>
      <c r="M41" s="171">
        <v>9954891285</v>
      </c>
      <c r="N41" s="174" t="s">
        <v>780</v>
      </c>
      <c r="O41" s="175">
        <v>9954609168</v>
      </c>
      <c r="P41" s="24">
        <v>43700</v>
      </c>
      <c r="Q41" s="18" t="s">
        <v>142</v>
      </c>
      <c r="R41" s="18"/>
      <c r="S41" s="18"/>
      <c r="T41" s="18"/>
    </row>
    <row r="42" spans="1:20" x14ac:dyDescent="0.3">
      <c r="A42" s="4">
        <v>38</v>
      </c>
      <c r="B42" s="17" t="s">
        <v>63</v>
      </c>
      <c r="C42" s="162" t="s">
        <v>744</v>
      </c>
      <c r="D42" s="163" t="s">
        <v>23</v>
      </c>
      <c r="E42" s="162" t="s">
        <v>745</v>
      </c>
      <c r="F42" s="163" t="s">
        <v>79</v>
      </c>
      <c r="G42" s="164">
        <v>27</v>
      </c>
      <c r="H42" s="164">
        <v>36</v>
      </c>
      <c r="I42" s="59">
        <f t="shared" si="0"/>
        <v>63</v>
      </c>
      <c r="J42" s="110" t="s">
        <v>805</v>
      </c>
      <c r="K42" s="170" t="s">
        <v>777</v>
      </c>
      <c r="L42" s="171" t="s">
        <v>778</v>
      </c>
      <c r="M42" s="171">
        <v>9954891285</v>
      </c>
      <c r="N42" s="174" t="s">
        <v>780</v>
      </c>
      <c r="O42" s="175">
        <v>9954609168</v>
      </c>
      <c r="P42" s="24">
        <v>43701</v>
      </c>
      <c r="Q42" s="18" t="s">
        <v>137</v>
      </c>
      <c r="R42" s="18"/>
      <c r="S42" s="18"/>
      <c r="T42" s="18"/>
    </row>
    <row r="43" spans="1:20" ht="25.5" x14ac:dyDescent="0.3">
      <c r="A43" s="4">
        <v>39</v>
      </c>
      <c r="B43" s="17" t="s">
        <v>63</v>
      </c>
      <c r="C43" s="162" t="s">
        <v>746</v>
      </c>
      <c r="D43" s="163" t="s">
        <v>23</v>
      </c>
      <c r="E43" s="162" t="s">
        <v>747</v>
      </c>
      <c r="F43" s="163" t="s">
        <v>193</v>
      </c>
      <c r="G43" s="164">
        <v>53</v>
      </c>
      <c r="H43" s="164">
        <v>13</v>
      </c>
      <c r="I43" s="59">
        <f t="shared" si="0"/>
        <v>66</v>
      </c>
      <c r="J43" s="110" t="s">
        <v>806</v>
      </c>
      <c r="K43" s="170" t="s">
        <v>777</v>
      </c>
      <c r="L43" s="171" t="s">
        <v>778</v>
      </c>
      <c r="M43" s="171">
        <v>9954891285</v>
      </c>
      <c r="N43" s="174" t="s">
        <v>780</v>
      </c>
      <c r="O43" s="175">
        <v>9954609168</v>
      </c>
      <c r="P43" s="24">
        <v>43701</v>
      </c>
      <c r="Q43" s="18" t="s">
        <v>137</v>
      </c>
      <c r="R43" s="18"/>
      <c r="S43" s="18"/>
      <c r="T43" s="18"/>
    </row>
    <row r="44" spans="1:20" x14ac:dyDescent="0.3">
      <c r="A44" s="4">
        <v>40</v>
      </c>
      <c r="B44" s="17" t="s">
        <v>63</v>
      </c>
      <c r="C44" s="162" t="s">
        <v>748</v>
      </c>
      <c r="D44" s="163" t="s">
        <v>23</v>
      </c>
      <c r="E44" s="162" t="s">
        <v>749</v>
      </c>
      <c r="F44" s="163" t="s">
        <v>79</v>
      </c>
      <c r="G44" s="164">
        <v>20</v>
      </c>
      <c r="H44" s="164">
        <v>15</v>
      </c>
      <c r="I44" s="59">
        <f t="shared" si="0"/>
        <v>35</v>
      </c>
      <c r="J44" s="110" t="s">
        <v>807</v>
      </c>
      <c r="K44" s="170" t="s">
        <v>777</v>
      </c>
      <c r="L44" s="171" t="s">
        <v>778</v>
      </c>
      <c r="M44" s="171">
        <v>9954891285</v>
      </c>
      <c r="N44" s="174" t="s">
        <v>780</v>
      </c>
      <c r="O44" s="175">
        <v>9954609168</v>
      </c>
      <c r="P44" s="24">
        <v>43703</v>
      </c>
      <c r="Q44" s="18" t="s">
        <v>138</v>
      </c>
      <c r="R44" s="18"/>
      <c r="S44" s="18"/>
      <c r="T44" s="18"/>
    </row>
    <row r="45" spans="1:20" x14ac:dyDescent="0.3">
      <c r="A45" s="4">
        <v>41</v>
      </c>
      <c r="B45" s="17" t="s">
        <v>63</v>
      </c>
      <c r="C45" s="162" t="s">
        <v>750</v>
      </c>
      <c r="D45" s="163" t="s">
        <v>23</v>
      </c>
      <c r="E45" s="162" t="s">
        <v>751</v>
      </c>
      <c r="F45" s="163" t="s">
        <v>193</v>
      </c>
      <c r="G45" s="164">
        <v>40</v>
      </c>
      <c r="H45" s="164">
        <v>20</v>
      </c>
      <c r="I45" s="59">
        <f t="shared" si="0"/>
        <v>60</v>
      </c>
      <c r="J45" s="163"/>
      <c r="K45" s="174" t="s">
        <v>808</v>
      </c>
      <c r="L45" s="171" t="s">
        <v>790</v>
      </c>
      <c r="M45" s="171">
        <v>9401451516</v>
      </c>
      <c r="N45" s="174" t="s">
        <v>809</v>
      </c>
      <c r="O45" s="175">
        <v>9508803574</v>
      </c>
      <c r="P45" s="24">
        <v>43703</v>
      </c>
      <c r="Q45" s="18" t="s">
        <v>138</v>
      </c>
      <c r="R45" s="18"/>
      <c r="S45" s="18"/>
      <c r="T45" s="18"/>
    </row>
    <row r="46" spans="1:20" x14ac:dyDescent="0.3">
      <c r="A46" s="4">
        <v>42</v>
      </c>
      <c r="B46" s="17" t="s">
        <v>63</v>
      </c>
      <c r="C46" s="116" t="s">
        <v>752</v>
      </c>
      <c r="D46" s="163" t="s">
        <v>25</v>
      </c>
      <c r="E46" s="136">
        <v>20501</v>
      </c>
      <c r="F46" s="163"/>
      <c r="G46" s="160">
        <v>8</v>
      </c>
      <c r="H46" s="161">
        <v>7</v>
      </c>
      <c r="I46" s="59">
        <f t="shared" si="0"/>
        <v>15</v>
      </c>
      <c r="J46" s="169"/>
      <c r="K46" s="163" t="s">
        <v>810</v>
      </c>
      <c r="L46" s="171" t="s">
        <v>811</v>
      </c>
      <c r="M46" s="171">
        <v>8486359136</v>
      </c>
      <c r="N46" s="174" t="s">
        <v>812</v>
      </c>
      <c r="O46" s="175">
        <v>9435247899</v>
      </c>
      <c r="P46" s="24">
        <v>43703</v>
      </c>
      <c r="Q46" s="18" t="s">
        <v>138</v>
      </c>
      <c r="R46" s="18"/>
      <c r="S46" s="18"/>
      <c r="T46" s="18"/>
    </row>
    <row r="47" spans="1:20" x14ac:dyDescent="0.3">
      <c r="A47" s="4">
        <v>43</v>
      </c>
      <c r="B47" s="17" t="s">
        <v>63</v>
      </c>
      <c r="C47" s="116" t="s">
        <v>753</v>
      </c>
      <c r="D47" s="163" t="s">
        <v>25</v>
      </c>
      <c r="E47" s="136">
        <v>20502</v>
      </c>
      <c r="F47" s="163"/>
      <c r="G47" s="160">
        <v>12</v>
      </c>
      <c r="H47" s="161">
        <v>13</v>
      </c>
      <c r="I47" s="59">
        <f t="shared" si="0"/>
        <v>25</v>
      </c>
      <c r="J47" s="169"/>
      <c r="K47" s="163" t="s">
        <v>810</v>
      </c>
      <c r="L47" s="171" t="s">
        <v>811</v>
      </c>
      <c r="M47" s="171">
        <v>8486359136</v>
      </c>
      <c r="N47" s="174" t="s">
        <v>812</v>
      </c>
      <c r="O47" s="175">
        <v>9435247899</v>
      </c>
      <c r="P47" s="24">
        <v>43704</v>
      </c>
      <c r="Q47" s="18" t="s">
        <v>139</v>
      </c>
      <c r="R47" s="18"/>
      <c r="S47" s="18"/>
      <c r="T47" s="18"/>
    </row>
    <row r="48" spans="1:20" ht="27" x14ac:dyDescent="0.3">
      <c r="A48" s="4">
        <v>44</v>
      </c>
      <c r="B48" s="17" t="s">
        <v>63</v>
      </c>
      <c r="C48" s="116" t="s">
        <v>754</v>
      </c>
      <c r="D48" s="163" t="s">
        <v>25</v>
      </c>
      <c r="E48" s="136">
        <v>20504</v>
      </c>
      <c r="F48" s="163"/>
      <c r="G48" s="160">
        <v>5</v>
      </c>
      <c r="H48" s="161">
        <v>6</v>
      </c>
      <c r="I48" s="59">
        <f t="shared" si="0"/>
        <v>11</v>
      </c>
      <c r="J48" s="169">
        <v>8486173905</v>
      </c>
      <c r="K48" s="163" t="s">
        <v>810</v>
      </c>
      <c r="L48" s="171" t="s">
        <v>811</v>
      </c>
      <c r="M48" s="171">
        <v>8486359136</v>
      </c>
      <c r="N48" s="174" t="s">
        <v>812</v>
      </c>
      <c r="O48" s="175">
        <v>9435247899</v>
      </c>
      <c r="P48" s="24">
        <v>43704</v>
      </c>
      <c r="Q48" s="18" t="s">
        <v>139</v>
      </c>
      <c r="R48" s="18"/>
      <c r="S48" s="18"/>
      <c r="T48" s="18"/>
    </row>
    <row r="49" spans="1:20" x14ac:dyDescent="0.3">
      <c r="A49" s="4">
        <v>45</v>
      </c>
      <c r="B49" s="17" t="s">
        <v>63</v>
      </c>
      <c r="C49" s="116" t="s">
        <v>755</v>
      </c>
      <c r="D49" s="163" t="s">
        <v>25</v>
      </c>
      <c r="E49" s="136">
        <v>18305100107</v>
      </c>
      <c r="F49" s="163"/>
      <c r="G49" s="160">
        <v>9</v>
      </c>
      <c r="H49" s="161">
        <v>9</v>
      </c>
      <c r="I49" s="59">
        <f t="shared" si="0"/>
        <v>18</v>
      </c>
      <c r="J49" s="169"/>
      <c r="K49" s="163" t="s">
        <v>810</v>
      </c>
      <c r="L49" s="171" t="s">
        <v>811</v>
      </c>
      <c r="M49" s="171">
        <v>8486359136</v>
      </c>
      <c r="N49" s="174" t="s">
        <v>812</v>
      </c>
      <c r="O49" s="175">
        <v>9435247899</v>
      </c>
      <c r="P49" s="24">
        <v>43704</v>
      </c>
      <c r="Q49" s="18" t="s">
        <v>139</v>
      </c>
      <c r="R49" s="18"/>
      <c r="S49" s="18"/>
      <c r="T49" s="18"/>
    </row>
    <row r="50" spans="1:20" x14ac:dyDescent="0.3">
      <c r="A50" s="4">
        <v>46</v>
      </c>
      <c r="B50" s="17" t="s">
        <v>63</v>
      </c>
      <c r="C50" s="116" t="s">
        <v>756</v>
      </c>
      <c r="D50" s="163" t="s">
        <v>25</v>
      </c>
      <c r="E50" s="136">
        <v>20506</v>
      </c>
      <c r="F50" s="163"/>
      <c r="G50" s="165">
        <v>15</v>
      </c>
      <c r="H50" s="166">
        <v>25</v>
      </c>
      <c r="I50" s="59">
        <f t="shared" si="0"/>
        <v>40</v>
      </c>
      <c r="J50" s="169">
        <v>8876468487</v>
      </c>
      <c r="K50" s="174" t="s">
        <v>808</v>
      </c>
      <c r="L50" s="171" t="s">
        <v>790</v>
      </c>
      <c r="M50" s="171">
        <v>9401451516</v>
      </c>
      <c r="N50" s="174" t="s">
        <v>809</v>
      </c>
      <c r="O50" s="175">
        <v>9508803574</v>
      </c>
      <c r="P50" s="24">
        <v>43704</v>
      </c>
      <c r="Q50" s="18" t="s">
        <v>139</v>
      </c>
      <c r="R50" s="18"/>
      <c r="S50" s="18"/>
      <c r="T50" s="18"/>
    </row>
    <row r="51" spans="1:20" x14ac:dyDescent="0.3">
      <c r="A51" s="4">
        <v>47</v>
      </c>
      <c r="B51" s="17" t="s">
        <v>63</v>
      </c>
      <c r="C51" s="116" t="s">
        <v>757</v>
      </c>
      <c r="D51" s="163" t="s">
        <v>25</v>
      </c>
      <c r="E51" s="136">
        <v>20526</v>
      </c>
      <c r="F51" s="163"/>
      <c r="G51" s="165">
        <v>2</v>
      </c>
      <c r="H51" s="166">
        <v>8</v>
      </c>
      <c r="I51" s="59">
        <f t="shared" si="0"/>
        <v>10</v>
      </c>
      <c r="J51" s="177"/>
      <c r="K51" s="174" t="s">
        <v>808</v>
      </c>
      <c r="L51" s="171" t="s">
        <v>790</v>
      </c>
      <c r="M51" s="171">
        <v>9401451516</v>
      </c>
      <c r="N51" s="174" t="s">
        <v>782</v>
      </c>
      <c r="O51" s="175">
        <v>9706586727</v>
      </c>
      <c r="P51" s="24">
        <v>43704</v>
      </c>
      <c r="Q51" s="18" t="s">
        <v>139</v>
      </c>
      <c r="R51" s="18"/>
      <c r="S51" s="18"/>
      <c r="T51" s="18"/>
    </row>
    <row r="52" spans="1:20" x14ac:dyDescent="0.3">
      <c r="A52" s="4">
        <v>48</v>
      </c>
      <c r="B52" s="17" t="s">
        <v>63</v>
      </c>
      <c r="C52" s="116" t="s">
        <v>758</v>
      </c>
      <c r="D52" s="163" t="s">
        <v>25</v>
      </c>
      <c r="E52" s="136">
        <v>20528</v>
      </c>
      <c r="F52" s="163"/>
      <c r="G52" s="165">
        <v>4</v>
      </c>
      <c r="H52" s="166">
        <v>4</v>
      </c>
      <c r="I52" s="59">
        <f t="shared" si="0"/>
        <v>8</v>
      </c>
      <c r="J52" s="169">
        <v>8876359650</v>
      </c>
      <c r="K52" s="174" t="s">
        <v>808</v>
      </c>
      <c r="L52" s="171" t="s">
        <v>790</v>
      </c>
      <c r="M52" s="171">
        <v>9401451516</v>
      </c>
      <c r="N52" s="174" t="s">
        <v>782</v>
      </c>
      <c r="O52" s="175">
        <v>9706586727</v>
      </c>
      <c r="P52" s="24">
        <v>43704</v>
      </c>
      <c r="Q52" s="18" t="s">
        <v>139</v>
      </c>
      <c r="R52" s="18"/>
      <c r="S52" s="18"/>
      <c r="T52" s="18"/>
    </row>
    <row r="53" spans="1:20" x14ac:dyDescent="0.3">
      <c r="A53" s="4">
        <v>49</v>
      </c>
      <c r="B53" s="17" t="s">
        <v>63</v>
      </c>
      <c r="C53" s="116" t="s">
        <v>759</v>
      </c>
      <c r="D53" s="163" t="s">
        <v>25</v>
      </c>
      <c r="E53" s="136">
        <v>20525</v>
      </c>
      <c r="F53" s="163"/>
      <c r="G53" s="160">
        <v>11</v>
      </c>
      <c r="H53" s="161">
        <v>7</v>
      </c>
      <c r="I53" s="59">
        <f t="shared" si="0"/>
        <v>18</v>
      </c>
      <c r="J53" s="169">
        <v>9864221739</v>
      </c>
      <c r="K53" s="163" t="s">
        <v>810</v>
      </c>
      <c r="L53" s="171" t="s">
        <v>811</v>
      </c>
      <c r="M53" s="171">
        <v>8486359136</v>
      </c>
      <c r="N53" s="174" t="s">
        <v>812</v>
      </c>
      <c r="O53" s="175">
        <v>9435247899</v>
      </c>
      <c r="P53" s="24">
        <v>43705</v>
      </c>
      <c r="Q53" s="18" t="s">
        <v>140</v>
      </c>
      <c r="R53" s="18"/>
      <c r="S53" s="18"/>
      <c r="T53" s="18"/>
    </row>
    <row r="54" spans="1:20" x14ac:dyDescent="0.3">
      <c r="A54" s="4">
        <v>50</v>
      </c>
      <c r="B54" s="17" t="s">
        <v>63</v>
      </c>
      <c r="C54" s="116" t="s">
        <v>760</v>
      </c>
      <c r="D54" s="163" t="s">
        <v>25</v>
      </c>
      <c r="E54" s="136">
        <v>20505</v>
      </c>
      <c r="F54" s="163"/>
      <c r="G54" s="160">
        <v>8</v>
      </c>
      <c r="H54" s="161">
        <v>8</v>
      </c>
      <c r="I54" s="59">
        <f t="shared" si="0"/>
        <v>16</v>
      </c>
      <c r="J54" s="169">
        <v>9508087187</v>
      </c>
      <c r="K54" s="163" t="s">
        <v>810</v>
      </c>
      <c r="L54" s="171" t="s">
        <v>811</v>
      </c>
      <c r="M54" s="171">
        <v>8486359136</v>
      </c>
      <c r="N54" s="174" t="s">
        <v>812</v>
      </c>
      <c r="O54" s="175">
        <v>9435247899</v>
      </c>
      <c r="P54" s="24">
        <v>43705</v>
      </c>
      <c r="Q54" s="18" t="s">
        <v>140</v>
      </c>
      <c r="R54" s="18"/>
      <c r="S54" s="18"/>
      <c r="T54" s="18"/>
    </row>
    <row r="55" spans="1:20" x14ac:dyDescent="0.3">
      <c r="A55" s="4">
        <v>51</v>
      </c>
      <c r="B55" s="17" t="s">
        <v>63</v>
      </c>
      <c r="C55" s="116" t="s">
        <v>761</v>
      </c>
      <c r="D55" s="163" t="s">
        <v>25</v>
      </c>
      <c r="E55" s="136">
        <v>20257</v>
      </c>
      <c r="F55" s="163"/>
      <c r="G55" s="165">
        <v>16</v>
      </c>
      <c r="H55" s="166">
        <v>36</v>
      </c>
      <c r="I55" s="59">
        <f t="shared" si="0"/>
        <v>52</v>
      </c>
      <c r="J55" s="169"/>
      <c r="K55" s="174" t="s">
        <v>808</v>
      </c>
      <c r="L55" s="171" t="s">
        <v>790</v>
      </c>
      <c r="M55" s="171">
        <v>9401451516</v>
      </c>
      <c r="N55" s="174" t="s">
        <v>782</v>
      </c>
      <c r="O55" s="175">
        <v>9706586727</v>
      </c>
      <c r="P55" s="24">
        <v>43705</v>
      </c>
      <c r="Q55" s="18" t="s">
        <v>140</v>
      </c>
      <c r="R55" s="18"/>
      <c r="S55" s="18"/>
      <c r="T55" s="18"/>
    </row>
    <row r="56" spans="1:20" x14ac:dyDescent="0.3">
      <c r="A56" s="4">
        <v>52</v>
      </c>
      <c r="B56" s="17" t="s">
        <v>63</v>
      </c>
      <c r="C56" s="116" t="s">
        <v>762</v>
      </c>
      <c r="D56" s="163" t="s">
        <v>25</v>
      </c>
      <c r="E56" s="136">
        <v>20503</v>
      </c>
      <c r="F56" s="163"/>
      <c r="G56" s="165">
        <v>5</v>
      </c>
      <c r="H56" s="166">
        <v>6</v>
      </c>
      <c r="I56" s="59">
        <f t="shared" si="0"/>
        <v>11</v>
      </c>
      <c r="J56" s="169">
        <v>9954277237</v>
      </c>
      <c r="K56" s="163" t="s">
        <v>786</v>
      </c>
      <c r="L56" s="171" t="s">
        <v>787</v>
      </c>
      <c r="M56" s="171">
        <v>9401451515</v>
      </c>
      <c r="N56" s="172" t="s">
        <v>788</v>
      </c>
      <c r="O56" s="173">
        <v>9401294981</v>
      </c>
      <c r="P56" s="24">
        <v>43705</v>
      </c>
      <c r="Q56" s="18" t="s">
        <v>140</v>
      </c>
      <c r="R56" s="18"/>
      <c r="S56" s="18"/>
      <c r="T56" s="18"/>
    </row>
    <row r="57" spans="1:20" x14ac:dyDescent="0.3">
      <c r="A57" s="4">
        <v>53</v>
      </c>
      <c r="B57" s="17" t="s">
        <v>63</v>
      </c>
      <c r="C57" s="116" t="s">
        <v>763</v>
      </c>
      <c r="D57" s="163" t="s">
        <v>25</v>
      </c>
      <c r="E57" s="136">
        <v>18305100107</v>
      </c>
      <c r="F57" s="163"/>
      <c r="G57" s="160">
        <v>8</v>
      </c>
      <c r="H57" s="161">
        <v>10</v>
      </c>
      <c r="I57" s="59">
        <f t="shared" si="0"/>
        <v>18</v>
      </c>
      <c r="J57" s="169">
        <v>9707201840</v>
      </c>
      <c r="K57" s="163" t="s">
        <v>786</v>
      </c>
      <c r="L57" s="171" t="s">
        <v>787</v>
      </c>
      <c r="M57" s="171">
        <v>9401451515</v>
      </c>
      <c r="N57" s="172" t="s">
        <v>788</v>
      </c>
      <c r="O57" s="173">
        <v>9401294981</v>
      </c>
      <c r="P57" s="24">
        <v>43705</v>
      </c>
      <c r="Q57" s="18" t="s">
        <v>140</v>
      </c>
      <c r="R57" s="18"/>
      <c r="S57" s="18"/>
      <c r="T57" s="18"/>
    </row>
    <row r="58" spans="1:20" ht="27" x14ac:dyDescent="0.3">
      <c r="A58" s="4">
        <v>54</v>
      </c>
      <c r="B58" s="17" t="s">
        <v>63</v>
      </c>
      <c r="C58" s="116" t="s">
        <v>764</v>
      </c>
      <c r="D58" s="163" t="s">
        <v>25</v>
      </c>
      <c r="E58" s="136">
        <v>18305100108</v>
      </c>
      <c r="F58" s="163"/>
      <c r="G58" s="160">
        <v>19</v>
      </c>
      <c r="H58" s="161">
        <v>14</v>
      </c>
      <c r="I58" s="59">
        <f t="shared" si="0"/>
        <v>33</v>
      </c>
      <c r="J58" s="169">
        <v>8876494347</v>
      </c>
      <c r="K58" s="163" t="s">
        <v>810</v>
      </c>
      <c r="L58" s="171" t="s">
        <v>811</v>
      </c>
      <c r="M58" s="171">
        <v>8486359136</v>
      </c>
      <c r="N58" s="174" t="s">
        <v>813</v>
      </c>
      <c r="O58" s="175">
        <v>8486482492</v>
      </c>
      <c r="P58" s="24">
        <v>43706</v>
      </c>
      <c r="Q58" s="18" t="s">
        <v>141</v>
      </c>
      <c r="R58" s="18"/>
      <c r="S58" s="18"/>
      <c r="T58" s="18"/>
    </row>
    <row r="59" spans="1:20" x14ac:dyDescent="0.3">
      <c r="A59" s="4">
        <v>55</v>
      </c>
      <c r="B59" s="17" t="s">
        <v>63</v>
      </c>
      <c r="C59" s="116" t="s">
        <v>765</v>
      </c>
      <c r="D59" s="163" t="s">
        <v>25</v>
      </c>
      <c r="E59" s="136">
        <v>18305100109</v>
      </c>
      <c r="F59" s="163"/>
      <c r="G59" s="165">
        <v>8</v>
      </c>
      <c r="H59" s="166">
        <v>10</v>
      </c>
      <c r="I59" s="59">
        <f t="shared" si="0"/>
        <v>18</v>
      </c>
      <c r="J59" s="169">
        <v>9707201717</v>
      </c>
      <c r="K59" s="174" t="s">
        <v>808</v>
      </c>
      <c r="L59" s="171" t="s">
        <v>790</v>
      </c>
      <c r="M59" s="171">
        <v>9401451516</v>
      </c>
      <c r="N59" s="174" t="s">
        <v>782</v>
      </c>
      <c r="O59" s="175">
        <v>9706586727</v>
      </c>
      <c r="P59" s="24">
        <v>43706</v>
      </c>
      <c r="Q59" s="18" t="s">
        <v>141</v>
      </c>
      <c r="R59" s="18"/>
      <c r="S59" s="18"/>
      <c r="T59" s="18"/>
    </row>
    <row r="60" spans="1:20" x14ac:dyDescent="0.3">
      <c r="A60" s="4">
        <v>56</v>
      </c>
      <c r="B60" s="17" t="s">
        <v>63</v>
      </c>
      <c r="C60" s="116" t="s">
        <v>766</v>
      </c>
      <c r="D60" s="163" t="s">
        <v>25</v>
      </c>
      <c r="E60" s="136">
        <v>18305100110</v>
      </c>
      <c r="F60" s="163"/>
      <c r="G60" s="165">
        <v>10</v>
      </c>
      <c r="H60" s="166">
        <v>13</v>
      </c>
      <c r="I60" s="59">
        <f t="shared" si="0"/>
        <v>23</v>
      </c>
      <c r="J60" s="169">
        <v>9401317845</v>
      </c>
      <c r="K60" s="163" t="s">
        <v>786</v>
      </c>
      <c r="L60" s="171" t="s">
        <v>787</v>
      </c>
      <c r="M60" s="171">
        <v>9401451515</v>
      </c>
      <c r="N60" s="172" t="s">
        <v>788</v>
      </c>
      <c r="O60" s="173">
        <v>9401294981</v>
      </c>
      <c r="P60" s="24">
        <v>43706</v>
      </c>
      <c r="Q60" s="18" t="s">
        <v>141</v>
      </c>
      <c r="R60" s="18"/>
      <c r="S60" s="18"/>
      <c r="T60" s="18"/>
    </row>
    <row r="61" spans="1:20" x14ac:dyDescent="0.3">
      <c r="A61" s="4">
        <v>57</v>
      </c>
      <c r="B61" s="17" t="s">
        <v>63</v>
      </c>
      <c r="C61" s="116" t="s">
        <v>767</v>
      </c>
      <c r="D61" s="163" t="s">
        <v>25</v>
      </c>
      <c r="E61" s="136">
        <v>18305100111</v>
      </c>
      <c r="F61" s="163"/>
      <c r="G61" s="165">
        <v>11</v>
      </c>
      <c r="H61" s="166">
        <v>12</v>
      </c>
      <c r="I61" s="59">
        <f t="shared" si="0"/>
        <v>23</v>
      </c>
      <c r="J61" s="169">
        <v>9864601748</v>
      </c>
      <c r="K61" s="163" t="s">
        <v>786</v>
      </c>
      <c r="L61" s="171" t="s">
        <v>787</v>
      </c>
      <c r="M61" s="171">
        <v>9401451515</v>
      </c>
      <c r="N61" s="172" t="s">
        <v>788</v>
      </c>
      <c r="O61" s="173">
        <v>9401294981</v>
      </c>
      <c r="P61" s="24">
        <v>43706</v>
      </c>
      <c r="Q61" s="18" t="s">
        <v>141</v>
      </c>
      <c r="R61" s="18"/>
      <c r="S61" s="18"/>
      <c r="T61" s="18"/>
    </row>
    <row r="62" spans="1:20" x14ac:dyDescent="0.3">
      <c r="A62" s="4">
        <v>58</v>
      </c>
      <c r="B62" s="17" t="s">
        <v>63</v>
      </c>
      <c r="C62" s="116" t="s">
        <v>768</v>
      </c>
      <c r="D62" s="163" t="s">
        <v>25</v>
      </c>
      <c r="E62" s="136">
        <v>18305100112</v>
      </c>
      <c r="F62" s="163"/>
      <c r="G62" s="165">
        <v>13</v>
      </c>
      <c r="H62" s="166">
        <v>11</v>
      </c>
      <c r="I62" s="59">
        <f t="shared" si="0"/>
        <v>24</v>
      </c>
      <c r="J62" s="178">
        <v>8011560448</v>
      </c>
      <c r="K62" s="174" t="s">
        <v>808</v>
      </c>
      <c r="L62" s="171" t="s">
        <v>790</v>
      </c>
      <c r="M62" s="171">
        <v>9401451516</v>
      </c>
      <c r="N62" s="174" t="s">
        <v>809</v>
      </c>
      <c r="O62" s="175">
        <v>9508803574</v>
      </c>
      <c r="P62" s="24">
        <v>43706</v>
      </c>
      <c r="Q62" s="18" t="s">
        <v>141</v>
      </c>
      <c r="R62" s="18"/>
      <c r="S62" s="18"/>
      <c r="T62" s="18"/>
    </row>
    <row r="63" spans="1:20" x14ac:dyDescent="0.3">
      <c r="A63" s="4">
        <v>59</v>
      </c>
      <c r="B63" s="17" t="s">
        <v>63</v>
      </c>
      <c r="C63" s="162" t="s">
        <v>769</v>
      </c>
      <c r="D63" s="163" t="s">
        <v>23</v>
      </c>
      <c r="E63" s="162" t="s">
        <v>770</v>
      </c>
      <c r="F63" s="163" t="s">
        <v>79</v>
      </c>
      <c r="G63" s="164">
        <v>37</v>
      </c>
      <c r="H63" s="164">
        <v>0</v>
      </c>
      <c r="I63" s="59">
        <f t="shared" si="0"/>
        <v>37</v>
      </c>
      <c r="J63" s="110" t="s">
        <v>814</v>
      </c>
      <c r="K63" s="163" t="s">
        <v>786</v>
      </c>
      <c r="L63" s="171" t="s">
        <v>787</v>
      </c>
      <c r="M63" s="171">
        <v>9401451515</v>
      </c>
      <c r="N63" s="172" t="s">
        <v>788</v>
      </c>
      <c r="O63" s="173">
        <v>9401294981</v>
      </c>
      <c r="P63" s="24">
        <v>43707</v>
      </c>
      <c r="Q63" s="18" t="s">
        <v>142</v>
      </c>
      <c r="R63" s="18"/>
      <c r="S63" s="18"/>
      <c r="T63" s="18"/>
    </row>
    <row r="64" spans="1:20" x14ac:dyDescent="0.3">
      <c r="A64" s="4">
        <v>60</v>
      </c>
      <c r="B64" s="17" t="s">
        <v>63</v>
      </c>
      <c r="C64" s="162" t="s">
        <v>771</v>
      </c>
      <c r="D64" s="163" t="s">
        <v>23</v>
      </c>
      <c r="E64" s="162" t="s">
        <v>772</v>
      </c>
      <c r="F64" s="163" t="s">
        <v>79</v>
      </c>
      <c r="G64" s="164">
        <v>47</v>
      </c>
      <c r="H64" s="164">
        <v>37</v>
      </c>
      <c r="I64" s="59">
        <f t="shared" si="0"/>
        <v>84</v>
      </c>
      <c r="J64" s="110" t="s">
        <v>815</v>
      </c>
      <c r="K64" s="171" t="s">
        <v>816</v>
      </c>
      <c r="L64" s="171" t="s">
        <v>817</v>
      </c>
      <c r="M64" s="171">
        <v>9854689370</v>
      </c>
      <c r="N64" s="124" t="s">
        <v>818</v>
      </c>
      <c r="O64" s="176">
        <v>7399949317</v>
      </c>
      <c r="P64" s="24">
        <v>43707</v>
      </c>
      <c r="Q64" s="18" t="s">
        <v>142</v>
      </c>
      <c r="R64" s="18"/>
      <c r="S64" s="18"/>
      <c r="T64" s="18"/>
    </row>
    <row r="65" spans="1:20" x14ac:dyDescent="0.3">
      <c r="A65" s="4">
        <v>61</v>
      </c>
      <c r="B65" s="17" t="s">
        <v>63</v>
      </c>
      <c r="C65" s="162" t="s">
        <v>773</v>
      </c>
      <c r="D65" s="163" t="s">
        <v>23</v>
      </c>
      <c r="E65" s="162" t="s">
        <v>774</v>
      </c>
      <c r="F65" s="163" t="s">
        <v>79</v>
      </c>
      <c r="G65" s="164">
        <v>9</v>
      </c>
      <c r="H65" s="164">
        <v>6</v>
      </c>
      <c r="I65" s="59">
        <f t="shared" si="0"/>
        <v>15</v>
      </c>
      <c r="J65" s="110" t="s">
        <v>819</v>
      </c>
      <c r="K65" s="171" t="s">
        <v>816</v>
      </c>
      <c r="L65" s="171" t="s">
        <v>817</v>
      </c>
      <c r="M65" s="171">
        <v>9854689370</v>
      </c>
      <c r="N65" s="124" t="s">
        <v>818</v>
      </c>
      <c r="O65" s="176">
        <v>7399949317</v>
      </c>
      <c r="P65" s="24">
        <v>43708</v>
      </c>
      <c r="Q65" s="18" t="s">
        <v>137</v>
      </c>
      <c r="R65" s="18"/>
      <c r="S65" s="18"/>
      <c r="T65" s="18"/>
    </row>
    <row r="66" spans="1:20" x14ac:dyDescent="0.3">
      <c r="A66" s="4">
        <v>62</v>
      </c>
      <c r="B66" s="17" t="s">
        <v>63</v>
      </c>
      <c r="C66" s="162" t="s">
        <v>775</v>
      </c>
      <c r="D66" s="163" t="s">
        <v>23</v>
      </c>
      <c r="E66" s="162" t="s">
        <v>776</v>
      </c>
      <c r="F66" s="163" t="s">
        <v>79</v>
      </c>
      <c r="G66" s="164">
        <v>15</v>
      </c>
      <c r="H66" s="164">
        <v>9</v>
      </c>
      <c r="I66" s="59">
        <f t="shared" si="0"/>
        <v>24</v>
      </c>
      <c r="J66" s="179"/>
      <c r="K66" s="174" t="s">
        <v>808</v>
      </c>
      <c r="L66" s="171" t="s">
        <v>790</v>
      </c>
      <c r="M66" s="171">
        <v>9401451516</v>
      </c>
      <c r="N66" s="174" t="s">
        <v>809</v>
      </c>
      <c r="O66" s="175">
        <v>9508803574</v>
      </c>
      <c r="P66" s="24">
        <v>43708</v>
      </c>
      <c r="Q66" s="18" t="s">
        <v>137</v>
      </c>
      <c r="R66" s="18"/>
      <c r="S66" s="18"/>
      <c r="T66" s="18"/>
    </row>
    <row r="67" spans="1:20" x14ac:dyDescent="0.3">
      <c r="A67" s="4">
        <v>63</v>
      </c>
      <c r="B67" s="17"/>
      <c r="C67" s="18"/>
      <c r="D67" s="18"/>
      <c r="E67" s="19"/>
      <c r="F67" s="18"/>
      <c r="G67" s="19"/>
      <c r="H67" s="19"/>
      <c r="I67" s="59">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59">
        <f t="shared" si="0"/>
        <v>0</v>
      </c>
      <c r="J68" s="18"/>
      <c r="K68" s="18"/>
      <c r="L68" s="18"/>
      <c r="M68" s="18"/>
      <c r="N68" s="18"/>
      <c r="O68" s="18"/>
      <c r="P68" s="24"/>
      <c r="Q68" s="18"/>
      <c r="R68" s="18"/>
      <c r="S68" s="18"/>
      <c r="T68" s="18"/>
    </row>
    <row r="69" spans="1:20" x14ac:dyDescent="0.3">
      <c r="A69" s="4">
        <v>65</v>
      </c>
      <c r="B69" s="180" t="s">
        <v>62</v>
      </c>
      <c r="C69" s="159" t="s">
        <v>824</v>
      </c>
      <c r="D69" s="159" t="s">
        <v>25</v>
      </c>
      <c r="E69" s="181"/>
      <c r="F69" s="163"/>
      <c r="G69" s="182">
        <v>30</v>
      </c>
      <c r="H69" s="175">
        <v>20</v>
      </c>
      <c r="I69" s="59">
        <f t="shared" si="0"/>
        <v>50</v>
      </c>
      <c r="J69" s="185">
        <v>9401451514</v>
      </c>
      <c r="K69" s="174" t="s">
        <v>783</v>
      </c>
      <c r="L69" s="174">
        <v>8486778828</v>
      </c>
      <c r="M69" s="171">
        <v>9435403578</v>
      </c>
      <c r="N69" s="124" t="s">
        <v>859</v>
      </c>
      <c r="O69" s="176">
        <v>8011468267</v>
      </c>
      <c r="P69" s="24">
        <v>43678</v>
      </c>
      <c r="Q69" s="18" t="s">
        <v>141</v>
      </c>
      <c r="R69" s="18"/>
      <c r="S69" s="18"/>
      <c r="T69" s="18"/>
    </row>
    <row r="70" spans="1:20" x14ac:dyDescent="0.3">
      <c r="A70" s="4">
        <v>66</v>
      </c>
      <c r="B70" s="180" t="s">
        <v>62</v>
      </c>
      <c r="C70" s="159" t="s">
        <v>825</v>
      </c>
      <c r="D70" s="163" t="s">
        <v>25</v>
      </c>
      <c r="E70" s="181"/>
      <c r="F70" s="163"/>
      <c r="G70" s="183">
        <v>28</v>
      </c>
      <c r="H70" s="183">
        <v>26</v>
      </c>
      <c r="I70" s="59">
        <f t="shared" ref="I70:I133" si="1">SUM(G70:H70)</f>
        <v>54</v>
      </c>
      <c r="J70" s="186">
        <v>9957319699</v>
      </c>
      <c r="K70" s="163" t="s">
        <v>860</v>
      </c>
      <c r="L70" s="171" t="s">
        <v>861</v>
      </c>
      <c r="M70" s="171">
        <v>9435403578</v>
      </c>
      <c r="N70" s="124" t="s">
        <v>859</v>
      </c>
      <c r="O70" s="176">
        <v>8011468267</v>
      </c>
      <c r="P70" s="24">
        <v>43678</v>
      </c>
      <c r="Q70" s="18" t="s">
        <v>141</v>
      </c>
      <c r="R70" s="18"/>
      <c r="S70" s="18"/>
      <c r="T70" s="18"/>
    </row>
    <row r="71" spans="1:20" x14ac:dyDescent="0.3">
      <c r="A71" s="4">
        <v>67</v>
      </c>
      <c r="B71" s="180" t="s">
        <v>62</v>
      </c>
      <c r="C71" s="159" t="s">
        <v>826</v>
      </c>
      <c r="D71" s="163" t="s">
        <v>25</v>
      </c>
      <c r="E71" s="181"/>
      <c r="F71" s="163"/>
      <c r="G71" s="183">
        <v>46</v>
      </c>
      <c r="H71" s="183">
        <v>54</v>
      </c>
      <c r="I71" s="59">
        <f t="shared" si="1"/>
        <v>100</v>
      </c>
      <c r="J71" s="186">
        <v>9577653115</v>
      </c>
      <c r="K71" s="163" t="s">
        <v>860</v>
      </c>
      <c r="L71" s="171" t="s">
        <v>861</v>
      </c>
      <c r="M71" s="171">
        <v>9435403578</v>
      </c>
      <c r="N71" s="124" t="s">
        <v>862</v>
      </c>
      <c r="O71" s="176">
        <v>7399835234</v>
      </c>
      <c r="P71" s="24">
        <v>43679</v>
      </c>
      <c r="Q71" s="18" t="s">
        <v>142</v>
      </c>
      <c r="R71" s="18"/>
      <c r="S71" s="18"/>
      <c r="T71" s="18"/>
    </row>
    <row r="72" spans="1:20" ht="25.5" x14ac:dyDescent="0.3">
      <c r="A72" s="4">
        <v>68</v>
      </c>
      <c r="B72" s="180" t="s">
        <v>62</v>
      </c>
      <c r="C72" s="159" t="s">
        <v>827</v>
      </c>
      <c r="D72" s="163" t="s">
        <v>25</v>
      </c>
      <c r="E72" s="181"/>
      <c r="F72" s="163"/>
      <c r="G72" s="184">
        <v>53</v>
      </c>
      <c r="H72" s="184">
        <v>58</v>
      </c>
      <c r="I72" s="59">
        <f t="shared" si="1"/>
        <v>111</v>
      </c>
      <c r="J72" s="186">
        <v>9707525293</v>
      </c>
      <c r="K72" s="171" t="s">
        <v>863</v>
      </c>
      <c r="L72" s="112" t="s">
        <v>864</v>
      </c>
      <c r="M72" s="112">
        <v>9401451472</v>
      </c>
      <c r="N72" s="124" t="s">
        <v>865</v>
      </c>
      <c r="O72" s="176">
        <v>9401711225</v>
      </c>
      <c r="P72" s="24">
        <v>43680</v>
      </c>
      <c r="Q72" s="18" t="s">
        <v>137</v>
      </c>
      <c r="R72" s="18"/>
      <c r="S72" s="18"/>
      <c r="T72" s="18"/>
    </row>
    <row r="73" spans="1:20" x14ac:dyDescent="0.3">
      <c r="A73" s="4">
        <v>69</v>
      </c>
      <c r="B73" s="180" t="s">
        <v>62</v>
      </c>
      <c r="C73" s="159" t="s">
        <v>828</v>
      </c>
      <c r="D73" s="163" t="s">
        <v>25</v>
      </c>
      <c r="E73" s="181"/>
      <c r="F73" s="163"/>
      <c r="G73" s="184">
        <v>46</v>
      </c>
      <c r="H73" s="184">
        <v>51</v>
      </c>
      <c r="I73" s="59">
        <f t="shared" si="1"/>
        <v>97</v>
      </c>
      <c r="J73" s="186">
        <v>9864972697</v>
      </c>
      <c r="K73" s="170" t="s">
        <v>866</v>
      </c>
      <c r="L73" s="112" t="s">
        <v>867</v>
      </c>
      <c r="M73" s="112">
        <v>9401451476</v>
      </c>
      <c r="N73" s="124" t="s">
        <v>868</v>
      </c>
      <c r="O73" s="176">
        <v>9957590889</v>
      </c>
      <c r="P73" s="24">
        <v>43682</v>
      </c>
      <c r="Q73" s="18" t="s">
        <v>138</v>
      </c>
      <c r="R73" s="18"/>
      <c r="S73" s="18"/>
      <c r="T73" s="18"/>
    </row>
    <row r="74" spans="1:20" x14ac:dyDescent="0.3">
      <c r="A74" s="4">
        <v>70</v>
      </c>
      <c r="B74" s="180" t="s">
        <v>62</v>
      </c>
      <c r="C74" s="159" t="s">
        <v>829</v>
      </c>
      <c r="D74" s="163" t="s">
        <v>25</v>
      </c>
      <c r="E74" s="181"/>
      <c r="F74" s="163"/>
      <c r="G74" s="184">
        <v>34</v>
      </c>
      <c r="H74" s="184">
        <v>35</v>
      </c>
      <c r="I74" s="59">
        <f t="shared" si="1"/>
        <v>69</v>
      </c>
      <c r="J74" s="186">
        <v>9954250087</v>
      </c>
      <c r="K74" s="171" t="s">
        <v>863</v>
      </c>
      <c r="L74" s="112" t="s">
        <v>864</v>
      </c>
      <c r="M74" s="112">
        <v>9401451472</v>
      </c>
      <c r="N74" s="124" t="s">
        <v>865</v>
      </c>
      <c r="O74" s="176">
        <v>9401711225</v>
      </c>
      <c r="P74" s="24">
        <v>43682</v>
      </c>
      <c r="Q74" s="18" t="s">
        <v>138</v>
      </c>
      <c r="R74" s="18"/>
      <c r="S74" s="18"/>
      <c r="T74" s="18"/>
    </row>
    <row r="75" spans="1:20" x14ac:dyDescent="0.3">
      <c r="A75" s="4">
        <v>71</v>
      </c>
      <c r="B75" s="180" t="s">
        <v>62</v>
      </c>
      <c r="C75" s="159" t="s">
        <v>830</v>
      </c>
      <c r="D75" s="163" t="s">
        <v>25</v>
      </c>
      <c r="E75" s="181"/>
      <c r="F75" s="163"/>
      <c r="G75" s="184">
        <v>24</v>
      </c>
      <c r="H75" s="184">
        <v>29</v>
      </c>
      <c r="I75" s="59">
        <f t="shared" si="1"/>
        <v>53</v>
      </c>
      <c r="J75" s="186">
        <v>9864895017</v>
      </c>
      <c r="K75" s="171" t="s">
        <v>863</v>
      </c>
      <c r="L75" s="112" t="s">
        <v>864</v>
      </c>
      <c r="M75" s="112">
        <v>9401451472</v>
      </c>
      <c r="N75" s="124" t="s">
        <v>865</v>
      </c>
      <c r="O75" s="176">
        <v>9401711225</v>
      </c>
      <c r="P75" s="24">
        <v>43683</v>
      </c>
      <c r="Q75" s="18" t="s">
        <v>139</v>
      </c>
      <c r="R75" s="18"/>
      <c r="S75" s="18"/>
      <c r="T75" s="18"/>
    </row>
    <row r="76" spans="1:20" x14ac:dyDescent="0.3">
      <c r="A76" s="4">
        <v>72</v>
      </c>
      <c r="B76" s="180" t="s">
        <v>62</v>
      </c>
      <c r="C76" s="159" t="s">
        <v>831</v>
      </c>
      <c r="D76" s="163" t="s">
        <v>25</v>
      </c>
      <c r="E76" s="181"/>
      <c r="F76" s="163"/>
      <c r="G76" s="184">
        <v>41</v>
      </c>
      <c r="H76" s="184">
        <v>46</v>
      </c>
      <c r="I76" s="59">
        <f t="shared" si="1"/>
        <v>87</v>
      </c>
      <c r="J76" s="186">
        <v>9706334342</v>
      </c>
      <c r="K76" s="171" t="s">
        <v>863</v>
      </c>
      <c r="L76" s="112" t="s">
        <v>864</v>
      </c>
      <c r="M76" s="112">
        <v>9401451472</v>
      </c>
      <c r="N76" s="124" t="s">
        <v>869</v>
      </c>
      <c r="O76" s="176">
        <v>9678602638</v>
      </c>
      <c r="P76" s="24">
        <v>43683</v>
      </c>
      <c r="Q76" s="18" t="s">
        <v>139</v>
      </c>
      <c r="R76" s="18"/>
      <c r="S76" s="18"/>
      <c r="T76" s="18"/>
    </row>
    <row r="77" spans="1:20" x14ac:dyDescent="0.3">
      <c r="A77" s="4">
        <v>73</v>
      </c>
      <c r="B77" s="180" t="s">
        <v>62</v>
      </c>
      <c r="C77" s="159" t="s">
        <v>832</v>
      </c>
      <c r="D77" s="163" t="s">
        <v>25</v>
      </c>
      <c r="E77" s="181"/>
      <c r="F77" s="163"/>
      <c r="G77" s="184">
        <v>43</v>
      </c>
      <c r="H77" s="184">
        <v>50</v>
      </c>
      <c r="I77" s="59">
        <f t="shared" si="1"/>
        <v>93</v>
      </c>
      <c r="J77" s="186">
        <v>9707055157</v>
      </c>
      <c r="K77" s="171" t="s">
        <v>863</v>
      </c>
      <c r="L77" s="112" t="s">
        <v>864</v>
      </c>
      <c r="M77" s="112">
        <v>9401451472</v>
      </c>
      <c r="N77" s="124" t="s">
        <v>869</v>
      </c>
      <c r="O77" s="176">
        <v>9678602638</v>
      </c>
      <c r="P77" s="24">
        <v>43684</v>
      </c>
      <c r="Q77" s="18" t="s">
        <v>140</v>
      </c>
      <c r="R77" s="18"/>
      <c r="S77" s="18"/>
      <c r="T77" s="18"/>
    </row>
    <row r="78" spans="1:20" ht="25.5" x14ac:dyDescent="0.3">
      <c r="A78" s="4">
        <v>74</v>
      </c>
      <c r="B78" s="180" t="s">
        <v>62</v>
      </c>
      <c r="C78" s="159" t="s">
        <v>833</v>
      </c>
      <c r="D78" s="163" t="s">
        <v>25</v>
      </c>
      <c r="E78" s="181"/>
      <c r="F78" s="163"/>
      <c r="G78" s="184">
        <v>57</v>
      </c>
      <c r="H78" s="184">
        <v>61</v>
      </c>
      <c r="I78" s="59">
        <f t="shared" si="1"/>
        <v>118</v>
      </c>
      <c r="J78" s="186">
        <v>9435666380</v>
      </c>
      <c r="K78" s="170" t="s">
        <v>870</v>
      </c>
      <c r="L78" s="112" t="s">
        <v>871</v>
      </c>
      <c r="M78" s="112">
        <v>94350077674</v>
      </c>
      <c r="N78" s="124" t="s">
        <v>872</v>
      </c>
      <c r="O78" s="176">
        <v>9957976646</v>
      </c>
      <c r="P78" s="24">
        <v>43685</v>
      </c>
      <c r="Q78" s="18" t="s">
        <v>141</v>
      </c>
      <c r="R78" s="18"/>
      <c r="S78" s="18"/>
      <c r="T78" s="18"/>
    </row>
    <row r="79" spans="1:20" ht="25.5" x14ac:dyDescent="0.3">
      <c r="A79" s="4">
        <v>75</v>
      </c>
      <c r="B79" s="180" t="s">
        <v>62</v>
      </c>
      <c r="C79" s="159" t="s">
        <v>834</v>
      </c>
      <c r="D79" s="163" t="s">
        <v>25</v>
      </c>
      <c r="E79" s="181"/>
      <c r="F79" s="163"/>
      <c r="G79" s="184">
        <v>42</v>
      </c>
      <c r="H79" s="184">
        <v>31</v>
      </c>
      <c r="I79" s="59">
        <f t="shared" si="1"/>
        <v>73</v>
      </c>
      <c r="J79" s="186">
        <v>9859004125</v>
      </c>
      <c r="K79" s="170" t="s">
        <v>80</v>
      </c>
      <c r="L79" s="112" t="s">
        <v>81</v>
      </c>
      <c r="M79" s="112">
        <v>9435217504</v>
      </c>
      <c r="N79" s="187" t="s">
        <v>873</v>
      </c>
      <c r="O79" s="188">
        <v>9854688627</v>
      </c>
      <c r="P79" s="24">
        <v>43686</v>
      </c>
      <c r="Q79" s="18" t="s">
        <v>142</v>
      </c>
      <c r="R79" s="18"/>
      <c r="S79" s="18"/>
      <c r="T79" s="18"/>
    </row>
    <row r="80" spans="1:20" ht="25.5" x14ac:dyDescent="0.3">
      <c r="A80" s="4">
        <v>76</v>
      </c>
      <c r="B80" s="180" t="s">
        <v>62</v>
      </c>
      <c r="C80" s="159" t="s">
        <v>835</v>
      </c>
      <c r="D80" s="163" t="s">
        <v>25</v>
      </c>
      <c r="E80" s="181"/>
      <c r="F80" s="163"/>
      <c r="G80" s="184">
        <v>65</v>
      </c>
      <c r="H80" s="184">
        <v>57</v>
      </c>
      <c r="I80" s="59">
        <f t="shared" si="1"/>
        <v>122</v>
      </c>
      <c r="J80" s="186">
        <v>9613301895</v>
      </c>
      <c r="K80" s="170" t="s">
        <v>870</v>
      </c>
      <c r="L80" s="112" t="s">
        <v>871</v>
      </c>
      <c r="M80" s="112">
        <v>94350077674</v>
      </c>
      <c r="N80" s="124" t="s">
        <v>133</v>
      </c>
      <c r="O80" s="176"/>
      <c r="P80" s="24">
        <v>43686</v>
      </c>
      <c r="Q80" s="18" t="s">
        <v>142</v>
      </c>
      <c r="R80" s="18"/>
      <c r="S80" s="18"/>
      <c r="T80" s="18"/>
    </row>
    <row r="81" spans="1:20" ht="25.5" x14ac:dyDescent="0.3">
      <c r="A81" s="4">
        <v>77</v>
      </c>
      <c r="B81" s="180" t="s">
        <v>62</v>
      </c>
      <c r="C81" s="159" t="s">
        <v>836</v>
      </c>
      <c r="D81" s="163" t="s">
        <v>25</v>
      </c>
      <c r="E81" s="181"/>
      <c r="F81" s="163"/>
      <c r="G81" s="184">
        <v>53</v>
      </c>
      <c r="H81" s="184">
        <v>49</v>
      </c>
      <c r="I81" s="59">
        <f t="shared" si="1"/>
        <v>102</v>
      </c>
      <c r="J81" s="186">
        <v>9678648830</v>
      </c>
      <c r="K81" s="170" t="s">
        <v>870</v>
      </c>
      <c r="L81" s="112" t="s">
        <v>871</v>
      </c>
      <c r="M81" s="112">
        <v>94350077674</v>
      </c>
      <c r="N81" s="124" t="s">
        <v>133</v>
      </c>
      <c r="O81" s="176"/>
      <c r="P81" s="24">
        <v>43687</v>
      </c>
      <c r="Q81" s="18" t="s">
        <v>137</v>
      </c>
      <c r="R81" s="18"/>
      <c r="S81" s="18"/>
      <c r="T81" s="18"/>
    </row>
    <row r="82" spans="1:20" x14ac:dyDescent="0.3">
      <c r="A82" s="4">
        <v>78</v>
      </c>
      <c r="B82" s="180" t="s">
        <v>62</v>
      </c>
      <c r="C82" s="159" t="s">
        <v>837</v>
      </c>
      <c r="D82" s="163" t="s">
        <v>25</v>
      </c>
      <c r="E82" s="181"/>
      <c r="F82" s="163"/>
      <c r="G82" s="183">
        <v>36</v>
      </c>
      <c r="H82" s="183">
        <v>48</v>
      </c>
      <c r="I82" s="59">
        <f t="shared" si="1"/>
        <v>84</v>
      </c>
      <c r="J82" s="186">
        <v>9854652738</v>
      </c>
      <c r="K82" s="170" t="s">
        <v>870</v>
      </c>
      <c r="L82" s="112" t="s">
        <v>871</v>
      </c>
      <c r="M82" s="112">
        <v>94350077674</v>
      </c>
      <c r="N82" s="124" t="s">
        <v>133</v>
      </c>
      <c r="O82" s="176"/>
      <c r="P82" s="24">
        <v>43690</v>
      </c>
      <c r="Q82" s="18" t="s">
        <v>139</v>
      </c>
      <c r="R82" s="18"/>
      <c r="S82" s="18"/>
      <c r="T82" s="18"/>
    </row>
    <row r="83" spans="1:20" x14ac:dyDescent="0.3">
      <c r="A83" s="4">
        <v>79</v>
      </c>
      <c r="B83" s="180" t="s">
        <v>62</v>
      </c>
      <c r="C83" s="159" t="s">
        <v>838</v>
      </c>
      <c r="D83" s="163" t="s">
        <v>25</v>
      </c>
      <c r="E83" s="181"/>
      <c r="F83" s="163"/>
      <c r="G83" s="183">
        <v>43</v>
      </c>
      <c r="H83" s="183">
        <v>33</v>
      </c>
      <c r="I83" s="59">
        <f t="shared" si="1"/>
        <v>76</v>
      </c>
      <c r="J83" s="186">
        <v>9859132952</v>
      </c>
      <c r="K83" s="163" t="s">
        <v>860</v>
      </c>
      <c r="L83" s="171" t="s">
        <v>861</v>
      </c>
      <c r="M83" s="171">
        <v>9435403578</v>
      </c>
      <c r="N83" s="124" t="s">
        <v>875</v>
      </c>
      <c r="O83" s="176">
        <v>9957719892</v>
      </c>
      <c r="P83" s="24">
        <v>43690</v>
      </c>
      <c r="Q83" s="18" t="s">
        <v>139</v>
      </c>
      <c r="R83" s="18"/>
      <c r="S83" s="18"/>
      <c r="T83" s="18"/>
    </row>
    <row r="84" spans="1:20" x14ac:dyDescent="0.3">
      <c r="A84" s="4">
        <v>80</v>
      </c>
      <c r="B84" s="180" t="s">
        <v>62</v>
      </c>
      <c r="C84" s="159" t="s">
        <v>839</v>
      </c>
      <c r="D84" s="163" t="s">
        <v>25</v>
      </c>
      <c r="E84" s="181"/>
      <c r="F84" s="163"/>
      <c r="G84" s="183">
        <v>36</v>
      </c>
      <c r="H84" s="183">
        <v>46</v>
      </c>
      <c r="I84" s="59">
        <f t="shared" si="1"/>
        <v>82</v>
      </c>
      <c r="J84" s="186">
        <v>9854188486</v>
      </c>
      <c r="K84" s="163" t="s">
        <v>860</v>
      </c>
      <c r="L84" s="171" t="s">
        <v>861</v>
      </c>
      <c r="M84" s="171">
        <v>9435403578</v>
      </c>
      <c r="N84" s="124" t="s">
        <v>876</v>
      </c>
      <c r="O84" s="176">
        <v>9678664569</v>
      </c>
      <c r="P84" s="24">
        <v>43691</v>
      </c>
      <c r="Q84" s="18" t="s">
        <v>140</v>
      </c>
      <c r="R84" s="18"/>
      <c r="S84" s="18"/>
      <c r="T84" s="18"/>
    </row>
    <row r="85" spans="1:20" x14ac:dyDescent="0.3">
      <c r="A85" s="4">
        <v>81</v>
      </c>
      <c r="B85" s="180" t="s">
        <v>62</v>
      </c>
      <c r="C85" s="159" t="s">
        <v>840</v>
      </c>
      <c r="D85" s="163" t="s">
        <v>25</v>
      </c>
      <c r="E85" s="181"/>
      <c r="F85" s="163"/>
      <c r="G85" s="184">
        <v>34</v>
      </c>
      <c r="H85" s="184">
        <v>30</v>
      </c>
      <c r="I85" s="59">
        <f t="shared" si="1"/>
        <v>64</v>
      </c>
      <c r="J85" s="186">
        <v>9577653115</v>
      </c>
      <c r="K85" s="163" t="s">
        <v>877</v>
      </c>
      <c r="L85" s="112" t="s">
        <v>878</v>
      </c>
      <c r="M85" s="112">
        <v>9435068475</v>
      </c>
      <c r="N85" s="124" t="s">
        <v>879</v>
      </c>
      <c r="O85" s="176">
        <v>9678779144</v>
      </c>
      <c r="P85" s="24">
        <v>43691</v>
      </c>
      <c r="Q85" s="18" t="s">
        <v>140</v>
      </c>
      <c r="R85" s="18"/>
      <c r="S85" s="18"/>
      <c r="T85" s="18"/>
    </row>
    <row r="86" spans="1:20" ht="27" x14ac:dyDescent="0.3">
      <c r="A86" s="4">
        <v>82</v>
      </c>
      <c r="B86" s="180" t="s">
        <v>62</v>
      </c>
      <c r="C86" s="116" t="s">
        <v>841</v>
      </c>
      <c r="D86" s="163" t="s">
        <v>25</v>
      </c>
      <c r="E86" s="135">
        <v>18305100701</v>
      </c>
      <c r="F86" s="116"/>
      <c r="G86" s="165">
        <v>19</v>
      </c>
      <c r="H86" s="166">
        <v>23</v>
      </c>
      <c r="I86" s="59">
        <f t="shared" si="1"/>
        <v>42</v>
      </c>
      <c r="J86" s="169">
        <v>9854107122</v>
      </c>
      <c r="K86" s="170" t="s">
        <v>80</v>
      </c>
      <c r="L86" s="112" t="s">
        <v>81</v>
      </c>
      <c r="M86" s="112">
        <v>9435217504</v>
      </c>
      <c r="N86" s="187" t="s">
        <v>873</v>
      </c>
      <c r="O86" s="188">
        <v>9854688627</v>
      </c>
      <c r="P86" s="24">
        <v>43693</v>
      </c>
      <c r="Q86" s="18" t="s">
        <v>142</v>
      </c>
      <c r="R86" s="18"/>
      <c r="S86" s="18"/>
      <c r="T86" s="18"/>
    </row>
    <row r="87" spans="1:20" x14ac:dyDescent="0.3">
      <c r="A87" s="4">
        <v>83</v>
      </c>
      <c r="B87" s="180" t="s">
        <v>62</v>
      </c>
      <c r="C87" s="116" t="s">
        <v>842</v>
      </c>
      <c r="D87" s="163" t="s">
        <v>25</v>
      </c>
      <c r="E87" s="135">
        <v>18305100702</v>
      </c>
      <c r="F87" s="116"/>
      <c r="G87" s="165">
        <v>18</v>
      </c>
      <c r="H87" s="166">
        <v>24</v>
      </c>
      <c r="I87" s="59">
        <f t="shared" si="1"/>
        <v>42</v>
      </c>
      <c r="J87" s="169">
        <v>9613965754</v>
      </c>
      <c r="K87" s="170" t="s">
        <v>870</v>
      </c>
      <c r="L87" s="112" t="s">
        <v>871</v>
      </c>
      <c r="M87" s="112">
        <v>94350077674</v>
      </c>
      <c r="N87" s="172" t="s">
        <v>205</v>
      </c>
      <c r="O87" s="173">
        <v>9854764693</v>
      </c>
      <c r="P87" s="24">
        <v>43693</v>
      </c>
      <c r="Q87" s="18" t="s">
        <v>142</v>
      </c>
      <c r="R87" s="18"/>
      <c r="S87" s="18"/>
      <c r="T87" s="18"/>
    </row>
    <row r="88" spans="1:20" x14ac:dyDescent="0.3">
      <c r="A88" s="4">
        <v>84</v>
      </c>
      <c r="B88" s="180" t="s">
        <v>62</v>
      </c>
      <c r="C88" s="116" t="s">
        <v>843</v>
      </c>
      <c r="D88" s="163" t="s">
        <v>25</v>
      </c>
      <c r="E88" s="135">
        <v>18305100703</v>
      </c>
      <c r="F88" s="116"/>
      <c r="G88" s="165">
        <v>20</v>
      </c>
      <c r="H88" s="166">
        <v>24</v>
      </c>
      <c r="I88" s="59">
        <f t="shared" si="1"/>
        <v>44</v>
      </c>
      <c r="J88" s="169">
        <v>9577839330</v>
      </c>
      <c r="K88" s="170" t="s">
        <v>870</v>
      </c>
      <c r="L88" s="112" t="s">
        <v>871</v>
      </c>
      <c r="M88" s="112">
        <v>94350077674</v>
      </c>
      <c r="N88" s="124" t="s">
        <v>880</v>
      </c>
      <c r="O88" s="176">
        <v>9678163327</v>
      </c>
      <c r="P88" s="24">
        <v>43693</v>
      </c>
      <c r="Q88" s="18" t="s">
        <v>142</v>
      </c>
      <c r="R88" s="18"/>
      <c r="S88" s="18"/>
      <c r="T88" s="18"/>
    </row>
    <row r="89" spans="1:20" x14ac:dyDescent="0.3">
      <c r="A89" s="4">
        <v>85</v>
      </c>
      <c r="B89" s="180" t="s">
        <v>62</v>
      </c>
      <c r="C89" s="116" t="s">
        <v>844</v>
      </c>
      <c r="D89" s="163" t="s">
        <v>25</v>
      </c>
      <c r="E89" s="135">
        <v>18305100704</v>
      </c>
      <c r="F89" s="116"/>
      <c r="G89" s="165">
        <v>27</v>
      </c>
      <c r="H89" s="166">
        <v>28</v>
      </c>
      <c r="I89" s="59">
        <f t="shared" si="1"/>
        <v>55</v>
      </c>
      <c r="J89" s="169">
        <v>9854213365</v>
      </c>
      <c r="K89" s="170" t="s">
        <v>870</v>
      </c>
      <c r="L89" s="112" t="s">
        <v>871</v>
      </c>
      <c r="M89" s="112">
        <v>94350077674</v>
      </c>
      <c r="N89" s="124" t="s">
        <v>872</v>
      </c>
      <c r="O89" s="176">
        <v>9957976646</v>
      </c>
      <c r="P89" s="24">
        <v>43694</v>
      </c>
      <c r="Q89" s="18" t="s">
        <v>137</v>
      </c>
      <c r="R89" s="18"/>
      <c r="S89" s="18"/>
      <c r="T89" s="18"/>
    </row>
    <row r="90" spans="1:20" ht="27" x14ac:dyDescent="0.3">
      <c r="A90" s="4">
        <v>86</v>
      </c>
      <c r="B90" s="180" t="s">
        <v>62</v>
      </c>
      <c r="C90" s="116" t="s">
        <v>845</v>
      </c>
      <c r="D90" s="163" t="s">
        <v>25</v>
      </c>
      <c r="E90" s="135">
        <v>18305100705</v>
      </c>
      <c r="F90" s="116"/>
      <c r="G90" s="165">
        <v>22</v>
      </c>
      <c r="H90" s="166">
        <v>23</v>
      </c>
      <c r="I90" s="59">
        <f t="shared" si="1"/>
        <v>45</v>
      </c>
      <c r="J90" s="169">
        <v>9864457689</v>
      </c>
      <c r="K90" s="170" t="s">
        <v>870</v>
      </c>
      <c r="L90" s="112" t="s">
        <v>871</v>
      </c>
      <c r="M90" s="112">
        <v>94350077674</v>
      </c>
      <c r="N90" s="124" t="s">
        <v>872</v>
      </c>
      <c r="O90" s="176">
        <v>9957976646</v>
      </c>
      <c r="P90" s="24">
        <v>43694</v>
      </c>
      <c r="Q90" s="18" t="s">
        <v>137</v>
      </c>
      <c r="R90" s="18"/>
      <c r="S90" s="18"/>
      <c r="T90" s="18"/>
    </row>
    <row r="91" spans="1:20" x14ac:dyDescent="0.3">
      <c r="A91" s="4">
        <v>87</v>
      </c>
      <c r="B91" s="180" t="s">
        <v>62</v>
      </c>
      <c r="C91" s="116" t="s">
        <v>846</v>
      </c>
      <c r="D91" s="163" t="s">
        <v>25</v>
      </c>
      <c r="E91" s="135">
        <v>18305100706</v>
      </c>
      <c r="F91" s="116"/>
      <c r="G91" s="165">
        <v>23</v>
      </c>
      <c r="H91" s="166">
        <v>23</v>
      </c>
      <c r="I91" s="59">
        <f t="shared" si="1"/>
        <v>46</v>
      </c>
      <c r="J91" s="169"/>
      <c r="K91" s="163" t="s">
        <v>860</v>
      </c>
      <c r="L91" s="171" t="s">
        <v>861</v>
      </c>
      <c r="M91" s="171">
        <v>9435403578</v>
      </c>
      <c r="N91" s="124" t="s">
        <v>881</v>
      </c>
      <c r="O91" s="176">
        <v>8011750560</v>
      </c>
      <c r="P91" s="24">
        <v>43696</v>
      </c>
      <c r="Q91" s="18" t="s">
        <v>138</v>
      </c>
      <c r="R91" s="18"/>
      <c r="S91" s="18"/>
      <c r="T91" s="18"/>
    </row>
    <row r="92" spans="1:20" ht="27" x14ac:dyDescent="0.3">
      <c r="A92" s="4">
        <v>88</v>
      </c>
      <c r="B92" s="180" t="s">
        <v>62</v>
      </c>
      <c r="C92" s="116" t="s">
        <v>847</v>
      </c>
      <c r="D92" s="163" t="s">
        <v>25</v>
      </c>
      <c r="E92" s="135">
        <v>18305100707</v>
      </c>
      <c r="F92" s="116"/>
      <c r="G92" s="165">
        <v>21</v>
      </c>
      <c r="H92" s="166">
        <v>24</v>
      </c>
      <c r="I92" s="59">
        <f t="shared" si="1"/>
        <v>45</v>
      </c>
      <c r="J92" s="169">
        <v>9401170555</v>
      </c>
      <c r="K92" s="163" t="s">
        <v>860</v>
      </c>
      <c r="L92" s="171" t="s">
        <v>861</v>
      </c>
      <c r="M92" s="171">
        <v>9435403578</v>
      </c>
      <c r="N92" s="124" t="s">
        <v>881</v>
      </c>
      <c r="O92" s="176">
        <v>8011750560</v>
      </c>
      <c r="P92" s="24">
        <v>43696</v>
      </c>
      <c r="Q92" s="18" t="s">
        <v>138</v>
      </c>
      <c r="R92" s="18"/>
      <c r="S92" s="18"/>
      <c r="T92" s="18"/>
    </row>
    <row r="93" spans="1:20" ht="27" x14ac:dyDescent="0.3">
      <c r="A93" s="4">
        <v>89</v>
      </c>
      <c r="B93" s="180" t="s">
        <v>62</v>
      </c>
      <c r="C93" s="116" t="s">
        <v>848</v>
      </c>
      <c r="D93" s="163" t="s">
        <v>25</v>
      </c>
      <c r="E93" s="135">
        <v>18305100708</v>
      </c>
      <c r="F93" s="116"/>
      <c r="G93" s="165">
        <v>31</v>
      </c>
      <c r="H93" s="166">
        <v>25</v>
      </c>
      <c r="I93" s="59">
        <f t="shared" si="1"/>
        <v>56</v>
      </c>
      <c r="J93" s="169">
        <v>9954514932</v>
      </c>
      <c r="K93" s="170" t="s">
        <v>80</v>
      </c>
      <c r="L93" s="112" t="s">
        <v>81</v>
      </c>
      <c r="M93" s="112">
        <v>9435217504</v>
      </c>
      <c r="N93" s="124" t="s">
        <v>882</v>
      </c>
      <c r="O93" s="176">
        <v>9678077123</v>
      </c>
      <c r="P93" s="24">
        <v>43696</v>
      </c>
      <c r="Q93" s="18" t="s">
        <v>138</v>
      </c>
      <c r="R93" s="18"/>
      <c r="S93" s="18"/>
      <c r="T93" s="18"/>
    </row>
    <row r="94" spans="1:20" x14ac:dyDescent="0.3">
      <c r="A94" s="4">
        <v>90</v>
      </c>
      <c r="B94" s="180" t="s">
        <v>62</v>
      </c>
      <c r="C94" s="116" t="s">
        <v>456</v>
      </c>
      <c r="D94" s="163" t="s">
        <v>25</v>
      </c>
      <c r="E94" s="135">
        <v>18305100709</v>
      </c>
      <c r="F94" s="116"/>
      <c r="G94" s="165">
        <v>20</v>
      </c>
      <c r="H94" s="166">
        <v>25</v>
      </c>
      <c r="I94" s="59">
        <f t="shared" si="1"/>
        <v>45</v>
      </c>
      <c r="J94" s="169">
        <v>9864363948</v>
      </c>
      <c r="K94" s="170" t="s">
        <v>80</v>
      </c>
      <c r="L94" s="112" t="s">
        <v>81</v>
      </c>
      <c r="M94" s="112">
        <v>9435217504</v>
      </c>
      <c r="N94" s="124" t="s">
        <v>882</v>
      </c>
      <c r="O94" s="176">
        <v>9678077123</v>
      </c>
      <c r="P94" s="24">
        <v>43698</v>
      </c>
      <c r="Q94" s="18" t="s">
        <v>140</v>
      </c>
      <c r="R94" s="18"/>
      <c r="S94" s="18"/>
      <c r="T94" s="18"/>
    </row>
    <row r="95" spans="1:20" ht="33" x14ac:dyDescent="0.3">
      <c r="A95" s="4">
        <v>91</v>
      </c>
      <c r="B95" s="180" t="s">
        <v>62</v>
      </c>
      <c r="C95" s="162" t="s">
        <v>849</v>
      </c>
      <c r="D95" s="163" t="s">
        <v>23</v>
      </c>
      <c r="E95" s="162" t="s">
        <v>850</v>
      </c>
      <c r="F95" s="162" t="s">
        <v>79</v>
      </c>
      <c r="G95" s="164">
        <v>99</v>
      </c>
      <c r="H95" s="164">
        <v>98</v>
      </c>
      <c r="I95" s="59">
        <f t="shared" si="1"/>
        <v>197</v>
      </c>
      <c r="J95" s="110" t="s">
        <v>883</v>
      </c>
      <c r="K95" s="170" t="s">
        <v>870</v>
      </c>
      <c r="L95" s="112" t="s">
        <v>871</v>
      </c>
      <c r="M95" s="112">
        <v>94350077674</v>
      </c>
      <c r="N95" s="124" t="s">
        <v>874</v>
      </c>
      <c r="O95" s="176">
        <v>8471909869</v>
      </c>
      <c r="P95" s="24" t="s">
        <v>1009</v>
      </c>
      <c r="Q95" s="18" t="s">
        <v>1010</v>
      </c>
      <c r="R95" s="18"/>
      <c r="S95" s="18"/>
      <c r="T95" s="18"/>
    </row>
    <row r="96" spans="1:20" ht="33" x14ac:dyDescent="0.3">
      <c r="A96" s="4">
        <v>92</v>
      </c>
      <c r="B96" s="180" t="s">
        <v>62</v>
      </c>
      <c r="C96" s="162" t="s">
        <v>851</v>
      </c>
      <c r="D96" s="163" t="s">
        <v>23</v>
      </c>
      <c r="E96" s="162" t="s">
        <v>852</v>
      </c>
      <c r="F96" s="162" t="s">
        <v>193</v>
      </c>
      <c r="G96" s="164">
        <v>158</v>
      </c>
      <c r="H96" s="164">
        <v>189</v>
      </c>
      <c r="I96" s="59">
        <f t="shared" si="1"/>
        <v>347</v>
      </c>
      <c r="J96" s="110" t="s">
        <v>884</v>
      </c>
      <c r="K96" s="170" t="s">
        <v>870</v>
      </c>
      <c r="L96" s="112" t="s">
        <v>871</v>
      </c>
      <c r="M96" s="112">
        <v>94350077674</v>
      </c>
      <c r="N96" s="124" t="s">
        <v>874</v>
      </c>
      <c r="O96" s="176">
        <v>8471909869</v>
      </c>
      <c r="P96" s="24" t="s">
        <v>1011</v>
      </c>
      <c r="Q96" s="18" t="s">
        <v>670</v>
      </c>
      <c r="R96" s="18"/>
      <c r="S96" s="18"/>
      <c r="T96" s="18"/>
    </row>
    <row r="97" spans="1:20" x14ac:dyDescent="0.3">
      <c r="A97" s="4">
        <v>93</v>
      </c>
      <c r="B97" s="180" t="s">
        <v>62</v>
      </c>
      <c r="C97" s="162" t="s">
        <v>853</v>
      </c>
      <c r="D97" s="163" t="s">
        <v>23</v>
      </c>
      <c r="E97" s="162" t="s">
        <v>854</v>
      </c>
      <c r="F97" s="162" t="s">
        <v>79</v>
      </c>
      <c r="G97" s="164">
        <v>50</v>
      </c>
      <c r="H97" s="164">
        <v>50</v>
      </c>
      <c r="I97" s="59">
        <f t="shared" si="1"/>
        <v>100</v>
      </c>
      <c r="J97" s="110" t="s">
        <v>885</v>
      </c>
      <c r="K97" s="170" t="s">
        <v>870</v>
      </c>
      <c r="L97" s="112" t="s">
        <v>871</v>
      </c>
      <c r="M97" s="112">
        <v>94350077674</v>
      </c>
      <c r="N97" s="172" t="s">
        <v>205</v>
      </c>
      <c r="O97" s="173">
        <v>9854764693</v>
      </c>
      <c r="P97" s="24">
        <v>43703</v>
      </c>
      <c r="Q97" s="18" t="s">
        <v>138</v>
      </c>
      <c r="R97" s="18"/>
      <c r="S97" s="18"/>
      <c r="T97" s="18"/>
    </row>
    <row r="98" spans="1:20" x14ac:dyDescent="0.3">
      <c r="A98" s="4">
        <v>94</v>
      </c>
      <c r="B98" s="180" t="s">
        <v>62</v>
      </c>
      <c r="C98" s="162" t="s">
        <v>855</v>
      </c>
      <c r="D98" s="163" t="s">
        <v>23</v>
      </c>
      <c r="E98" s="162" t="s">
        <v>856</v>
      </c>
      <c r="F98" s="162" t="s">
        <v>79</v>
      </c>
      <c r="G98" s="164">
        <v>52</v>
      </c>
      <c r="H98" s="164">
        <v>68</v>
      </c>
      <c r="I98" s="59">
        <f t="shared" si="1"/>
        <v>120</v>
      </c>
      <c r="J98" s="110" t="s">
        <v>886</v>
      </c>
      <c r="K98" s="170" t="s">
        <v>870</v>
      </c>
      <c r="L98" s="112" t="s">
        <v>871</v>
      </c>
      <c r="M98" s="112">
        <v>94350077674</v>
      </c>
      <c r="N98" s="124" t="s">
        <v>872</v>
      </c>
      <c r="O98" s="176">
        <v>9957976646</v>
      </c>
      <c r="P98" s="24">
        <v>43704</v>
      </c>
      <c r="Q98" s="18" t="s">
        <v>139</v>
      </c>
      <c r="R98" s="18"/>
      <c r="S98" s="18"/>
      <c r="T98" s="18"/>
    </row>
    <row r="99" spans="1:20" x14ac:dyDescent="0.3">
      <c r="A99" s="4">
        <v>95</v>
      </c>
      <c r="B99" s="180" t="s">
        <v>62</v>
      </c>
      <c r="C99" s="162" t="s">
        <v>857</v>
      </c>
      <c r="D99" s="163" t="s">
        <v>23</v>
      </c>
      <c r="E99" s="162" t="s">
        <v>858</v>
      </c>
      <c r="F99" s="162" t="s">
        <v>79</v>
      </c>
      <c r="G99" s="164">
        <v>97</v>
      </c>
      <c r="H99" s="164">
        <v>100</v>
      </c>
      <c r="I99" s="59">
        <f t="shared" si="1"/>
        <v>197</v>
      </c>
      <c r="J99" s="110" t="s">
        <v>887</v>
      </c>
      <c r="K99" s="170" t="s">
        <v>80</v>
      </c>
      <c r="L99" s="112" t="s">
        <v>81</v>
      </c>
      <c r="M99" s="112">
        <v>9435217504</v>
      </c>
      <c r="N99" s="124" t="s">
        <v>882</v>
      </c>
      <c r="O99" s="176">
        <v>9678077123</v>
      </c>
      <c r="P99" s="24">
        <v>43705</v>
      </c>
      <c r="Q99" s="18" t="s">
        <v>140</v>
      </c>
      <c r="R99" s="18"/>
      <c r="S99" s="18"/>
      <c r="T99" s="18"/>
    </row>
    <row r="100" spans="1:20" x14ac:dyDescent="0.3">
      <c r="A100" s="4">
        <v>96</v>
      </c>
      <c r="B100" s="180" t="s">
        <v>62</v>
      </c>
      <c r="C100" s="201" t="s">
        <v>1012</v>
      </c>
      <c r="D100" s="18" t="s">
        <v>25</v>
      </c>
      <c r="E100" s="200">
        <v>18305040301</v>
      </c>
      <c r="F100" s="201"/>
      <c r="G100" s="202">
        <v>23</v>
      </c>
      <c r="H100" s="202">
        <v>27</v>
      </c>
      <c r="I100" s="59">
        <f t="shared" si="1"/>
        <v>50</v>
      </c>
      <c r="J100" s="205">
        <v>9435468212</v>
      </c>
      <c r="K100" s="18" t="s">
        <v>80</v>
      </c>
      <c r="L100" s="112" t="s">
        <v>81</v>
      </c>
      <c r="M100" s="112">
        <v>9435217504</v>
      </c>
      <c r="N100" s="124" t="s">
        <v>882</v>
      </c>
      <c r="O100" s="176">
        <v>9678077123</v>
      </c>
      <c r="P100" s="24">
        <v>43706</v>
      </c>
      <c r="Q100" s="18" t="s">
        <v>141</v>
      </c>
      <c r="R100" s="18"/>
      <c r="S100" s="18"/>
      <c r="T100" s="18"/>
    </row>
    <row r="101" spans="1:20" x14ac:dyDescent="0.3">
      <c r="A101" s="4">
        <v>97</v>
      </c>
      <c r="B101" s="180" t="s">
        <v>62</v>
      </c>
      <c r="C101" s="201" t="s">
        <v>1013</v>
      </c>
      <c r="D101" s="18" t="s">
        <v>25</v>
      </c>
      <c r="E101" s="200">
        <v>18305040302</v>
      </c>
      <c r="F101" s="201"/>
      <c r="G101" s="202">
        <v>21</v>
      </c>
      <c r="H101" s="202">
        <v>21</v>
      </c>
      <c r="I101" s="59">
        <f t="shared" si="1"/>
        <v>42</v>
      </c>
      <c r="J101" s="205">
        <v>9859405560</v>
      </c>
      <c r="K101" s="18" t="s">
        <v>80</v>
      </c>
      <c r="L101" s="112" t="s">
        <v>81</v>
      </c>
      <c r="M101" s="112">
        <v>9435217504</v>
      </c>
      <c r="N101" s="124" t="s">
        <v>882</v>
      </c>
      <c r="O101" s="176">
        <v>9678077123</v>
      </c>
      <c r="P101" s="24">
        <v>43706</v>
      </c>
      <c r="Q101" s="18" t="s">
        <v>141</v>
      </c>
      <c r="R101" s="18"/>
      <c r="S101" s="18"/>
      <c r="T101" s="18"/>
    </row>
    <row r="102" spans="1:20" x14ac:dyDescent="0.3">
      <c r="A102" s="4">
        <v>98</v>
      </c>
      <c r="B102" s="180" t="s">
        <v>62</v>
      </c>
      <c r="C102" s="201" t="s">
        <v>1014</v>
      </c>
      <c r="D102" s="18" t="s">
        <v>25</v>
      </c>
      <c r="E102" s="203">
        <v>18305040303</v>
      </c>
      <c r="F102" s="201"/>
      <c r="G102" s="204">
        <v>23</v>
      </c>
      <c r="H102" s="204">
        <v>34</v>
      </c>
      <c r="I102" s="59">
        <f t="shared" si="1"/>
        <v>57</v>
      </c>
      <c r="J102" s="205">
        <v>9577456018</v>
      </c>
      <c r="K102" s="18" t="s">
        <v>80</v>
      </c>
      <c r="L102" s="112" t="s">
        <v>81</v>
      </c>
      <c r="M102" s="112">
        <v>9435217504</v>
      </c>
      <c r="N102" s="124" t="s">
        <v>882</v>
      </c>
      <c r="O102" s="176">
        <v>9678077123</v>
      </c>
      <c r="P102" s="24">
        <v>43706</v>
      </c>
      <c r="Q102" s="18" t="s">
        <v>141</v>
      </c>
      <c r="R102" s="18"/>
      <c r="S102" s="18"/>
      <c r="T102" s="18"/>
    </row>
    <row r="103" spans="1:20" ht="42.75" x14ac:dyDescent="0.3">
      <c r="A103" s="4">
        <v>99</v>
      </c>
      <c r="B103" s="180" t="s">
        <v>62</v>
      </c>
      <c r="C103" s="201" t="s">
        <v>1015</v>
      </c>
      <c r="D103" s="18" t="s">
        <v>25</v>
      </c>
      <c r="E103" s="203">
        <v>18305040304</v>
      </c>
      <c r="F103" s="201"/>
      <c r="G103" s="202">
        <v>32</v>
      </c>
      <c r="H103" s="202">
        <v>48</v>
      </c>
      <c r="I103" s="59">
        <f t="shared" si="1"/>
        <v>80</v>
      </c>
      <c r="J103" s="205">
        <v>9957520185</v>
      </c>
      <c r="K103" s="18" t="s">
        <v>80</v>
      </c>
      <c r="L103" s="112" t="s">
        <v>81</v>
      </c>
      <c r="M103" s="112">
        <v>9435217504</v>
      </c>
      <c r="N103" s="124" t="s">
        <v>882</v>
      </c>
      <c r="O103" s="176">
        <v>9678077123</v>
      </c>
      <c r="P103" s="24">
        <v>43707</v>
      </c>
      <c r="Q103" s="18" t="s">
        <v>142</v>
      </c>
      <c r="R103" s="18"/>
      <c r="S103" s="18"/>
      <c r="T103" s="18"/>
    </row>
    <row r="104" spans="1:20" x14ac:dyDescent="0.3">
      <c r="A104" s="4">
        <v>100</v>
      </c>
      <c r="B104" s="180" t="s">
        <v>62</v>
      </c>
      <c r="C104" s="201" t="s">
        <v>1016</v>
      </c>
      <c r="D104" s="18" t="s">
        <v>25</v>
      </c>
      <c r="E104" s="203">
        <v>18305040305</v>
      </c>
      <c r="F104" s="201"/>
      <c r="G104" s="204">
        <v>21</v>
      </c>
      <c r="H104" s="204">
        <v>19</v>
      </c>
      <c r="I104" s="59">
        <f t="shared" si="1"/>
        <v>40</v>
      </c>
      <c r="J104" s="205">
        <v>7399938756</v>
      </c>
      <c r="K104" s="170" t="s">
        <v>870</v>
      </c>
      <c r="L104" s="112" t="s">
        <v>871</v>
      </c>
      <c r="M104" s="112">
        <v>94350077674</v>
      </c>
      <c r="N104" s="124" t="s">
        <v>880</v>
      </c>
      <c r="O104" s="176">
        <v>9678163327</v>
      </c>
      <c r="P104" s="24">
        <v>43707</v>
      </c>
      <c r="Q104" s="18" t="s">
        <v>142</v>
      </c>
      <c r="R104" s="18"/>
      <c r="S104" s="18"/>
      <c r="T104" s="18"/>
    </row>
    <row r="105" spans="1:20" x14ac:dyDescent="0.3">
      <c r="A105" s="4">
        <v>101</v>
      </c>
      <c r="B105" s="180" t="s">
        <v>62</v>
      </c>
      <c r="C105" s="201" t="s">
        <v>1017</v>
      </c>
      <c r="D105" s="18" t="s">
        <v>25</v>
      </c>
      <c r="E105" s="203">
        <v>18305040306</v>
      </c>
      <c r="F105" s="201"/>
      <c r="G105" s="204">
        <v>33</v>
      </c>
      <c r="H105" s="204">
        <v>37</v>
      </c>
      <c r="I105" s="59">
        <f t="shared" si="1"/>
        <v>70</v>
      </c>
      <c r="J105" s="205">
        <v>9854455465</v>
      </c>
      <c r="K105" s="170" t="s">
        <v>870</v>
      </c>
      <c r="L105" s="112" t="s">
        <v>871</v>
      </c>
      <c r="M105" s="112">
        <v>94350077674</v>
      </c>
      <c r="N105" s="124" t="s">
        <v>872</v>
      </c>
      <c r="O105" s="176">
        <v>9957976646</v>
      </c>
      <c r="P105" s="24">
        <v>43707</v>
      </c>
      <c r="Q105" s="18" t="s">
        <v>142</v>
      </c>
      <c r="R105" s="18"/>
      <c r="S105" s="18"/>
      <c r="T105" s="18"/>
    </row>
    <row r="106" spans="1:20" ht="28.5" x14ac:dyDescent="0.3">
      <c r="A106" s="4">
        <v>102</v>
      </c>
      <c r="B106" s="180" t="s">
        <v>62</v>
      </c>
      <c r="C106" s="201" t="s">
        <v>1018</v>
      </c>
      <c r="D106" s="18" t="s">
        <v>25</v>
      </c>
      <c r="E106" s="203">
        <v>18305040307</v>
      </c>
      <c r="F106" s="201"/>
      <c r="G106" s="204">
        <v>28</v>
      </c>
      <c r="H106" s="204">
        <v>37</v>
      </c>
      <c r="I106" s="59">
        <f t="shared" si="1"/>
        <v>65</v>
      </c>
      <c r="J106" s="205">
        <v>9957240463</v>
      </c>
      <c r="K106" s="170" t="s">
        <v>870</v>
      </c>
      <c r="L106" s="112" t="s">
        <v>871</v>
      </c>
      <c r="M106" s="112">
        <v>94350077674</v>
      </c>
      <c r="N106" s="124" t="s">
        <v>880</v>
      </c>
      <c r="O106" s="176">
        <v>9678163327</v>
      </c>
      <c r="P106" s="24">
        <v>43708</v>
      </c>
      <c r="Q106" s="18" t="s">
        <v>137</v>
      </c>
      <c r="R106" s="18"/>
      <c r="S106" s="18"/>
      <c r="T106" s="18"/>
    </row>
    <row r="107" spans="1:20" ht="28.5" x14ac:dyDescent="0.3">
      <c r="A107" s="4">
        <v>103</v>
      </c>
      <c r="B107" s="180" t="s">
        <v>62</v>
      </c>
      <c r="C107" s="201" t="s">
        <v>1019</v>
      </c>
      <c r="D107" s="18" t="s">
        <v>25</v>
      </c>
      <c r="E107" s="203">
        <v>18305040308</v>
      </c>
      <c r="F107" s="201"/>
      <c r="G107" s="202">
        <v>44</v>
      </c>
      <c r="H107" s="202">
        <v>48</v>
      </c>
      <c r="I107" s="59">
        <f t="shared" si="1"/>
        <v>92</v>
      </c>
      <c r="J107" s="205">
        <v>9707573466</v>
      </c>
      <c r="K107" s="170" t="s">
        <v>870</v>
      </c>
      <c r="L107" s="112" t="s">
        <v>871</v>
      </c>
      <c r="M107" s="112">
        <v>94350077674</v>
      </c>
      <c r="N107" s="124" t="s">
        <v>872</v>
      </c>
      <c r="O107" s="176">
        <v>9957976646</v>
      </c>
      <c r="P107" s="24">
        <v>43708</v>
      </c>
      <c r="Q107" s="18" t="s">
        <v>137</v>
      </c>
      <c r="R107" s="18"/>
      <c r="S107" s="18"/>
      <c r="T107" s="18"/>
    </row>
    <row r="108" spans="1:20" x14ac:dyDescent="0.3">
      <c r="A108" s="4">
        <v>104</v>
      </c>
      <c r="B108" s="180"/>
      <c r="C108" s="201"/>
      <c r="D108" s="18"/>
      <c r="E108" s="203"/>
      <c r="F108" s="201"/>
      <c r="G108" s="204"/>
      <c r="H108" s="204"/>
      <c r="I108" s="59">
        <f t="shared" si="1"/>
        <v>0</v>
      </c>
      <c r="J108" s="205"/>
      <c r="K108" s="170"/>
      <c r="L108" s="112"/>
      <c r="M108" s="112"/>
      <c r="N108" s="124"/>
      <c r="O108" s="176"/>
      <c r="P108" s="176"/>
      <c r="Q108" s="18"/>
      <c r="R108" s="18"/>
      <c r="S108" s="18"/>
      <c r="T108" s="18"/>
    </row>
    <row r="109" spans="1:20" x14ac:dyDescent="0.3">
      <c r="A109" s="4">
        <v>105</v>
      </c>
      <c r="B109" s="180"/>
      <c r="C109" s="201"/>
      <c r="D109" s="18"/>
      <c r="E109" s="203"/>
      <c r="F109" s="201"/>
      <c r="G109" s="204"/>
      <c r="H109" s="204"/>
      <c r="I109" s="59">
        <f t="shared" si="1"/>
        <v>0</v>
      </c>
      <c r="J109" s="205"/>
      <c r="K109" s="170"/>
      <c r="L109" s="112"/>
      <c r="M109" s="112"/>
      <c r="N109" s="124"/>
      <c r="O109" s="176"/>
      <c r="P109" s="176"/>
      <c r="Q109" s="18"/>
      <c r="R109" s="18"/>
      <c r="S109" s="18"/>
      <c r="T109" s="18"/>
    </row>
    <row r="110" spans="1:20" x14ac:dyDescent="0.3">
      <c r="A110" s="4">
        <v>106</v>
      </c>
      <c r="B110" s="180"/>
      <c r="C110" s="201"/>
      <c r="D110" s="18"/>
      <c r="E110" s="203"/>
      <c r="F110" s="201"/>
      <c r="G110" s="204"/>
      <c r="H110" s="204"/>
      <c r="I110" s="59">
        <f t="shared" si="1"/>
        <v>0</v>
      </c>
      <c r="J110" s="205"/>
      <c r="K110" s="170"/>
      <c r="L110" s="112"/>
      <c r="M110" s="112"/>
      <c r="N110" s="124"/>
      <c r="O110" s="176"/>
      <c r="P110" s="176"/>
      <c r="Q110" s="18"/>
      <c r="R110" s="18"/>
      <c r="S110" s="18"/>
      <c r="T110" s="18"/>
    </row>
    <row r="111" spans="1:20" x14ac:dyDescent="0.3">
      <c r="A111" s="4">
        <v>107</v>
      </c>
      <c r="B111" s="180"/>
      <c r="C111" s="201"/>
      <c r="D111" s="18"/>
      <c r="E111" s="203"/>
      <c r="F111" s="201"/>
      <c r="G111" s="204"/>
      <c r="H111" s="204"/>
      <c r="I111" s="59">
        <f t="shared" si="1"/>
        <v>0</v>
      </c>
      <c r="J111" s="205"/>
      <c r="K111" s="170"/>
      <c r="L111" s="112"/>
      <c r="M111" s="112"/>
      <c r="N111" s="124"/>
      <c r="O111" s="176"/>
      <c r="P111" s="176"/>
      <c r="Q111" s="18"/>
      <c r="R111" s="18"/>
      <c r="S111" s="18"/>
      <c r="T111" s="18"/>
    </row>
    <row r="112" spans="1:20" x14ac:dyDescent="0.3">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x14ac:dyDescent="0.3">
      <c r="A165" s="21" t="s">
        <v>11</v>
      </c>
      <c r="B165" s="39"/>
      <c r="C165" s="21">
        <f>COUNTIFS(C5:C164,"*")</f>
        <v>101</v>
      </c>
      <c r="D165" s="21"/>
      <c r="E165" s="13"/>
      <c r="F165" s="21"/>
      <c r="G165" s="60">
        <f>SUM(G5:G164)</f>
        <v>2960</v>
      </c>
      <c r="H165" s="60">
        <f>SUM(H5:H164)</f>
        <v>3120</v>
      </c>
      <c r="I165" s="60">
        <f>SUM(I5:I164)</f>
        <v>6080</v>
      </c>
      <c r="J165" s="21"/>
      <c r="K165" s="21"/>
      <c r="L165" s="21"/>
      <c r="M165" s="21"/>
      <c r="N165" s="21"/>
      <c r="O165" s="21"/>
      <c r="P165" s="14"/>
      <c r="Q165" s="21"/>
      <c r="R165" s="21"/>
      <c r="S165" s="21"/>
      <c r="T165" s="12"/>
    </row>
    <row r="166" spans="1:20" x14ac:dyDescent="0.3">
      <c r="A166" s="44" t="s">
        <v>62</v>
      </c>
      <c r="B166" s="10">
        <f>COUNTIF(B$5:B$164,"Team 1")</f>
        <v>39</v>
      </c>
      <c r="C166" s="44" t="s">
        <v>25</v>
      </c>
      <c r="D166" s="10">
        <f>COUNTIF(D5:D164,"Anganwadi")</f>
        <v>74</v>
      </c>
    </row>
    <row r="167" spans="1:20" x14ac:dyDescent="0.3">
      <c r="A167" s="44" t="s">
        <v>63</v>
      </c>
      <c r="B167" s="10">
        <f>COUNTIF(B$6:B$164,"Team 2")</f>
        <v>61</v>
      </c>
      <c r="C167" s="44" t="s">
        <v>23</v>
      </c>
      <c r="D167" s="10">
        <f>COUNTIF(D5:D164,"School")</f>
        <v>27</v>
      </c>
    </row>
  </sheetData>
  <sheetProtection password="8527" sheet="1" objects="1" scenarios="1"/>
  <mergeCells count="20">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G67" activePane="bottomRight" state="frozen"/>
      <selection pane="topRight" activeCell="C1" sqref="C1"/>
      <selection pane="bottomLeft" activeCell="A5" sqref="A5"/>
      <selection pane="bottomRight" activeCell="N79" sqref="N79"/>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281" t="s">
        <v>70</v>
      </c>
      <c r="B1" s="281"/>
      <c r="C1" s="281"/>
      <c r="D1" s="55"/>
      <c r="E1" s="55"/>
      <c r="F1" s="55"/>
      <c r="G1" s="55"/>
      <c r="H1" s="55"/>
      <c r="I1" s="55"/>
      <c r="J1" s="55"/>
      <c r="K1" s="55"/>
      <c r="L1" s="55"/>
      <c r="M1" s="283"/>
      <c r="N1" s="283"/>
      <c r="O1" s="283"/>
      <c r="P1" s="283"/>
      <c r="Q1" s="283"/>
      <c r="R1" s="283"/>
      <c r="S1" s="283"/>
      <c r="T1" s="283"/>
    </row>
    <row r="2" spans="1:20" x14ac:dyDescent="0.3">
      <c r="A2" s="277" t="s">
        <v>59</v>
      </c>
      <c r="B2" s="278"/>
      <c r="C2" s="278"/>
      <c r="D2" s="25">
        <v>43709</v>
      </c>
      <c r="E2" s="22"/>
      <c r="F2" s="22"/>
      <c r="G2" s="22"/>
      <c r="H2" s="22"/>
      <c r="I2" s="22"/>
      <c r="J2" s="22"/>
      <c r="K2" s="22"/>
      <c r="L2" s="22"/>
      <c r="M2" s="22"/>
      <c r="N2" s="22"/>
      <c r="O2" s="22"/>
      <c r="P2" s="22"/>
      <c r="Q2" s="22"/>
      <c r="R2" s="22"/>
      <c r="S2" s="22"/>
    </row>
    <row r="3" spans="1:20" ht="24" customHeight="1" x14ac:dyDescent="0.3">
      <c r="A3" s="273" t="s">
        <v>14</v>
      </c>
      <c r="B3" s="275" t="s">
        <v>61</v>
      </c>
      <c r="C3" s="272" t="s">
        <v>7</v>
      </c>
      <c r="D3" s="272" t="s">
        <v>55</v>
      </c>
      <c r="E3" s="272" t="s">
        <v>16</v>
      </c>
      <c r="F3" s="279" t="s">
        <v>17</v>
      </c>
      <c r="G3" s="272" t="s">
        <v>8</v>
      </c>
      <c r="H3" s="272"/>
      <c r="I3" s="272"/>
      <c r="J3" s="272" t="s">
        <v>31</v>
      </c>
      <c r="K3" s="275" t="s">
        <v>33</v>
      </c>
      <c r="L3" s="275" t="s">
        <v>50</v>
      </c>
      <c r="M3" s="275" t="s">
        <v>51</v>
      </c>
      <c r="N3" s="275" t="s">
        <v>34</v>
      </c>
      <c r="O3" s="275" t="s">
        <v>35</v>
      </c>
      <c r="P3" s="273" t="s">
        <v>54</v>
      </c>
      <c r="Q3" s="272" t="s">
        <v>52</v>
      </c>
      <c r="R3" s="272" t="s">
        <v>32</v>
      </c>
      <c r="S3" s="272" t="s">
        <v>53</v>
      </c>
      <c r="T3" s="272" t="s">
        <v>13</v>
      </c>
    </row>
    <row r="4" spans="1:20" ht="25.5" customHeight="1" x14ac:dyDescent="0.3">
      <c r="A4" s="273"/>
      <c r="B4" s="280"/>
      <c r="C4" s="272"/>
      <c r="D4" s="272"/>
      <c r="E4" s="272"/>
      <c r="F4" s="279"/>
      <c r="G4" s="23" t="s">
        <v>9</v>
      </c>
      <c r="H4" s="23" t="s">
        <v>10</v>
      </c>
      <c r="I4" s="23" t="s">
        <v>11</v>
      </c>
      <c r="J4" s="272"/>
      <c r="K4" s="276"/>
      <c r="L4" s="276"/>
      <c r="M4" s="276"/>
      <c r="N4" s="276"/>
      <c r="O4" s="276"/>
      <c r="P4" s="273"/>
      <c r="Q4" s="273"/>
      <c r="R4" s="272"/>
      <c r="S4" s="272"/>
      <c r="T4" s="272"/>
    </row>
    <row r="5" spans="1:20" ht="30" x14ac:dyDescent="0.3">
      <c r="A5" s="4">
        <v>1</v>
      </c>
      <c r="B5" s="17" t="s">
        <v>62</v>
      </c>
      <c r="C5" s="189" t="s">
        <v>888</v>
      </c>
      <c r="D5" s="18" t="s">
        <v>23</v>
      </c>
      <c r="E5" s="190">
        <v>18100502201</v>
      </c>
      <c r="F5" s="189" t="s">
        <v>79</v>
      </c>
      <c r="G5" s="191">
        <v>48</v>
      </c>
      <c r="H5" s="192">
        <v>46</v>
      </c>
      <c r="I5" s="61">
        <f>SUM(G5:H5)</f>
        <v>94</v>
      </c>
      <c r="J5" s="122" t="s">
        <v>954</v>
      </c>
      <c r="K5" s="18" t="s">
        <v>955</v>
      </c>
      <c r="L5" s="96" t="s">
        <v>956</v>
      </c>
      <c r="M5" s="96">
        <v>8876878434</v>
      </c>
      <c r="N5" s="18" t="s">
        <v>957</v>
      </c>
      <c r="O5" s="72">
        <v>8752928449</v>
      </c>
      <c r="P5" s="49">
        <v>43711</v>
      </c>
      <c r="Q5" s="48" t="s">
        <v>140</v>
      </c>
      <c r="R5" s="48"/>
      <c r="S5" s="18"/>
      <c r="T5" s="18"/>
    </row>
    <row r="6" spans="1:20" x14ac:dyDescent="0.3">
      <c r="A6" s="4">
        <v>2</v>
      </c>
      <c r="B6" s="17" t="s">
        <v>62</v>
      </c>
      <c r="C6" s="155" t="s">
        <v>889</v>
      </c>
      <c r="D6" s="92" t="s">
        <v>25</v>
      </c>
      <c r="E6" s="153">
        <v>18305101801</v>
      </c>
      <c r="F6" s="155" t="s">
        <v>890</v>
      </c>
      <c r="G6" s="155">
        <v>15</v>
      </c>
      <c r="H6" s="193">
        <v>15</v>
      </c>
      <c r="I6" s="61">
        <f t="shared" ref="I6:I69" si="0">SUM(G6:H6)</f>
        <v>30</v>
      </c>
      <c r="J6" s="193">
        <v>9401872502</v>
      </c>
      <c r="K6" s="18" t="s">
        <v>958</v>
      </c>
      <c r="L6" s="18" t="s">
        <v>959</v>
      </c>
      <c r="M6" s="96">
        <v>7896330799</v>
      </c>
      <c r="N6" s="18"/>
      <c r="O6" s="18"/>
      <c r="P6" s="49">
        <v>43711</v>
      </c>
      <c r="Q6" s="48" t="s">
        <v>140</v>
      </c>
      <c r="R6" s="48"/>
      <c r="S6" s="18"/>
      <c r="T6" s="18"/>
    </row>
    <row r="7" spans="1:20" x14ac:dyDescent="0.3">
      <c r="A7" s="4">
        <v>3</v>
      </c>
      <c r="B7" s="17" t="s">
        <v>62</v>
      </c>
      <c r="C7" s="155" t="s">
        <v>891</v>
      </c>
      <c r="D7" s="92" t="s">
        <v>25</v>
      </c>
      <c r="E7" s="153">
        <v>18305101802</v>
      </c>
      <c r="F7" s="155" t="s">
        <v>890</v>
      </c>
      <c r="G7" s="155">
        <v>15</v>
      </c>
      <c r="H7" s="193">
        <v>25</v>
      </c>
      <c r="I7" s="61">
        <f t="shared" si="0"/>
        <v>40</v>
      </c>
      <c r="J7" s="193">
        <v>9401853121</v>
      </c>
      <c r="K7" s="18" t="s">
        <v>958</v>
      </c>
      <c r="L7" s="18" t="s">
        <v>959</v>
      </c>
      <c r="M7" s="96">
        <v>7896330799</v>
      </c>
      <c r="N7" s="18"/>
      <c r="O7" s="18"/>
      <c r="P7" s="49">
        <v>43712</v>
      </c>
      <c r="Q7" s="48" t="s">
        <v>141</v>
      </c>
      <c r="R7" s="48"/>
      <c r="S7" s="18"/>
      <c r="T7" s="18"/>
    </row>
    <row r="8" spans="1:20" ht="30" x14ac:dyDescent="0.3">
      <c r="A8" s="4">
        <v>4</v>
      </c>
      <c r="B8" s="17" t="s">
        <v>62</v>
      </c>
      <c r="C8" s="156" t="s">
        <v>892</v>
      </c>
      <c r="D8" s="73" t="s">
        <v>23</v>
      </c>
      <c r="E8" s="156" t="s">
        <v>893</v>
      </c>
      <c r="F8" s="156" t="s">
        <v>79</v>
      </c>
      <c r="G8" s="194">
        <v>50</v>
      </c>
      <c r="H8" s="194">
        <v>44</v>
      </c>
      <c r="I8" s="61">
        <f t="shared" si="0"/>
        <v>94</v>
      </c>
      <c r="J8" s="122" t="s">
        <v>960</v>
      </c>
      <c r="K8" s="18" t="s">
        <v>955</v>
      </c>
      <c r="L8" s="96" t="s">
        <v>956</v>
      </c>
      <c r="M8" s="96">
        <v>8876878434</v>
      </c>
      <c r="N8" s="72" t="s">
        <v>961</v>
      </c>
      <c r="O8" s="72">
        <v>9435818796</v>
      </c>
      <c r="P8" s="49">
        <v>43712</v>
      </c>
      <c r="Q8" s="48" t="s">
        <v>141</v>
      </c>
      <c r="R8" s="48"/>
      <c r="S8" s="18"/>
      <c r="T8" s="18"/>
    </row>
    <row r="9" spans="1:20" x14ac:dyDescent="0.3">
      <c r="A9" s="4">
        <v>5</v>
      </c>
      <c r="B9" s="17" t="s">
        <v>62</v>
      </c>
      <c r="C9" s="155" t="s">
        <v>894</v>
      </c>
      <c r="D9" s="79" t="s">
        <v>25</v>
      </c>
      <c r="E9" s="153">
        <v>18305101803</v>
      </c>
      <c r="F9" s="155" t="s">
        <v>890</v>
      </c>
      <c r="G9" s="155">
        <v>15</v>
      </c>
      <c r="H9" s="193">
        <v>24</v>
      </c>
      <c r="I9" s="61">
        <f t="shared" si="0"/>
        <v>39</v>
      </c>
      <c r="J9" s="193"/>
      <c r="K9" s="18" t="s">
        <v>958</v>
      </c>
      <c r="L9" s="18" t="s">
        <v>959</v>
      </c>
      <c r="M9" s="96">
        <v>7896330799</v>
      </c>
      <c r="N9" s="18" t="s">
        <v>962</v>
      </c>
      <c r="O9" s="18">
        <v>9401796795</v>
      </c>
      <c r="P9" s="49">
        <v>43713</v>
      </c>
      <c r="Q9" s="48" t="s">
        <v>142</v>
      </c>
      <c r="R9" s="48"/>
      <c r="S9" s="18"/>
      <c r="T9" s="18"/>
    </row>
    <row r="10" spans="1:20" x14ac:dyDescent="0.3">
      <c r="A10" s="4">
        <v>6</v>
      </c>
      <c r="B10" s="17" t="s">
        <v>62</v>
      </c>
      <c r="C10" s="155" t="s">
        <v>895</v>
      </c>
      <c r="D10" s="18" t="s">
        <v>25</v>
      </c>
      <c r="E10" s="153">
        <v>18305101804</v>
      </c>
      <c r="F10" s="155" t="s">
        <v>890</v>
      </c>
      <c r="G10" s="155">
        <v>21</v>
      </c>
      <c r="H10" s="193">
        <v>20</v>
      </c>
      <c r="I10" s="61">
        <f t="shared" si="0"/>
        <v>41</v>
      </c>
      <c r="J10" s="193">
        <v>9401505123</v>
      </c>
      <c r="K10" s="18" t="s">
        <v>958</v>
      </c>
      <c r="L10" s="18" t="s">
        <v>959</v>
      </c>
      <c r="M10" s="96">
        <v>7896330799</v>
      </c>
      <c r="N10" s="18" t="s">
        <v>962</v>
      </c>
      <c r="O10" s="18">
        <v>9401796795</v>
      </c>
      <c r="P10" s="49">
        <v>43713</v>
      </c>
      <c r="Q10" s="48" t="s">
        <v>142</v>
      </c>
      <c r="R10" s="48"/>
      <c r="S10" s="18"/>
      <c r="T10" s="18"/>
    </row>
    <row r="11" spans="1:20" ht="33" x14ac:dyDescent="0.3">
      <c r="A11" s="4">
        <v>7</v>
      </c>
      <c r="B11" s="17" t="s">
        <v>62</v>
      </c>
      <c r="C11" s="121" t="s">
        <v>896</v>
      </c>
      <c r="D11" s="91" t="s">
        <v>23</v>
      </c>
      <c r="E11" s="190">
        <v>18100502601</v>
      </c>
      <c r="F11" s="121" t="s">
        <v>193</v>
      </c>
      <c r="G11" s="79">
        <v>176</v>
      </c>
      <c r="H11" s="79">
        <v>90</v>
      </c>
      <c r="I11" s="61">
        <f t="shared" si="0"/>
        <v>266</v>
      </c>
      <c r="J11" s="192">
        <v>9401012337</v>
      </c>
      <c r="K11" s="18" t="s">
        <v>958</v>
      </c>
      <c r="L11" s="18" t="s">
        <v>959</v>
      </c>
      <c r="M11" s="96">
        <v>7896330799</v>
      </c>
      <c r="N11" s="18"/>
      <c r="O11" s="18"/>
      <c r="P11" s="49" t="s">
        <v>1020</v>
      </c>
      <c r="Q11" s="48" t="s">
        <v>670</v>
      </c>
      <c r="R11" s="48"/>
      <c r="S11" s="18"/>
      <c r="T11" s="18"/>
    </row>
    <row r="12" spans="1:20" ht="27" x14ac:dyDescent="0.3">
      <c r="A12" s="4">
        <v>8</v>
      </c>
      <c r="B12" s="17" t="s">
        <v>62</v>
      </c>
      <c r="C12" s="155" t="s">
        <v>897</v>
      </c>
      <c r="D12" s="18" t="s">
        <v>25</v>
      </c>
      <c r="E12" s="153">
        <v>18305101805</v>
      </c>
      <c r="F12" s="155" t="s">
        <v>890</v>
      </c>
      <c r="G12" s="155">
        <v>16</v>
      </c>
      <c r="H12" s="193">
        <v>19</v>
      </c>
      <c r="I12" s="61">
        <f t="shared" si="0"/>
        <v>35</v>
      </c>
      <c r="J12" s="193">
        <v>9401440572</v>
      </c>
      <c r="K12" s="18" t="s">
        <v>958</v>
      </c>
      <c r="L12" s="18" t="s">
        <v>959</v>
      </c>
      <c r="M12" s="96">
        <v>7896330799</v>
      </c>
      <c r="N12" s="18"/>
      <c r="O12" s="18"/>
      <c r="P12" s="49">
        <v>43716</v>
      </c>
      <c r="Q12" s="48" t="s">
        <v>138</v>
      </c>
      <c r="R12" s="48"/>
      <c r="S12" s="18"/>
      <c r="T12" s="18"/>
    </row>
    <row r="13" spans="1:20" ht="30" x14ac:dyDescent="0.3">
      <c r="A13" s="4">
        <v>9</v>
      </c>
      <c r="B13" s="17" t="s">
        <v>62</v>
      </c>
      <c r="C13" s="155" t="s">
        <v>898</v>
      </c>
      <c r="D13" s="18" t="s">
        <v>25</v>
      </c>
      <c r="E13" s="153">
        <v>18305101806</v>
      </c>
      <c r="F13" s="155" t="s">
        <v>890</v>
      </c>
      <c r="G13" s="155">
        <v>19</v>
      </c>
      <c r="H13" s="193">
        <v>10</v>
      </c>
      <c r="I13" s="61">
        <f t="shared" si="0"/>
        <v>29</v>
      </c>
      <c r="J13" s="193">
        <v>9401354133</v>
      </c>
      <c r="K13" s="18" t="s">
        <v>955</v>
      </c>
      <c r="L13" s="96" t="s">
        <v>956</v>
      </c>
      <c r="M13" s="96">
        <v>8876878434</v>
      </c>
      <c r="N13" s="72" t="s">
        <v>961</v>
      </c>
      <c r="O13" s="72">
        <v>9435818796</v>
      </c>
      <c r="P13" s="49">
        <v>43716</v>
      </c>
      <c r="Q13" s="48" t="s">
        <v>138</v>
      </c>
      <c r="R13" s="48"/>
      <c r="S13" s="18"/>
      <c r="T13" s="18"/>
    </row>
    <row r="14" spans="1:20" x14ac:dyDescent="0.3">
      <c r="A14" s="4">
        <v>10</v>
      </c>
      <c r="B14" s="17" t="s">
        <v>62</v>
      </c>
      <c r="C14" s="65" t="s">
        <v>899</v>
      </c>
      <c r="D14" s="91" t="s">
        <v>25</v>
      </c>
      <c r="E14" s="153">
        <v>18305101807</v>
      </c>
      <c r="F14" s="155" t="s">
        <v>890</v>
      </c>
      <c r="G14" s="93">
        <v>16</v>
      </c>
      <c r="H14" s="194">
        <v>20</v>
      </c>
      <c r="I14" s="61">
        <f t="shared" si="0"/>
        <v>36</v>
      </c>
      <c r="J14" s="193"/>
      <c r="K14" s="18" t="s">
        <v>958</v>
      </c>
      <c r="L14" s="18" t="s">
        <v>959</v>
      </c>
      <c r="M14" s="96">
        <v>7896330799</v>
      </c>
      <c r="N14" s="18"/>
      <c r="O14" s="18"/>
      <c r="P14" s="49">
        <v>43716</v>
      </c>
      <c r="Q14" s="48" t="s">
        <v>138</v>
      </c>
      <c r="R14" s="48"/>
      <c r="S14" s="18"/>
      <c r="T14" s="18"/>
    </row>
    <row r="15" spans="1:20" x14ac:dyDescent="0.3">
      <c r="A15" s="4">
        <v>11</v>
      </c>
      <c r="B15" s="17" t="s">
        <v>62</v>
      </c>
      <c r="C15" s="65" t="s">
        <v>900</v>
      </c>
      <c r="D15" s="91" t="s">
        <v>25</v>
      </c>
      <c r="E15" s="153">
        <v>18305101808</v>
      </c>
      <c r="F15" s="155" t="s">
        <v>890</v>
      </c>
      <c r="G15" s="93">
        <v>17</v>
      </c>
      <c r="H15" s="194">
        <v>19</v>
      </c>
      <c r="I15" s="61">
        <f t="shared" si="0"/>
        <v>36</v>
      </c>
      <c r="J15" s="193">
        <v>9401769917</v>
      </c>
      <c r="K15" s="18" t="s">
        <v>958</v>
      </c>
      <c r="L15" s="18" t="s">
        <v>959</v>
      </c>
      <c r="M15" s="96">
        <v>7896330799</v>
      </c>
      <c r="N15" s="18" t="s">
        <v>963</v>
      </c>
      <c r="O15" s="18">
        <v>9401012271</v>
      </c>
      <c r="P15" s="49">
        <v>43717</v>
      </c>
      <c r="Q15" s="48" t="s">
        <v>139</v>
      </c>
      <c r="R15" s="48"/>
      <c r="S15" s="18"/>
      <c r="T15" s="18"/>
    </row>
    <row r="16" spans="1:20" ht="33" x14ac:dyDescent="0.3">
      <c r="A16" s="4">
        <v>12</v>
      </c>
      <c r="B16" s="17" t="s">
        <v>62</v>
      </c>
      <c r="C16" s="121" t="s">
        <v>896</v>
      </c>
      <c r="D16" s="91" t="s">
        <v>23</v>
      </c>
      <c r="E16" s="190">
        <v>18100502601</v>
      </c>
      <c r="F16" s="121" t="s">
        <v>193</v>
      </c>
      <c r="G16" s="79">
        <v>176</v>
      </c>
      <c r="H16" s="79">
        <v>90</v>
      </c>
      <c r="I16" s="61">
        <f t="shared" si="0"/>
        <v>266</v>
      </c>
      <c r="J16" s="192">
        <v>9401012337</v>
      </c>
      <c r="K16" s="18" t="s">
        <v>958</v>
      </c>
      <c r="L16" s="18" t="s">
        <v>959</v>
      </c>
      <c r="M16" s="96">
        <v>7896330799</v>
      </c>
      <c r="N16" s="18"/>
      <c r="O16" s="18"/>
      <c r="P16" s="49" t="s">
        <v>1021</v>
      </c>
      <c r="Q16" s="48" t="s">
        <v>1022</v>
      </c>
      <c r="R16" s="48"/>
      <c r="S16" s="18"/>
      <c r="T16" s="18"/>
    </row>
    <row r="17" spans="1:20" x14ac:dyDescent="0.3">
      <c r="A17" s="4">
        <v>13</v>
      </c>
      <c r="B17" s="17" t="s">
        <v>62</v>
      </c>
      <c r="C17" s="65" t="s">
        <v>901</v>
      </c>
      <c r="D17" s="18" t="s">
        <v>25</v>
      </c>
      <c r="E17" s="153">
        <v>18305101809</v>
      </c>
      <c r="F17" s="155" t="s">
        <v>890</v>
      </c>
      <c r="G17" s="92">
        <v>17</v>
      </c>
      <c r="H17" s="93">
        <v>19</v>
      </c>
      <c r="I17" s="61">
        <f t="shared" si="0"/>
        <v>36</v>
      </c>
      <c r="J17" s="193">
        <v>9957793660</v>
      </c>
      <c r="K17" s="18" t="s">
        <v>958</v>
      </c>
      <c r="L17" s="18" t="s">
        <v>959</v>
      </c>
      <c r="M17" s="96">
        <v>7896330799</v>
      </c>
      <c r="N17" s="18"/>
      <c r="O17" s="18"/>
      <c r="P17" s="49">
        <v>43719</v>
      </c>
      <c r="Q17" s="48" t="s">
        <v>141</v>
      </c>
      <c r="R17" s="48"/>
      <c r="S17" s="18"/>
      <c r="T17" s="18"/>
    </row>
    <row r="18" spans="1:20" x14ac:dyDescent="0.3">
      <c r="A18" s="4">
        <v>14</v>
      </c>
      <c r="B18" s="17" t="s">
        <v>62</v>
      </c>
      <c r="C18" s="121" t="s">
        <v>902</v>
      </c>
      <c r="D18" s="18" t="s">
        <v>23</v>
      </c>
      <c r="E18" s="190">
        <v>18100502502</v>
      </c>
      <c r="F18" s="121" t="s">
        <v>79</v>
      </c>
      <c r="G18" s="19">
        <v>21</v>
      </c>
      <c r="H18" s="19">
        <v>22</v>
      </c>
      <c r="I18" s="61">
        <f t="shared" si="0"/>
        <v>43</v>
      </c>
      <c r="J18" s="192">
        <v>9401399158</v>
      </c>
      <c r="K18" s="18" t="s">
        <v>958</v>
      </c>
      <c r="L18" s="18" t="s">
        <v>959</v>
      </c>
      <c r="M18" s="96">
        <v>7896330799</v>
      </c>
      <c r="N18" s="72" t="s">
        <v>964</v>
      </c>
      <c r="O18" s="72">
        <v>9401796795</v>
      </c>
      <c r="P18" s="49">
        <v>43719</v>
      </c>
      <c r="Q18" s="48" t="s">
        <v>141</v>
      </c>
      <c r="R18" s="48"/>
      <c r="S18" s="18"/>
      <c r="T18" s="18"/>
    </row>
    <row r="19" spans="1:20" x14ac:dyDescent="0.3">
      <c r="A19" s="4">
        <v>15</v>
      </c>
      <c r="B19" s="17" t="s">
        <v>62</v>
      </c>
      <c r="C19" s="121" t="s">
        <v>903</v>
      </c>
      <c r="D19" s="18" t="s">
        <v>23</v>
      </c>
      <c r="E19" s="190">
        <v>18100519402</v>
      </c>
      <c r="F19" s="121" t="s">
        <v>79</v>
      </c>
      <c r="G19" s="19">
        <v>21</v>
      </c>
      <c r="H19" s="19">
        <v>26</v>
      </c>
      <c r="I19" s="61">
        <f t="shared" si="0"/>
        <v>47</v>
      </c>
      <c r="J19" s="192">
        <v>7896843408</v>
      </c>
      <c r="K19" s="18" t="s">
        <v>958</v>
      </c>
      <c r="L19" s="18" t="s">
        <v>959</v>
      </c>
      <c r="M19" s="96">
        <v>7896330799</v>
      </c>
      <c r="N19" s="18"/>
      <c r="O19" s="18"/>
      <c r="P19" s="49">
        <v>43719</v>
      </c>
      <c r="Q19" s="48" t="s">
        <v>141</v>
      </c>
      <c r="R19" s="48"/>
      <c r="S19" s="18"/>
      <c r="T19" s="18"/>
    </row>
    <row r="20" spans="1:20" x14ac:dyDescent="0.3">
      <c r="A20" s="4">
        <v>16</v>
      </c>
      <c r="B20" s="17" t="s">
        <v>62</v>
      </c>
      <c r="C20" s="65" t="s">
        <v>904</v>
      </c>
      <c r="D20" s="18" t="s">
        <v>25</v>
      </c>
      <c r="E20" s="153">
        <v>18305101810</v>
      </c>
      <c r="F20" s="155" t="s">
        <v>890</v>
      </c>
      <c r="G20" s="92">
        <v>21</v>
      </c>
      <c r="H20" s="93">
        <v>13</v>
      </c>
      <c r="I20" s="61">
        <f t="shared" si="0"/>
        <v>34</v>
      </c>
      <c r="J20" s="193">
        <v>7896736422</v>
      </c>
      <c r="K20" s="18" t="s">
        <v>958</v>
      </c>
      <c r="L20" s="18" t="s">
        <v>959</v>
      </c>
      <c r="M20" s="96">
        <v>7896330799</v>
      </c>
      <c r="N20" s="18"/>
      <c r="O20" s="18"/>
      <c r="P20" s="49">
        <v>43720</v>
      </c>
      <c r="Q20" s="48" t="s">
        <v>142</v>
      </c>
      <c r="R20" s="48"/>
      <c r="S20" s="18"/>
      <c r="T20" s="18"/>
    </row>
    <row r="21" spans="1:20" ht="33" x14ac:dyDescent="0.3">
      <c r="A21" s="4">
        <v>17</v>
      </c>
      <c r="B21" s="17" t="s">
        <v>62</v>
      </c>
      <c r="C21" s="121" t="s">
        <v>905</v>
      </c>
      <c r="D21" s="18" t="s">
        <v>23</v>
      </c>
      <c r="E21" s="190">
        <v>18100502602</v>
      </c>
      <c r="F21" s="121" t="s">
        <v>79</v>
      </c>
      <c r="G21" s="19">
        <v>113</v>
      </c>
      <c r="H21" s="19">
        <v>105</v>
      </c>
      <c r="I21" s="61">
        <f t="shared" si="0"/>
        <v>218</v>
      </c>
      <c r="J21" s="192">
        <v>9401016950</v>
      </c>
      <c r="K21" s="18" t="s">
        <v>958</v>
      </c>
      <c r="L21" s="18" t="s">
        <v>959</v>
      </c>
      <c r="M21" s="96">
        <v>7896330799</v>
      </c>
      <c r="N21" s="18" t="s">
        <v>963</v>
      </c>
      <c r="O21" s="18">
        <v>9401012271</v>
      </c>
      <c r="P21" s="49" t="s">
        <v>1023</v>
      </c>
      <c r="Q21" s="48" t="s">
        <v>670</v>
      </c>
      <c r="R21" s="48"/>
      <c r="S21" s="18"/>
      <c r="T21" s="18"/>
    </row>
    <row r="22" spans="1:20" ht="27" x14ac:dyDescent="0.3">
      <c r="A22" s="4">
        <v>18</v>
      </c>
      <c r="B22" s="17" t="s">
        <v>62</v>
      </c>
      <c r="C22" s="65" t="s">
        <v>906</v>
      </c>
      <c r="D22" s="18" t="s">
        <v>25</v>
      </c>
      <c r="E22" s="153">
        <v>18305101811</v>
      </c>
      <c r="F22" s="155" t="s">
        <v>890</v>
      </c>
      <c r="G22" s="92">
        <v>13</v>
      </c>
      <c r="H22" s="93">
        <v>5</v>
      </c>
      <c r="I22" s="61">
        <f t="shared" si="0"/>
        <v>18</v>
      </c>
      <c r="J22" s="148"/>
      <c r="K22" s="18" t="s">
        <v>958</v>
      </c>
      <c r="L22" s="18" t="s">
        <v>959</v>
      </c>
      <c r="M22" s="96">
        <v>7896330799</v>
      </c>
      <c r="N22" s="18" t="s">
        <v>957</v>
      </c>
      <c r="O22" s="18">
        <v>8752928449</v>
      </c>
      <c r="P22" s="49">
        <v>43723</v>
      </c>
      <c r="Q22" s="48" t="s">
        <v>138</v>
      </c>
      <c r="R22" s="48"/>
      <c r="S22" s="18"/>
      <c r="T22" s="18"/>
    </row>
    <row r="23" spans="1:20" ht="30" x14ac:dyDescent="0.3">
      <c r="A23" s="4">
        <v>19</v>
      </c>
      <c r="B23" s="17" t="s">
        <v>62</v>
      </c>
      <c r="C23" s="65" t="s">
        <v>907</v>
      </c>
      <c r="D23" s="18" t="s">
        <v>25</v>
      </c>
      <c r="E23" s="153">
        <v>18305101812</v>
      </c>
      <c r="F23" s="155" t="s">
        <v>890</v>
      </c>
      <c r="G23" s="92">
        <v>10</v>
      </c>
      <c r="H23" s="93">
        <v>13</v>
      </c>
      <c r="I23" s="61">
        <f t="shared" si="0"/>
        <v>23</v>
      </c>
      <c r="J23" s="148"/>
      <c r="K23" s="18" t="s">
        <v>955</v>
      </c>
      <c r="L23" s="96" t="s">
        <v>956</v>
      </c>
      <c r="M23" s="96">
        <v>8876878434</v>
      </c>
      <c r="N23" s="18" t="s">
        <v>957</v>
      </c>
      <c r="O23" s="72">
        <v>8752928449</v>
      </c>
      <c r="P23" s="49">
        <v>43723</v>
      </c>
      <c r="Q23" s="48" t="s">
        <v>138</v>
      </c>
      <c r="R23" s="48"/>
      <c r="S23" s="18"/>
      <c r="T23" s="18"/>
    </row>
    <row r="24" spans="1:20" ht="33" x14ac:dyDescent="0.3">
      <c r="A24" s="4">
        <v>20</v>
      </c>
      <c r="B24" s="17" t="s">
        <v>62</v>
      </c>
      <c r="C24" s="121" t="s">
        <v>905</v>
      </c>
      <c r="D24" s="18" t="s">
        <v>23</v>
      </c>
      <c r="E24" s="190">
        <v>18100502602</v>
      </c>
      <c r="F24" s="121" t="s">
        <v>79</v>
      </c>
      <c r="G24" s="19">
        <v>113</v>
      </c>
      <c r="H24" s="19">
        <v>105</v>
      </c>
      <c r="I24" s="61">
        <f t="shared" si="0"/>
        <v>218</v>
      </c>
      <c r="J24" s="192">
        <v>9401016950</v>
      </c>
      <c r="K24" s="18" t="s">
        <v>958</v>
      </c>
      <c r="L24" s="18" t="s">
        <v>959</v>
      </c>
      <c r="M24" s="96">
        <v>7896330799</v>
      </c>
      <c r="N24" s="18" t="s">
        <v>963</v>
      </c>
      <c r="O24" s="18">
        <v>9401012271</v>
      </c>
      <c r="P24" s="49" t="s">
        <v>1024</v>
      </c>
      <c r="Q24" s="48" t="s">
        <v>1025</v>
      </c>
      <c r="R24" s="48"/>
      <c r="S24" s="18"/>
      <c r="T24" s="18"/>
    </row>
    <row r="25" spans="1:20" ht="27" x14ac:dyDescent="0.3">
      <c r="A25" s="4">
        <v>21</v>
      </c>
      <c r="B25" s="17" t="s">
        <v>62</v>
      </c>
      <c r="C25" s="65" t="s">
        <v>908</v>
      </c>
      <c r="D25" s="18" t="s">
        <v>25</v>
      </c>
      <c r="E25" s="153">
        <v>18305101813</v>
      </c>
      <c r="F25" s="155" t="s">
        <v>890</v>
      </c>
      <c r="G25" s="92">
        <v>20</v>
      </c>
      <c r="H25" s="93">
        <v>13</v>
      </c>
      <c r="I25" s="61">
        <f t="shared" si="0"/>
        <v>33</v>
      </c>
      <c r="J25" s="193">
        <v>9401354133</v>
      </c>
      <c r="K25" s="18" t="s">
        <v>958</v>
      </c>
      <c r="L25" s="18" t="s">
        <v>959</v>
      </c>
      <c r="M25" s="96">
        <v>7896330799</v>
      </c>
      <c r="N25" s="18" t="s">
        <v>963</v>
      </c>
      <c r="O25" s="18">
        <v>9401012271</v>
      </c>
      <c r="P25" s="49">
        <v>43726</v>
      </c>
      <c r="Q25" s="48" t="s">
        <v>141</v>
      </c>
      <c r="R25" s="48"/>
      <c r="S25" s="18"/>
      <c r="T25" s="18"/>
    </row>
    <row r="26" spans="1:20" ht="33" x14ac:dyDescent="0.3">
      <c r="A26" s="4">
        <v>22</v>
      </c>
      <c r="B26" s="17" t="s">
        <v>62</v>
      </c>
      <c r="C26" s="65" t="s">
        <v>909</v>
      </c>
      <c r="D26" s="18" t="s">
        <v>25</v>
      </c>
      <c r="E26" s="153">
        <v>18305101814</v>
      </c>
      <c r="F26" s="155" t="s">
        <v>890</v>
      </c>
      <c r="G26" s="92">
        <v>30</v>
      </c>
      <c r="H26" s="93">
        <v>26</v>
      </c>
      <c r="I26" s="61">
        <f t="shared" si="0"/>
        <v>56</v>
      </c>
      <c r="J26" s="193">
        <v>8011347057</v>
      </c>
      <c r="K26" s="18" t="s">
        <v>955</v>
      </c>
      <c r="L26" s="96" t="s">
        <v>956</v>
      </c>
      <c r="M26" s="96">
        <v>8876878434</v>
      </c>
      <c r="N26" s="18" t="s">
        <v>961</v>
      </c>
      <c r="O26" s="18">
        <v>9435818796</v>
      </c>
      <c r="P26" s="49">
        <v>43726</v>
      </c>
      <c r="Q26" s="48" t="s">
        <v>141</v>
      </c>
      <c r="R26" s="48"/>
      <c r="S26" s="18"/>
      <c r="T26" s="18"/>
    </row>
    <row r="27" spans="1:20" ht="33" x14ac:dyDescent="0.3">
      <c r="A27" s="4">
        <v>23</v>
      </c>
      <c r="B27" s="17" t="s">
        <v>62</v>
      </c>
      <c r="C27" s="121" t="s">
        <v>910</v>
      </c>
      <c r="D27" s="18" t="s">
        <v>23</v>
      </c>
      <c r="E27" s="190">
        <v>18100523101</v>
      </c>
      <c r="F27" s="121" t="s">
        <v>79</v>
      </c>
      <c r="G27" s="79">
        <v>125</v>
      </c>
      <c r="H27" s="79">
        <v>149</v>
      </c>
      <c r="I27" s="61">
        <f t="shared" si="0"/>
        <v>274</v>
      </c>
      <c r="J27" s="192">
        <v>9401132428</v>
      </c>
      <c r="K27" s="18" t="s">
        <v>958</v>
      </c>
      <c r="L27" s="18" t="s">
        <v>959</v>
      </c>
      <c r="M27" s="96">
        <v>7896330799</v>
      </c>
      <c r="N27" s="18" t="s">
        <v>962</v>
      </c>
      <c r="O27" s="18">
        <v>9401796795</v>
      </c>
      <c r="P27" s="49" t="s">
        <v>1026</v>
      </c>
      <c r="Q27" s="48" t="s">
        <v>670</v>
      </c>
      <c r="R27" s="48"/>
      <c r="S27" s="18"/>
      <c r="T27" s="18"/>
    </row>
    <row r="28" spans="1:20" ht="30" x14ac:dyDescent="0.3">
      <c r="A28" s="4">
        <v>24</v>
      </c>
      <c r="B28" s="17" t="s">
        <v>62</v>
      </c>
      <c r="C28" s="65" t="s">
        <v>911</v>
      </c>
      <c r="D28" s="18" t="s">
        <v>25</v>
      </c>
      <c r="E28" s="153">
        <v>18305101815</v>
      </c>
      <c r="F28" s="155" t="s">
        <v>890</v>
      </c>
      <c r="G28" s="92">
        <v>23</v>
      </c>
      <c r="H28" s="93">
        <v>28</v>
      </c>
      <c r="I28" s="61">
        <f t="shared" si="0"/>
        <v>51</v>
      </c>
      <c r="J28" s="193"/>
      <c r="K28" s="18" t="s">
        <v>955</v>
      </c>
      <c r="L28" s="96" t="s">
        <v>956</v>
      </c>
      <c r="M28" s="96">
        <v>8876878434</v>
      </c>
      <c r="N28" s="72" t="s">
        <v>961</v>
      </c>
      <c r="O28" s="72">
        <v>9435818796</v>
      </c>
      <c r="P28" s="49">
        <v>43730</v>
      </c>
      <c r="Q28" s="48" t="s">
        <v>138</v>
      </c>
      <c r="R28" s="48"/>
      <c r="S28" s="18"/>
      <c r="T28" s="18"/>
    </row>
    <row r="29" spans="1:20" ht="27" x14ac:dyDescent="0.3">
      <c r="A29" s="4">
        <v>25</v>
      </c>
      <c r="B29" s="17" t="s">
        <v>62</v>
      </c>
      <c r="C29" s="65" t="s">
        <v>912</v>
      </c>
      <c r="D29" s="18" t="s">
        <v>25</v>
      </c>
      <c r="E29" s="153">
        <v>18305101816</v>
      </c>
      <c r="F29" s="155" t="s">
        <v>890</v>
      </c>
      <c r="G29" s="92">
        <v>23</v>
      </c>
      <c r="H29" s="93">
        <v>30</v>
      </c>
      <c r="I29" s="61">
        <f t="shared" si="0"/>
        <v>53</v>
      </c>
      <c r="J29" s="193">
        <v>9401136243</v>
      </c>
      <c r="K29" s="18" t="s">
        <v>958</v>
      </c>
      <c r="L29" s="18" t="s">
        <v>959</v>
      </c>
      <c r="M29" s="96">
        <v>7896330799</v>
      </c>
      <c r="N29" s="72" t="s">
        <v>961</v>
      </c>
      <c r="O29" s="72">
        <v>9435818796</v>
      </c>
      <c r="P29" s="49">
        <v>43730</v>
      </c>
      <c r="Q29" s="48" t="s">
        <v>138</v>
      </c>
      <c r="R29" s="48"/>
      <c r="S29" s="18"/>
      <c r="T29" s="18"/>
    </row>
    <row r="30" spans="1:20" ht="33" x14ac:dyDescent="0.3">
      <c r="A30" s="4">
        <v>26</v>
      </c>
      <c r="B30" s="17" t="s">
        <v>62</v>
      </c>
      <c r="C30" s="121" t="s">
        <v>910</v>
      </c>
      <c r="D30" s="18" t="s">
        <v>23</v>
      </c>
      <c r="E30" s="190">
        <v>18100523101</v>
      </c>
      <c r="F30" s="121" t="s">
        <v>79</v>
      </c>
      <c r="G30" s="79">
        <v>125</v>
      </c>
      <c r="H30" s="79">
        <v>149</v>
      </c>
      <c r="I30" s="61">
        <f t="shared" si="0"/>
        <v>274</v>
      </c>
      <c r="J30" s="192">
        <v>9401132428</v>
      </c>
      <c r="K30" s="18" t="s">
        <v>958</v>
      </c>
      <c r="L30" s="18" t="s">
        <v>959</v>
      </c>
      <c r="M30" s="96">
        <v>7896330799</v>
      </c>
      <c r="N30" s="18" t="s">
        <v>965</v>
      </c>
      <c r="O30" s="18">
        <v>8011679528</v>
      </c>
      <c r="P30" s="49" t="s">
        <v>1027</v>
      </c>
      <c r="Q30" s="48" t="s">
        <v>1022</v>
      </c>
      <c r="R30" s="48"/>
      <c r="S30" s="18"/>
      <c r="T30" s="18"/>
    </row>
    <row r="31" spans="1:20" ht="39.75" x14ac:dyDescent="0.3">
      <c r="A31" s="4">
        <v>27</v>
      </c>
      <c r="B31" s="17" t="s">
        <v>62</v>
      </c>
      <c r="C31" s="65" t="s">
        <v>913</v>
      </c>
      <c r="D31" s="18" t="s">
        <v>25</v>
      </c>
      <c r="E31" s="153">
        <v>18305101817</v>
      </c>
      <c r="F31" s="155" t="s">
        <v>890</v>
      </c>
      <c r="G31" s="92">
        <v>28</v>
      </c>
      <c r="H31" s="93">
        <v>23</v>
      </c>
      <c r="I31" s="61">
        <f t="shared" si="0"/>
        <v>51</v>
      </c>
      <c r="J31" s="148"/>
      <c r="K31" s="18" t="s">
        <v>958</v>
      </c>
      <c r="L31" s="18" t="s">
        <v>959</v>
      </c>
      <c r="M31" s="96">
        <v>7896330799</v>
      </c>
      <c r="N31" s="18" t="s">
        <v>965</v>
      </c>
      <c r="O31" s="18">
        <v>8011679528</v>
      </c>
      <c r="P31" s="49">
        <v>43733</v>
      </c>
      <c r="Q31" s="48" t="s">
        <v>141</v>
      </c>
      <c r="R31" s="48"/>
      <c r="S31" s="18"/>
      <c r="T31" s="18"/>
    </row>
    <row r="32" spans="1:20" ht="39.75" x14ac:dyDescent="0.3">
      <c r="A32" s="4">
        <v>28</v>
      </c>
      <c r="B32" s="17" t="s">
        <v>62</v>
      </c>
      <c r="C32" s="65" t="s">
        <v>914</v>
      </c>
      <c r="D32" s="18" t="s">
        <v>25</v>
      </c>
      <c r="E32" s="153">
        <v>18305101818</v>
      </c>
      <c r="F32" s="155" t="s">
        <v>890</v>
      </c>
      <c r="G32" s="92">
        <v>28</v>
      </c>
      <c r="H32" s="93">
        <v>27</v>
      </c>
      <c r="I32" s="61">
        <f t="shared" si="0"/>
        <v>55</v>
      </c>
      <c r="J32" s="193">
        <v>9401608146</v>
      </c>
      <c r="K32" s="18" t="s">
        <v>958</v>
      </c>
      <c r="L32" s="18" t="s">
        <v>959</v>
      </c>
      <c r="M32" s="96">
        <v>7896330799</v>
      </c>
      <c r="N32" s="18" t="s">
        <v>965</v>
      </c>
      <c r="O32" s="18">
        <v>8011679528</v>
      </c>
      <c r="P32" s="49">
        <v>43733</v>
      </c>
      <c r="Q32" s="48" t="s">
        <v>141</v>
      </c>
      <c r="R32" s="48"/>
      <c r="S32" s="18"/>
      <c r="T32" s="18"/>
    </row>
    <row r="33" spans="1:20" ht="33" x14ac:dyDescent="0.3">
      <c r="A33" s="4">
        <v>29</v>
      </c>
      <c r="B33" s="17" t="s">
        <v>62</v>
      </c>
      <c r="C33" s="121" t="s">
        <v>915</v>
      </c>
      <c r="D33" s="18" t="s">
        <v>23</v>
      </c>
      <c r="E33" s="190">
        <v>18100502501</v>
      </c>
      <c r="F33" s="121" t="s">
        <v>79</v>
      </c>
      <c r="G33" s="79">
        <v>33</v>
      </c>
      <c r="H33" s="79">
        <v>40</v>
      </c>
      <c r="I33" s="61">
        <f t="shared" si="0"/>
        <v>73</v>
      </c>
      <c r="J33" s="192">
        <v>9435810529</v>
      </c>
      <c r="K33" s="18" t="s">
        <v>958</v>
      </c>
      <c r="L33" s="18" t="s">
        <v>959</v>
      </c>
      <c r="M33" s="96">
        <v>7896330799</v>
      </c>
      <c r="N33" s="18" t="s">
        <v>965</v>
      </c>
      <c r="O33" s="18">
        <v>8011679528</v>
      </c>
      <c r="P33" s="49">
        <v>43734</v>
      </c>
      <c r="Q33" s="48" t="s">
        <v>142</v>
      </c>
      <c r="R33" s="48"/>
      <c r="S33" s="18"/>
      <c r="T33" s="18"/>
    </row>
    <row r="34" spans="1:20" x14ac:dyDescent="0.3">
      <c r="A34" s="4">
        <v>30</v>
      </c>
      <c r="B34" s="17" t="s">
        <v>62</v>
      </c>
      <c r="C34" s="152" t="s">
        <v>441</v>
      </c>
      <c r="D34" s="18" t="s">
        <v>25</v>
      </c>
      <c r="E34" s="95">
        <v>18305101701</v>
      </c>
      <c r="F34" s="155" t="s">
        <v>890</v>
      </c>
      <c r="G34" s="67">
        <v>15</v>
      </c>
      <c r="H34" s="68">
        <v>18</v>
      </c>
      <c r="I34" s="61">
        <f t="shared" si="0"/>
        <v>33</v>
      </c>
      <c r="J34" s="148"/>
      <c r="K34" s="18" t="s">
        <v>966</v>
      </c>
      <c r="L34" s="96" t="s">
        <v>967</v>
      </c>
      <c r="M34" s="96">
        <v>9613862047</v>
      </c>
      <c r="N34" s="18" t="s">
        <v>974</v>
      </c>
      <c r="O34" s="18">
        <v>9401523072</v>
      </c>
      <c r="P34" s="49">
        <v>43734</v>
      </c>
      <c r="Q34" s="48" t="s">
        <v>142</v>
      </c>
      <c r="R34" s="48"/>
      <c r="S34" s="18"/>
      <c r="T34" s="18"/>
    </row>
    <row r="35" spans="1:20" x14ac:dyDescent="0.3">
      <c r="A35" s="4">
        <v>31</v>
      </c>
      <c r="B35" s="17" t="s">
        <v>62</v>
      </c>
      <c r="C35" s="152" t="s">
        <v>916</v>
      </c>
      <c r="D35" s="18" t="s">
        <v>25</v>
      </c>
      <c r="E35" s="95">
        <v>18305101702</v>
      </c>
      <c r="F35" s="155" t="s">
        <v>890</v>
      </c>
      <c r="G35" s="67">
        <v>57</v>
      </c>
      <c r="H35" s="68">
        <v>52</v>
      </c>
      <c r="I35" s="61">
        <f t="shared" si="0"/>
        <v>109</v>
      </c>
      <c r="J35" s="195">
        <v>8811962847</v>
      </c>
      <c r="K35" s="196" t="s">
        <v>968</v>
      </c>
      <c r="L35" s="57" t="s">
        <v>969</v>
      </c>
      <c r="M35" s="76">
        <v>9401451481</v>
      </c>
      <c r="N35" s="57" t="s">
        <v>970</v>
      </c>
      <c r="O35" s="57">
        <v>8876866129</v>
      </c>
      <c r="P35" s="49">
        <v>43735</v>
      </c>
      <c r="Q35" s="48" t="s">
        <v>137</v>
      </c>
      <c r="R35" s="48"/>
      <c r="S35" s="18"/>
      <c r="T35" s="18"/>
    </row>
    <row r="36" spans="1:20" x14ac:dyDescent="0.3">
      <c r="A36" s="4">
        <v>32</v>
      </c>
      <c r="B36" s="17" t="s">
        <v>62</v>
      </c>
      <c r="C36" s="152" t="s">
        <v>917</v>
      </c>
      <c r="D36" s="18" t="s">
        <v>25</v>
      </c>
      <c r="E36" s="95">
        <v>18305101703</v>
      </c>
      <c r="F36" s="155" t="s">
        <v>890</v>
      </c>
      <c r="G36" s="67">
        <v>23</v>
      </c>
      <c r="H36" s="68">
        <v>20</v>
      </c>
      <c r="I36" s="61">
        <f t="shared" si="0"/>
        <v>43</v>
      </c>
      <c r="J36" s="195">
        <v>8011741406</v>
      </c>
      <c r="K36" s="196" t="s">
        <v>971</v>
      </c>
      <c r="L36" s="197" t="s">
        <v>967</v>
      </c>
      <c r="M36" s="122">
        <v>9435260674</v>
      </c>
      <c r="N36" s="197" t="s">
        <v>972</v>
      </c>
      <c r="O36" s="197">
        <v>9401523074</v>
      </c>
      <c r="P36" s="49">
        <v>43737</v>
      </c>
      <c r="Q36" s="48" t="s">
        <v>138</v>
      </c>
      <c r="R36" s="48"/>
      <c r="S36" s="18"/>
      <c r="T36" s="18"/>
    </row>
    <row r="37" spans="1:20" x14ac:dyDescent="0.3">
      <c r="A37" s="4">
        <v>33</v>
      </c>
      <c r="B37" s="17" t="s">
        <v>62</v>
      </c>
      <c r="C37" s="121" t="s">
        <v>918</v>
      </c>
      <c r="D37" s="18" t="s">
        <v>23</v>
      </c>
      <c r="E37" s="190">
        <v>18100519301</v>
      </c>
      <c r="F37" s="121" t="s">
        <v>79</v>
      </c>
      <c r="G37" s="79">
        <v>41</v>
      </c>
      <c r="H37" s="79">
        <v>39</v>
      </c>
      <c r="I37" s="61">
        <f t="shared" si="0"/>
        <v>80</v>
      </c>
      <c r="J37" s="122" t="s">
        <v>973</v>
      </c>
      <c r="K37" s="18" t="s">
        <v>966</v>
      </c>
      <c r="L37" s="96" t="s">
        <v>967</v>
      </c>
      <c r="M37" s="96">
        <v>9613862047</v>
      </c>
      <c r="N37" s="18" t="s">
        <v>974</v>
      </c>
      <c r="O37" s="18">
        <v>9401523072</v>
      </c>
      <c r="P37" s="49">
        <v>43737</v>
      </c>
      <c r="Q37" s="48" t="s">
        <v>138</v>
      </c>
      <c r="R37" s="48"/>
      <c r="S37" s="18"/>
      <c r="T37" s="18"/>
    </row>
    <row r="38" spans="1:20" x14ac:dyDescent="0.3">
      <c r="A38" s="4">
        <v>34</v>
      </c>
      <c r="B38" s="17" t="s">
        <v>62</v>
      </c>
      <c r="C38" s="152" t="s">
        <v>919</v>
      </c>
      <c r="D38" s="18" t="s">
        <v>25</v>
      </c>
      <c r="E38" s="95">
        <v>18305101704</v>
      </c>
      <c r="F38" s="155" t="s">
        <v>890</v>
      </c>
      <c r="G38" s="67">
        <v>31</v>
      </c>
      <c r="H38" s="68">
        <v>27</v>
      </c>
      <c r="I38" s="61">
        <f t="shared" si="0"/>
        <v>58</v>
      </c>
      <c r="J38" s="195">
        <v>9401299245</v>
      </c>
      <c r="K38" s="18" t="s">
        <v>966</v>
      </c>
      <c r="L38" s="96" t="s">
        <v>967</v>
      </c>
      <c r="M38" s="96">
        <v>9613862047</v>
      </c>
      <c r="N38" s="18" t="s">
        <v>975</v>
      </c>
      <c r="O38" s="72">
        <v>7896560837</v>
      </c>
      <c r="P38" s="49">
        <v>43738</v>
      </c>
      <c r="Q38" s="48" t="s">
        <v>139</v>
      </c>
      <c r="R38" s="48"/>
      <c r="S38" s="18"/>
      <c r="T38" s="18"/>
    </row>
    <row r="39" spans="1:20" x14ac:dyDescent="0.3">
      <c r="A39" s="4">
        <v>35</v>
      </c>
      <c r="B39" s="17" t="s">
        <v>62</v>
      </c>
      <c r="C39" s="121" t="s">
        <v>920</v>
      </c>
      <c r="D39" s="18" t="s">
        <v>23</v>
      </c>
      <c r="E39" s="190">
        <v>18100519501</v>
      </c>
      <c r="F39" s="121" t="s">
        <v>79</v>
      </c>
      <c r="G39" s="79">
        <v>70</v>
      </c>
      <c r="H39" s="79">
        <v>67</v>
      </c>
      <c r="I39" s="61">
        <f t="shared" si="0"/>
        <v>137</v>
      </c>
      <c r="J39" s="122" t="s">
        <v>976</v>
      </c>
      <c r="K39" s="18" t="s">
        <v>966</v>
      </c>
      <c r="L39" s="96" t="s">
        <v>967</v>
      </c>
      <c r="M39" s="96">
        <v>9613862047</v>
      </c>
      <c r="N39" s="18" t="s">
        <v>977</v>
      </c>
      <c r="O39" s="72">
        <v>8011347655</v>
      </c>
      <c r="P39" s="49">
        <v>43738</v>
      </c>
      <c r="Q39" s="48" t="s">
        <v>139</v>
      </c>
      <c r="R39" s="48"/>
      <c r="S39" s="18"/>
      <c r="T39" s="18"/>
    </row>
    <row r="40" spans="1:20" x14ac:dyDescent="0.3">
      <c r="A40" s="4">
        <v>36</v>
      </c>
      <c r="B40" s="17" t="s">
        <v>62</v>
      </c>
      <c r="C40" s="152" t="s">
        <v>921</v>
      </c>
      <c r="D40" s="18" t="s">
        <v>25</v>
      </c>
      <c r="E40" s="95">
        <v>18305101705</v>
      </c>
      <c r="F40" s="155" t="s">
        <v>890</v>
      </c>
      <c r="G40" s="67">
        <v>39</v>
      </c>
      <c r="H40" s="68">
        <v>46</v>
      </c>
      <c r="I40" s="61">
        <f t="shared" si="0"/>
        <v>85</v>
      </c>
      <c r="J40" s="195">
        <v>7896782666</v>
      </c>
      <c r="K40" s="18" t="s">
        <v>966</v>
      </c>
      <c r="L40" s="96" t="s">
        <v>967</v>
      </c>
      <c r="M40" s="96">
        <v>9613862047</v>
      </c>
      <c r="N40" s="57" t="s">
        <v>972</v>
      </c>
      <c r="O40" s="197">
        <v>9401523074</v>
      </c>
      <c r="P40" s="49">
        <v>43738</v>
      </c>
      <c r="Q40" s="48" t="s">
        <v>139</v>
      </c>
      <c r="R40" s="48"/>
      <c r="S40" s="18"/>
      <c r="T40" s="18"/>
    </row>
    <row r="41" spans="1:20" x14ac:dyDescent="0.3">
      <c r="A41" s="4">
        <v>37</v>
      </c>
      <c r="B41" s="17" t="s">
        <v>63</v>
      </c>
      <c r="C41" s="121" t="s">
        <v>920</v>
      </c>
      <c r="D41" s="18" t="s">
        <v>23</v>
      </c>
      <c r="E41" s="190">
        <v>18100519501</v>
      </c>
      <c r="F41" s="121" t="s">
        <v>79</v>
      </c>
      <c r="G41" s="79">
        <v>70</v>
      </c>
      <c r="H41" s="79">
        <v>67</v>
      </c>
      <c r="I41" s="61">
        <f t="shared" si="0"/>
        <v>137</v>
      </c>
      <c r="J41" s="122" t="s">
        <v>976</v>
      </c>
      <c r="K41" s="18" t="s">
        <v>966</v>
      </c>
      <c r="L41" s="96" t="s">
        <v>967</v>
      </c>
      <c r="M41" s="96">
        <v>9613862047</v>
      </c>
      <c r="N41" s="18" t="s">
        <v>977</v>
      </c>
      <c r="O41" s="72">
        <v>8011347655</v>
      </c>
      <c r="P41" s="49">
        <v>43711</v>
      </c>
      <c r="Q41" s="48" t="s">
        <v>138</v>
      </c>
      <c r="R41" s="48"/>
      <c r="S41" s="18"/>
      <c r="T41" s="18"/>
    </row>
    <row r="42" spans="1:20" ht="27" x14ac:dyDescent="0.3">
      <c r="A42" s="4">
        <v>38</v>
      </c>
      <c r="B42" s="17" t="s">
        <v>63</v>
      </c>
      <c r="C42" s="152" t="s">
        <v>922</v>
      </c>
      <c r="D42" s="18" t="s">
        <v>25</v>
      </c>
      <c r="E42" s="95">
        <v>18305101706</v>
      </c>
      <c r="F42" s="155" t="s">
        <v>890</v>
      </c>
      <c r="G42" s="67">
        <v>14</v>
      </c>
      <c r="H42" s="68">
        <v>17</v>
      </c>
      <c r="I42" s="61">
        <f t="shared" si="0"/>
        <v>31</v>
      </c>
      <c r="J42" s="195">
        <v>8486313251</v>
      </c>
      <c r="K42" s="18" t="s">
        <v>966</v>
      </c>
      <c r="L42" s="96" t="s">
        <v>967</v>
      </c>
      <c r="M42" s="96">
        <v>9613862047</v>
      </c>
      <c r="N42" s="18" t="s">
        <v>977</v>
      </c>
      <c r="O42" s="72">
        <v>8011347655</v>
      </c>
      <c r="P42" s="49">
        <v>43712</v>
      </c>
      <c r="Q42" s="48" t="s">
        <v>139</v>
      </c>
      <c r="R42" s="48"/>
      <c r="S42" s="18"/>
      <c r="T42" s="18"/>
    </row>
    <row r="43" spans="1:20" ht="27" x14ac:dyDescent="0.3">
      <c r="A43" s="4">
        <v>39</v>
      </c>
      <c r="B43" s="17" t="s">
        <v>63</v>
      </c>
      <c r="C43" s="152" t="s">
        <v>923</v>
      </c>
      <c r="D43" s="18" t="s">
        <v>25</v>
      </c>
      <c r="E43" s="95">
        <v>18305101707</v>
      </c>
      <c r="F43" s="155" t="s">
        <v>890</v>
      </c>
      <c r="G43" s="67">
        <v>15</v>
      </c>
      <c r="H43" s="68">
        <v>19</v>
      </c>
      <c r="I43" s="61">
        <f t="shared" si="0"/>
        <v>34</v>
      </c>
      <c r="J43" s="195">
        <v>8876474619</v>
      </c>
      <c r="K43" s="18" t="s">
        <v>966</v>
      </c>
      <c r="L43" s="96" t="s">
        <v>967</v>
      </c>
      <c r="M43" s="96">
        <v>9613862047</v>
      </c>
      <c r="N43" s="18" t="s">
        <v>977</v>
      </c>
      <c r="O43" s="72">
        <v>8011347655</v>
      </c>
      <c r="P43" s="49">
        <v>43712</v>
      </c>
      <c r="Q43" s="48" t="s">
        <v>139</v>
      </c>
      <c r="R43" s="48"/>
      <c r="S43" s="18"/>
      <c r="T43" s="18"/>
    </row>
    <row r="44" spans="1:20" x14ac:dyDescent="0.3">
      <c r="A44" s="4">
        <v>40</v>
      </c>
      <c r="B44" s="17" t="s">
        <v>63</v>
      </c>
      <c r="C44" s="121" t="s">
        <v>924</v>
      </c>
      <c r="D44" s="18" t="s">
        <v>23</v>
      </c>
      <c r="E44" s="190">
        <v>18100519102</v>
      </c>
      <c r="F44" s="121" t="s">
        <v>79</v>
      </c>
      <c r="G44" s="79">
        <v>38</v>
      </c>
      <c r="H44" s="79">
        <v>46</v>
      </c>
      <c r="I44" s="61">
        <f t="shared" si="0"/>
        <v>84</v>
      </c>
      <c r="J44" s="122" t="s">
        <v>978</v>
      </c>
      <c r="K44" s="18" t="s">
        <v>966</v>
      </c>
      <c r="L44" s="96" t="s">
        <v>967</v>
      </c>
      <c r="M44" s="96">
        <v>9613862047</v>
      </c>
      <c r="N44" s="72" t="s">
        <v>979</v>
      </c>
      <c r="O44" s="72">
        <v>7896234489</v>
      </c>
      <c r="P44" s="49">
        <v>43712</v>
      </c>
      <c r="Q44" s="48" t="s">
        <v>139</v>
      </c>
      <c r="R44" s="48"/>
      <c r="S44" s="18"/>
      <c r="T44" s="18"/>
    </row>
    <row r="45" spans="1:20" ht="33" x14ac:dyDescent="0.3">
      <c r="A45" s="4">
        <v>41</v>
      </c>
      <c r="B45" s="17" t="s">
        <v>63</v>
      </c>
      <c r="C45" s="121" t="s">
        <v>925</v>
      </c>
      <c r="D45" s="18" t="s">
        <v>23</v>
      </c>
      <c r="E45" s="190">
        <v>18100519201</v>
      </c>
      <c r="F45" s="121" t="s">
        <v>79</v>
      </c>
      <c r="G45" s="79">
        <v>122</v>
      </c>
      <c r="H45" s="79">
        <v>137</v>
      </c>
      <c r="I45" s="61">
        <f t="shared" si="0"/>
        <v>259</v>
      </c>
      <c r="J45" s="122" t="s">
        <v>980</v>
      </c>
      <c r="K45" s="18" t="s">
        <v>966</v>
      </c>
      <c r="L45" s="96" t="s">
        <v>967</v>
      </c>
      <c r="M45" s="96">
        <v>9613862047</v>
      </c>
      <c r="N45" s="18" t="s">
        <v>981</v>
      </c>
      <c r="O45" s="72">
        <v>8011710974</v>
      </c>
      <c r="P45" s="49" t="s">
        <v>1028</v>
      </c>
      <c r="Q45" s="48" t="s">
        <v>1010</v>
      </c>
      <c r="R45" s="48"/>
      <c r="S45" s="18"/>
      <c r="T45" s="18"/>
    </row>
    <row r="46" spans="1:20" x14ac:dyDescent="0.3">
      <c r="A46" s="4">
        <v>42</v>
      </c>
      <c r="B46" s="17" t="s">
        <v>63</v>
      </c>
      <c r="C46" s="152" t="s">
        <v>926</v>
      </c>
      <c r="D46" s="18" t="s">
        <v>25</v>
      </c>
      <c r="E46" s="95">
        <v>18305101716</v>
      </c>
      <c r="F46" s="155" t="s">
        <v>890</v>
      </c>
      <c r="G46" s="67">
        <v>24</v>
      </c>
      <c r="H46" s="68">
        <v>31</v>
      </c>
      <c r="I46" s="61">
        <f t="shared" si="0"/>
        <v>55</v>
      </c>
      <c r="J46" s="195">
        <v>9435774040</v>
      </c>
      <c r="K46" s="18" t="s">
        <v>966</v>
      </c>
      <c r="L46" s="96" t="s">
        <v>967</v>
      </c>
      <c r="M46" s="96">
        <v>9613862047</v>
      </c>
      <c r="N46" s="72" t="s">
        <v>982</v>
      </c>
      <c r="O46" s="72">
        <v>8011710974</v>
      </c>
      <c r="P46" s="49">
        <v>43715</v>
      </c>
      <c r="Q46" s="48" t="s">
        <v>142</v>
      </c>
      <c r="R46" s="48"/>
      <c r="S46" s="18"/>
      <c r="T46" s="18"/>
    </row>
    <row r="47" spans="1:20" x14ac:dyDescent="0.3">
      <c r="A47" s="4">
        <v>43</v>
      </c>
      <c r="B47" s="17" t="s">
        <v>63</v>
      </c>
      <c r="C47" s="152" t="s">
        <v>927</v>
      </c>
      <c r="D47" s="18" t="s">
        <v>25</v>
      </c>
      <c r="E47" s="95">
        <v>18305101708</v>
      </c>
      <c r="F47" s="155" t="s">
        <v>890</v>
      </c>
      <c r="G47" s="79">
        <v>17</v>
      </c>
      <c r="H47" s="79">
        <v>27</v>
      </c>
      <c r="I47" s="61">
        <f t="shared" ref="I47:I60" si="1">SUM(G47:H47)</f>
        <v>44</v>
      </c>
      <c r="J47" s="195">
        <v>8011710780</v>
      </c>
      <c r="K47" s="18" t="s">
        <v>966</v>
      </c>
      <c r="L47" s="96" t="s">
        <v>967</v>
      </c>
      <c r="M47" s="96">
        <v>9613862047</v>
      </c>
      <c r="N47" s="18" t="s">
        <v>974</v>
      </c>
      <c r="O47" s="18">
        <v>9401523072</v>
      </c>
      <c r="P47" s="49">
        <v>43715</v>
      </c>
      <c r="Q47" s="48" t="s">
        <v>142</v>
      </c>
      <c r="R47" s="48"/>
      <c r="S47" s="18"/>
      <c r="T47" s="18"/>
    </row>
    <row r="48" spans="1:20" ht="30" x14ac:dyDescent="0.3">
      <c r="A48" s="4">
        <v>44</v>
      </c>
      <c r="B48" s="17" t="s">
        <v>63</v>
      </c>
      <c r="C48" s="121" t="s">
        <v>928</v>
      </c>
      <c r="D48" s="18" t="s">
        <v>23</v>
      </c>
      <c r="E48" s="190">
        <v>18100502604</v>
      </c>
      <c r="F48" s="121" t="s">
        <v>227</v>
      </c>
      <c r="G48" s="67">
        <v>45</v>
      </c>
      <c r="H48" s="68">
        <v>41</v>
      </c>
      <c r="I48" s="61">
        <f t="shared" si="1"/>
        <v>86</v>
      </c>
      <c r="J48" s="122" t="s">
        <v>983</v>
      </c>
      <c r="K48" s="76" t="s">
        <v>984</v>
      </c>
      <c r="L48" s="76" t="s">
        <v>985</v>
      </c>
      <c r="M48" s="76">
        <v>7896330799</v>
      </c>
      <c r="N48" s="76" t="s">
        <v>986</v>
      </c>
      <c r="O48" s="76">
        <v>9401012271</v>
      </c>
      <c r="P48" s="49">
        <v>43716</v>
      </c>
      <c r="Q48" s="48" t="s">
        <v>137</v>
      </c>
      <c r="R48" s="48"/>
      <c r="S48" s="18"/>
      <c r="T48" s="18"/>
    </row>
    <row r="49" spans="1:20" ht="27" x14ac:dyDescent="0.3">
      <c r="A49" s="4">
        <v>45</v>
      </c>
      <c r="B49" s="17" t="s">
        <v>63</v>
      </c>
      <c r="C49" s="152" t="s">
        <v>929</v>
      </c>
      <c r="D49" s="18" t="s">
        <v>25</v>
      </c>
      <c r="E49" s="95">
        <v>18305101710</v>
      </c>
      <c r="F49" s="152" t="s">
        <v>890</v>
      </c>
      <c r="G49" s="90">
        <v>29</v>
      </c>
      <c r="H49" s="17">
        <v>28</v>
      </c>
      <c r="I49" s="61">
        <f t="shared" si="1"/>
        <v>57</v>
      </c>
      <c r="J49" s="195">
        <v>8876474619</v>
      </c>
      <c r="K49" s="18" t="s">
        <v>966</v>
      </c>
      <c r="L49" s="96" t="s">
        <v>967</v>
      </c>
      <c r="M49" s="96">
        <v>9613862047</v>
      </c>
      <c r="N49" s="18" t="s">
        <v>987</v>
      </c>
      <c r="O49" s="72">
        <v>8011347655</v>
      </c>
      <c r="P49" s="49">
        <v>43716</v>
      </c>
      <c r="Q49" s="48" t="s">
        <v>137</v>
      </c>
      <c r="R49" s="48"/>
      <c r="S49" s="18"/>
      <c r="T49" s="18"/>
    </row>
    <row r="50" spans="1:20" x14ac:dyDescent="0.3">
      <c r="A50" s="4">
        <v>46</v>
      </c>
      <c r="B50" s="17" t="s">
        <v>63</v>
      </c>
      <c r="C50" s="121" t="s">
        <v>930</v>
      </c>
      <c r="D50" s="18" t="s">
        <v>23</v>
      </c>
      <c r="E50" s="190">
        <v>18100519105</v>
      </c>
      <c r="F50" s="121" t="s">
        <v>79</v>
      </c>
      <c r="G50" s="79">
        <v>56</v>
      </c>
      <c r="H50" s="79">
        <v>58</v>
      </c>
      <c r="I50" s="61">
        <f t="shared" si="1"/>
        <v>114</v>
      </c>
      <c r="J50" s="122" t="s">
        <v>988</v>
      </c>
      <c r="K50" s="76" t="s">
        <v>989</v>
      </c>
      <c r="L50" s="76" t="s">
        <v>967</v>
      </c>
      <c r="M50" s="76">
        <v>9435260674</v>
      </c>
      <c r="N50" s="76" t="s">
        <v>990</v>
      </c>
      <c r="O50" s="76">
        <v>9401284928</v>
      </c>
      <c r="P50" s="49">
        <v>43717</v>
      </c>
      <c r="Q50" s="48" t="s">
        <v>138</v>
      </c>
      <c r="R50" s="48"/>
      <c r="S50" s="18"/>
      <c r="T50" s="18"/>
    </row>
    <row r="51" spans="1:20" x14ac:dyDescent="0.3">
      <c r="A51" s="4">
        <v>47</v>
      </c>
      <c r="B51" s="17" t="s">
        <v>63</v>
      </c>
      <c r="C51" s="152" t="s">
        <v>931</v>
      </c>
      <c r="D51" s="18" t="s">
        <v>25</v>
      </c>
      <c r="E51" s="95">
        <v>18305101711</v>
      </c>
      <c r="F51" s="152" t="s">
        <v>890</v>
      </c>
      <c r="G51" s="67">
        <v>22</v>
      </c>
      <c r="H51" s="68">
        <v>13</v>
      </c>
      <c r="I51" s="61">
        <f t="shared" si="1"/>
        <v>35</v>
      </c>
      <c r="J51" s="195">
        <v>8011487851</v>
      </c>
      <c r="K51" s="196" t="s">
        <v>991</v>
      </c>
      <c r="L51" s="57" t="s">
        <v>992</v>
      </c>
      <c r="M51" s="76">
        <v>8876878434</v>
      </c>
      <c r="N51" s="57" t="s">
        <v>993</v>
      </c>
      <c r="O51" s="57">
        <v>8472015418</v>
      </c>
      <c r="P51" s="49">
        <v>43718</v>
      </c>
      <c r="Q51" s="48" t="s">
        <v>139</v>
      </c>
      <c r="R51" s="48"/>
      <c r="S51" s="18"/>
      <c r="T51" s="18"/>
    </row>
    <row r="52" spans="1:20" x14ac:dyDescent="0.3">
      <c r="A52" s="4">
        <v>48</v>
      </c>
      <c r="B52" s="17" t="s">
        <v>63</v>
      </c>
      <c r="C52" s="152" t="s">
        <v>932</v>
      </c>
      <c r="D52" s="18" t="s">
        <v>25</v>
      </c>
      <c r="E52" s="95">
        <v>18305101712</v>
      </c>
      <c r="F52" s="152" t="s">
        <v>890</v>
      </c>
      <c r="G52" s="67">
        <v>26</v>
      </c>
      <c r="H52" s="68">
        <v>26</v>
      </c>
      <c r="I52" s="61">
        <f t="shared" si="1"/>
        <v>52</v>
      </c>
      <c r="J52" s="195">
        <v>9678202806</v>
      </c>
      <c r="K52" s="196" t="s">
        <v>991</v>
      </c>
      <c r="L52" s="57" t="s">
        <v>992</v>
      </c>
      <c r="M52" s="76">
        <v>8876878434</v>
      </c>
      <c r="N52" s="57" t="s">
        <v>993</v>
      </c>
      <c r="O52" s="57">
        <v>8472015418</v>
      </c>
      <c r="P52" s="49">
        <v>43718</v>
      </c>
      <c r="Q52" s="48" t="s">
        <v>139</v>
      </c>
      <c r="R52" s="48"/>
      <c r="S52" s="18"/>
      <c r="T52" s="18"/>
    </row>
    <row r="53" spans="1:20" x14ac:dyDescent="0.3">
      <c r="A53" s="4">
        <v>49</v>
      </c>
      <c r="B53" s="17" t="s">
        <v>63</v>
      </c>
      <c r="C53" s="121" t="s">
        <v>930</v>
      </c>
      <c r="D53" s="18" t="s">
        <v>23</v>
      </c>
      <c r="E53" s="190">
        <v>18100519105</v>
      </c>
      <c r="F53" s="121" t="s">
        <v>79</v>
      </c>
      <c r="G53" s="79">
        <v>56</v>
      </c>
      <c r="H53" s="79">
        <v>58</v>
      </c>
      <c r="I53" s="61">
        <f t="shared" si="1"/>
        <v>114</v>
      </c>
      <c r="J53" s="122" t="s">
        <v>988</v>
      </c>
      <c r="K53" s="76" t="s">
        <v>989</v>
      </c>
      <c r="L53" s="76" t="s">
        <v>967</v>
      </c>
      <c r="M53" s="76">
        <v>9435260674</v>
      </c>
      <c r="N53" s="76" t="s">
        <v>990</v>
      </c>
      <c r="O53" s="76">
        <v>9401284928</v>
      </c>
      <c r="P53" s="49">
        <v>43719</v>
      </c>
      <c r="Q53" s="48" t="s">
        <v>140</v>
      </c>
      <c r="R53" s="48"/>
      <c r="S53" s="18"/>
      <c r="T53" s="18"/>
    </row>
    <row r="54" spans="1:20" x14ac:dyDescent="0.3">
      <c r="A54" s="4">
        <v>50</v>
      </c>
      <c r="B54" s="17" t="s">
        <v>63</v>
      </c>
      <c r="C54" s="189" t="s">
        <v>933</v>
      </c>
      <c r="D54" s="18" t="s">
        <v>23</v>
      </c>
      <c r="E54" s="190">
        <v>18100523102</v>
      </c>
      <c r="F54" s="189" t="s">
        <v>79</v>
      </c>
      <c r="G54" s="194">
        <v>55</v>
      </c>
      <c r="H54" s="194">
        <v>54</v>
      </c>
      <c r="I54" s="61">
        <f t="shared" si="1"/>
        <v>109</v>
      </c>
      <c r="J54" s="192">
        <v>9435654645</v>
      </c>
      <c r="K54" s="18" t="s">
        <v>958</v>
      </c>
      <c r="L54" s="18" t="s">
        <v>959</v>
      </c>
      <c r="M54" s="96">
        <v>7896330799</v>
      </c>
      <c r="N54" s="76" t="s">
        <v>986</v>
      </c>
      <c r="O54" s="76">
        <v>9401012271</v>
      </c>
      <c r="P54" s="49">
        <v>43720</v>
      </c>
      <c r="Q54" s="48" t="s">
        <v>141</v>
      </c>
      <c r="R54" s="48"/>
      <c r="S54" s="18"/>
      <c r="T54" s="18"/>
    </row>
    <row r="55" spans="1:20" ht="27" x14ac:dyDescent="0.3">
      <c r="A55" s="4">
        <v>51</v>
      </c>
      <c r="B55" s="17" t="s">
        <v>63</v>
      </c>
      <c r="C55" s="152" t="s">
        <v>934</v>
      </c>
      <c r="D55" s="152" t="s">
        <v>25</v>
      </c>
      <c r="E55" s="95">
        <v>18305101713</v>
      </c>
      <c r="F55" s="152"/>
      <c r="G55" s="67">
        <v>17</v>
      </c>
      <c r="H55" s="68">
        <v>17</v>
      </c>
      <c r="I55" s="61">
        <f t="shared" si="1"/>
        <v>34</v>
      </c>
      <c r="J55" s="195">
        <v>7896560814</v>
      </c>
      <c r="K55" s="196" t="s">
        <v>991</v>
      </c>
      <c r="L55" s="57" t="s">
        <v>992</v>
      </c>
      <c r="M55" s="76">
        <v>8876878434</v>
      </c>
      <c r="N55" s="57" t="s">
        <v>993</v>
      </c>
      <c r="O55" s="57">
        <v>8472015418</v>
      </c>
      <c r="P55" s="49">
        <v>43721</v>
      </c>
      <c r="Q55" s="48" t="s">
        <v>142</v>
      </c>
      <c r="R55" s="48"/>
      <c r="S55" s="18"/>
      <c r="T55" s="18"/>
    </row>
    <row r="56" spans="1:20" x14ac:dyDescent="0.3">
      <c r="A56" s="4">
        <v>52</v>
      </c>
      <c r="B56" s="17" t="s">
        <v>63</v>
      </c>
      <c r="C56" s="152" t="s">
        <v>935</v>
      </c>
      <c r="D56" s="18" t="s">
        <v>25</v>
      </c>
      <c r="E56" s="95">
        <v>18305101714</v>
      </c>
      <c r="F56" s="152"/>
      <c r="G56" s="67">
        <v>19</v>
      </c>
      <c r="H56" s="68">
        <v>16</v>
      </c>
      <c r="I56" s="61">
        <f t="shared" si="1"/>
        <v>35</v>
      </c>
      <c r="J56" s="195">
        <v>9954163379</v>
      </c>
      <c r="K56" s="196" t="s">
        <v>971</v>
      </c>
      <c r="L56" s="57" t="s">
        <v>967</v>
      </c>
      <c r="M56" s="76">
        <v>9435260674</v>
      </c>
      <c r="N56" s="57" t="s">
        <v>972</v>
      </c>
      <c r="O56" s="57">
        <v>9401523074</v>
      </c>
      <c r="P56" s="49">
        <v>43721</v>
      </c>
      <c r="Q56" s="48" t="s">
        <v>142</v>
      </c>
      <c r="R56" s="48"/>
      <c r="S56" s="18"/>
      <c r="T56" s="18"/>
    </row>
    <row r="57" spans="1:20" x14ac:dyDescent="0.3">
      <c r="A57" s="4">
        <v>53</v>
      </c>
      <c r="B57" s="17" t="s">
        <v>63</v>
      </c>
      <c r="C57" s="121" t="s">
        <v>936</v>
      </c>
      <c r="D57" s="18" t="s">
        <v>23</v>
      </c>
      <c r="E57" s="91">
        <v>18100519001</v>
      </c>
      <c r="F57" s="121" t="s">
        <v>79</v>
      </c>
      <c r="G57" s="79">
        <v>54</v>
      </c>
      <c r="H57" s="79">
        <v>55</v>
      </c>
      <c r="I57" s="61">
        <f t="shared" si="1"/>
        <v>109</v>
      </c>
      <c r="J57" s="192">
        <v>9435872228</v>
      </c>
      <c r="K57" s="18" t="s">
        <v>994</v>
      </c>
      <c r="L57" s="96" t="s">
        <v>969</v>
      </c>
      <c r="M57" s="96">
        <v>9678466494</v>
      </c>
      <c r="N57" s="18" t="s">
        <v>995</v>
      </c>
      <c r="O57" s="198">
        <v>9706007949</v>
      </c>
      <c r="P57" s="49">
        <v>43721</v>
      </c>
      <c r="Q57" s="48" t="s">
        <v>142</v>
      </c>
      <c r="R57" s="48"/>
      <c r="S57" s="18"/>
      <c r="T57" s="18"/>
    </row>
    <row r="58" spans="1:20" ht="27" x14ac:dyDescent="0.3">
      <c r="A58" s="4">
        <v>54</v>
      </c>
      <c r="B58" s="17" t="s">
        <v>63</v>
      </c>
      <c r="C58" s="152" t="s">
        <v>937</v>
      </c>
      <c r="D58" s="18" t="s">
        <v>25</v>
      </c>
      <c r="E58" s="95">
        <v>18305101715</v>
      </c>
      <c r="F58" s="152"/>
      <c r="G58" s="67">
        <v>19</v>
      </c>
      <c r="H58" s="68">
        <v>20</v>
      </c>
      <c r="I58" s="61">
        <f t="shared" si="1"/>
        <v>39</v>
      </c>
      <c r="J58" s="195">
        <v>8486052997</v>
      </c>
      <c r="K58" s="196" t="s">
        <v>971</v>
      </c>
      <c r="L58" s="57" t="s">
        <v>967</v>
      </c>
      <c r="M58" s="76">
        <v>9435260674</v>
      </c>
      <c r="N58" s="57" t="s">
        <v>996</v>
      </c>
      <c r="O58" s="199">
        <v>8011347955</v>
      </c>
      <c r="P58" s="49">
        <v>43722</v>
      </c>
      <c r="Q58" s="48" t="s">
        <v>137</v>
      </c>
      <c r="R58" s="48"/>
      <c r="S58" s="18"/>
      <c r="T58" s="18"/>
    </row>
    <row r="59" spans="1:20" ht="27" x14ac:dyDescent="0.3">
      <c r="A59" s="4">
        <v>55</v>
      </c>
      <c r="B59" s="17" t="s">
        <v>63</v>
      </c>
      <c r="C59" s="152" t="s">
        <v>938</v>
      </c>
      <c r="D59" s="18" t="s">
        <v>25</v>
      </c>
      <c r="E59" s="95">
        <v>18305101717</v>
      </c>
      <c r="F59" s="152"/>
      <c r="G59" s="67">
        <v>18</v>
      </c>
      <c r="H59" s="68">
        <v>17</v>
      </c>
      <c r="I59" s="61">
        <f t="shared" si="1"/>
        <v>35</v>
      </c>
      <c r="J59" s="195">
        <v>9535405804</v>
      </c>
      <c r="K59" s="18" t="s">
        <v>994</v>
      </c>
      <c r="L59" s="96" t="s">
        <v>969</v>
      </c>
      <c r="M59" s="96">
        <v>9678466494</v>
      </c>
      <c r="N59" s="18" t="s">
        <v>995</v>
      </c>
      <c r="O59" s="198">
        <v>9706007949</v>
      </c>
      <c r="P59" s="49">
        <v>43722</v>
      </c>
      <c r="Q59" s="48" t="s">
        <v>137</v>
      </c>
      <c r="R59" s="48"/>
      <c r="S59" s="18"/>
      <c r="T59" s="18"/>
    </row>
    <row r="60" spans="1:20" ht="27" x14ac:dyDescent="0.3">
      <c r="A60" s="4">
        <v>56</v>
      </c>
      <c r="B60" s="17" t="s">
        <v>63</v>
      </c>
      <c r="C60" s="152" t="s">
        <v>939</v>
      </c>
      <c r="D60" s="18" t="s">
        <v>25</v>
      </c>
      <c r="E60" s="95">
        <v>18305101718</v>
      </c>
      <c r="F60" s="152"/>
      <c r="G60" s="67">
        <v>31</v>
      </c>
      <c r="H60" s="68">
        <v>23</v>
      </c>
      <c r="I60" s="61">
        <f t="shared" si="1"/>
        <v>54</v>
      </c>
      <c r="J60" s="195">
        <v>8724965712</v>
      </c>
      <c r="K60" s="18" t="s">
        <v>994</v>
      </c>
      <c r="L60" s="96" t="s">
        <v>969</v>
      </c>
      <c r="M60" s="96">
        <v>9678466494</v>
      </c>
      <c r="N60" s="18" t="s">
        <v>995</v>
      </c>
      <c r="O60" s="198">
        <v>9706007949</v>
      </c>
      <c r="P60" s="49">
        <v>43722</v>
      </c>
      <c r="Q60" s="48" t="s">
        <v>137</v>
      </c>
      <c r="R60" s="48"/>
      <c r="S60" s="18"/>
      <c r="T60" s="18"/>
    </row>
    <row r="61" spans="1:20" x14ac:dyDescent="0.3">
      <c r="A61" s="4">
        <v>57</v>
      </c>
      <c r="B61" s="17" t="s">
        <v>63</v>
      </c>
      <c r="C61" s="121" t="s">
        <v>940</v>
      </c>
      <c r="D61" s="18" t="s">
        <v>23</v>
      </c>
      <c r="E61" s="91">
        <v>18100519004</v>
      </c>
      <c r="F61" s="121" t="s">
        <v>193</v>
      </c>
      <c r="G61" s="79">
        <v>41</v>
      </c>
      <c r="H61" s="79">
        <v>35</v>
      </c>
      <c r="I61" s="61">
        <f t="shared" si="0"/>
        <v>76</v>
      </c>
      <c r="J61" s="149" t="s">
        <v>997</v>
      </c>
      <c r="K61" s="18" t="s">
        <v>994</v>
      </c>
      <c r="L61" s="96" t="s">
        <v>969</v>
      </c>
      <c r="M61" s="96">
        <v>9678466494</v>
      </c>
      <c r="N61" s="18" t="s">
        <v>995</v>
      </c>
      <c r="O61" s="198">
        <v>9706007949</v>
      </c>
      <c r="P61" s="49">
        <v>43724</v>
      </c>
      <c r="Q61" s="48" t="s">
        <v>138</v>
      </c>
      <c r="R61" s="48"/>
      <c r="S61" s="18"/>
      <c r="T61" s="18"/>
    </row>
    <row r="62" spans="1:20" x14ac:dyDescent="0.3">
      <c r="A62" s="4">
        <v>58</v>
      </c>
      <c r="B62" s="17" t="s">
        <v>63</v>
      </c>
      <c r="C62" s="152" t="s">
        <v>941</v>
      </c>
      <c r="D62" s="18" t="s">
        <v>25</v>
      </c>
      <c r="E62" s="95">
        <v>18305101719</v>
      </c>
      <c r="F62" s="152"/>
      <c r="G62" s="67">
        <v>18</v>
      </c>
      <c r="H62" s="68">
        <v>16</v>
      </c>
      <c r="I62" s="61">
        <f t="shared" si="0"/>
        <v>34</v>
      </c>
      <c r="J62" s="195">
        <v>9435920302</v>
      </c>
      <c r="K62" s="18" t="s">
        <v>966</v>
      </c>
      <c r="L62" s="57" t="s">
        <v>967</v>
      </c>
      <c r="M62" s="76">
        <v>9435260674</v>
      </c>
      <c r="N62" s="57" t="s">
        <v>996</v>
      </c>
      <c r="O62" s="57">
        <v>8011347955</v>
      </c>
      <c r="P62" s="49">
        <v>43724</v>
      </c>
      <c r="Q62" s="48" t="s">
        <v>138</v>
      </c>
      <c r="R62" s="48"/>
      <c r="S62" s="18"/>
      <c r="T62" s="18"/>
    </row>
    <row r="63" spans="1:20" ht="27" x14ac:dyDescent="0.3">
      <c r="A63" s="4">
        <v>59</v>
      </c>
      <c r="B63" s="17" t="s">
        <v>63</v>
      </c>
      <c r="C63" s="152" t="s">
        <v>942</v>
      </c>
      <c r="D63" s="18" t="s">
        <v>25</v>
      </c>
      <c r="E63" s="95">
        <v>18305101720</v>
      </c>
      <c r="F63" s="152"/>
      <c r="G63" s="67">
        <v>18</v>
      </c>
      <c r="H63" s="68">
        <v>8</v>
      </c>
      <c r="I63" s="61">
        <f t="shared" si="0"/>
        <v>26</v>
      </c>
      <c r="J63" s="195">
        <v>9954164147</v>
      </c>
      <c r="K63" s="18" t="s">
        <v>966</v>
      </c>
      <c r="L63" s="57" t="s">
        <v>967</v>
      </c>
      <c r="M63" s="76">
        <v>9435260674</v>
      </c>
      <c r="N63" s="57" t="s">
        <v>998</v>
      </c>
      <c r="O63" s="76">
        <v>9401119632</v>
      </c>
      <c r="P63" s="49">
        <v>43724</v>
      </c>
      <c r="Q63" s="48" t="s">
        <v>138</v>
      </c>
      <c r="R63" s="48"/>
      <c r="S63" s="18"/>
      <c r="T63" s="18"/>
    </row>
    <row r="64" spans="1:20" x14ac:dyDescent="0.3">
      <c r="A64" s="4">
        <v>60</v>
      </c>
      <c r="B64" s="17" t="s">
        <v>63</v>
      </c>
      <c r="C64" s="121" t="s">
        <v>943</v>
      </c>
      <c r="D64" s="18" t="s">
        <v>23</v>
      </c>
      <c r="E64" s="91">
        <v>18100519101</v>
      </c>
      <c r="F64" s="121" t="s">
        <v>79</v>
      </c>
      <c r="G64" s="79">
        <v>84</v>
      </c>
      <c r="H64" s="79">
        <v>99</v>
      </c>
      <c r="I64" s="61">
        <f t="shared" si="0"/>
        <v>183</v>
      </c>
      <c r="J64" s="192">
        <v>9435930969</v>
      </c>
      <c r="K64" s="18" t="s">
        <v>966</v>
      </c>
      <c r="L64" s="96" t="s">
        <v>967</v>
      </c>
      <c r="M64" s="96">
        <v>9613862047</v>
      </c>
      <c r="N64" s="72" t="s">
        <v>999</v>
      </c>
      <c r="O64" s="198">
        <v>9401388902</v>
      </c>
      <c r="P64" s="49">
        <v>43725</v>
      </c>
      <c r="Q64" s="48" t="s">
        <v>139</v>
      </c>
      <c r="R64" s="48"/>
      <c r="S64" s="18"/>
      <c r="T64" s="18"/>
    </row>
    <row r="65" spans="1:20" ht="30" x14ac:dyDescent="0.3">
      <c r="A65" s="4">
        <v>61</v>
      </c>
      <c r="B65" s="17" t="s">
        <v>63</v>
      </c>
      <c r="C65" s="73" t="s">
        <v>944</v>
      </c>
      <c r="D65" s="18" t="s">
        <v>23</v>
      </c>
      <c r="E65" s="156" t="s">
        <v>945</v>
      </c>
      <c r="F65" s="73" t="s">
        <v>79</v>
      </c>
      <c r="G65" s="79">
        <v>57</v>
      </c>
      <c r="H65" s="79">
        <v>50</v>
      </c>
      <c r="I65" s="61">
        <f t="shared" si="0"/>
        <v>107</v>
      </c>
      <c r="J65" s="122" t="s">
        <v>1000</v>
      </c>
      <c r="K65" s="76" t="s">
        <v>955</v>
      </c>
      <c r="L65" s="76" t="s">
        <v>992</v>
      </c>
      <c r="M65" s="76">
        <v>8876878434</v>
      </c>
      <c r="N65" s="76" t="s">
        <v>993</v>
      </c>
      <c r="O65" s="76">
        <v>8472015418</v>
      </c>
      <c r="P65" s="49">
        <v>43726</v>
      </c>
      <c r="Q65" s="48" t="s">
        <v>140</v>
      </c>
      <c r="R65" s="48"/>
      <c r="S65" s="18"/>
      <c r="T65" s="18"/>
    </row>
    <row r="66" spans="1:20" x14ac:dyDescent="0.3">
      <c r="A66" s="4">
        <v>62</v>
      </c>
      <c r="B66" s="17" t="s">
        <v>63</v>
      </c>
      <c r="C66" s="73" t="s">
        <v>946</v>
      </c>
      <c r="D66" s="18" t="s">
        <v>23</v>
      </c>
      <c r="E66" s="156" t="s">
        <v>947</v>
      </c>
      <c r="F66" s="73" t="s">
        <v>79</v>
      </c>
      <c r="G66" s="79">
        <v>31</v>
      </c>
      <c r="H66" s="79">
        <v>25</v>
      </c>
      <c r="I66" s="61">
        <f t="shared" si="0"/>
        <v>56</v>
      </c>
      <c r="J66" s="192">
        <v>9435794337</v>
      </c>
      <c r="K66" s="76" t="s">
        <v>989</v>
      </c>
      <c r="L66" s="76" t="s">
        <v>967</v>
      </c>
      <c r="M66" s="76">
        <v>9435260674</v>
      </c>
      <c r="N66" s="76" t="s">
        <v>996</v>
      </c>
      <c r="O66" s="57">
        <v>8011347955</v>
      </c>
      <c r="P66" s="49">
        <v>43727</v>
      </c>
      <c r="Q66" s="48" t="s">
        <v>141</v>
      </c>
      <c r="R66" s="48"/>
      <c r="S66" s="18"/>
      <c r="T66" s="18"/>
    </row>
    <row r="67" spans="1:20" ht="33" x14ac:dyDescent="0.3">
      <c r="A67" s="4">
        <v>63</v>
      </c>
      <c r="B67" s="17" t="s">
        <v>63</v>
      </c>
      <c r="C67" s="121" t="s">
        <v>948</v>
      </c>
      <c r="D67" s="18" t="s">
        <v>23</v>
      </c>
      <c r="E67" s="91">
        <v>18100522902</v>
      </c>
      <c r="F67" s="121" t="s">
        <v>79</v>
      </c>
      <c r="G67" s="79">
        <v>103</v>
      </c>
      <c r="H67" s="79">
        <v>89</v>
      </c>
      <c r="I67" s="61">
        <f t="shared" si="0"/>
        <v>192</v>
      </c>
      <c r="J67" s="122" t="s">
        <v>1001</v>
      </c>
      <c r="K67" s="76" t="s">
        <v>955</v>
      </c>
      <c r="L67" s="76" t="s">
        <v>992</v>
      </c>
      <c r="M67" s="76">
        <v>8876878434</v>
      </c>
      <c r="N67" s="76" t="s">
        <v>1002</v>
      </c>
      <c r="O67" s="76">
        <v>8752928449</v>
      </c>
      <c r="P67" s="49" t="s">
        <v>1029</v>
      </c>
      <c r="Q67" s="48" t="s">
        <v>1030</v>
      </c>
      <c r="R67" s="48"/>
      <c r="S67" s="18"/>
      <c r="T67" s="18"/>
    </row>
    <row r="68" spans="1:20" x14ac:dyDescent="0.3">
      <c r="A68" s="4">
        <v>64</v>
      </c>
      <c r="B68" s="17" t="s">
        <v>63</v>
      </c>
      <c r="C68" s="121" t="s">
        <v>949</v>
      </c>
      <c r="D68" s="18" t="s">
        <v>23</v>
      </c>
      <c r="E68" s="91">
        <v>18100519003</v>
      </c>
      <c r="F68" s="121" t="s">
        <v>227</v>
      </c>
      <c r="G68" s="79">
        <v>98</v>
      </c>
      <c r="H68" s="79">
        <v>76</v>
      </c>
      <c r="I68" s="61">
        <f t="shared" si="0"/>
        <v>174</v>
      </c>
      <c r="J68" s="122" t="s">
        <v>1003</v>
      </c>
      <c r="K68" s="76" t="s">
        <v>994</v>
      </c>
      <c r="L68" s="76" t="s">
        <v>969</v>
      </c>
      <c r="M68" s="76">
        <v>9401451481</v>
      </c>
      <c r="N68" s="76" t="s">
        <v>970</v>
      </c>
      <c r="O68" s="76">
        <v>8876866129</v>
      </c>
      <c r="P68" s="49">
        <v>43729</v>
      </c>
      <c r="Q68" s="48" t="s">
        <v>137</v>
      </c>
      <c r="R68" s="48"/>
      <c r="S68" s="18"/>
      <c r="T68" s="18"/>
    </row>
    <row r="69" spans="1:20" x14ac:dyDescent="0.3">
      <c r="A69" s="4">
        <v>65</v>
      </c>
      <c r="B69" s="17" t="s">
        <v>63</v>
      </c>
      <c r="C69" s="121" t="s">
        <v>950</v>
      </c>
      <c r="D69" s="18" t="s">
        <v>23</v>
      </c>
      <c r="E69" s="91">
        <v>18100519502</v>
      </c>
      <c r="F69" s="121" t="s">
        <v>79</v>
      </c>
      <c r="G69" s="79">
        <v>44</v>
      </c>
      <c r="H69" s="79">
        <v>47</v>
      </c>
      <c r="I69" s="61">
        <f t="shared" si="0"/>
        <v>91</v>
      </c>
      <c r="J69" s="122" t="s">
        <v>1004</v>
      </c>
      <c r="K69" s="18" t="s">
        <v>966</v>
      </c>
      <c r="L69" s="18" t="s">
        <v>1005</v>
      </c>
      <c r="M69" s="96">
        <v>9613862047</v>
      </c>
      <c r="N69" s="72" t="s">
        <v>1006</v>
      </c>
      <c r="O69" s="198">
        <v>7896560837</v>
      </c>
      <c r="P69" s="49">
        <v>43731</v>
      </c>
      <c r="Q69" s="48" t="s">
        <v>138</v>
      </c>
      <c r="R69" s="48"/>
      <c r="S69" s="18"/>
      <c r="T69" s="18"/>
    </row>
    <row r="70" spans="1:20" x14ac:dyDescent="0.3">
      <c r="A70" s="4">
        <v>66</v>
      </c>
      <c r="B70" s="17" t="s">
        <v>63</v>
      </c>
      <c r="C70" s="121" t="s">
        <v>951</v>
      </c>
      <c r="D70" s="18" t="s">
        <v>23</v>
      </c>
      <c r="E70" s="91">
        <v>18100509901</v>
      </c>
      <c r="F70" s="121" t="s">
        <v>79</v>
      </c>
      <c r="G70" s="79">
        <v>70</v>
      </c>
      <c r="H70" s="79">
        <v>81</v>
      </c>
      <c r="I70" s="61">
        <f t="shared" ref="I70:I133" si="2">SUM(G70:H70)</f>
        <v>151</v>
      </c>
      <c r="J70" s="192">
        <v>8876864141</v>
      </c>
      <c r="K70" s="18" t="s">
        <v>966</v>
      </c>
      <c r="L70" s="18" t="s">
        <v>1005</v>
      </c>
      <c r="M70" s="96">
        <v>9613862047</v>
      </c>
      <c r="N70" s="72" t="s">
        <v>1007</v>
      </c>
      <c r="O70" s="198">
        <v>7896139938</v>
      </c>
      <c r="P70" s="49">
        <v>43732</v>
      </c>
      <c r="Q70" s="48" t="s">
        <v>139</v>
      </c>
      <c r="R70" s="48"/>
      <c r="S70" s="18"/>
      <c r="T70" s="18"/>
    </row>
    <row r="71" spans="1:20" x14ac:dyDescent="0.3">
      <c r="A71" s="4">
        <v>67</v>
      </c>
      <c r="B71" s="17" t="s">
        <v>63</v>
      </c>
      <c r="C71" s="121" t="s">
        <v>952</v>
      </c>
      <c r="D71" s="18" t="s">
        <v>23</v>
      </c>
      <c r="E71" s="91">
        <v>18100519106</v>
      </c>
      <c r="F71" s="121" t="s">
        <v>79</v>
      </c>
      <c r="G71" s="79">
        <v>75</v>
      </c>
      <c r="H71" s="79">
        <v>71</v>
      </c>
      <c r="I71" s="61">
        <f t="shared" si="2"/>
        <v>146</v>
      </c>
      <c r="J71" s="122" t="s">
        <v>1008</v>
      </c>
      <c r="K71" s="76" t="s">
        <v>955</v>
      </c>
      <c r="L71" s="76" t="s">
        <v>992</v>
      </c>
      <c r="M71" s="76">
        <v>8876878434</v>
      </c>
      <c r="N71" s="76" t="s">
        <v>993</v>
      </c>
      <c r="O71" s="76">
        <v>8472015418</v>
      </c>
      <c r="P71" s="49">
        <v>43733</v>
      </c>
      <c r="Q71" s="48" t="s">
        <v>140</v>
      </c>
      <c r="R71" s="48"/>
      <c r="S71" s="18"/>
      <c r="T71" s="18"/>
    </row>
    <row r="72" spans="1:20" ht="33" x14ac:dyDescent="0.3">
      <c r="A72" s="4">
        <v>68</v>
      </c>
      <c r="B72" s="17" t="s">
        <v>63</v>
      </c>
      <c r="C72" s="121" t="s">
        <v>953</v>
      </c>
      <c r="D72" s="18" t="s">
        <v>23</v>
      </c>
      <c r="E72" s="91">
        <v>18100521802</v>
      </c>
      <c r="F72" s="121" t="s">
        <v>193</v>
      </c>
      <c r="G72" s="79">
        <v>0</v>
      </c>
      <c r="H72" s="79">
        <v>257</v>
      </c>
      <c r="I72" s="61">
        <f t="shared" si="2"/>
        <v>257</v>
      </c>
      <c r="J72" s="192">
        <v>8011740564</v>
      </c>
      <c r="K72" s="76" t="s">
        <v>989</v>
      </c>
      <c r="L72" s="76" t="s">
        <v>967</v>
      </c>
      <c r="M72" s="76">
        <v>9435260674</v>
      </c>
      <c r="N72" s="76" t="s">
        <v>972</v>
      </c>
      <c r="O72" s="76">
        <v>9401523072</v>
      </c>
      <c r="P72" s="49" t="s">
        <v>1031</v>
      </c>
      <c r="Q72" s="48" t="s">
        <v>1030</v>
      </c>
      <c r="R72" s="48"/>
      <c r="S72" s="18"/>
      <c r="T72" s="18"/>
    </row>
    <row r="73" spans="1:20" x14ac:dyDescent="0.3">
      <c r="A73" s="4">
        <v>69</v>
      </c>
      <c r="B73" s="99" t="s">
        <v>63</v>
      </c>
      <c r="C73" s="100" t="s">
        <v>332</v>
      </c>
      <c r="D73" s="101" t="s">
        <v>23</v>
      </c>
      <c r="E73" s="102" t="s">
        <v>333</v>
      </c>
      <c r="F73" s="100" t="s">
        <v>227</v>
      </c>
      <c r="G73" s="118">
        <v>0</v>
      </c>
      <c r="H73" s="118">
        <v>65</v>
      </c>
      <c r="I73" s="61">
        <f t="shared" si="2"/>
        <v>65</v>
      </c>
      <c r="J73" s="126" t="s">
        <v>401</v>
      </c>
      <c r="K73" s="132" t="s">
        <v>364</v>
      </c>
      <c r="L73" s="132" t="s">
        <v>365</v>
      </c>
      <c r="M73" s="126">
        <v>8134048702</v>
      </c>
      <c r="N73" s="132" t="s">
        <v>366</v>
      </c>
      <c r="O73" s="126">
        <v>9706220496</v>
      </c>
      <c r="P73" s="24">
        <v>43736</v>
      </c>
      <c r="Q73" s="18" t="s">
        <v>137</v>
      </c>
      <c r="R73" s="18"/>
      <c r="S73" s="18"/>
      <c r="T73" s="18"/>
    </row>
    <row r="74" spans="1:20" ht="30" x14ac:dyDescent="0.3">
      <c r="A74" s="4">
        <v>70</v>
      </c>
      <c r="B74" s="99" t="s">
        <v>63</v>
      </c>
      <c r="C74" s="100" t="s">
        <v>334</v>
      </c>
      <c r="D74" s="101" t="s">
        <v>23</v>
      </c>
      <c r="E74" s="102" t="s">
        <v>335</v>
      </c>
      <c r="F74" s="100" t="s">
        <v>193</v>
      </c>
      <c r="G74" s="79">
        <v>44</v>
      </c>
      <c r="H74" s="79">
        <v>39</v>
      </c>
      <c r="I74" s="61">
        <f t="shared" si="2"/>
        <v>83</v>
      </c>
      <c r="J74" s="126" t="s">
        <v>402</v>
      </c>
      <c r="K74" s="132" t="s">
        <v>394</v>
      </c>
      <c r="L74" s="132" t="s">
        <v>384</v>
      </c>
      <c r="M74" s="126">
        <v>8753052674</v>
      </c>
      <c r="N74" s="132" t="s">
        <v>373</v>
      </c>
      <c r="O74" s="126">
        <v>8011152370</v>
      </c>
      <c r="P74" s="24">
        <v>43736</v>
      </c>
      <c r="Q74" s="18" t="s">
        <v>137</v>
      </c>
      <c r="R74" s="18"/>
      <c r="S74" s="18"/>
      <c r="T74" s="18"/>
    </row>
    <row r="75" spans="1:20" ht="30" x14ac:dyDescent="0.3">
      <c r="A75" s="4">
        <v>71</v>
      </c>
      <c r="B75" s="99" t="s">
        <v>63</v>
      </c>
      <c r="C75" s="100" t="s">
        <v>336</v>
      </c>
      <c r="D75" s="101" t="s">
        <v>23</v>
      </c>
      <c r="E75" s="102" t="s">
        <v>337</v>
      </c>
      <c r="F75" s="100" t="s">
        <v>227</v>
      </c>
      <c r="G75" s="79">
        <v>56</v>
      </c>
      <c r="H75" s="79">
        <v>54</v>
      </c>
      <c r="I75" s="61">
        <f t="shared" si="2"/>
        <v>110</v>
      </c>
      <c r="J75" s="126" t="s">
        <v>403</v>
      </c>
      <c r="K75" s="126" t="s">
        <v>1032</v>
      </c>
      <c r="L75" s="126" t="s">
        <v>1033</v>
      </c>
      <c r="M75" s="126">
        <v>8753052674</v>
      </c>
      <c r="N75" s="132" t="s">
        <v>373</v>
      </c>
      <c r="O75" s="126">
        <v>8011152370</v>
      </c>
      <c r="P75" s="24">
        <v>43738</v>
      </c>
      <c r="Q75" s="18" t="s">
        <v>138</v>
      </c>
      <c r="R75" s="18"/>
      <c r="S75" s="18"/>
      <c r="T75" s="18"/>
    </row>
    <row r="76" spans="1:20" x14ac:dyDescent="0.3">
      <c r="A76" s="4">
        <v>72</v>
      </c>
      <c r="B76" s="99" t="s">
        <v>63</v>
      </c>
      <c r="C76" s="100" t="s">
        <v>338</v>
      </c>
      <c r="D76" s="101" t="s">
        <v>23</v>
      </c>
      <c r="E76" s="102" t="s">
        <v>339</v>
      </c>
      <c r="F76" s="100" t="s">
        <v>79</v>
      </c>
      <c r="G76" s="79">
        <v>31</v>
      </c>
      <c r="H76" s="79">
        <v>39</v>
      </c>
      <c r="I76" s="61">
        <f>SUM(G76:H76)</f>
        <v>70</v>
      </c>
      <c r="J76" s="126" t="s">
        <v>404</v>
      </c>
      <c r="K76" s="117" t="s">
        <v>367</v>
      </c>
      <c r="L76" s="96" t="s">
        <v>132</v>
      </c>
      <c r="M76" s="96">
        <v>9401451508</v>
      </c>
      <c r="N76" s="132" t="s">
        <v>387</v>
      </c>
      <c r="O76" s="126">
        <v>8753052465</v>
      </c>
      <c r="P76" s="24">
        <v>43738</v>
      </c>
      <c r="Q76" s="18" t="s">
        <v>138</v>
      </c>
      <c r="R76" s="18"/>
      <c r="S76" s="18"/>
      <c r="T76" s="18"/>
    </row>
    <row r="77" spans="1:20" x14ac:dyDescent="0.3">
      <c r="A77" s="4">
        <v>73</v>
      </c>
      <c r="B77" s="17"/>
      <c r="C77" s="18"/>
      <c r="D77" s="18"/>
      <c r="E77" s="19"/>
      <c r="F77" s="18"/>
      <c r="G77" s="19"/>
      <c r="H77" s="79"/>
      <c r="I77" s="61">
        <f>SUM(G77:H77)</f>
        <v>0</v>
      </c>
      <c r="J77" s="18"/>
      <c r="K77" s="18"/>
      <c r="L77" s="18"/>
      <c r="M77" s="18"/>
      <c r="N77" s="18"/>
      <c r="O77" s="18"/>
      <c r="P77" s="24"/>
      <c r="Q77" s="18"/>
      <c r="R77" s="18"/>
      <c r="S77" s="18"/>
      <c r="T77" s="18"/>
    </row>
    <row r="78" spans="1:20" x14ac:dyDescent="0.3">
      <c r="A78" s="4">
        <v>74</v>
      </c>
      <c r="B78" s="17"/>
      <c r="C78" s="18"/>
      <c r="D78" s="18"/>
      <c r="E78" s="19"/>
      <c r="F78" s="18"/>
      <c r="G78" s="19"/>
      <c r="H78" s="19"/>
      <c r="I78" s="61">
        <f t="shared" si="2"/>
        <v>0</v>
      </c>
      <c r="J78" s="18"/>
      <c r="K78" s="18"/>
      <c r="L78" s="18"/>
      <c r="M78" s="18"/>
      <c r="N78" s="18"/>
      <c r="O78" s="18"/>
      <c r="P78" s="24"/>
      <c r="Q78" s="18"/>
      <c r="R78" s="18"/>
      <c r="S78" s="18"/>
      <c r="T78" s="18"/>
    </row>
    <row r="79" spans="1:20" x14ac:dyDescent="0.3">
      <c r="A79" s="4">
        <v>75</v>
      </c>
      <c r="B79" s="17"/>
      <c r="C79" s="18"/>
      <c r="D79" s="18"/>
      <c r="E79" s="19"/>
      <c r="F79" s="18"/>
      <c r="G79" s="19"/>
      <c r="H79" s="19"/>
      <c r="I79" s="61">
        <f t="shared" si="2"/>
        <v>0</v>
      </c>
      <c r="J79" s="18"/>
      <c r="K79" s="18"/>
      <c r="L79" s="18"/>
      <c r="M79" s="18"/>
      <c r="N79" s="18"/>
      <c r="O79" s="18"/>
      <c r="P79" s="24"/>
      <c r="Q79" s="18"/>
      <c r="R79" s="18"/>
      <c r="S79" s="18"/>
      <c r="T79" s="18"/>
    </row>
    <row r="80" spans="1:20" x14ac:dyDescent="0.3">
      <c r="A80" s="4">
        <v>76</v>
      </c>
      <c r="B80" s="17"/>
      <c r="C80" s="18"/>
      <c r="D80" s="18"/>
      <c r="E80" s="19"/>
      <c r="F80" s="18"/>
      <c r="G80" s="19"/>
      <c r="H80" s="19"/>
      <c r="I80" s="61">
        <f t="shared" si="2"/>
        <v>0</v>
      </c>
      <c r="J80" s="18"/>
      <c r="K80" s="18"/>
      <c r="L80" s="18"/>
      <c r="M80" s="18"/>
      <c r="N80" s="18"/>
      <c r="O80" s="18"/>
      <c r="P80" s="24"/>
      <c r="Q80" s="18"/>
      <c r="R80" s="18"/>
      <c r="S80" s="18"/>
      <c r="T80" s="18"/>
    </row>
    <row r="81" spans="1:20" x14ac:dyDescent="0.3">
      <c r="A81" s="4">
        <v>77</v>
      </c>
      <c r="B81" s="17"/>
      <c r="C81" s="18"/>
      <c r="D81" s="18"/>
      <c r="E81" s="19"/>
      <c r="F81" s="18"/>
      <c r="G81" s="19"/>
      <c r="H81" s="19"/>
      <c r="I81" s="61">
        <f t="shared" si="2"/>
        <v>0</v>
      </c>
      <c r="J81" s="18"/>
      <c r="K81" s="18"/>
      <c r="L81" s="18"/>
      <c r="M81" s="18"/>
      <c r="N81" s="18"/>
      <c r="O81" s="18"/>
      <c r="P81" s="24"/>
      <c r="Q81" s="18"/>
      <c r="R81" s="18"/>
      <c r="S81" s="18"/>
      <c r="T81" s="18"/>
    </row>
    <row r="82" spans="1:20" x14ac:dyDescent="0.3">
      <c r="A82" s="4">
        <v>78</v>
      </c>
      <c r="B82" s="17"/>
      <c r="C82" s="18"/>
      <c r="D82" s="18"/>
      <c r="E82" s="19"/>
      <c r="F82" s="18"/>
      <c r="G82" s="19"/>
      <c r="H82" s="19"/>
      <c r="I82" s="61">
        <f t="shared" si="2"/>
        <v>0</v>
      </c>
      <c r="J82" s="18"/>
      <c r="K82" s="18"/>
      <c r="L82" s="18"/>
      <c r="M82" s="18"/>
      <c r="N82" s="18"/>
      <c r="O82" s="18"/>
      <c r="P82" s="24"/>
      <c r="Q82" s="18"/>
      <c r="R82" s="18"/>
      <c r="S82" s="18"/>
      <c r="T82" s="18"/>
    </row>
    <row r="83" spans="1:20" x14ac:dyDescent="0.3">
      <c r="A83" s="4">
        <v>79</v>
      </c>
      <c r="B83" s="17"/>
      <c r="C83" s="18"/>
      <c r="D83" s="18"/>
      <c r="E83" s="19"/>
      <c r="F83" s="18"/>
      <c r="G83" s="19"/>
      <c r="H83" s="19"/>
      <c r="I83" s="61">
        <f t="shared" si="2"/>
        <v>0</v>
      </c>
      <c r="J83" s="18"/>
      <c r="K83" s="18"/>
      <c r="L83" s="18"/>
      <c r="M83" s="18"/>
      <c r="N83" s="18"/>
      <c r="O83" s="18"/>
      <c r="P83" s="24"/>
      <c r="Q83" s="18"/>
      <c r="R83" s="18"/>
      <c r="S83" s="18"/>
      <c r="T83" s="18"/>
    </row>
    <row r="84" spans="1:20" x14ac:dyDescent="0.3">
      <c r="A84" s="4">
        <v>80</v>
      </c>
      <c r="B84" s="17"/>
      <c r="C84" s="18"/>
      <c r="D84" s="18"/>
      <c r="E84" s="19"/>
      <c r="F84" s="18"/>
      <c r="G84" s="19"/>
      <c r="H84" s="19"/>
      <c r="I84" s="61">
        <f t="shared" si="2"/>
        <v>0</v>
      </c>
      <c r="J84" s="18"/>
      <c r="K84" s="18"/>
      <c r="L84" s="18"/>
      <c r="M84" s="18"/>
      <c r="N84" s="18"/>
      <c r="O84" s="18"/>
      <c r="P84" s="24"/>
      <c r="Q84" s="18"/>
      <c r="R84" s="18"/>
      <c r="S84" s="18"/>
      <c r="T84" s="18"/>
    </row>
    <row r="85" spans="1:20" x14ac:dyDescent="0.3">
      <c r="A85" s="4">
        <v>81</v>
      </c>
      <c r="B85" s="17"/>
      <c r="C85" s="18"/>
      <c r="D85" s="18"/>
      <c r="E85" s="19"/>
      <c r="F85" s="18"/>
      <c r="G85" s="19"/>
      <c r="H85" s="19"/>
      <c r="I85" s="61">
        <f t="shared" si="2"/>
        <v>0</v>
      </c>
      <c r="J85" s="18"/>
      <c r="K85" s="18"/>
      <c r="L85" s="18"/>
      <c r="M85" s="18"/>
      <c r="N85" s="18"/>
      <c r="O85" s="18"/>
      <c r="P85" s="24"/>
      <c r="Q85" s="18"/>
      <c r="R85" s="18"/>
      <c r="S85" s="18"/>
      <c r="T85" s="18"/>
    </row>
    <row r="86" spans="1:20" x14ac:dyDescent="0.3">
      <c r="A86" s="4">
        <v>82</v>
      </c>
      <c r="B86" s="17"/>
      <c r="C86" s="18"/>
      <c r="D86" s="18"/>
      <c r="E86" s="19"/>
      <c r="F86" s="18"/>
      <c r="G86" s="19"/>
      <c r="H86" s="19"/>
      <c r="I86" s="61">
        <f t="shared" si="2"/>
        <v>0</v>
      </c>
      <c r="J86" s="18"/>
      <c r="K86" s="18"/>
      <c r="L86" s="18"/>
      <c r="M86" s="18"/>
      <c r="N86" s="18"/>
      <c r="O86" s="18"/>
      <c r="P86" s="24"/>
      <c r="Q86" s="18"/>
      <c r="R86" s="18"/>
      <c r="S86" s="18"/>
      <c r="T86" s="18"/>
    </row>
    <row r="87" spans="1:20" x14ac:dyDescent="0.3">
      <c r="A87" s="4">
        <v>83</v>
      </c>
      <c r="B87" s="17"/>
      <c r="C87" s="18"/>
      <c r="D87" s="18"/>
      <c r="E87" s="19"/>
      <c r="F87" s="18"/>
      <c r="G87" s="19"/>
      <c r="H87" s="19"/>
      <c r="I87" s="61">
        <f t="shared" si="2"/>
        <v>0</v>
      </c>
      <c r="J87" s="18"/>
      <c r="K87" s="18"/>
      <c r="L87" s="18"/>
      <c r="M87" s="18"/>
      <c r="N87" s="18"/>
      <c r="O87" s="18"/>
      <c r="P87" s="24"/>
      <c r="Q87" s="18"/>
      <c r="R87" s="18"/>
      <c r="S87" s="18"/>
      <c r="T87" s="18"/>
    </row>
    <row r="88" spans="1:20" x14ac:dyDescent="0.3">
      <c r="A88" s="4">
        <v>84</v>
      </c>
      <c r="B88" s="17"/>
      <c r="C88" s="18"/>
      <c r="D88" s="18"/>
      <c r="E88" s="19"/>
      <c r="F88" s="18"/>
      <c r="G88" s="19"/>
      <c r="H88" s="19"/>
      <c r="I88" s="61">
        <f t="shared" si="2"/>
        <v>0</v>
      </c>
      <c r="J88" s="18"/>
      <c r="K88" s="18"/>
      <c r="L88" s="18"/>
      <c r="M88" s="18"/>
      <c r="N88" s="18"/>
      <c r="O88" s="18"/>
      <c r="P88" s="24"/>
      <c r="Q88" s="18"/>
      <c r="R88" s="18"/>
      <c r="S88" s="18"/>
      <c r="T88" s="18"/>
    </row>
    <row r="89" spans="1:20" x14ac:dyDescent="0.3">
      <c r="A89" s="4">
        <v>85</v>
      </c>
      <c r="B89" s="17"/>
      <c r="C89" s="18"/>
      <c r="D89" s="18"/>
      <c r="E89" s="19"/>
      <c r="F89" s="18"/>
      <c r="G89" s="19"/>
      <c r="H89" s="19"/>
      <c r="I89" s="61">
        <f t="shared" si="2"/>
        <v>0</v>
      </c>
      <c r="J89" s="18"/>
      <c r="K89" s="18"/>
      <c r="L89" s="18"/>
      <c r="M89" s="18"/>
      <c r="N89" s="18"/>
      <c r="O89" s="18"/>
      <c r="P89" s="24"/>
      <c r="Q89" s="18"/>
      <c r="R89" s="18"/>
      <c r="S89" s="18"/>
      <c r="T89" s="18"/>
    </row>
    <row r="90" spans="1:20" x14ac:dyDescent="0.3">
      <c r="A90" s="4">
        <v>86</v>
      </c>
      <c r="B90" s="17"/>
      <c r="C90" s="18"/>
      <c r="D90" s="18"/>
      <c r="E90" s="19"/>
      <c r="F90" s="18"/>
      <c r="G90" s="19"/>
      <c r="H90" s="19"/>
      <c r="I90" s="61">
        <f t="shared" si="2"/>
        <v>0</v>
      </c>
      <c r="J90" s="18"/>
      <c r="K90" s="18"/>
      <c r="L90" s="18"/>
      <c r="M90" s="18"/>
      <c r="N90" s="18"/>
      <c r="O90" s="18"/>
      <c r="P90" s="24"/>
      <c r="Q90" s="18"/>
      <c r="R90" s="18"/>
      <c r="S90" s="18"/>
      <c r="T90" s="18"/>
    </row>
    <row r="91" spans="1:20" x14ac:dyDescent="0.3">
      <c r="A91" s="4">
        <v>87</v>
      </c>
      <c r="B91" s="17"/>
      <c r="C91" s="18"/>
      <c r="D91" s="18"/>
      <c r="E91" s="19"/>
      <c r="F91" s="18"/>
      <c r="G91" s="19"/>
      <c r="H91" s="19"/>
      <c r="I91" s="61">
        <f t="shared" si="2"/>
        <v>0</v>
      </c>
      <c r="J91" s="18"/>
      <c r="K91" s="18"/>
      <c r="L91" s="18"/>
      <c r="M91" s="18"/>
      <c r="N91" s="18"/>
      <c r="O91" s="18"/>
      <c r="P91" s="24"/>
      <c r="Q91" s="18"/>
      <c r="R91" s="18"/>
      <c r="S91" s="18"/>
      <c r="T91" s="18"/>
    </row>
    <row r="92" spans="1:20" x14ac:dyDescent="0.3">
      <c r="A92" s="4">
        <v>88</v>
      </c>
      <c r="B92" s="17"/>
      <c r="C92" s="18"/>
      <c r="D92" s="18"/>
      <c r="E92" s="19"/>
      <c r="F92" s="18"/>
      <c r="G92" s="19"/>
      <c r="H92" s="19"/>
      <c r="I92" s="61">
        <f t="shared" si="2"/>
        <v>0</v>
      </c>
      <c r="J92" s="18"/>
      <c r="K92" s="18"/>
      <c r="L92" s="18"/>
      <c r="M92" s="18"/>
      <c r="N92" s="18"/>
      <c r="O92" s="18"/>
      <c r="P92" s="24"/>
      <c r="Q92" s="18"/>
      <c r="R92" s="18"/>
      <c r="S92" s="18"/>
      <c r="T92" s="18"/>
    </row>
    <row r="93" spans="1:20" x14ac:dyDescent="0.3">
      <c r="A93" s="4">
        <v>89</v>
      </c>
      <c r="B93" s="17"/>
      <c r="C93" s="18"/>
      <c r="D93" s="18"/>
      <c r="E93" s="19"/>
      <c r="F93" s="18"/>
      <c r="G93" s="19"/>
      <c r="H93" s="19"/>
      <c r="I93" s="61">
        <f t="shared" si="2"/>
        <v>0</v>
      </c>
      <c r="J93" s="18"/>
      <c r="K93" s="18"/>
      <c r="L93" s="18"/>
      <c r="M93" s="18"/>
      <c r="N93" s="18"/>
      <c r="O93" s="18"/>
      <c r="P93" s="24"/>
      <c r="Q93" s="18"/>
      <c r="R93" s="18"/>
      <c r="S93" s="18"/>
      <c r="T93" s="18"/>
    </row>
    <row r="94" spans="1:20" x14ac:dyDescent="0.3">
      <c r="A94" s="4">
        <v>90</v>
      </c>
      <c r="B94" s="17"/>
      <c r="C94" s="18"/>
      <c r="D94" s="18"/>
      <c r="E94" s="19"/>
      <c r="F94" s="18"/>
      <c r="G94" s="19"/>
      <c r="H94" s="19"/>
      <c r="I94" s="61">
        <f t="shared" si="2"/>
        <v>0</v>
      </c>
      <c r="J94" s="18"/>
      <c r="K94" s="18"/>
      <c r="L94" s="18"/>
      <c r="M94" s="18"/>
      <c r="N94" s="18"/>
      <c r="O94" s="18"/>
      <c r="P94" s="24"/>
      <c r="Q94" s="18"/>
      <c r="R94" s="18"/>
      <c r="S94" s="18"/>
      <c r="T94" s="18"/>
    </row>
    <row r="95" spans="1:20" x14ac:dyDescent="0.3">
      <c r="A95" s="4">
        <v>91</v>
      </c>
      <c r="B95" s="17"/>
      <c r="C95" s="18"/>
      <c r="D95" s="18"/>
      <c r="E95" s="19"/>
      <c r="F95" s="18"/>
      <c r="G95" s="19"/>
      <c r="H95" s="19"/>
      <c r="I95" s="61">
        <f t="shared" si="2"/>
        <v>0</v>
      </c>
      <c r="J95" s="18"/>
      <c r="K95" s="18"/>
      <c r="L95" s="18"/>
      <c r="M95" s="18"/>
      <c r="N95" s="18"/>
      <c r="O95" s="18"/>
      <c r="P95" s="24"/>
      <c r="Q95" s="18"/>
      <c r="R95" s="18"/>
      <c r="S95" s="18"/>
      <c r="T95" s="18"/>
    </row>
    <row r="96" spans="1:20" x14ac:dyDescent="0.3">
      <c r="A96" s="4">
        <v>92</v>
      </c>
      <c r="B96" s="17"/>
      <c r="C96" s="18"/>
      <c r="D96" s="18"/>
      <c r="E96" s="19"/>
      <c r="F96" s="18"/>
      <c r="G96" s="19"/>
      <c r="H96" s="19"/>
      <c r="I96" s="61">
        <f t="shared" si="2"/>
        <v>0</v>
      </c>
      <c r="J96" s="18"/>
      <c r="K96" s="18"/>
      <c r="L96" s="18"/>
      <c r="M96" s="18"/>
      <c r="N96" s="18"/>
      <c r="O96" s="18"/>
      <c r="P96" s="24"/>
      <c r="Q96" s="18"/>
      <c r="R96" s="18"/>
      <c r="S96" s="18"/>
      <c r="T96" s="18"/>
    </row>
    <row r="97" spans="1:20" x14ac:dyDescent="0.3">
      <c r="A97" s="4">
        <v>93</v>
      </c>
      <c r="B97" s="17"/>
      <c r="C97" s="18"/>
      <c r="D97" s="18"/>
      <c r="E97" s="19"/>
      <c r="F97" s="18"/>
      <c r="G97" s="19"/>
      <c r="H97" s="19"/>
      <c r="I97" s="61">
        <f t="shared" si="2"/>
        <v>0</v>
      </c>
      <c r="J97" s="18"/>
      <c r="K97" s="18"/>
      <c r="L97" s="18"/>
      <c r="M97" s="18"/>
      <c r="N97" s="18"/>
      <c r="O97" s="18"/>
      <c r="P97" s="24"/>
      <c r="Q97" s="18"/>
      <c r="R97" s="18"/>
      <c r="S97" s="18"/>
      <c r="T97" s="18"/>
    </row>
    <row r="98" spans="1:20" x14ac:dyDescent="0.3">
      <c r="A98" s="4">
        <v>94</v>
      </c>
      <c r="B98" s="17"/>
      <c r="C98" s="48"/>
      <c r="D98" s="48"/>
      <c r="E98" s="19"/>
      <c r="F98" s="48"/>
      <c r="G98" s="19"/>
      <c r="H98" s="19"/>
      <c r="I98" s="61">
        <f t="shared" si="2"/>
        <v>0</v>
      </c>
      <c r="J98" s="48"/>
      <c r="K98" s="48"/>
      <c r="L98" s="48"/>
      <c r="M98" s="48"/>
      <c r="N98" s="48"/>
      <c r="O98" s="48"/>
      <c r="P98" s="24"/>
      <c r="Q98" s="18"/>
      <c r="R98" s="18"/>
      <c r="S98" s="18"/>
      <c r="T98" s="18"/>
    </row>
    <row r="99" spans="1:20" x14ac:dyDescent="0.3">
      <c r="A99" s="4">
        <v>95</v>
      </c>
      <c r="B99" s="17"/>
      <c r="C99" s="18"/>
      <c r="D99" s="18"/>
      <c r="E99" s="19"/>
      <c r="F99" s="18"/>
      <c r="G99" s="19"/>
      <c r="H99" s="19"/>
      <c r="I99" s="61">
        <f t="shared" si="2"/>
        <v>0</v>
      </c>
      <c r="J99" s="18"/>
      <c r="K99" s="18"/>
      <c r="L99" s="18"/>
      <c r="M99" s="18"/>
      <c r="N99" s="18"/>
      <c r="O99" s="18"/>
      <c r="P99" s="24"/>
      <c r="Q99" s="18"/>
      <c r="R99" s="18"/>
      <c r="S99" s="18"/>
      <c r="T99" s="18"/>
    </row>
    <row r="100" spans="1:20" x14ac:dyDescent="0.3">
      <c r="A100" s="4">
        <v>96</v>
      </c>
      <c r="B100" s="17"/>
      <c r="C100" s="18"/>
      <c r="D100" s="18"/>
      <c r="E100" s="19"/>
      <c r="F100" s="18"/>
      <c r="G100" s="19"/>
      <c r="H100" s="19"/>
      <c r="I100" s="61">
        <f t="shared" si="2"/>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1">
        <f t="shared" si="2"/>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1">
        <f t="shared" si="2"/>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1">
        <f t="shared" si="2"/>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1">
        <f t="shared" si="2"/>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1">
        <f t="shared" si="2"/>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1">
        <f t="shared" si="2"/>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1">
        <f t="shared" si="2"/>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1">
        <f t="shared" si="2"/>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1">
        <f t="shared" si="2"/>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1">
        <f t="shared" si="2"/>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1">
        <f t="shared" si="2"/>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1">
        <f t="shared" si="2"/>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1">
        <f t="shared" si="2"/>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1">
        <f t="shared" si="2"/>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1">
        <f t="shared" si="2"/>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1">
        <f t="shared" si="2"/>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1">
        <f t="shared" si="2"/>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1">
        <f t="shared" si="2"/>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1">
        <f t="shared" si="2"/>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1">
        <f t="shared" si="2"/>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1">
        <f t="shared" si="2"/>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1">
        <f t="shared" si="2"/>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1">
        <f t="shared" si="2"/>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1">
        <f t="shared" si="2"/>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1">
        <f t="shared" si="2"/>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1">
        <f t="shared" si="2"/>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1">
        <f t="shared" si="2"/>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1">
        <f t="shared" si="2"/>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1">
        <f t="shared" si="2"/>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1">
        <f t="shared" si="2"/>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1">
        <f t="shared" si="2"/>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1">
        <f t="shared" si="2"/>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1">
        <f t="shared" si="2"/>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1">
        <f t="shared" ref="I134:I164" si="3">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1">
        <f t="shared" si="3"/>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1">
        <f t="shared" si="3"/>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1">
        <f t="shared" si="3"/>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1">
        <f t="shared" si="3"/>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1">
        <f t="shared" si="3"/>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1">
        <f t="shared" si="3"/>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1">
        <f t="shared" si="3"/>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1">
        <f t="shared" si="3"/>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1">
        <f t="shared" si="3"/>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1">
        <f t="shared" si="3"/>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1">
        <f t="shared" si="3"/>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1">
        <f t="shared" si="3"/>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1">
        <f t="shared" si="3"/>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1">
        <f t="shared" si="3"/>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1">
        <f t="shared" si="3"/>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1">
        <f t="shared" si="3"/>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1">
        <f t="shared" si="3"/>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1">
        <f t="shared" si="3"/>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1">
        <f t="shared" si="3"/>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1">
        <f t="shared" si="3"/>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1">
        <f t="shared" si="3"/>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1">
        <f t="shared" si="3"/>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1">
        <f t="shared" si="3"/>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1">
        <f t="shared" si="3"/>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1">
        <f t="shared" si="3"/>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1">
        <f t="shared" si="3"/>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1">
        <f t="shared" si="3"/>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1">
        <f t="shared" si="3"/>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1">
        <f t="shared" si="3"/>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1">
        <f t="shared" si="3"/>
        <v>0</v>
      </c>
      <c r="J164" s="18"/>
      <c r="K164" s="18"/>
      <c r="L164" s="18"/>
      <c r="M164" s="18"/>
      <c r="N164" s="18"/>
      <c r="O164" s="18"/>
      <c r="P164" s="24"/>
      <c r="Q164" s="18"/>
      <c r="R164" s="18"/>
      <c r="S164" s="18"/>
      <c r="T164" s="18"/>
    </row>
    <row r="165" spans="1:20" x14ac:dyDescent="0.3">
      <c r="A165" s="21" t="s">
        <v>11</v>
      </c>
      <c r="B165" s="39"/>
      <c r="C165" s="21">
        <f>COUNTIFS(C6:C164,"*")</f>
        <v>71</v>
      </c>
      <c r="D165" s="21"/>
      <c r="E165" s="13"/>
      <c r="F165" s="21"/>
      <c r="G165" s="60">
        <f>SUM(G6:G164)</f>
        <v>3093</v>
      </c>
      <c r="H165" s="60">
        <f>SUM(H6:H164)</f>
        <v>3259</v>
      </c>
      <c r="I165" s="60">
        <f>SUM(I6:I164)</f>
        <v>6352</v>
      </c>
      <c r="J165" s="21"/>
      <c r="K165" s="21"/>
      <c r="L165" s="21"/>
      <c r="M165" s="21"/>
      <c r="N165" s="21"/>
      <c r="O165" s="21"/>
      <c r="P165" s="14"/>
      <c r="Q165" s="21"/>
      <c r="R165" s="21"/>
      <c r="S165" s="21"/>
      <c r="T165" s="12"/>
    </row>
    <row r="166" spans="1:20" x14ac:dyDescent="0.3">
      <c r="A166" s="44" t="s">
        <v>62</v>
      </c>
      <c r="B166" s="10">
        <f>COUNTIF(B$5:B$164,"Team 1")</f>
        <v>36</v>
      </c>
      <c r="C166" s="44" t="s">
        <v>25</v>
      </c>
      <c r="D166" s="10">
        <f>COUNTIF(D6:D164,"Anganwadi")</f>
        <v>37</v>
      </c>
    </row>
    <row r="167" spans="1:20" x14ac:dyDescent="0.3">
      <c r="A167" s="44" t="s">
        <v>63</v>
      </c>
      <c r="B167" s="10">
        <f>COUNTIF(B$6:B$164,"Team 2")</f>
        <v>36</v>
      </c>
      <c r="C167" s="44" t="s">
        <v>23</v>
      </c>
      <c r="D167" s="10">
        <f>COUNTIF(D6:D164,"School")</f>
        <v>34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1:D62 D27:D32 D13:D25 D34:D41 D43:D54 D56:D59 D64:D76 D78: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topLeftCell="A11" workbookViewId="0">
      <selection activeCell="F29" sqref="F29"/>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285" t="s">
        <v>71</v>
      </c>
      <c r="B1" s="285"/>
      <c r="C1" s="285"/>
      <c r="D1" s="285"/>
      <c r="E1" s="285"/>
      <c r="F1" s="286"/>
      <c r="G1" s="286"/>
      <c r="H1" s="286"/>
      <c r="I1" s="286"/>
      <c r="J1" s="286"/>
    </row>
    <row r="2" spans="1:11" ht="25.5" x14ac:dyDescent="0.3">
      <c r="A2" s="287" t="s">
        <v>0</v>
      </c>
      <c r="B2" s="288"/>
      <c r="C2" s="289" t="str">
        <f>'Block at a Glance'!C2:D2</f>
        <v>ASSAM</v>
      </c>
      <c r="D2" s="290"/>
      <c r="E2" s="27" t="s">
        <v>1</v>
      </c>
      <c r="F2" s="291"/>
      <c r="G2" s="292"/>
      <c r="H2" s="28" t="s">
        <v>24</v>
      </c>
      <c r="I2" s="291"/>
      <c r="J2" s="292"/>
    </row>
    <row r="3" spans="1:11" ht="28.5" customHeight="1" x14ac:dyDescent="0.3">
      <c r="A3" s="296" t="s">
        <v>66</v>
      </c>
      <c r="B3" s="296"/>
      <c r="C3" s="296"/>
      <c r="D3" s="296"/>
      <c r="E3" s="296"/>
      <c r="F3" s="296"/>
      <c r="G3" s="296"/>
      <c r="H3" s="296"/>
      <c r="I3" s="296"/>
      <c r="J3" s="296"/>
    </row>
    <row r="4" spans="1:11" x14ac:dyDescent="0.3">
      <c r="A4" s="295" t="s">
        <v>27</v>
      </c>
      <c r="B4" s="294" t="s">
        <v>28</v>
      </c>
      <c r="C4" s="293" t="s">
        <v>29</v>
      </c>
      <c r="D4" s="293" t="s">
        <v>36</v>
      </c>
      <c r="E4" s="293"/>
      <c r="F4" s="293"/>
      <c r="G4" s="293" t="s">
        <v>30</v>
      </c>
      <c r="H4" s="293" t="s">
        <v>37</v>
      </c>
      <c r="I4" s="293"/>
      <c r="J4" s="293"/>
    </row>
    <row r="5" spans="1:11" ht="22.5" customHeight="1" x14ac:dyDescent="0.3">
      <c r="A5" s="295"/>
      <c r="B5" s="294"/>
      <c r="C5" s="293"/>
      <c r="D5" s="29" t="s">
        <v>9</v>
      </c>
      <c r="E5" s="29" t="s">
        <v>10</v>
      </c>
      <c r="F5" s="29" t="s">
        <v>11</v>
      </c>
      <c r="G5" s="293"/>
      <c r="H5" s="29" t="s">
        <v>9</v>
      </c>
      <c r="I5" s="29" t="s">
        <v>10</v>
      </c>
      <c r="J5" s="29" t="s">
        <v>11</v>
      </c>
    </row>
    <row r="6" spans="1:11" ht="22.5" customHeight="1" x14ac:dyDescent="0.3">
      <c r="A6" s="45">
        <v>1</v>
      </c>
      <c r="B6" s="62">
        <v>43556</v>
      </c>
      <c r="C6" s="31">
        <f>COUNTIFS('April-19'!D$5:D$164,"Anganwadi")</f>
        <v>42</v>
      </c>
      <c r="D6" s="32">
        <f>SUMIF('April-19'!$D$5:$D$164,"Anganwadi",'April-19'!$G$5:$G$164)</f>
        <v>879</v>
      </c>
      <c r="E6" s="32">
        <f>SUMIF('April-19'!$D$5:$D$164,"Anganwadi",'April-19'!$H$5:$H$164)</f>
        <v>922</v>
      </c>
      <c r="F6" s="32">
        <f>+D6+E6</f>
        <v>1801</v>
      </c>
      <c r="G6" s="31">
        <f>COUNTIF('April-19'!D5:D164,"School")</f>
        <v>28</v>
      </c>
      <c r="H6" s="32">
        <f>SUMIF('April-19'!$D$5:$D$164,"School",'April-19'!$G$5:$G$164)</f>
        <v>3087</v>
      </c>
      <c r="I6" s="32">
        <f>SUMIF('April-19'!$D$5:$D$164,"School",'April-19'!$H$5:$H$164)</f>
        <v>581</v>
      </c>
      <c r="J6" s="32">
        <f>+H6+I6</f>
        <v>3668</v>
      </c>
      <c r="K6" s="33"/>
    </row>
    <row r="7" spans="1:11" ht="22.5" customHeight="1" x14ac:dyDescent="0.3">
      <c r="A7" s="30">
        <v>2</v>
      </c>
      <c r="B7" s="63">
        <v>43601</v>
      </c>
      <c r="C7" s="31">
        <f>COUNTIF('May-19'!D5:D164,"Anganwadi")</f>
        <v>58</v>
      </c>
      <c r="D7" s="32">
        <f>SUMIF('May-19'!$D$5:$D$164,"Anganwadi",'May-19'!$G$5:$G$164)</f>
        <v>899</v>
      </c>
      <c r="E7" s="32">
        <f>SUMIF('May-19'!$D$5:$D$164,"Anganwadi",'May-19'!$H$5:$H$164)</f>
        <v>827</v>
      </c>
      <c r="F7" s="32">
        <f t="shared" ref="F7:F11" si="0">+D7+E7</f>
        <v>1726</v>
      </c>
      <c r="G7" s="31">
        <f>COUNTIF('May-19'!D5:D164,"School")</f>
        <v>34</v>
      </c>
      <c r="H7" s="32">
        <f>SUMIF('May-19'!$D$5:$D$164,"School",'May-19'!$G$5:$G$164)</f>
        <v>3099</v>
      </c>
      <c r="I7" s="32">
        <f>SUMIF('May-19'!$D$5:$D$164,"School",'May-19'!$H$5:$H$164)</f>
        <v>2164</v>
      </c>
      <c r="J7" s="32">
        <f t="shared" ref="J7:J11" si="1">+H7+I7</f>
        <v>5263</v>
      </c>
    </row>
    <row r="8" spans="1:11" ht="22.5" customHeight="1" x14ac:dyDescent="0.3">
      <c r="A8" s="30">
        <v>3</v>
      </c>
      <c r="B8" s="63">
        <v>43632</v>
      </c>
      <c r="C8" s="31">
        <f>COUNTIF('Jun-19'!D5:D164,"Anganwadi")</f>
        <v>57</v>
      </c>
      <c r="D8" s="32">
        <f>SUMIF('Jun-19'!$D$5:$D$164,"Anganwadi",'Jun-19'!$G$5:$G$164)</f>
        <v>898</v>
      </c>
      <c r="E8" s="32">
        <f>SUMIF('Jun-19'!$D$5:$D$164,"Anganwadi",'Jun-19'!$H$5:$H$164)</f>
        <v>932</v>
      </c>
      <c r="F8" s="32">
        <f t="shared" si="0"/>
        <v>1830</v>
      </c>
      <c r="G8" s="31">
        <f>COUNTIF('Jun-19'!D5:D164,"School")</f>
        <v>38</v>
      </c>
      <c r="H8" s="32">
        <f>SUMIF('Jun-19'!$D$5:$D$164,"School",'Jun-19'!$G$5:$G$164)</f>
        <v>2037</v>
      </c>
      <c r="I8" s="32">
        <f>SUMIF('Jun-19'!$D$5:$D$164,"School",'Jun-19'!$H$5:$H$164)</f>
        <v>2113</v>
      </c>
      <c r="J8" s="32">
        <f t="shared" si="1"/>
        <v>4150</v>
      </c>
    </row>
    <row r="9" spans="1:11" ht="22.5" customHeight="1" x14ac:dyDescent="0.3">
      <c r="A9" s="30">
        <v>4</v>
      </c>
      <c r="B9" s="63">
        <v>43662</v>
      </c>
      <c r="C9" s="31">
        <f>COUNTIF('Jul-19'!D5:D164,"Anganwadi")</f>
        <v>157</v>
      </c>
      <c r="D9" s="32">
        <f>SUMIF('Jul-19'!$D$5:$D$164,"Anganwadi",'Jul-19'!$G$5:$G$164)</f>
        <v>2966</v>
      </c>
      <c r="E9" s="32">
        <f>SUMIF('Jul-19'!$D$5:$D$164,"Anganwadi",'Jul-19'!$H$5:$H$164)</f>
        <v>3063</v>
      </c>
      <c r="F9" s="32">
        <f t="shared" si="0"/>
        <v>6029</v>
      </c>
      <c r="G9" s="31">
        <f>COUNTIF('Jul-19'!D5:D164,"School")</f>
        <v>0</v>
      </c>
      <c r="H9" s="32">
        <f>SUMIF('Jul-19'!$D$5:$D$164,"School",'Jul-19'!$G$5:$G$164)</f>
        <v>0</v>
      </c>
      <c r="I9" s="32">
        <f>SUMIF('Jul-19'!$D$5:$D$164,"School",'Jul-19'!$H$5:$H$164)</f>
        <v>0</v>
      </c>
      <c r="J9" s="32">
        <f t="shared" si="1"/>
        <v>0</v>
      </c>
    </row>
    <row r="10" spans="1:11" ht="22.5" customHeight="1" x14ac:dyDescent="0.3">
      <c r="A10" s="30">
        <v>5</v>
      </c>
      <c r="B10" s="63">
        <v>43693</v>
      </c>
      <c r="C10" s="31">
        <f>COUNTIF('Aug-19'!D5:D164,"Anganwadi")</f>
        <v>74</v>
      </c>
      <c r="D10" s="32">
        <f>SUMIF('Aug-19'!$D$5:$D$164,"Anganwadi",'Aug-19'!$G$5:$G$164)</f>
        <v>1570</v>
      </c>
      <c r="E10" s="32">
        <f>SUMIF('Aug-19'!$D$5:$D$164,"Anganwadi",'Aug-19'!$H$5:$H$164)</f>
        <v>1712</v>
      </c>
      <c r="F10" s="32">
        <f t="shared" si="0"/>
        <v>3282</v>
      </c>
      <c r="G10" s="31">
        <f>COUNTIF('Aug-19'!D5:D164,"School")</f>
        <v>27</v>
      </c>
      <c r="H10" s="32">
        <f>SUMIF('Aug-19'!$D$5:$D$164,"School",'Aug-19'!$G$5:$G$164)</f>
        <v>1390</v>
      </c>
      <c r="I10" s="32">
        <f>SUMIF('Aug-19'!$D$5:$D$164,"School",'Aug-19'!$H$5:$H$164)</f>
        <v>1408</v>
      </c>
      <c r="J10" s="32">
        <f t="shared" si="1"/>
        <v>2798</v>
      </c>
    </row>
    <row r="11" spans="1:11" ht="22.5" customHeight="1" x14ac:dyDescent="0.3">
      <c r="A11" s="30">
        <v>6</v>
      </c>
      <c r="B11" s="63">
        <v>43724</v>
      </c>
      <c r="C11" s="31">
        <f>COUNTIF('Sep-19'!D6:D164,"Anganwadi")</f>
        <v>37</v>
      </c>
      <c r="D11" s="32">
        <f>SUMIF('Sep-19'!$D$6:$D$164,"Anganwadi",'Sep-19'!$G$6:$G$164)</f>
        <v>799</v>
      </c>
      <c r="E11" s="32">
        <f>SUMIF('Sep-19'!$D$6:$D$164,"Anganwadi",'Sep-19'!$H$6:$H$164)</f>
        <v>790</v>
      </c>
      <c r="F11" s="32">
        <f t="shared" si="0"/>
        <v>1589</v>
      </c>
      <c r="G11" s="31">
        <f>COUNTIF('Sep-19'!D6:D164,"School")</f>
        <v>34</v>
      </c>
      <c r="H11" s="32">
        <f>SUMIF('Sep-19'!$D$6:$D$164,"School",'Sep-19'!$G$6:$G$164)</f>
        <v>2294</v>
      </c>
      <c r="I11" s="32">
        <f>SUMIF('Sep-19'!$D$6:$D$164,"School",'Sep-19'!$H$6:$H$164)</f>
        <v>2469</v>
      </c>
      <c r="J11" s="32">
        <f t="shared" si="1"/>
        <v>4763</v>
      </c>
    </row>
    <row r="12" spans="1:11" ht="19.5" customHeight="1" x14ac:dyDescent="0.3">
      <c r="A12" s="284" t="s">
        <v>38</v>
      </c>
      <c r="B12" s="284"/>
      <c r="C12" s="34">
        <f>SUM(C6:C11)</f>
        <v>425</v>
      </c>
      <c r="D12" s="34">
        <f t="shared" ref="D12:J12" si="2">SUM(D6:D11)</f>
        <v>8011</v>
      </c>
      <c r="E12" s="34">
        <f t="shared" si="2"/>
        <v>8246</v>
      </c>
      <c r="F12" s="34">
        <f t="shared" si="2"/>
        <v>16257</v>
      </c>
      <c r="G12" s="34">
        <f t="shared" si="2"/>
        <v>161</v>
      </c>
      <c r="H12" s="34">
        <f t="shared" si="2"/>
        <v>11907</v>
      </c>
      <c r="I12" s="34">
        <f t="shared" si="2"/>
        <v>8735</v>
      </c>
      <c r="J12" s="34">
        <f t="shared" si="2"/>
        <v>20642</v>
      </c>
    </row>
    <row r="14" spans="1:11" x14ac:dyDescent="0.3">
      <c r="A14" s="300" t="s">
        <v>67</v>
      </c>
      <c r="B14" s="300"/>
      <c r="C14" s="300"/>
      <c r="D14" s="300"/>
      <c r="E14" s="300"/>
      <c r="F14" s="300"/>
    </row>
    <row r="15" spans="1:11" ht="82.5" x14ac:dyDescent="0.3">
      <c r="A15" s="43" t="s">
        <v>27</v>
      </c>
      <c r="B15" s="42" t="s">
        <v>28</v>
      </c>
      <c r="C15" s="46" t="s">
        <v>64</v>
      </c>
      <c r="D15" s="41" t="s">
        <v>29</v>
      </c>
      <c r="E15" s="41" t="s">
        <v>30</v>
      </c>
      <c r="F15" s="41" t="s">
        <v>65</v>
      </c>
    </row>
    <row r="16" spans="1:11" x14ac:dyDescent="0.3">
      <c r="A16" s="303">
        <v>1</v>
      </c>
      <c r="B16" s="301">
        <v>43571</v>
      </c>
      <c r="C16" s="47" t="s">
        <v>62</v>
      </c>
      <c r="D16" s="31">
        <f>COUNTIFS('April-19'!B$5:B$164,"Team 1",'April-19'!D$5:D$164,"Anganwadi")</f>
        <v>15</v>
      </c>
      <c r="E16" s="31">
        <f>COUNTIFS('April-19'!B$5:B$164,"Team 1",'April-19'!D$5:D$164,"School")</f>
        <v>17</v>
      </c>
      <c r="F16" s="32">
        <f>SUMIF('April-19'!$B$5:$B$164,"Team 1",'April-19'!$I$5:$I$164)</f>
        <v>2720</v>
      </c>
    </row>
    <row r="17" spans="1:6" x14ac:dyDescent="0.3">
      <c r="A17" s="304"/>
      <c r="B17" s="302"/>
      <c r="C17" s="47" t="s">
        <v>63</v>
      </c>
      <c r="D17" s="31">
        <f>COUNTIFS('April-19'!B$5:B$164,"Team 2",'April-19'!D$5:D$164,"Anganwadi")</f>
        <v>27</v>
      </c>
      <c r="E17" s="31">
        <f>COUNTIFS('April-19'!B$5:B$164,"Team 2",'April-19'!D$5:D$164,"School")</f>
        <v>11</v>
      </c>
      <c r="F17" s="32">
        <f>SUMIF('April-19'!$B$5:$B$164,"Team 2",'April-19'!$I$5:$I$164)</f>
        <v>2881</v>
      </c>
    </row>
    <row r="18" spans="1:6" x14ac:dyDescent="0.3">
      <c r="A18" s="303">
        <v>2</v>
      </c>
      <c r="B18" s="301">
        <v>43601</v>
      </c>
      <c r="C18" s="47" t="s">
        <v>62</v>
      </c>
      <c r="D18" s="31">
        <f>COUNTIFS('May-19'!B$5:B$164,"Team 1",'May-19'!D$5:D$164,"Anganwadi")</f>
        <v>19</v>
      </c>
      <c r="E18" s="31">
        <f>COUNTIFS('May-19'!B$5:B$164,"Team 1",'May-19'!D$5:D$164,"School")</f>
        <v>12</v>
      </c>
      <c r="F18" s="32" t="e">
        <f>SUMIF('May-19'!$B$5:$B$164,"Team 1",'May-19'!$I$5:$I$164)</f>
        <v>#REF!</v>
      </c>
    </row>
    <row r="19" spans="1:6" x14ac:dyDescent="0.3">
      <c r="A19" s="304"/>
      <c r="B19" s="302"/>
      <c r="C19" s="47" t="s">
        <v>63</v>
      </c>
      <c r="D19" s="31">
        <f>COUNTIFS('May-19'!B$5:B$164,"Team 2",'May-19'!D$5:D$164,"Anganwadi")</f>
        <v>39</v>
      </c>
      <c r="E19" s="31">
        <f>COUNTIFS('May-19'!B$5:B$164,"Team 2",'May-19'!D$5:D$164,"School")</f>
        <v>22</v>
      </c>
      <c r="F19" s="32">
        <f>SUMIF('May-19'!$B$5:$B$164,"Team 2",'May-19'!$I$5:$I$164)</f>
        <v>3224</v>
      </c>
    </row>
    <row r="20" spans="1:6" x14ac:dyDescent="0.3">
      <c r="A20" s="303">
        <v>3</v>
      </c>
      <c r="B20" s="301">
        <v>43632</v>
      </c>
      <c r="C20" s="47" t="s">
        <v>62</v>
      </c>
      <c r="D20" s="31">
        <f>COUNTIFS('Jun-19'!B$5:B$164,"Team 1",'Jun-19'!D$5:D$164,"Anganwadi")</f>
        <v>15</v>
      </c>
      <c r="E20" s="31">
        <f>COUNTIFS('Jun-19'!B$5:B$164,"Team 1",'Jun-19'!D$5:D$164,"School")</f>
        <v>14</v>
      </c>
      <c r="F20" s="32">
        <f>SUMIF('Jun-19'!$B$5:$B$164,"Team 1",'Jun-19'!$I$5:$I$164)</f>
        <v>3017</v>
      </c>
    </row>
    <row r="21" spans="1:6" x14ac:dyDescent="0.3">
      <c r="A21" s="304"/>
      <c r="B21" s="302"/>
      <c r="C21" s="47" t="s">
        <v>63</v>
      </c>
      <c r="D21" s="31">
        <f>COUNTIFS('Jun-19'!B$5:B$164,"Team 2",'Jun-19'!D$5:D$164,"Anganwadi")</f>
        <v>41</v>
      </c>
      <c r="E21" s="31">
        <f>COUNTIFS('Jun-19'!B$5:B$164,"Team 2",'Jun-19'!D$5:D$164,"School")</f>
        <v>24</v>
      </c>
      <c r="F21" s="32">
        <f>SUMIF('Jun-19'!$B$5:$B$164,"Team 2",'Jun-19'!$I$5:$I$164)</f>
        <v>2902</v>
      </c>
    </row>
    <row r="22" spans="1:6" x14ac:dyDescent="0.3">
      <c r="A22" s="303">
        <v>4</v>
      </c>
      <c r="B22" s="301">
        <v>43662</v>
      </c>
      <c r="C22" s="47" t="s">
        <v>62</v>
      </c>
      <c r="D22" s="31">
        <f>COUNTIFS('Jul-19'!B$5:B$164,"Team 1",'Jul-19'!D$5:D$164,"Anganwadi")</f>
        <v>92</v>
      </c>
      <c r="E22" s="31">
        <f>COUNTIFS('Jul-19'!B$5:B$164,"Team 1",'Jul-19'!D$5:D$164,"School")</f>
        <v>0</v>
      </c>
      <c r="F22" s="32">
        <f>SUMIF('Jul-19'!$B$5:$B$164,"Team 1",'Jul-19'!$I$5:$I$164)</f>
        <v>3023</v>
      </c>
    </row>
    <row r="23" spans="1:6" x14ac:dyDescent="0.3">
      <c r="A23" s="304"/>
      <c r="B23" s="302"/>
      <c r="C23" s="47" t="s">
        <v>63</v>
      </c>
      <c r="D23" s="31">
        <f>COUNTIFS('Jul-19'!B$5:B$164,"Team 2",'Jul-19'!D$5:D$164,"Anganwadi")</f>
        <v>65</v>
      </c>
      <c r="E23" s="31">
        <f>COUNTIFS('Jul-19'!B$5:B$164,"Team 2",'Jul-19'!D$5:D$164,"School")</f>
        <v>0</v>
      </c>
      <c r="F23" s="32">
        <f>SUMIF('Jul-19'!$B$5:$B$164,"Team 2",'Jul-19'!$I$5:$I$164)</f>
        <v>3006</v>
      </c>
    </row>
    <row r="24" spans="1:6" x14ac:dyDescent="0.3">
      <c r="A24" s="303">
        <v>5</v>
      </c>
      <c r="B24" s="301">
        <v>43693</v>
      </c>
      <c r="C24" s="47" t="s">
        <v>62</v>
      </c>
      <c r="D24" s="31">
        <f>COUNTIFS('Aug-19'!B$5:B$164,"Team 1",'Aug-19'!D$5:D$164,"Anganwadi")</f>
        <v>34</v>
      </c>
      <c r="E24" s="31">
        <f>COUNTIFS('Aug-19'!B$5:B$164,"Team 1",'Aug-19'!D$5:D$164,"School")</f>
        <v>5</v>
      </c>
      <c r="F24" s="32">
        <f>SUMIF('Aug-19'!$B$5:$B$164,"Team 1",'Aug-19'!$I$5:$I$164)</f>
        <v>3312</v>
      </c>
    </row>
    <row r="25" spans="1:6" x14ac:dyDescent="0.3">
      <c r="A25" s="304"/>
      <c r="B25" s="302"/>
      <c r="C25" s="47" t="s">
        <v>63</v>
      </c>
      <c r="D25" s="31">
        <f>COUNTIFS('Aug-19'!B$5:B$164,"Team 2",'Aug-19'!D$5:D$164,"Anganwadi")</f>
        <v>40</v>
      </c>
      <c r="E25" s="31">
        <f>COUNTIFS('Aug-19'!B$5:B$164,"Team 2",'Aug-19'!D$5:D$164,"School")</f>
        <v>22</v>
      </c>
      <c r="F25" s="32">
        <f>SUMIF('Aug-19'!$B$5:$B$164,"Team 2",'Aug-19'!$I$5:$I$164)</f>
        <v>2768</v>
      </c>
    </row>
    <row r="26" spans="1:6" x14ac:dyDescent="0.3">
      <c r="A26" s="303">
        <v>6</v>
      </c>
      <c r="B26" s="301">
        <v>43724</v>
      </c>
      <c r="C26" s="47" t="s">
        <v>62</v>
      </c>
      <c r="D26" s="31">
        <f>COUNTIFS('Sep-19'!B$5:B$164,"Team 1",'Sep-19'!D$5:D$164,"Anganwadi")</f>
        <v>23</v>
      </c>
      <c r="E26" s="31">
        <f>COUNTIFS('Sep-19'!B$5:B$164,"Team 1",'Sep-19'!D$5:D$164,"School")</f>
        <v>13</v>
      </c>
      <c r="F26" s="32">
        <f>SUMIF('Sep-19'!$B$5:$B$164,"Team 1",'Sep-19'!$I$5:$I$164)</f>
        <v>3108</v>
      </c>
    </row>
    <row r="27" spans="1:6" x14ac:dyDescent="0.3">
      <c r="A27" s="304"/>
      <c r="B27" s="302"/>
      <c r="C27" s="47" t="s">
        <v>63</v>
      </c>
      <c r="D27" s="31">
        <f>COUNTIFS('Sep-19'!B$5:B$164,"Team 2",'Sep-19'!D$5:D$164,"Anganwadi")</f>
        <v>14</v>
      </c>
      <c r="E27" s="31">
        <f>COUNTIFS('Sep-19'!B$5:B$164,"Team 2",'Sep-19'!D$5:D$164,"School")</f>
        <v>22</v>
      </c>
      <c r="F27" s="32">
        <f>SUMIF('Sep-19'!$B$5:$B$164,"Team 2",'Sep-19'!$I$5:$I$164)</f>
        <v>3338</v>
      </c>
    </row>
    <row r="28" spans="1:6" x14ac:dyDescent="0.3">
      <c r="A28" s="297" t="s">
        <v>38</v>
      </c>
      <c r="B28" s="298"/>
      <c r="C28" s="299"/>
      <c r="D28" s="40">
        <f>SUM(D16:D27)</f>
        <v>424</v>
      </c>
      <c r="E28" s="40">
        <f>SUM(E16:E27)</f>
        <v>162</v>
      </c>
      <c r="F28" s="40" t="e">
        <f>SUM(F16:F27)</f>
        <v>#REF!</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2019-04-17T07:17:27Z</dcterms:modified>
</cp:coreProperties>
</file>