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y-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'July-19'!$3:$4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87" i="18"/>
  <c r="I88"/>
  <c r="I89"/>
  <c r="I90"/>
  <c r="I91"/>
  <c r="I92"/>
  <c r="I93"/>
  <c r="I94"/>
  <c r="I95"/>
  <c r="I96"/>
  <c r="I97"/>
  <c r="I98"/>
  <c r="E27" i="11" l="1"/>
  <c r="D27"/>
  <c r="E26" l="1"/>
  <c r="D26"/>
  <c r="E25"/>
  <c r="D25"/>
  <c r="E24"/>
  <c r="D24"/>
  <c r="E23"/>
  <c r="D23"/>
  <c r="E22"/>
  <c r="D22"/>
  <c r="E21"/>
  <c r="D21"/>
  <c r="E20"/>
  <c r="D20"/>
  <c r="E19"/>
  <c r="D19"/>
  <c r="E18"/>
  <c r="D18"/>
  <c r="E17"/>
  <c r="D17"/>
  <c r="E16" l="1"/>
  <c r="E28" s="1"/>
  <c r="D16"/>
  <c r="D28" s="1"/>
  <c r="I11"/>
  <c r="H11"/>
  <c r="G11"/>
  <c r="E11"/>
  <c r="D11"/>
  <c r="C11"/>
  <c r="I10"/>
  <c r="H10"/>
  <c r="G10"/>
  <c r="E10"/>
  <c r="D10"/>
  <c r="C10"/>
  <c r="I9"/>
  <c r="H9"/>
  <c r="G9"/>
  <c r="E9"/>
  <c r="D9"/>
  <c r="C9"/>
  <c r="I8"/>
  <c r="H8"/>
  <c r="G8"/>
  <c r="E8"/>
  <c r="D8"/>
  <c r="C8"/>
  <c r="I7"/>
  <c r="H7"/>
  <c r="G7"/>
  <c r="E7"/>
  <c r="D7"/>
  <c r="C7"/>
  <c r="I6"/>
  <c r="I12" s="1"/>
  <c r="H6"/>
  <c r="J9" l="1"/>
  <c r="J11"/>
  <c r="F11"/>
  <c r="F10"/>
  <c r="J10"/>
  <c r="F9"/>
  <c r="J8"/>
  <c r="F8"/>
  <c r="H12"/>
  <c r="F7"/>
  <c r="J7"/>
  <c r="J6"/>
  <c r="G6"/>
  <c r="G12" s="1"/>
  <c r="E6"/>
  <c r="E12" s="1"/>
  <c r="D6"/>
  <c r="D12" s="1"/>
  <c r="C6"/>
  <c r="C12" s="1"/>
  <c r="I2"/>
  <c r="F2"/>
  <c r="C2"/>
  <c r="D167" i="21"/>
  <c r="J12" i="11" l="1"/>
  <c r="F6"/>
  <c r="F12" s="1"/>
  <c r="B167" i="21"/>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6" i="11" s="1"/>
  <c r="D167" i="20"/>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24" i="11" s="1"/>
  <c r="D167" i="19"/>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8"/>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7"/>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5"/>
  <c r="B167"/>
  <c r="D166"/>
  <c r="B166"/>
  <c r="F25" i="11" l="1"/>
  <c r="I165" i="21"/>
  <c r="F27" i="11"/>
  <c r="I165" i="20"/>
  <c r="F22" i="11"/>
  <c r="F23"/>
  <c r="I165" i="19"/>
  <c r="I165" i="18"/>
  <c r="F20" i="11"/>
  <c r="F21"/>
  <c r="F18"/>
  <c r="F19"/>
  <c r="I165" i="17"/>
  <c r="H165" i="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F17" i="11" l="1"/>
  <c r="F16"/>
  <c r="I165" i="5"/>
  <c r="F28" i="11" l="1"/>
</calcChain>
</file>

<file path=xl/sharedStrings.xml><?xml version="1.0" encoding="utf-8"?>
<sst xmlns="http://schemas.openxmlformats.org/spreadsheetml/2006/main" count="4825" uniqueCount="1029">
  <si>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</si>
  <si>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</si>
  <si>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</si>
  <si>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</si>
  <si>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</si>
  <si>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</si>
  <si>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</si>
  <si>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</si>
  <si>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</si>
  <si>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</si>
  <si>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</si>
  <si>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</si>
  <si>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</si>
  <si>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</si>
  <si>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</si>
  <si>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</si>
  <si>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</si>
  <si>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</si>
  <si>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</si>
  <si>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</si>
  <si>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</si>
  <si>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</si>
  <si>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</si>
  <si>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</si>
  <si>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</si>
  <si>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</si>
  <si>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</si>
  <si>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</si>
  <si>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</si>
  <si>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</si>
  <si>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</si>
  <si>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</si>
  <si>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</si>
  <si>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</si>
  <si>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</si>
  <si>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</si>
  <si>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</si>
  <si>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</si>
  <si>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</si>
  <si>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</si>
  <si>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</si>
  <si>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</si>
  <si>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</si>
  <si>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</si>
  <si>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</si>
  <si>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</si>
  <si>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</si>
  <si>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</si>
  <si>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</si>
  <si>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</si>
  <si>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</si>
  <si>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</si>
  <si>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</si>
  <si>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</si>
  <si>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</si>
  <si>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</si>
  <si>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</si>
  <si>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</si>
  <si>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</si>
  <si>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</si>
  <si>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</si>
  <si>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</si>
  <si>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</si>
  <si>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</si>
  <si>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</si>
  <si>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- 2016-17</t>
    </r>
  </si>
  <si>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</si>
  <si>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rPr>
        <b/>
        <sz val="11"/>
        <color theme="1"/>
        <rFont val="Arial Narrow"/>
        <family val="2"/>
      </rPr>
      <t>MICRO PLAN FORMAT
NATIONAL HEALTH MISSION-Rashtriya Bal Swasthya Karyakram (RBSK)</t>
    </r>
    <r>
      <rPr>
        <b/>
        <sz val="10"/>
        <color theme="1"/>
        <rFont val="Arial Narrow"/>
        <family val="2"/>
      </rPr>
      <t xml:space="preserve">
ACTION  PLAN OF YEAR - 2016-17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</si>
  <si>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</si>
  <si>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</si>
  <si>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</si>
  <si>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</si>
  <si>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</si>
  <si>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</si>
  <si>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</si>
  <si>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Hiteswar Nath</t>
  </si>
  <si>
    <t>Abu Mastafa Arsad Hussain</t>
  </si>
  <si>
    <t>Dr.Pronab Kr.Gogoi</t>
  </si>
  <si>
    <t>Dr.Gautam Kr.Das</t>
  </si>
  <si>
    <t>Nayeb Ali</t>
  </si>
  <si>
    <t>Karabi Medhi</t>
  </si>
  <si>
    <t>dhankumar06@gmail.com</t>
  </si>
  <si>
    <t>gautam13mon@gmail.com</t>
  </si>
  <si>
    <t>nayeb005@gmail.com</t>
  </si>
  <si>
    <t xml:space="preserve">Dr.Bhabani Kalita </t>
  </si>
  <si>
    <t>Dr.Fatema Begum</t>
  </si>
  <si>
    <t>Hakmat Ali</t>
  </si>
  <si>
    <t>Parvoti Devi</t>
  </si>
  <si>
    <t>bkalita176@gmail.com</t>
  </si>
  <si>
    <t>fatemakhatunghy87@gmail.com</t>
  </si>
  <si>
    <t>hakmat.ali86@gmail.com</t>
  </si>
  <si>
    <t>bpa.nrhm.darrang.kharupetia1@gmail.com</t>
  </si>
  <si>
    <t>ASSAM</t>
  </si>
  <si>
    <t>DARRANG</t>
  </si>
  <si>
    <t>KHARUPETIA</t>
  </si>
  <si>
    <t>LP</t>
  </si>
  <si>
    <t>UP</t>
  </si>
  <si>
    <t>AWC</t>
  </si>
  <si>
    <t>Tuesday</t>
  </si>
  <si>
    <t>Friday</t>
  </si>
  <si>
    <t>Monday</t>
  </si>
  <si>
    <t>Wednesday</t>
  </si>
  <si>
    <t>Latakhat</t>
  </si>
  <si>
    <t>Bhabita Deka</t>
  </si>
  <si>
    <t>HALIMA BEGUM</t>
  </si>
  <si>
    <t>Sialmari</t>
  </si>
  <si>
    <t>Sabita Bora</t>
  </si>
  <si>
    <t>JAYEDA BEGUM</t>
  </si>
  <si>
    <t>8km</t>
  </si>
  <si>
    <t>Dhula</t>
  </si>
  <si>
    <t>Jerina Begum</t>
  </si>
  <si>
    <t>Baruajhar</t>
  </si>
  <si>
    <t>18km</t>
  </si>
  <si>
    <t>Kharupetia PHC</t>
  </si>
  <si>
    <t>Kulsum Begum</t>
  </si>
  <si>
    <t>Thursday</t>
  </si>
  <si>
    <t>Saturday</t>
  </si>
  <si>
    <t>7km</t>
  </si>
  <si>
    <t>Nalbari</t>
  </si>
  <si>
    <t>Nilima Khatun</t>
  </si>
  <si>
    <t>Bechimari</t>
  </si>
  <si>
    <t>Jahanara Begum</t>
  </si>
  <si>
    <t>MINATI SAIKIA</t>
  </si>
  <si>
    <t>Jahanara Ahmed</t>
  </si>
  <si>
    <t>Chitra Bora</t>
  </si>
  <si>
    <t>Kuaripukhuri</t>
  </si>
  <si>
    <t>Bihudia</t>
  </si>
  <si>
    <t>Ghatfuli Devi</t>
  </si>
  <si>
    <t>Hasna Ara Begum</t>
  </si>
  <si>
    <t>Hayatun Nessa</t>
  </si>
  <si>
    <t>Rumiza Begum</t>
  </si>
  <si>
    <t>Daipam</t>
  </si>
  <si>
    <t>Gulena Begum</t>
  </si>
  <si>
    <t>JAMILA KHATUN</t>
  </si>
  <si>
    <t>MAMTAZ BEGUM</t>
  </si>
  <si>
    <t>Dowarpara</t>
  </si>
  <si>
    <t>Batabari</t>
  </si>
  <si>
    <t>Siddika Khatun</t>
  </si>
  <si>
    <t>HASINA BEGUM</t>
  </si>
  <si>
    <t>Guljahan Begum</t>
  </si>
  <si>
    <t>JAHANARA BEGUM</t>
  </si>
  <si>
    <t>ANOWARA BEGUM</t>
  </si>
  <si>
    <t>JAINOB BEGUM</t>
  </si>
  <si>
    <t>AKLIMA BEGUM</t>
  </si>
  <si>
    <t>6km</t>
  </si>
  <si>
    <t>Samjida Khatun</t>
  </si>
  <si>
    <t>Bhakatpara</t>
  </si>
  <si>
    <t>Wazida  Begum</t>
  </si>
  <si>
    <t>Rani Begum</t>
  </si>
  <si>
    <t>Galaidingi</t>
  </si>
  <si>
    <t>N.K.Gadhuwa</t>
  </si>
  <si>
    <t>Anuwara Begum</t>
  </si>
  <si>
    <t>Dalgaon sd</t>
  </si>
  <si>
    <t>Bherbheribil</t>
  </si>
  <si>
    <t xml:space="preserve">Rajapukhuri </t>
  </si>
  <si>
    <t>Mayanti Bora</t>
  </si>
  <si>
    <t>SAMIRON NESSA</t>
  </si>
  <si>
    <t>4km</t>
  </si>
  <si>
    <t>12KM</t>
  </si>
  <si>
    <t>10KM</t>
  </si>
  <si>
    <t>Dipa Sarma</t>
  </si>
  <si>
    <t>Badlichar</t>
  </si>
  <si>
    <t>Alisha Begum</t>
  </si>
  <si>
    <t>ASHMA KHATUN</t>
  </si>
  <si>
    <t>Kopati</t>
  </si>
  <si>
    <t>SAHERA KHATUN</t>
  </si>
  <si>
    <t>Eliza Begum</t>
  </si>
  <si>
    <t>MURSIDA BEGUM</t>
  </si>
  <si>
    <t>SAZIDA BEGUM</t>
  </si>
  <si>
    <t>Bhutpukhuri</t>
  </si>
  <si>
    <t>MERINA BEGUM</t>
  </si>
  <si>
    <t>NUR NEHAR BEGUM</t>
  </si>
  <si>
    <t>13KM</t>
  </si>
  <si>
    <t>17KM</t>
  </si>
  <si>
    <t>16KM</t>
  </si>
  <si>
    <t>15KM</t>
  </si>
  <si>
    <t>14KM</t>
  </si>
  <si>
    <t>18KM</t>
  </si>
  <si>
    <t>8KM</t>
  </si>
  <si>
    <t>9KM</t>
  </si>
  <si>
    <t>11KM</t>
  </si>
  <si>
    <t>7KM</t>
  </si>
  <si>
    <t>6KM</t>
  </si>
  <si>
    <t>5KM</t>
  </si>
  <si>
    <t>Keotchuba</t>
  </si>
  <si>
    <t>Chandra Prabha Baruah</t>
  </si>
  <si>
    <t>TULSI DEVI</t>
  </si>
  <si>
    <t>Nilima Gogai</t>
  </si>
  <si>
    <t>Gelaidingi</t>
  </si>
  <si>
    <r>
      <rPr>
        <sz val="11"/>
        <color theme="1"/>
        <rFont val="Arial Narrow"/>
        <family val="2"/>
      </rPr>
      <t>MICRO PLAN FORMAT</t>
    </r>
    <r>
      <rPr>
        <sz val="10"/>
        <color theme="1"/>
        <rFont val="Arial Narrow"/>
        <family val="2"/>
      </rPr>
      <t xml:space="preserve">
NATIONAL HEALTH MISSION-Rashtriya Bal Swasthya Karyakram (RBSK)
ACTION  PLAN OF YEAR - 2016-17</t>
    </r>
  </si>
  <si>
    <t>Niz Godaijhar Pt-IV</t>
  </si>
  <si>
    <t>Niz Godaijhar Pt-I</t>
  </si>
  <si>
    <t>Niz Godaijhar Pt-II</t>
  </si>
  <si>
    <t>Niz Godaijhar Pt-III</t>
  </si>
  <si>
    <t>Madhumita Nath</t>
  </si>
  <si>
    <t>JAMIRON NESSA</t>
  </si>
  <si>
    <t>AHELA KHATUN</t>
  </si>
  <si>
    <t>MAFIDA BEGUM</t>
  </si>
  <si>
    <t>JAYGUN NESSA</t>
  </si>
  <si>
    <t>MARIOM BEGUM</t>
  </si>
  <si>
    <t>TASLIMA BEGUM</t>
  </si>
  <si>
    <t>Sahida Begum</t>
  </si>
  <si>
    <t>5km</t>
  </si>
  <si>
    <t>SURTAN NESSA</t>
  </si>
  <si>
    <t>MANJUARA BEGUM</t>
  </si>
  <si>
    <t>ROUSANARA BEGUM</t>
  </si>
  <si>
    <t>SURJYABHAN NESSA</t>
  </si>
  <si>
    <t>NAJIMA BEGUM</t>
  </si>
  <si>
    <t>MANJU PAUL</t>
  </si>
  <si>
    <t>BIJAYA DAS</t>
  </si>
  <si>
    <t>Bolero</t>
  </si>
  <si>
    <t>Golena Begum</t>
  </si>
  <si>
    <t>FARIDA AHMED</t>
  </si>
  <si>
    <t>SABINA YASMIN</t>
  </si>
  <si>
    <t>REJIA BEGUM</t>
  </si>
  <si>
    <t>Thalthali</t>
  </si>
  <si>
    <t>SEWALI SWARGIYARY</t>
  </si>
  <si>
    <t>Tahmin Sultana</t>
  </si>
  <si>
    <t>NURJAHAN BEGUM</t>
  </si>
  <si>
    <t>Silbori</t>
  </si>
  <si>
    <t>ASIA KHATUN</t>
  </si>
  <si>
    <t xml:space="preserve">Krishnalata </t>
  </si>
  <si>
    <t>Dhanbala Nath</t>
  </si>
  <si>
    <t>Balabari</t>
  </si>
  <si>
    <t>20KM</t>
  </si>
  <si>
    <t>21KM</t>
  </si>
  <si>
    <t>19KM</t>
  </si>
  <si>
    <t>Arati Sarkar</t>
  </si>
  <si>
    <t>RUMA SAHA</t>
  </si>
  <si>
    <t>Silbari</t>
  </si>
  <si>
    <t>Shyamtila</t>
  </si>
  <si>
    <t>Manumai Bora</t>
  </si>
  <si>
    <t>Tarulata</t>
  </si>
  <si>
    <t>RAHIMA KHATUN</t>
  </si>
  <si>
    <t>Rajapukhuri</t>
  </si>
  <si>
    <t>ABIDA SULTANA</t>
  </si>
  <si>
    <t>No.2 Mazgaon</t>
  </si>
  <si>
    <t>MARZINA BEGUM</t>
  </si>
  <si>
    <t>Sep'2019</t>
  </si>
  <si>
    <t>K. GADHOWA LP SCHOOL</t>
  </si>
  <si>
    <t>KACHUMARI BALAK L.P.SCHOOL</t>
  </si>
  <si>
    <t>KAJIA CHAR LPS</t>
  </si>
  <si>
    <t>KALABARI L.P. SCHOOL</t>
  </si>
  <si>
    <t>KALYAN BARUAJHAR L.P.SCHOOL</t>
  </si>
  <si>
    <t>KARIMGANJ L.P.SCHOOL</t>
  </si>
  <si>
    <t>KASHOMARI LP SCHOOL</t>
  </si>
  <si>
    <t>KASHUMARI BILPAR L.P.SCHOOL</t>
  </si>
  <si>
    <t>KATHANIGAON PUB LPS</t>
  </si>
  <si>
    <t>KATHONIGAON LPS</t>
  </si>
  <si>
    <t>KAWADANGA DAKHIN PACHIM</t>
  </si>
  <si>
    <t>KAWADANGA PURABASTI  L.P.SCHOOL</t>
  </si>
  <si>
    <t>KE GARAPARI LPS</t>
  </si>
  <si>
    <t>KEOTCHUBA LPS</t>
  </si>
  <si>
    <t>KERAMOT ALI ME SCHOOL</t>
  </si>
  <si>
    <t>KHAIRAKATA L.P. SCHOOL</t>
  </si>
  <si>
    <t>KHAIRAKATA TAKIMARI L.P.S.</t>
  </si>
  <si>
    <t>KHAKJANI L.P.SCHOOL</t>
  </si>
  <si>
    <t>KHARPURI HABI PACHIMCHUBA L.P. SCHOOL</t>
  </si>
  <si>
    <t>W.No.7 Gopal Nagar Pt-I</t>
  </si>
  <si>
    <t>Gopalnagar Uttar Chuba</t>
  </si>
  <si>
    <t>M-32</t>
  </si>
  <si>
    <t>W.No.7 Taxi Stand</t>
  </si>
  <si>
    <t>W.No.7 Rabindra Pally Pt-I</t>
  </si>
  <si>
    <t>W.No.7 Rabindra Pally Pt-II</t>
  </si>
  <si>
    <t>W.No.7 Pura Patty</t>
  </si>
  <si>
    <t>W.No.7 Panbari Road</t>
  </si>
  <si>
    <t>W.No.8 Gopal Nagar Pt-III</t>
  </si>
  <si>
    <t>W.No.8 Gopal Nagar Pt-II</t>
  </si>
  <si>
    <t xml:space="preserve">W.No.8 Ram Nagar </t>
  </si>
  <si>
    <t>W.No.8 N.T Road Pt-III</t>
  </si>
  <si>
    <t>PACHIM BHERBHERI L.P.SCHOOL</t>
  </si>
  <si>
    <t>PACHIM CHAKARABASTI LPS</t>
  </si>
  <si>
    <t>PACHIM CHUKABAHI L.P.SCHOOL</t>
  </si>
  <si>
    <t>PACHIM DAIPAM L.P.SCHOOL</t>
  </si>
  <si>
    <t>PACHIM KAMARPARA L.P.SCHOOL</t>
  </si>
  <si>
    <t>PACHIM KAWADANGA L.P.SCHOOL</t>
  </si>
  <si>
    <t>PACHIM KOPATI GRANT LPS</t>
  </si>
  <si>
    <t>PACHIM KUWARI PUKHURI L.P.S.</t>
  </si>
  <si>
    <t>PACHIM PODUKHAT L.P.SCHOOL</t>
  </si>
  <si>
    <t>PACHIM RAJAHOWLI LPS</t>
  </si>
  <si>
    <t>PACHIM RAJAPUKHURI BAGISHA LPS</t>
  </si>
  <si>
    <t>PADMAKURI L.P.SCHOOL</t>
  </si>
  <si>
    <t>PANBARI GAON LPS</t>
  </si>
  <si>
    <t>PODUPURI L.P.SCHOOL</t>
  </si>
  <si>
    <t>PUB BALIGAON L.P. SCHOOL</t>
  </si>
  <si>
    <t>PUB BARKHAT L.P.SCHOOL</t>
  </si>
  <si>
    <t>PUB BATABARI BALIKA LPS</t>
  </si>
  <si>
    <t>PUB BURIGAON LPS</t>
  </si>
  <si>
    <t>W.No.1, Jayanta Nagar Pt-I</t>
  </si>
  <si>
    <t>W.No.1, Jayanta Nagar Pt-II</t>
  </si>
  <si>
    <t>W.No.1, Jayanta Nagar Pt-III</t>
  </si>
  <si>
    <t>W.No.1, Sarup Nagar</t>
  </si>
  <si>
    <t>W.No.1, N.T.Road Pt-I</t>
  </si>
  <si>
    <t>W.No.1, Thakur Patty</t>
  </si>
  <si>
    <t>W.No.6 Thakurpatty Pt-I</t>
  </si>
  <si>
    <t>W.No.6 Thakurpatty Pt-II</t>
  </si>
  <si>
    <t>W.No.6 Natunpatty Pt-I</t>
  </si>
  <si>
    <t>W.No.6 Natunpatty Pt-II</t>
  </si>
  <si>
    <t>W.No.5 Kalibari Road Pt-IV</t>
  </si>
  <si>
    <t>W.No.5 Kalibari Road Pt-II</t>
  </si>
  <si>
    <t>W.No.5 Kalibari Road Pt-III</t>
  </si>
  <si>
    <t>Sitala Das</t>
  </si>
  <si>
    <t>Garapori</t>
  </si>
  <si>
    <t>Manjuwara Begum</t>
  </si>
  <si>
    <t>SUFIA SULTANA</t>
  </si>
  <si>
    <t>MAMINA KHATUN</t>
  </si>
  <si>
    <t>Gorapori chapari</t>
  </si>
  <si>
    <t>SALIMA BEGUM</t>
  </si>
  <si>
    <t>JAHARA KHATUN</t>
  </si>
  <si>
    <t>Tajahan  Begum</t>
  </si>
  <si>
    <t>Outside</t>
  </si>
  <si>
    <t>khagjani</t>
  </si>
  <si>
    <t>Ranju Borah</t>
  </si>
  <si>
    <t>JUNU MANDAL</t>
  </si>
  <si>
    <t>Bulu Begum</t>
  </si>
  <si>
    <t>Mrs Jesminara                        9864883529</t>
  </si>
  <si>
    <t>Mainti Saharia</t>
  </si>
  <si>
    <t>SABITRI SARMA</t>
  </si>
  <si>
    <t>Abeda Begum</t>
  </si>
  <si>
    <t>Padumi Padhan</t>
  </si>
  <si>
    <t>HALIMA KHATUN</t>
  </si>
  <si>
    <t>Lalpul</t>
  </si>
  <si>
    <t>Jesminara Begum</t>
  </si>
  <si>
    <t>SUFIA BEGUM</t>
  </si>
  <si>
    <t>Panbari</t>
  </si>
  <si>
    <t>Jasinta Boro</t>
  </si>
  <si>
    <t>AJIBUN NESSA</t>
  </si>
  <si>
    <t>ANJANA CHOUDHURI</t>
  </si>
  <si>
    <t>Maina Begum</t>
  </si>
  <si>
    <t>LAKHI NATH</t>
  </si>
  <si>
    <t xml:space="preserve">Anima Dutta </t>
  </si>
  <si>
    <t>4KM</t>
  </si>
  <si>
    <t>3KM</t>
  </si>
  <si>
    <t>22KM</t>
  </si>
  <si>
    <t>MICRO PLAN FORMAT
NATIONAL HEALTH MISSION-Rashtriya Bal Swasthya Karyakram (RBSK)
ACTION  PLAN OF YEAR - 2019-20</t>
  </si>
  <si>
    <t>KHARUPETIA TOWN L.P.SCHOOL</t>
  </si>
  <si>
    <t>KHERANI CHAPARI-II DAKHIN LP SCHOOL</t>
  </si>
  <si>
    <t>KHERANI CHAPORI-I UTTAR LP SCHOOL</t>
  </si>
  <si>
    <t>KHETER CHAR L.P.SCHOOL</t>
  </si>
  <si>
    <t>KUWARI PUKHURI BALIKA L.P.S.</t>
  </si>
  <si>
    <t>KUWARI PUKHURI L.P.SCHOOL</t>
  </si>
  <si>
    <t>LALPUL BALIKA L.P. SCHOOL</t>
  </si>
  <si>
    <t>LATAKHAT BALIKA LPS</t>
  </si>
  <si>
    <t>MADHYA JUGIPARA LPS</t>
  </si>
  <si>
    <t>MAJULI CHAR LP School</t>
  </si>
  <si>
    <t>MANNAN CHUBA LP School</t>
  </si>
  <si>
    <t>MAZGAON JANAKALYAN LPS</t>
  </si>
  <si>
    <t>MONAI CHAR L.P.S</t>
  </si>
  <si>
    <t>N.C. BAGHMARI L.P. SCHOOL</t>
  </si>
  <si>
    <t>N.K. GADHOWA LP School</t>
  </si>
  <si>
    <t>SILBORI NAMABASTI LPS</t>
  </si>
  <si>
    <t>SIMALUGURI L.P.SCHOOL</t>
  </si>
  <si>
    <t>SIMALUGURI MUKSHED ALI LPS</t>
  </si>
  <si>
    <t>SONI CHAR LP School</t>
  </si>
  <si>
    <t>TAKIMARI LP School</t>
  </si>
  <si>
    <t>TAPOBAN ME SCHOOL</t>
  </si>
  <si>
    <t>TOPOBAN L.P.SCHOOL</t>
  </si>
  <si>
    <t>ULUBARI L.P.SCHOOL</t>
  </si>
  <si>
    <t>UTTAR DAIPAM LPS</t>
  </si>
  <si>
    <t>Bahabari Pt-X</t>
  </si>
  <si>
    <t>Bahabari Pt-I</t>
  </si>
  <si>
    <t>Bahabari Pt-III</t>
  </si>
  <si>
    <t>Bahabari Pt-XI</t>
  </si>
  <si>
    <t>Bahabari Pt-XII</t>
  </si>
  <si>
    <t>Bahabari Pt-IV</t>
  </si>
  <si>
    <t>Bahabari Pt-IX</t>
  </si>
  <si>
    <t>Bahabari Pt-V</t>
  </si>
  <si>
    <t>Bahabari Pt-VI</t>
  </si>
  <si>
    <t>Bahabari Pt-II</t>
  </si>
  <si>
    <t>Bahabari Pt-VII</t>
  </si>
  <si>
    <t>Bahabari Pt-VIII</t>
  </si>
  <si>
    <t>PUB CHAMUAKHAT L.P.SCHOOL</t>
  </si>
  <si>
    <t>PUB CHUBA LPS</t>
  </si>
  <si>
    <t>PUB CHUKABAHI L.P.SCHOOL</t>
  </si>
  <si>
    <t>PUB JUGIPARA BALIKA LPS</t>
  </si>
  <si>
    <t>PUB NALBARI LPS</t>
  </si>
  <si>
    <t>RAJA HAOWLI EAST</t>
  </si>
  <si>
    <t>RAJA HAOWLI L.P.SCHOOL</t>
  </si>
  <si>
    <t>RAJA PUKHURI JAFAR ALI L.P.S.</t>
  </si>
  <si>
    <t>RAJAPUKHURI HABI LPS</t>
  </si>
  <si>
    <t>RAJAPUKHURI PAR L.P.SCHOOL</t>
  </si>
  <si>
    <t>RANGCHA LATAKHAT ME MADRASSA</t>
  </si>
  <si>
    <t>ME</t>
  </si>
  <si>
    <t>ROHINIKHUTI LPS</t>
  </si>
  <si>
    <t>ROWMARI CHAPARI (DAKHIN)</t>
  </si>
  <si>
    <t>ROWMARI CHAPORI L.P.SCHOOL</t>
  </si>
  <si>
    <t>ROWMARI CHAPORI-II</t>
  </si>
  <si>
    <t>ROWMARI PRACTISING L.P.SCHOOL</t>
  </si>
  <si>
    <t>SARISHABARI L.P.SCHOOL</t>
  </si>
  <si>
    <t>SARISHABARI PACHIMCHUBA</t>
  </si>
  <si>
    <t>SIALMARI KHUTI LPS</t>
  </si>
  <si>
    <t>SIALMARI MAZGAON L.P.SCHOOL</t>
  </si>
  <si>
    <t>UTTAR BECHIMARI L.P.SCHOOL</t>
  </si>
  <si>
    <t>UTTAR BHUTPUKHURI L.P.SCHOOL</t>
  </si>
  <si>
    <t>UTTAR CHUKABAHI L P SCHOOL</t>
  </si>
  <si>
    <t>Nagajan Pt-VII</t>
  </si>
  <si>
    <t>Nagajan Dakhin Pachim Chuba</t>
  </si>
  <si>
    <t>M-20</t>
  </si>
  <si>
    <t>Nagajan Pt-II</t>
  </si>
  <si>
    <t>Nagajan Pt-VI</t>
  </si>
  <si>
    <t>Nagajan Pachim Chuba</t>
  </si>
  <si>
    <t>M-19</t>
  </si>
  <si>
    <t>Nagajan Pt-III</t>
  </si>
  <si>
    <t>Nagajan Pt-I</t>
  </si>
  <si>
    <t>Nagajan Pt-IV</t>
  </si>
  <si>
    <t>Nagajan Pt-V</t>
  </si>
  <si>
    <t>Arimari sc</t>
  </si>
  <si>
    <t>Minara Begum</t>
  </si>
  <si>
    <t>No.2 Kuaripukhuri</t>
  </si>
  <si>
    <t>Gulsehnaz Begum</t>
  </si>
  <si>
    <t>MAZEDA KHATUN</t>
  </si>
  <si>
    <t>Gitanjali Kalita</t>
  </si>
  <si>
    <t>KASIRON NESSA</t>
  </si>
  <si>
    <t>CHENO TAPNO</t>
  </si>
  <si>
    <t>MERINA NATH</t>
  </si>
  <si>
    <t>Shyampur</t>
  </si>
  <si>
    <t>SARMALA KHATUN</t>
  </si>
  <si>
    <t>TARIFZAN NESSA</t>
  </si>
  <si>
    <t>BHANU BAISHYA</t>
  </si>
  <si>
    <t>Baruajhar Namati</t>
  </si>
  <si>
    <t>Bahabari SC</t>
  </si>
  <si>
    <t>Jyostna Begum</t>
  </si>
  <si>
    <t>Saleha Khatun</t>
  </si>
  <si>
    <t>Raihana Begum</t>
  </si>
  <si>
    <t>Sri Pradumi Kumari</t>
  </si>
  <si>
    <t>JABEDA KHATUN</t>
  </si>
  <si>
    <t>SAHIDA BEGUM</t>
  </si>
  <si>
    <t>Niz Godaijhar</t>
  </si>
  <si>
    <t>Sura Borah</t>
  </si>
  <si>
    <t>Last Visit Date
17-08-2016</t>
  </si>
  <si>
    <t>BALABARI HIGH MADRASSA</t>
  </si>
  <si>
    <t>DOWARPARA SENIOR MADRASSA</t>
  </si>
  <si>
    <t>VALLABH BHAI PATEL H.S. SCHOOL</t>
  </si>
  <si>
    <t>BHAKATPARA HSS</t>
  </si>
  <si>
    <t>BARBAGAN HS</t>
  </si>
  <si>
    <t>RAJAPUKHURI CHAMUAKHAT HS</t>
  </si>
  <si>
    <t>PUB PODOGHAT HIGH SCHOOL</t>
  </si>
  <si>
    <t>MOUSITHA HIGH SCHOOL</t>
  </si>
  <si>
    <t>MOHAMMED ALI HS</t>
  </si>
  <si>
    <t>18080305208</t>
  </si>
  <si>
    <t>18080306005</t>
  </si>
  <si>
    <t>18080301709</t>
  </si>
  <si>
    <t>18080302304</t>
  </si>
  <si>
    <t>18080303202</t>
  </si>
  <si>
    <t>18080303307</t>
  </si>
  <si>
    <t>18080303406</t>
  </si>
  <si>
    <t>18080303806</t>
  </si>
  <si>
    <t>18080304907</t>
  </si>
  <si>
    <t>SIRAJUL HOQUE HS</t>
  </si>
  <si>
    <t>MAJGAON PADUPARI SR. MADRASSA</t>
  </si>
  <si>
    <t>KUARIPUKHURI SR. MADRASSA</t>
  </si>
  <si>
    <t>KUWARI PUKHURI HS</t>
  </si>
  <si>
    <t>KONAKATA PARA SR. MADRASSA</t>
  </si>
  <si>
    <t>SIALMARI HIGH SCHOOL</t>
  </si>
  <si>
    <t>18080308107</t>
  </si>
  <si>
    <t>18080310604</t>
  </si>
  <si>
    <t>18080312703</t>
  </si>
  <si>
    <t>18080312709</t>
  </si>
  <si>
    <t>18080314208</t>
  </si>
  <si>
    <t>18080318804</t>
  </si>
  <si>
    <t>Gandapukhuri</t>
  </si>
  <si>
    <t>Madhupur Pt-I</t>
  </si>
  <si>
    <t>Madhupur Pt-II</t>
  </si>
  <si>
    <t>Borghuli</t>
  </si>
  <si>
    <t>Barjhargrant Pt-II</t>
  </si>
  <si>
    <t>Godaijhar Pt-IV</t>
  </si>
  <si>
    <t>Godaijhar Pt-I</t>
  </si>
  <si>
    <t>Godaijhar Pt-III</t>
  </si>
  <si>
    <t>Godaijhar Pt-V</t>
  </si>
  <si>
    <t>NC Khetarswar Pt-I</t>
  </si>
  <si>
    <t>NC Khetarswar Pt-III</t>
  </si>
  <si>
    <t>NC Khetarswar Pt-II</t>
  </si>
  <si>
    <t>NC Kheteswar Dakhin Chuba</t>
  </si>
  <si>
    <t>No-4, Shyampur Pt-I</t>
  </si>
  <si>
    <t>No-2 Shyampur Pt-III</t>
  </si>
  <si>
    <t>Dhekerigaon Pt-II</t>
  </si>
  <si>
    <t>Dhekerigaon Pt-I</t>
  </si>
  <si>
    <t>Dhekerigaon Pt-III</t>
  </si>
  <si>
    <t>Gorapori Chapori Dakhin</t>
  </si>
  <si>
    <t>No.1 Gorapori Pachim</t>
  </si>
  <si>
    <t>Gorapori Chapori Madhya</t>
  </si>
  <si>
    <t>N K Gaondhuwa Pt-i</t>
  </si>
  <si>
    <t>N K Gaondhuwa Pt-ii</t>
  </si>
  <si>
    <t>K Gaondhuwa</t>
  </si>
  <si>
    <t>N K Gaondhuwa Dakhin</t>
  </si>
  <si>
    <t>K Gaondhuwa Pub Majali</t>
  </si>
  <si>
    <t>K Gaondhuwa Dakhin</t>
  </si>
  <si>
    <t>No.2 Mazgaon Pt-i</t>
  </si>
  <si>
    <t>No.2 Mazgaon Pt-ii</t>
  </si>
  <si>
    <t>No.2 Mazgaon uttar Khataniapara</t>
  </si>
  <si>
    <t>No.2 Mazgaon Pachim</t>
  </si>
  <si>
    <t>No.2 Magurmari Pt-i</t>
  </si>
  <si>
    <t>No.2 Magurmari Pt-ii</t>
  </si>
  <si>
    <t>No.2 Magurmari Pt-iii</t>
  </si>
  <si>
    <t>No.2 Magurmari Pub</t>
  </si>
  <si>
    <t>2 no Kacharibhetitup Pachim Chuba</t>
  </si>
  <si>
    <t>Ghiladhari Uttar Pachim Chuba</t>
  </si>
  <si>
    <t>Rangagorapathar Dakhin Pachim Chuba</t>
  </si>
  <si>
    <t>4 no Sialmari Pachim Chuba</t>
  </si>
  <si>
    <t>Konakatapara Dakhin Madhya Chuba</t>
  </si>
  <si>
    <t>M-26</t>
  </si>
  <si>
    <t>Godaijhar Pt-II</t>
  </si>
  <si>
    <t>NC Khetarswar Pt-IV</t>
  </si>
  <si>
    <t>No-4 Shyampur Pt-II</t>
  </si>
  <si>
    <t>No-4 Shyampur Pt-IV</t>
  </si>
  <si>
    <t>5th June Holidays</t>
  </si>
  <si>
    <t>Fakirpara Pt.I</t>
  </si>
  <si>
    <t>Fakirpara Pt.II</t>
  </si>
  <si>
    <t>Bhutpukhuri SC</t>
  </si>
  <si>
    <t xml:space="preserve">Jhahanara </t>
  </si>
  <si>
    <t>Koriman Begum</t>
  </si>
  <si>
    <t>Nabijan Begum</t>
  </si>
  <si>
    <t>Maiyanti Sarmah</t>
  </si>
  <si>
    <t>SURMA BEGUM</t>
  </si>
  <si>
    <t>SABITA DEKA</t>
  </si>
  <si>
    <t>Tarikon Begum</t>
  </si>
  <si>
    <t>Sotimoti Bora</t>
  </si>
  <si>
    <t>MEHERUN NESSA</t>
  </si>
  <si>
    <t>Romida Begum</t>
  </si>
  <si>
    <t>KULSUM BEGUM</t>
  </si>
  <si>
    <t>MARJINA KHATUN</t>
  </si>
  <si>
    <t>Nilima Gogoi</t>
  </si>
  <si>
    <t>KIRAN DEKA</t>
  </si>
  <si>
    <t>MADHABI DEKA</t>
  </si>
  <si>
    <t>Baigarmari</t>
  </si>
  <si>
    <t>Minuwara Begum</t>
  </si>
  <si>
    <t>Tarulata Baglary</t>
  </si>
  <si>
    <t>Farida Begum</t>
  </si>
  <si>
    <t>SUFIA KHATUN</t>
  </si>
  <si>
    <t>Rangagarapather</t>
  </si>
  <si>
    <t>AMBIA BEGUM</t>
  </si>
  <si>
    <t>Hasina Begum</t>
  </si>
  <si>
    <t>NURJAHAN KHATUN</t>
  </si>
  <si>
    <t>Mamtaz Begum</t>
  </si>
  <si>
    <t>PARBIN AKHTARA BEGUM</t>
  </si>
  <si>
    <t>Mousitha</t>
  </si>
  <si>
    <t>Mina Begum</t>
  </si>
  <si>
    <t>Marami Begum</t>
  </si>
  <si>
    <t>ALIZA BEGUM</t>
  </si>
  <si>
    <t>RASIDA BEGUM</t>
  </si>
  <si>
    <t>No.2. Mazgaon</t>
  </si>
  <si>
    <t>Rousonara Begum</t>
  </si>
  <si>
    <t>Godaijhar</t>
  </si>
  <si>
    <t>Afroza Begum</t>
  </si>
  <si>
    <t>Sura Bora</t>
  </si>
  <si>
    <t>KULSUM BIBI</t>
  </si>
  <si>
    <t>MAMIRON NESSA</t>
  </si>
  <si>
    <t>No.2 Arimari</t>
  </si>
  <si>
    <t>MUSHIDA BEGUM</t>
  </si>
  <si>
    <t>No.3 Shyampur</t>
  </si>
  <si>
    <t>Anowara Begum</t>
  </si>
  <si>
    <t>NASIMA BEGUM</t>
  </si>
  <si>
    <t>SAKINA KHATUN</t>
  </si>
  <si>
    <t>Suriya Ahmed</t>
  </si>
  <si>
    <t>JULEKHA KHATUN</t>
  </si>
  <si>
    <t>Dalgaon</t>
  </si>
  <si>
    <t>Rejia Begum</t>
  </si>
  <si>
    <t>BINA KALITA</t>
  </si>
  <si>
    <t>Gorapari</t>
  </si>
  <si>
    <t>NUR JAHAN BEGUM</t>
  </si>
  <si>
    <t>Dipjyoti Boro Sarma</t>
  </si>
  <si>
    <t>NIHAR BISWAS</t>
  </si>
  <si>
    <t>Bolero-1</t>
  </si>
  <si>
    <t>Bolero-2</t>
  </si>
  <si>
    <t>HS</t>
  </si>
  <si>
    <t>HSS</t>
  </si>
  <si>
    <t>Duliapara Pt-VII</t>
  </si>
  <si>
    <t>Duliapara Pt-I</t>
  </si>
  <si>
    <t>Duliapara Pt-VIII</t>
  </si>
  <si>
    <t>Duliapara Pt-VI</t>
  </si>
  <si>
    <t>Duliapara Pt-V</t>
  </si>
  <si>
    <t>Duliapara Pt-XI</t>
  </si>
  <si>
    <t>Duliapara Pt-III</t>
  </si>
  <si>
    <t>Duliapara Pt-X</t>
  </si>
  <si>
    <t>Duliapara Pt-IX</t>
  </si>
  <si>
    <t>Duliapara Pt-IV</t>
  </si>
  <si>
    <t>Duliapara Pt-XII</t>
  </si>
  <si>
    <t>Duliapara Pt-II</t>
  </si>
  <si>
    <t>Golandikash Pt-I</t>
  </si>
  <si>
    <t>Golandikash Pt-II</t>
  </si>
  <si>
    <t>No-1 Golandi</t>
  </si>
  <si>
    <t>No-2 Golandi Pt-I</t>
  </si>
  <si>
    <t>No-2 Golandi Pt-II</t>
  </si>
  <si>
    <t>No-3 Golandi Pt-II</t>
  </si>
  <si>
    <t>No-3 Golandi Pt-III</t>
  </si>
  <si>
    <t>No-3 Golandi Pt-I</t>
  </si>
  <si>
    <t>No-3 Golandi Pt-IV</t>
  </si>
  <si>
    <t>No.3 Galandigaon</t>
  </si>
  <si>
    <t>Simalubari Pt-II</t>
  </si>
  <si>
    <t>Simalubari Pt-III</t>
  </si>
  <si>
    <t>Simalubari Pt-IV</t>
  </si>
  <si>
    <t>Simalubari Pt-I</t>
  </si>
  <si>
    <t>Simalubarigaon Uttar chuba</t>
  </si>
  <si>
    <t>1/2 Baruajhar Pt-III</t>
  </si>
  <si>
    <t>1/2 Baruajhar Pt-V</t>
  </si>
  <si>
    <t>1/2 Baruajhar Pt-IX</t>
  </si>
  <si>
    <t>1/2 Baruajhar Pt-X</t>
  </si>
  <si>
    <t>1/2 Baruajhar Pt-I</t>
  </si>
  <si>
    <t>1/2 Baruajhar Pt-VIII</t>
  </si>
  <si>
    <t>1/2 Baruajhar Pt-VI</t>
  </si>
  <si>
    <t>1/2 Baruajhar Pt-II</t>
  </si>
  <si>
    <t>1/2 Baruajhar Pt-IV</t>
  </si>
  <si>
    <t>1/2 Baruajhar Pt-VII</t>
  </si>
  <si>
    <t>Ulubari Pt-III</t>
  </si>
  <si>
    <t>Ulubari Pt-V</t>
  </si>
  <si>
    <t>Ulubari Pachim Madhya Chuba</t>
  </si>
  <si>
    <t>Ulubari Pt-VI</t>
  </si>
  <si>
    <t>Ulubari Pt-II</t>
  </si>
  <si>
    <t>Ulubari Pt-IV</t>
  </si>
  <si>
    <t>Ulubari Pt-I</t>
  </si>
  <si>
    <t>Jangalpara Uttar Pachim Chuba</t>
  </si>
  <si>
    <t>Jangalpara Pt-III</t>
  </si>
  <si>
    <t>Jangalpara Pt-I</t>
  </si>
  <si>
    <t>Jangalpara Pt-IV</t>
  </si>
  <si>
    <t>Jangalpara Pt-V</t>
  </si>
  <si>
    <t>Jangalpara Pt-II</t>
  </si>
  <si>
    <t>No-1, Mullapara Pt-II</t>
  </si>
  <si>
    <t>No-1, Mullapara Pt-III</t>
  </si>
  <si>
    <t>No-1, Mullapara Pt-I</t>
  </si>
  <si>
    <t>No-1, Mullapara Pt-IV</t>
  </si>
  <si>
    <t>Bagharbari Pt-II</t>
  </si>
  <si>
    <t>Bagharbari Pt-III</t>
  </si>
  <si>
    <t>Bagharbari Pt-I</t>
  </si>
  <si>
    <t>No.1 Kuwaripukhuri Uttar Pachim Chuba</t>
  </si>
  <si>
    <t>No-1 Kuaripukhuri Pt-VI</t>
  </si>
  <si>
    <t>No-1 Kuaripukhuri Pt-III</t>
  </si>
  <si>
    <t>No-1 Kuaripukhuri Pt-II</t>
  </si>
  <si>
    <t>No-1 Kuaripukhuri Pt-I</t>
  </si>
  <si>
    <t>No-1 Kuaripukhuri Pt-IV</t>
  </si>
  <si>
    <t>No-1 Kuaripukhuri Pt-V</t>
  </si>
  <si>
    <t>No-2 Kuaripukhuri Pt-II</t>
  </si>
  <si>
    <t>No.2 Kuwaripukhuri Dakhin Pachim Chuba</t>
  </si>
  <si>
    <t>No-2 Kuaripukhuri Pt-III</t>
  </si>
  <si>
    <t>No-2 Kuaripukhuri Pt-IV</t>
  </si>
  <si>
    <t>No-2 Kuaripukhuri Pt-I</t>
  </si>
  <si>
    <t>No-2 Kuaripukhuri Pt-V</t>
  </si>
  <si>
    <t>Niz Baruajhar Pt-I</t>
  </si>
  <si>
    <t>Niz  Baruajhar Pub Madhya Uttar Chuba</t>
  </si>
  <si>
    <t>Niz Baruajhar Pt-II</t>
  </si>
  <si>
    <t>Niz Baruajhar Pt-VIII</t>
  </si>
  <si>
    <t>Niz Baruajhar Pt-IV</t>
  </si>
  <si>
    <t>Niz Baruajhar Pt-VII</t>
  </si>
  <si>
    <t>Niz Baruajhar Pt-IX</t>
  </si>
  <si>
    <t>Niz Baruajhar Pt-VI</t>
  </si>
  <si>
    <t>Niz Baruajhar Pt-III</t>
  </si>
  <si>
    <t>Pachim Niz Baruajhar Madhya Chyba</t>
  </si>
  <si>
    <t>Niz Baruajhar Pt-V</t>
  </si>
  <si>
    <t>No-1 Punia Pt-III</t>
  </si>
  <si>
    <t>No.1 Punia Pachim Chuba</t>
  </si>
  <si>
    <t>No-1 Punia Pt-II</t>
  </si>
  <si>
    <t>No-1 Punia Pt-I</t>
  </si>
  <si>
    <t>Bhutpukhuri Uttar Pachim Chuba</t>
  </si>
  <si>
    <t>Bhutpukhuri Pt-II</t>
  </si>
  <si>
    <t>Bhutpukhuri Pt-I</t>
  </si>
  <si>
    <t>Bhutpukhuri Pt-IV</t>
  </si>
  <si>
    <t>Bhutpukhuri Pt-V</t>
  </si>
  <si>
    <t>Bhutpukhuri Pt-III</t>
  </si>
  <si>
    <t>Ghenamari Pt- I</t>
  </si>
  <si>
    <t>Ghenamari Pt-II</t>
  </si>
  <si>
    <t>Ghenamari Pt-III</t>
  </si>
  <si>
    <t>Fakirpara Pt-IV</t>
  </si>
  <si>
    <t>Fakirpara Pt-II</t>
  </si>
  <si>
    <t>Nadirmukh Pt-III</t>
  </si>
  <si>
    <t>Nadirmukh Dakhin Pachim Chuba</t>
  </si>
  <si>
    <t>Nadirmukh Pt-I</t>
  </si>
  <si>
    <t>Pachim Nadirmukh Uttar Chuba</t>
  </si>
  <si>
    <t>Nadirmukh Pt-II</t>
  </si>
  <si>
    <t>Nadirmukh Pachim Chuba</t>
  </si>
  <si>
    <t>Mowamari Pt-II</t>
  </si>
  <si>
    <t>Mowamari Pt-III</t>
  </si>
  <si>
    <t>Mowamari Pt-I</t>
  </si>
  <si>
    <t>Mowamari Pachim Uttar Chuba</t>
  </si>
  <si>
    <t>Mowamari Pt-IV</t>
  </si>
  <si>
    <t>Barongabari Pt-V</t>
  </si>
  <si>
    <t>Barongabari Pt-I</t>
  </si>
  <si>
    <t>Barongabari Pt-IV</t>
  </si>
  <si>
    <t>Barongabari Pt-II</t>
  </si>
  <si>
    <t>Barongabari Pt-VI</t>
  </si>
  <si>
    <t>Barongabari Pt-III</t>
  </si>
  <si>
    <t>Baroipara Pt-III</t>
  </si>
  <si>
    <t>Baroipara Pt-II</t>
  </si>
  <si>
    <t>Baroipara Pt-I</t>
  </si>
  <si>
    <t>Baroipara Pt-IV</t>
  </si>
  <si>
    <t>Kamarpara Pt-XI</t>
  </si>
  <si>
    <t>Kamarpara Pt-I</t>
  </si>
  <si>
    <t>Kamarpara Pt-X</t>
  </si>
  <si>
    <t>Kamarpara Pt-VI</t>
  </si>
  <si>
    <t>Kamarpara Pt-V</t>
  </si>
  <si>
    <t>Kamarpara Pt-II</t>
  </si>
  <si>
    <t>Kamarpara Pt-VII</t>
  </si>
  <si>
    <t>Kamarpara Pt-IV</t>
  </si>
  <si>
    <t>Kamarpara Pt-VIII</t>
  </si>
  <si>
    <t>Kamarpara Pt-III</t>
  </si>
  <si>
    <t>Kamarpara Pt-IX</t>
  </si>
  <si>
    <t>Niz Nagajan Pt-II</t>
  </si>
  <si>
    <t>Niz Nagajan Pt-IV</t>
  </si>
  <si>
    <t>Niz Nagajan Pt-V</t>
  </si>
  <si>
    <t>Niz Nagajan Pt-I</t>
  </si>
  <si>
    <t>Niz Nagajan Pt-III</t>
  </si>
  <si>
    <t>Burigaon Pt-VI</t>
  </si>
  <si>
    <t>Burigaon Pt-II</t>
  </si>
  <si>
    <t>Burigaon Pt-IX</t>
  </si>
  <si>
    <t>Burigaon Pt-VIII</t>
  </si>
  <si>
    <t>Burigaon Pt-VII</t>
  </si>
  <si>
    <t>Burigaon Pt-IV</t>
  </si>
  <si>
    <t>Burigaon Pt-V</t>
  </si>
  <si>
    <t>Burigaon Pt-III</t>
  </si>
  <si>
    <t>Mandalpara Pt-V</t>
  </si>
  <si>
    <t xml:space="preserve">Mandalpara Pt-II </t>
  </si>
  <si>
    <t>Mandalpara Pt-III</t>
  </si>
  <si>
    <t>Mandalpara Pub Uttar Chuba</t>
  </si>
  <si>
    <t xml:space="preserve">Mandalpara Pt-I </t>
  </si>
  <si>
    <t>Mandalpara Pt-IV</t>
  </si>
  <si>
    <t>Alikash Pt-II</t>
  </si>
  <si>
    <t>Alikash Pt-IV</t>
  </si>
  <si>
    <t>Alikash Pt-I</t>
  </si>
  <si>
    <t>Alikash Pt-III</t>
  </si>
  <si>
    <t>Khagjani Pt-IV</t>
  </si>
  <si>
    <t>Khagjani Pt-I</t>
  </si>
  <si>
    <t>Khagjani Pt-V</t>
  </si>
  <si>
    <t>Khagjani Pt-II</t>
  </si>
  <si>
    <t>Khagjani Pt-III</t>
  </si>
  <si>
    <t>Rohinikhuti Pt-I</t>
  </si>
  <si>
    <t>Rohinikhuti Pt-II</t>
  </si>
  <si>
    <t>M-27</t>
  </si>
  <si>
    <t>M-28</t>
  </si>
  <si>
    <t>M-22</t>
  </si>
  <si>
    <t>M-24</t>
  </si>
  <si>
    <t>M-23</t>
  </si>
  <si>
    <t>M-29</t>
  </si>
  <si>
    <t>M-17</t>
  </si>
  <si>
    <t>M-16</t>
  </si>
  <si>
    <t>M-11</t>
  </si>
  <si>
    <t>M-12</t>
  </si>
  <si>
    <t>M-13</t>
  </si>
  <si>
    <t>M-14</t>
  </si>
  <si>
    <t>M-15</t>
  </si>
  <si>
    <t>M-18</t>
  </si>
  <si>
    <t>M-21</t>
  </si>
  <si>
    <t>Mandalpara(a)</t>
  </si>
  <si>
    <t>Samsun Nessa</t>
  </si>
  <si>
    <t>Maleka Khatun</t>
  </si>
  <si>
    <t>Mandalpara</t>
  </si>
  <si>
    <t>Babita Sarma</t>
  </si>
  <si>
    <t>Amiran Nessa</t>
  </si>
  <si>
    <t>Chandra Bhanu</t>
  </si>
  <si>
    <t>shyamtilla no1</t>
  </si>
  <si>
    <t>Krishnalata devi</t>
  </si>
  <si>
    <t>Umme Habiba</t>
  </si>
  <si>
    <t>Krishnalata Devi</t>
  </si>
  <si>
    <t>Gulesa Begum</t>
  </si>
  <si>
    <t>Ajiron Nessa</t>
  </si>
  <si>
    <t>Ayesa Khatun</t>
  </si>
  <si>
    <t xml:space="preserve">Sahera </t>
  </si>
  <si>
    <t>No.2 Punia</t>
  </si>
  <si>
    <t>Julfia Begum</t>
  </si>
  <si>
    <t>Duarpara</t>
  </si>
  <si>
    <t>Khudeja</t>
  </si>
  <si>
    <t>Rezia Begum</t>
  </si>
  <si>
    <t>Fatema Begum</t>
  </si>
  <si>
    <t>Nilima Begum</t>
  </si>
  <si>
    <t>Selima Khatun</t>
  </si>
  <si>
    <t>Godhaijhar</t>
  </si>
  <si>
    <t>Lilima Khatun</t>
  </si>
  <si>
    <t>Fajila Khatun</t>
  </si>
  <si>
    <t>Gadaijhar</t>
  </si>
  <si>
    <t>NIlima Begum</t>
  </si>
  <si>
    <t>Ghodaijhar</t>
  </si>
  <si>
    <t>Nur Ambia</t>
  </si>
  <si>
    <t>Kodbhanu</t>
  </si>
  <si>
    <t>Punia</t>
  </si>
  <si>
    <t>Firoza</t>
  </si>
  <si>
    <t>Mandalpara SC</t>
  </si>
  <si>
    <t>Mazeda Begum</t>
  </si>
  <si>
    <t>Samsun Nahar Begum</t>
  </si>
  <si>
    <t>Manjuawara</t>
  </si>
  <si>
    <t xml:space="preserve">Najima </t>
  </si>
  <si>
    <t>Rohinikash</t>
  </si>
  <si>
    <t>Ranju momin Boruah</t>
  </si>
  <si>
    <t xml:space="preserve">Anjuara </t>
  </si>
  <si>
    <t>Baruajhar S.D</t>
  </si>
  <si>
    <t>Nekjan  Nessa</t>
  </si>
  <si>
    <t>Obiran Nessa</t>
  </si>
  <si>
    <t>Sahera Khatun</t>
  </si>
  <si>
    <t>Baigurmari</t>
  </si>
  <si>
    <t>Senehi Devi</t>
  </si>
  <si>
    <t>Jahida Begum</t>
  </si>
  <si>
    <t>Baruajhar SC</t>
  </si>
  <si>
    <t>Mirara Begum</t>
  </si>
  <si>
    <t>Khudeja Begum</t>
  </si>
  <si>
    <t>Aklima Khatun</t>
  </si>
  <si>
    <t>khakjani (a)</t>
  </si>
  <si>
    <t>Hajera Khatun</t>
  </si>
  <si>
    <t>Ranju Bora</t>
  </si>
  <si>
    <t>Tamiran Nessa</t>
  </si>
  <si>
    <t>Surjabhan Nessa</t>
  </si>
  <si>
    <t>No.2 Punia (Fix)</t>
  </si>
  <si>
    <t>Lily Khatun</t>
  </si>
  <si>
    <t>Mafida Begum</t>
  </si>
  <si>
    <t>Ahela Khatun</t>
  </si>
  <si>
    <t>Jaygun Begum</t>
  </si>
  <si>
    <t>No.2 Golandi</t>
  </si>
  <si>
    <t>Ayesha Begum</t>
  </si>
  <si>
    <t>Golandi</t>
  </si>
  <si>
    <t>Aisha Begum</t>
  </si>
  <si>
    <t>Chitrabala</t>
  </si>
  <si>
    <t>LAILY KHATUN</t>
  </si>
  <si>
    <t>SALEHA KHATUN</t>
  </si>
  <si>
    <t>HAKIMA KHATUN</t>
  </si>
  <si>
    <t>SAMSUN NEHAR</t>
  </si>
  <si>
    <t>Jasinta Baro</t>
  </si>
  <si>
    <t>INMINA BEGUM</t>
  </si>
  <si>
    <t>Aisha Khatun</t>
  </si>
  <si>
    <t>FIROJA KHATUN</t>
  </si>
  <si>
    <t>Minara Saikia</t>
  </si>
  <si>
    <t>RAJEDA BEGUM</t>
  </si>
  <si>
    <t>IDIYA KHATUN</t>
  </si>
  <si>
    <t>MAZEDA BEGUM</t>
  </si>
  <si>
    <t>DELUWARA KHATUN</t>
  </si>
  <si>
    <t>JAYEDA KHATUN</t>
  </si>
  <si>
    <t>HASENA BHANU</t>
  </si>
  <si>
    <t>Sashiprabha Devi</t>
  </si>
  <si>
    <t>AFROZA BEGUM</t>
  </si>
  <si>
    <t>PARBINA BEGUM</t>
  </si>
  <si>
    <t>Bhotpukhuri</t>
  </si>
  <si>
    <t>KHUDEZA BEGUM</t>
  </si>
  <si>
    <t>Rejina Begum</t>
  </si>
  <si>
    <t>KARIMAN NESSA</t>
  </si>
  <si>
    <t>NABIJAN BEGUM</t>
  </si>
  <si>
    <t>AJUFA KHATUN</t>
  </si>
  <si>
    <t>Pachim Bahabari</t>
  </si>
  <si>
    <t>Jhoshna Begum</t>
  </si>
  <si>
    <t>Jyotsna Begum</t>
  </si>
  <si>
    <t>FATEMA KHATUN</t>
  </si>
  <si>
    <t>KANCHANMALA</t>
  </si>
  <si>
    <t>SHARIFA BEGUM</t>
  </si>
  <si>
    <t>Bihudia Pt-I</t>
  </si>
  <si>
    <t>Bihudia Dakhin Chuba</t>
  </si>
  <si>
    <t>Bihudia Pt-III</t>
  </si>
  <si>
    <t>Bihudia Pt-IV</t>
  </si>
  <si>
    <t>Bihudia Pt-II</t>
  </si>
  <si>
    <t>Ghansimuli Pt-II</t>
  </si>
  <si>
    <t>Ghansimuli Pt-V</t>
  </si>
  <si>
    <t>Ghansimuli Pt-I</t>
  </si>
  <si>
    <t>Ghansimuli Pt-IV</t>
  </si>
  <si>
    <t>Ghansimuli Pt-III</t>
  </si>
  <si>
    <t>M-25</t>
  </si>
  <si>
    <t>Kheteswar Pt-V</t>
  </si>
  <si>
    <t>Khetarswar Pt-I</t>
  </si>
  <si>
    <t>Khetarswar Pt-II</t>
  </si>
  <si>
    <t>Khetarswar Pt-IV</t>
  </si>
  <si>
    <t>Kheteswar Pt-VI</t>
  </si>
  <si>
    <t>Khetarswar Pt-III</t>
  </si>
  <si>
    <t>No-5 Arimari Pt-II</t>
  </si>
  <si>
    <t>No-5 Arimari Pt-III</t>
  </si>
  <si>
    <t>No-5 Arimari Pt-IV</t>
  </si>
  <si>
    <t>No-5 Arimari Pt-I</t>
  </si>
  <si>
    <t>No-5 Arimari Pt-V</t>
  </si>
  <si>
    <t>Badli Barali</t>
  </si>
  <si>
    <t>No-4 Arimari Pt-IV</t>
  </si>
  <si>
    <t>No-4 Arimari Pt-II</t>
  </si>
  <si>
    <t>No-4 Arimari Pt-III</t>
  </si>
  <si>
    <t>No-4 Arimari Pt-I</t>
  </si>
  <si>
    <t>No-2 Arimari Pt-III</t>
  </si>
  <si>
    <t>AMBIKAGIRI RAY CHOUDHURY ME SC</t>
  </si>
  <si>
    <t>BADLI BAIRALI WEST LP SCHOOL</t>
  </si>
  <si>
    <t>BAIRALI CHAPARI L.P.SCHOOL</t>
  </si>
  <si>
    <t>BALABARI L.P. SCHOOL</t>
  </si>
  <si>
    <t>BARKOLA BAGICHA BENGALI CHUBA LPS</t>
  </si>
  <si>
    <t>BARUAJHAR UTTAR PACHIMCHUBA L.P. SCHOOL</t>
  </si>
  <si>
    <t>BEHCIMARI GIRLS' ME MADRASSA</t>
  </si>
  <si>
    <t>BHABAPUR LP SCHOOL</t>
  </si>
  <si>
    <t>CHENIBARI L.P.SCHOOL</t>
  </si>
  <si>
    <t>DHULA ME SCHOOL</t>
  </si>
  <si>
    <t>DULIAPARA LPS</t>
  </si>
  <si>
    <t>DUWARPARA DAKSHIN CHUBA LPS</t>
  </si>
  <si>
    <t>FAKIRPARA DAKSHINCHUBA</t>
  </si>
  <si>
    <t>GRANDLAND BAGICHA UTTAR PUB CHUBA</t>
  </si>
  <si>
    <t>JANGALPARA M.V. SCHOOL</t>
  </si>
  <si>
    <t>JAYSAGAR L.P.SCHOOL</t>
  </si>
  <si>
    <t>KAMARPARA ME MADRASSA</t>
  </si>
  <si>
    <t>KASHUMARI NEPALI GAON L.P.S.</t>
  </si>
  <si>
    <t>KAWADANGA L.P.SCHOOL</t>
  </si>
  <si>
    <t>KEOTCHUBA SANKARDEV L.P.SCHOOL</t>
  </si>
  <si>
    <t>KHARUPETIA L.P.SCHOOL</t>
  </si>
  <si>
    <t>KHARUPETIA TOWN HINDI L.P.S.</t>
  </si>
  <si>
    <t>KOPATIGAON PACHIM L.P. SCHOOL</t>
  </si>
  <si>
    <t>KOPATIGAON PUB L. P. SCHOOL</t>
  </si>
  <si>
    <t>KUNWARI PUKHURI GIRLS' ME SCH</t>
  </si>
  <si>
    <t>KUWARI PUKHURI SIDDIQIA ME MADRASSA</t>
  </si>
  <si>
    <t>LOWDUWAR UTTAR CHUBA LPS</t>
  </si>
  <si>
    <t>MADHYA BAGISHAKASH LPS</t>
  </si>
  <si>
    <t>MADHYA DULIAPARA LPS</t>
  </si>
  <si>
    <t>SHYAMTILA</t>
  </si>
  <si>
    <t>ARIMARI</t>
  </si>
  <si>
    <t>SHYAMPUR DAKHIN</t>
  </si>
  <si>
    <t>BALABARI</t>
  </si>
  <si>
    <t>BARBAGAN</t>
  </si>
  <si>
    <t>BECHIMARI</t>
  </si>
  <si>
    <t>KOPATI</t>
  </si>
  <si>
    <t>BHERBHERIBIL</t>
  </si>
  <si>
    <t>DHULA WEST</t>
  </si>
  <si>
    <t>GALANDI</t>
  </si>
  <si>
    <t>NO. 5 BARUAJHAR EXT</t>
  </si>
  <si>
    <t>RAJAPUKHURI</t>
  </si>
  <si>
    <t>Rumida Begum</t>
  </si>
  <si>
    <t>JAHURA KHATUN</t>
  </si>
  <si>
    <t>Joru Saikia</t>
  </si>
  <si>
    <t>Anjuman Begum</t>
  </si>
  <si>
    <t>Hemalata  Deka</t>
  </si>
  <si>
    <t>ANUWARA BEGUM</t>
  </si>
  <si>
    <t>BARUAJHAR</t>
  </si>
  <si>
    <t>OMISA BEGUM</t>
  </si>
  <si>
    <t>HANUFA BEGUM</t>
  </si>
  <si>
    <t>AZIBUN BEWA</t>
  </si>
  <si>
    <t>AMINA KHATUN</t>
  </si>
  <si>
    <t>No.2. Shyamtila</t>
  </si>
  <si>
    <t>Godfuli Devi</t>
  </si>
  <si>
    <t>SURIA BEGUM</t>
  </si>
  <si>
    <t>ANITA DAS</t>
  </si>
  <si>
    <t>Arimari</t>
  </si>
  <si>
    <t>Asminara Begum</t>
  </si>
  <si>
    <t>AZEDA KHATUN</t>
  </si>
  <si>
    <t>No.4 Arimari</t>
  </si>
  <si>
    <t>Jura Saikia</t>
  </si>
  <si>
    <t>RUMENA KHATUN</t>
  </si>
  <si>
    <t>MALEKA KHATUN</t>
  </si>
  <si>
    <t>Khogjani</t>
  </si>
  <si>
    <t>MAHAMUDA BEGUM</t>
  </si>
  <si>
    <t>Ozagaon</t>
  </si>
  <si>
    <t>Aizan Ahmed</t>
  </si>
  <si>
    <t>MAIMANA KHATUN</t>
  </si>
  <si>
    <t>No.2.Kuaripukhuri</t>
  </si>
  <si>
    <t>Shamtilla</t>
  </si>
  <si>
    <t>ALEKJAN BEGUM</t>
  </si>
  <si>
    <t>Anjuman begum</t>
  </si>
  <si>
    <t>ANU BANIK</t>
  </si>
  <si>
    <t>MAUSITHA ME MADRASSA</t>
  </si>
  <si>
    <t>MAZGAON BALIGAON ME SCHOOL</t>
  </si>
  <si>
    <t>MOUSITHA ABDUL HOQUE LPS.</t>
  </si>
  <si>
    <t>N0.1 PUNIA L.P.SCHOOL</t>
  </si>
  <si>
    <t>NALBARI L.P.SCHOOL</t>
  </si>
  <si>
    <t>NAORASISA LPS</t>
  </si>
  <si>
    <t>NIZ DALGAON L.P.SCHOOL</t>
  </si>
  <si>
    <t>NIZ SHYAMABARI BALIKA L.P.S.</t>
  </si>
  <si>
    <t>NIZ THEKERABARI L.P.SCHOOL</t>
  </si>
  <si>
    <t>NO 1 ARIMARI-II LPS</t>
  </si>
  <si>
    <t>NO 4 SHYAMPUR L.P.SCHOOL (II)</t>
  </si>
  <si>
    <t>NO.1 BARJHAR LPS</t>
  </si>
  <si>
    <t>NO.2 KOPATI GRANT DAKHIN PUB</t>
  </si>
  <si>
    <t>NO.2 OUTALA L.P.SCHOOL</t>
  </si>
  <si>
    <t>NO.2 PACHIM PADUKHAT LPS</t>
  </si>
  <si>
    <t>NO.2 PUNIA LPS</t>
  </si>
  <si>
    <t>NO.2 THEKERABARI L.P.SCHOOL</t>
  </si>
  <si>
    <t>NO.3 ARIMARI DAKHIN</t>
  </si>
  <si>
    <t>NO.3 ARIMARI L.P.SCHOOL</t>
  </si>
  <si>
    <t>NO.3 ARIMARI-II LP SCHOOL</t>
  </si>
  <si>
    <t>NO.3 DARRANG BAHAJHAR LPS</t>
  </si>
  <si>
    <t>NO.3 GALANDI LPS</t>
  </si>
  <si>
    <t>NO.3 GALANDI UTTAR CHUBA LPS</t>
  </si>
  <si>
    <t>NO.3 KACHARI VETITOP L.P.S.</t>
  </si>
  <si>
    <t>NO.3 KACHARI VETITOP L.P.S. (NEW)</t>
  </si>
  <si>
    <t>NO.3 RANGAGARA PATHAR LPS</t>
  </si>
  <si>
    <t>NO.3 SHYAMPUR L.P.SCHOOL</t>
  </si>
  <si>
    <t>NO.3 SIALMARI LP SCHOOL</t>
  </si>
  <si>
    <t>NO.4 ARIMARI LP SCHOOL</t>
  </si>
  <si>
    <t>NO.4 SIALMARI LPS</t>
  </si>
  <si>
    <t>NO.5 ARIMARI DAKHIN LP SCHOOL</t>
  </si>
  <si>
    <t>NO.5 ARIMARI LPS</t>
  </si>
  <si>
    <t>NO.5 ARIMARI UTTAR LP SCHOOL</t>
  </si>
  <si>
    <t>NO.642 BARBAGAN L.P.SCHOOL</t>
  </si>
  <si>
    <t>NO.82 MENAPARA L.P.SCHOOL</t>
  </si>
  <si>
    <t>NO.90. DHULA L.P.SCHOOL</t>
  </si>
  <si>
    <t>ONDOLAJHAR L.P.SCHOOL</t>
  </si>
  <si>
    <t>PACHIM BAHABARI L.P.SCHOOL</t>
  </si>
  <si>
    <t>PACHIM CHENIBARI LPS</t>
  </si>
  <si>
    <t>No-2 Arimari Pt-I</t>
  </si>
  <si>
    <t>No-2 Arimari Pt-II</t>
  </si>
  <si>
    <t>No-1 Arimari Pt-IV</t>
  </si>
  <si>
    <t>No-1 Arimari Pt-II</t>
  </si>
  <si>
    <t>No-1 Arimari Pt-I</t>
  </si>
  <si>
    <t>No-1 Arimari Pt-III</t>
  </si>
  <si>
    <t>No-1 Arimari Pt- V</t>
  </si>
  <si>
    <t>No.1 Arimari Uttar Chuba</t>
  </si>
  <si>
    <t>Dharanipur Pt-IV</t>
  </si>
  <si>
    <t>Dharanipur Pt-I</t>
  </si>
  <si>
    <t>Dharanipur Pt-III</t>
  </si>
  <si>
    <t>No-3 Arimari Pt-III</t>
  </si>
  <si>
    <t>No-3 Arimari Pt-I</t>
  </si>
  <si>
    <t>No-3 Arimari Pt-II</t>
  </si>
  <si>
    <t>No-4 Shyampur Pt-III</t>
  </si>
  <si>
    <t>No-2, Shyampur Pt-I</t>
  </si>
  <si>
    <t>No-2 Shyampur Pt-IV</t>
  </si>
  <si>
    <t>No-3 , Shyampur Pt-I</t>
  </si>
  <si>
    <t>No-3 Shyampur Pt-IV</t>
  </si>
  <si>
    <t>No.3 Shyampur Uttar Pub Chuba</t>
  </si>
  <si>
    <t>No-3 Shyampur Pt-III</t>
  </si>
  <si>
    <t>No-3, Shyampur Pt-II</t>
  </si>
  <si>
    <t>No-3 Shyampur Pt-V</t>
  </si>
  <si>
    <t>M-9</t>
  </si>
  <si>
    <t>Islampur Pt-II</t>
  </si>
  <si>
    <t>Islampur Pt-I</t>
  </si>
  <si>
    <t>Islampur Pt-III</t>
  </si>
  <si>
    <t>MAMANI SULTANA</t>
  </si>
  <si>
    <t>FARIDA KHATUN</t>
  </si>
  <si>
    <t>MAZIRON NESSA</t>
  </si>
  <si>
    <t>SEEMARANI DAS</t>
  </si>
  <si>
    <t>Kapati</t>
  </si>
  <si>
    <t>SALEHA BEGUM</t>
  </si>
  <si>
    <t>Abjina</t>
  </si>
  <si>
    <t>WAHIDA BEGUM</t>
  </si>
  <si>
    <t>JELEKHA KHATUN</t>
  </si>
  <si>
    <t>Maromi Begum</t>
  </si>
  <si>
    <t>JARINA KHATUN</t>
  </si>
  <si>
    <t>RAHILA KHATUN</t>
  </si>
  <si>
    <t>FARIDA HOQUE</t>
  </si>
  <si>
    <t>Sabita Baruah</t>
  </si>
  <si>
    <t>4.No.Arimari</t>
  </si>
  <si>
    <t>JAILA KHATUN</t>
  </si>
  <si>
    <t>HARESWARIMEDHI</t>
  </si>
  <si>
    <t>Bahabari</t>
  </si>
  <si>
    <t>Outreach</t>
  </si>
  <si>
    <t>RABIA KHATUN</t>
  </si>
  <si>
    <t>SAIRON NESSA</t>
  </si>
  <si>
    <t>No.3.Shyampur</t>
  </si>
  <si>
    <t>Sufia Begum</t>
  </si>
  <si>
    <t>HAZERA KHATUN</t>
  </si>
  <si>
    <t>AIMON NESSA</t>
  </si>
  <si>
    <t>TAIMAN NESSA</t>
  </si>
</sst>
</file>

<file path=xl/styles.xml><?xml version="1.0" encoding="utf-8"?>
<styleSheet xmlns="http://schemas.openxmlformats.org/spreadsheetml/2006/main">
  <numFmts count="3">
    <numFmt numFmtId="164" formatCode="[$-409]d/mmm/yy;@"/>
    <numFmt numFmtId="165" formatCode="dd/mm/yyyy;@"/>
    <numFmt numFmtId="166" formatCode="[$-14009]dd/mm/yyyy;@"/>
  </numFmts>
  <fonts count="4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u/>
      <sz val="11"/>
      <color theme="10"/>
      <name val="Calibri"/>
      <family val="2"/>
    </font>
    <font>
      <sz val="9"/>
      <name val="Arial Narrow"/>
      <family val="2"/>
    </font>
    <font>
      <sz val="10"/>
      <name val="Arial Narrow"/>
      <family val="2"/>
    </font>
    <font>
      <sz val="10"/>
      <color theme="1"/>
      <name val="Arial Narrow"/>
      <family val="2"/>
    </font>
    <font>
      <sz val="10"/>
      <color indexed="8"/>
      <name val="Arial"/>
      <family val="2"/>
    </font>
    <font>
      <sz val="10"/>
      <color theme="1"/>
      <name val="Arial"/>
      <family val="2"/>
    </font>
    <font>
      <b/>
      <sz val="10"/>
      <name val="Arial Narrow"/>
      <family val="2"/>
    </font>
    <font>
      <sz val="12"/>
      <color indexed="8"/>
      <name val="Calibri"/>
      <family val="2"/>
      <charset val="134"/>
    </font>
    <font>
      <sz val="11"/>
      <color indexed="8"/>
      <name val="Calibri"/>
      <family val="2"/>
      <charset val="134"/>
    </font>
    <font>
      <sz val="12"/>
      <color theme="1"/>
      <name val="Calibri"/>
      <family val="2"/>
      <scheme val="minor"/>
    </font>
    <font>
      <sz val="10"/>
      <color theme="1"/>
      <name val="Calibri"/>
      <family val="2"/>
      <scheme val="minor"/>
    </font>
    <font>
      <sz val="9"/>
      <color theme="1"/>
      <name val="Calibri"/>
      <family val="2"/>
      <scheme val="minor"/>
    </font>
    <font>
      <sz val="10"/>
      <color indexed="8"/>
      <name val="Calibri"/>
      <family val="2"/>
      <charset val="134"/>
    </font>
    <font>
      <sz val="11"/>
      <name val="Arial Narrow"/>
      <family val="2"/>
    </font>
    <font>
      <sz val="11"/>
      <color theme="1"/>
      <name val="Times New Roman"/>
      <family val="1"/>
    </font>
    <font>
      <sz val="10"/>
      <color theme="1"/>
      <name val="Times New Roman"/>
      <family val="1"/>
    </font>
    <font>
      <sz val="11"/>
      <color theme="1"/>
      <name val="Calibri"/>
      <family val="2"/>
      <charset val="134"/>
      <scheme val="minor"/>
    </font>
    <font>
      <sz val="8"/>
      <name val="Arial Narrow"/>
      <family val="2"/>
    </font>
    <font>
      <sz val="11"/>
      <name val="Arial"/>
      <family val="2"/>
    </font>
    <font>
      <sz val="11"/>
      <name val="Calibri"/>
      <family val="2"/>
      <scheme val="minor"/>
    </font>
    <font>
      <sz val="8"/>
      <color theme="1"/>
      <name val="Times New Roman"/>
      <family val="1"/>
    </font>
    <font>
      <sz val="11"/>
      <color indexed="8"/>
      <name val="Calibri"/>
      <family val="2"/>
    </font>
    <font>
      <b/>
      <sz val="11"/>
      <name val="Arial Narrow"/>
      <family val="2"/>
    </font>
    <font>
      <sz val="12"/>
      <color theme="1"/>
      <name val="Arial Narrow"/>
      <family val="2"/>
    </font>
    <font>
      <sz val="11"/>
      <name val="Calibri"/>
      <family val="2"/>
      <charset val="134"/>
    </font>
    <font>
      <sz val="11"/>
      <color indexed="8"/>
      <name val="Arial"/>
      <family val="2"/>
    </font>
    <font>
      <b/>
      <i/>
      <sz val="10"/>
      <name val="Arial Narrow"/>
      <family val="2"/>
    </font>
    <font>
      <sz val="9"/>
      <color theme="1"/>
      <name val="Times New Roman"/>
      <family val="1"/>
    </font>
    <font>
      <sz val="11"/>
      <color theme="1"/>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8" fillId="0" borderId="0" applyNumberFormat="0" applyFill="0" applyBorder="0" applyAlignment="0" applyProtection="0">
      <alignment vertical="top"/>
      <protection locked="0"/>
    </xf>
    <xf numFmtId="0" fontId="22" fillId="0" borderId="0"/>
  </cellStyleXfs>
  <cellXfs count="268">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1" xfId="1" applyFill="1" applyBorder="1" applyAlignment="1" applyProtection="1">
      <alignment vertical="center"/>
      <protection locked="0"/>
    </xf>
    <xf numFmtId="0" fontId="3" fillId="0" borderId="1" xfId="0" applyFont="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9" fillId="0" borderId="1" xfId="2"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25" fillId="0" borderId="1" xfId="0" applyFont="1" applyBorder="1" applyAlignment="1" applyProtection="1">
      <protection locked="0"/>
    </xf>
    <xf numFmtId="0" fontId="26" fillId="0" borderId="1" xfId="0" applyFont="1" applyBorder="1" applyAlignment="1" applyProtection="1">
      <protection locked="0"/>
    </xf>
    <xf numFmtId="0" fontId="25" fillId="0" borderId="1" xfId="0" applyFont="1" applyBorder="1" applyAlignment="1" applyProtection="1">
      <alignment horizontal="left" vertical="top"/>
      <protection locked="0"/>
    </xf>
    <xf numFmtId="0" fontId="27" fillId="0" borderId="1" xfId="0" applyFont="1" applyBorder="1" applyAlignment="1" applyProtection="1">
      <alignment horizontal="left" vertical="top"/>
      <protection locked="0"/>
    </xf>
    <xf numFmtId="0" fontId="26" fillId="0" borderId="1" xfId="0" applyFont="1" applyBorder="1" applyAlignment="1" applyProtection="1">
      <alignment horizontal="left"/>
      <protection locked="0"/>
    </xf>
    <xf numFmtId="0" fontId="20" fillId="0" borderId="1" xfId="0" applyFont="1" applyBorder="1" applyAlignment="1" applyProtection="1">
      <alignment horizontal="center" vertical="center"/>
      <protection locked="0"/>
    </xf>
    <xf numFmtId="0" fontId="20" fillId="0" borderId="1" xfId="2" applyFont="1" applyFill="1" applyBorder="1" applyAlignment="1" applyProtection="1">
      <alignment horizontal="center" vertical="center" wrapText="1"/>
      <protection locked="0"/>
    </xf>
    <xf numFmtId="0" fontId="0" fillId="0" borderId="0" xfId="0" applyProtection="1">
      <protection locked="0"/>
    </xf>
    <xf numFmtId="165" fontId="3"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left"/>
      <protection locked="0"/>
    </xf>
    <xf numFmtId="0" fontId="26" fillId="0" borderId="1" xfId="0" applyFont="1" applyBorder="1" applyAlignment="1" applyProtection="1">
      <alignment horizontal="center" vertical="center"/>
      <protection locked="0"/>
    </xf>
    <xf numFmtId="14" fontId="0" fillId="0" borderId="1" xfId="0" applyNumberFormat="1" applyBorder="1" applyProtection="1">
      <protection locked="0"/>
    </xf>
    <xf numFmtId="0" fontId="26" fillId="0" borderId="1" xfId="0" applyFont="1" applyBorder="1" applyAlignment="1" applyProtection="1">
      <alignment horizontal="left" vertical="top"/>
      <protection locked="0"/>
    </xf>
    <xf numFmtId="14" fontId="0" fillId="0" borderId="1" xfId="0" applyNumberFormat="1" applyBorder="1" applyAlignment="1" applyProtection="1">
      <alignment horizontal="center"/>
      <protection locked="0"/>
    </xf>
    <xf numFmtId="0" fontId="30" fillId="0" borderId="1" xfId="0" applyFont="1" applyBorder="1" applyAlignment="1" applyProtection="1">
      <alignment horizontal="left"/>
      <protection locked="0"/>
    </xf>
    <xf numFmtId="0" fontId="30" fillId="0" borderId="1" xfId="0" applyFont="1" applyBorder="1" applyAlignment="1" applyProtection="1">
      <alignment horizontal="center"/>
      <protection locked="0"/>
    </xf>
    <xf numFmtId="0" fontId="25" fillId="0" borderId="1" xfId="0" applyFont="1" applyFill="1" applyBorder="1" applyAlignment="1" applyProtection="1">
      <protection locked="0"/>
    </xf>
    <xf numFmtId="164" fontId="3" fillId="0" borderId="1" xfId="0" applyNumberFormat="1" applyFont="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5" fontId="0" fillId="0" borderId="1" xfId="0" applyNumberFormat="1" applyBorder="1" applyAlignment="1" applyProtection="1">
      <alignment horizontal="center"/>
      <protection locked="0"/>
    </xf>
    <xf numFmtId="0" fontId="29" fillId="0" borderId="1" xfId="0" applyFont="1" applyBorder="1" applyProtection="1">
      <protection locked="0"/>
    </xf>
    <xf numFmtId="14" fontId="0" fillId="10" borderId="1" xfId="0" applyNumberFormat="1" applyFill="1" applyBorder="1" applyProtection="1">
      <protection locked="0"/>
    </xf>
    <xf numFmtId="0" fontId="3" fillId="0" borderId="1" xfId="0" applyFont="1" applyBorder="1" applyAlignment="1" applyProtection="1">
      <alignment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166" fontId="3" fillId="0" borderId="1" xfId="0" applyNumberFormat="1" applyFont="1" applyBorder="1" applyAlignment="1" applyProtection="1">
      <alignment horizontal="left" vertical="center" wrapText="1"/>
      <protection locked="0"/>
    </xf>
    <xf numFmtId="0" fontId="3" fillId="0" borderId="0" xfId="0" applyFont="1" applyAlignment="1">
      <alignment horizontal="center"/>
    </xf>
    <xf numFmtId="0" fontId="2" fillId="0" borderId="0" xfId="0" applyFont="1" applyFill="1" applyBorder="1" applyAlignment="1">
      <alignment horizontal="left" vertical="center" wrapText="1"/>
    </xf>
    <xf numFmtId="0" fontId="1" fillId="3" borderId="1" xfId="0" applyFont="1" applyFill="1" applyBorder="1" applyAlignment="1">
      <alignment horizontal="left" vertical="center"/>
    </xf>
    <xf numFmtId="0" fontId="3" fillId="0" borderId="0" xfId="0" applyFont="1" applyAlignment="1">
      <alignment horizontal="left"/>
    </xf>
    <xf numFmtId="165" fontId="3" fillId="0" borderId="1" xfId="0" applyNumberFormat="1" applyFont="1" applyBorder="1" applyAlignment="1" applyProtection="1">
      <alignment horizontal="left" vertical="center" wrapText="1"/>
      <protection locked="0"/>
    </xf>
    <xf numFmtId="14" fontId="0" fillId="0" borderId="1" xfId="0" applyNumberFormat="1" applyBorder="1" applyAlignment="1" applyProtection="1">
      <alignment horizontal="left"/>
      <protection locked="0"/>
    </xf>
    <xf numFmtId="0" fontId="25" fillId="0" borderId="1" xfId="0" applyFont="1" applyBorder="1" applyAlignment="1" applyProtection="1">
      <alignment horizontal="center"/>
      <protection locked="0"/>
    </xf>
    <xf numFmtId="14" fontId="0" fillId="10" borderId="1" xfId="0" applyNumberFormat="1" applyFill="1" applyBorder="1" applyAlignment="1" applyProtection="1">
      <alignment horizontal="left"/>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2" fillId="0" borderId="1" xfId="0" applyFont="1" applyBorder="1" applyAlignment="1" applyProtection="1">
      <alignment wrapText="1"/>
      <protection locked="0"/>
    </xf>
    <xf numFmtId="0" fontId="32" fillId="0" borderId="1" xfId="0" applyFont="1" applyBorder="1" applyAlignment="1" applyProtection="1">
      <alignment horizontal="center" vertical="center" wrapText="1"/>
      <protection locked="0"/>
    </xf>
    <xf numFmtId="0" fontId="33" fillId="0" borderId="1" xfId="0" applyFont="1" applyBorder="1" applyAlignment="1" applyProtection="1">
      <alignment wrapText="1"/>
      <protection locked="0"/>
    </xf>
    <xf numFmtId="0" fontId="32" fillId="0" borderId="1" xfId="0" applyFont="1" applyBorder="1" applyAlignment="1" applyProtection="1">
      <alignment horizontal="center" wrapText="1"/>
      <protection locked="0"/>
    </xf>
    <xf numFmtId="0" fontId="32" fillId="0" borderId="1" xfId="0" applyFont="1" applyBorder="1" applyAlignment="1" applyProtection="1">
      <alignment horizontal="left" wrapText="1"/>
      <protection locked="0"/>
    </xf>
    <xf numFmtId="0" fontId="32" fillId="0" borderId="1" xfId="0" applyFont="1" applyBorder="1" applyAlignment="1" applyProtection="1">
      <alignment horizontal="left" vertical="center" wrapText="1"/>
      <protection locked="0"/>
    </xf>
    <xf numFmtId="0" fontId="20" fillId="0" borderId="1" xfId="0" applyFont="1" applyFill="1" applyBorder="1" applyAlignment="1" applyProtection="1">
      <alignment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left" vertical="center"/>
      <protection locked="0"/>
    </xf>
    <xf numFmtId="0" fontId="24" fillId="0" borderId="1" xfId="0" applyFont="1" applyFill="1" applyBorder="1" applyAlignment="1" applyProtection="1">
      <alignment vertical="center"/>
      <protection locked="0"/>
    </xf>
    <xf numFmtId="0" fontId="21" fillId="0" borderId="1" xfId="0" quotePrefix="1" applyFont="1" applyBorder="1" applyAlignment="1" applyProtection="1">
      <alignment horizontal="right"/>
      <protection locked="0"/>
    </xf>
    <xf numFmtId="0" fontId="0" fillId="0" borderId="1" xfId="0" applyBorder="1" applyAlignment="1" applyProtection="1">
      <alignment horizontal="right"/>
      <protection locked="0"/>
    </xf>
    <xf numFmtId="0" fontId="34" fillId="0" borderId="1" xfId="0" applyFont="1" applyBorder="1" applyAlignment="1" applyProtection="1">
      <alignment horizontal="left" vertical="top"/>
      <protection locked="0"/>
    </xf>
    <xf numFmtId="0" fontId="32" fillId="0" borderId="1" xfId="0" applyFont="1" applyBorder="1" applyAlignment="1" applyProtection="1">
      <alignment horizontal="right" wrapText="1"/>
      <protection locked="0"/>
    </xf>
    <xf numFmtId="0" fontId="35" fillId="0" borderId="1" xfId="0" applyFont="1" applyFill="1" applyBorder="1" applyAlignment="1" applyProtection="1">
      <alignment horizontal="center" vertical="center"/>
      <protection locked="0"/>
    </xf>
    <xf numFmtId="0" fontId="0" fillId="0" borderId="1" xfId="0" applyBorder="1" applyAlignment="1" applyProtection="1">
      <protection locked="0"/>
    </xf>
    <xf numFmtId="1" fontId="3" fillId="0" borderId="1" xfId="0" applyNumberFormat="1" applyFont="1" applyBorder="1" applyAlignment="1" applyProtection="1">
      <alignment vertical="center" wrapText="1"/>
      <protection locked="0"/>
    </xf>
    <xf numFmtId="0" fontId="21" fillId="0" borderId="1" xfId="0" quotePrefix="1" applyFont="1" applyBorder="1" applyAlignment="1" applyProtection="1">
      <protection locked="0"/>
    </xf>
    <xf numFmtId="0" fontId="25" fillId="0" borderId="1"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5" fillId="0" borderId="1" xfId="0" applyFont="1" applyBorder="1" applyAlignment="1" applyProtection="1">
      <alignment vertical="center"/>
      <protection locked="0"/>
    </xf>
    <xf numFmtId="0" fontId="26" fillId="0" borderId="1" xfId="0" applyFont="1" applyBorder="1" applyAlignment="1" applyProtection="1">
      <alignment horizontal="left" vertical="center"/>
      <protection locked="0"/>
    </xf>
    <xf numFmtId="0" fontId="26" fillId="0" borderId="1" xfId="0" applyFont="1" applyBorder="1" applyAlignment="1" applyProtection="1">
      <alignment vertical="center"/>
      <protection locked="0"/>
    </xf>
    <xf numFmtId="0" fontId="33" fillId="10" borderId="1" xfId="0" applyFont="1" applyFill="1" applyBorder="1" applyAlignment="1" applyProtection="1">
      <alignment wrapText="1"/>
      <protection locked="0"/>
    </xf>
    <xf numFmtId="0" fontId="23" fillId="0" borderId="1" xfId="0" applyFont="1" applyFill="1" applyBorder="1" applyAlignment="1" applyProtection="1">
      <alignment horizontal="right"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0" fillId="0" borderId="1" xfId="0" applyFont="1" applyBorder="1" applyAlignment="1" applyProtection="1">
      <protection locked="0"/>
    </xf>
    <xf numFmtId="0" fontId="34" fillId="0" borderId="1" xfId="0" applyFont="1"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6" fillId="0" borderId="1" xfId="0" applyFont="1" applyFill="1" applyBorder="1" applyAlignment="1" applyProtection="1">
      <protection locked="0"/>
    </xf>
    <xf numFmtId="0" fontId="37" fillId="0" borderId="1" xfId="0" applyFont="1" applyFill="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wrapText="1"/>
      <protection locked="0"/>
    </xf>
    <xf numFmtId="0" fontId="33" fillId="1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center" vertical="center"/>
      <protection locked="0"/>
    </xf>
    <xf numFmtId="0" fontId="28" fillId="0" borderId="1" xfId="0" applyFont="1" applyBorder="1" applyAlignment="1" applyProtection="1">
      <alignment horizontal="center"/>
      <protection locked="0"/>
    </xf>
    <xf numFmtId="0" fontId="30" fillId="0" borderId="1" xfId="0" applyFont="1" applyBorder="1" applyAlignment="1" applyProtection="1">
      <alignment horizontal="left" vertical="center"/>
      <protection locked="0"/>
    </xf>
    <xf numFmtId="0" fontId="30" fillId="0" borderId="1" xfId="0" applyFont="1" applyBorder="1" applyAlignment="1" applyProtection="1">
      <alignment vertical="center"/>
      <protection locked="0"/>
    </xf>
    <xf numFmtId="0" fontId="32" fillId="0" borderId="1" xfId="0" applyFont="1" applyBorder="1" applyAlignment="1" applyProtection="1">
      <alignment horizontal="right" vertical="center" wrapText="1"/>
      <protection locked="0"/>
    </xf>
    <xf numFmtId="0" fontId="26" fillId="0" borderId="1" xfId="0" applyFont="1" applyFill="1" applyBorder="1" applyAlignment="1" applyProtection="1">
      <alignment vertical="center"/>
      <protection locked="0"/>
    </xf>
    <xf numFmtId="14" fontId="0" fillId="10" borderId="1" xfId="0" applyNumberFormat="1" applyFill="1" applyBorder="1" applyAlignment="1" applyProtection="1">
      <alignment horizontal="left" vertical="center"/>
      <protection locked="0"/>
    </xf>
    <xf numFmtId="14" fontId="0" fillId="0" borderId="1" xfId="0" applyNumberFormat="1" applyFont="1" applyBorder="1" applyProtection="1">
      <protection locked="0"/>
    </xf>
    <xf numFmtId="0" fontId="32" fillId="10" borderId="1" xfId="0" applyFont="1" applyFill="1" applyBorder="1" applyAlignment="1" applyProtection="1">
      <alignment vertical="center" wrapText="1"/>
      <protection locked="0"/>
    </xf>
    <xf numFmtId="0" fontId="38" fillId="10" borderId="1" xfId="0" applyFont="1" applyFill="1" applyBorder="1" applyAlignment="1" applyProtection="1">
      <alignment vertical="center" wrapText="1"/>
      <protection locked="0"/>
    </xf>
    <xf numFmtId="0" fontId="32" fillId="0" borderId="1" xfId="0" applyFont="1" applyBorder="1" applyAlignment="1" applyProtection="1">
      <alignment vertical="center" wrapText="1"/>
      <protection locked="0"/>
    </xf>
    <xf numFmtId="0" fontId="25" fillId="0" borderId="1" xfId="0" applyFont="1" applyFill="1" applyBorder="1" applyAlignment="1" applyProtection="1">
      <alignment vertical="center"/>
      <protection locked="0"/>
    </xf>
    <xf numFmtId="14" fontId="0" fillId="10" borderId="1" xfId="0" applyNumberFormat="1" applyFill="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14" fontId="29" fillId="10" borderId="1" xfId="0" applyNumberFormat="1" applyFont="1" applyFill="1" applyBorder="1" applyAlignment="1" applyProtection="1">
      <alignment horizontal="center" vertical="center"/>
      <protection locked="0"/>
    </xf>
    <xf numFmtId="14" fontId="29" fillId="0" borderId="1" xfId="0" applyNumberFormat="1" applyFont="1" applyBorder="1" applyAlignment="1" applyProtection="1">
      <alignment horizontal="center" vertical="center"/>
      <protection locked="0"/>
    </xf>
    <xf numFmtId="165" fontId="10" fillId="0" borderId="1" xfId="0" applyNumberFormat="1" applyFont="1" applyBorder="1" applyAlignment="1" applyProtection="1">
      <alignment horizontal="center" vertical="center" wrapText="1"/>
      <protection locked="0"/>
    </xf>
    <xf numFmtId="14" fontId="29" fillId="10" borderId="1" xfId="0" applyNumberFormat="1"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39" fillId="0" borderId="1" xfId="2" applyFont="1" applyFill="1" applyBorder="1" applyAlignment="1" applyProtection="1">
      <alignment wrapText="1"/>
      <protection locked="0"/>
    </xf>
    <xf numFmtId="0" fontId="32" fillId="10" borderId="1" xfId="0" applyFont="1" applyFill="1" applyBorder="1" applyAlignment="1" applyProtection="1">
      <alignment wrapText="1"/>
      <protection locked="0"/>
    </xf>
    <xf numFmtId="0" fontId="28" fillId="0" borderId="1" xfId="0" applyFont="1" applyBorder="1" applyProtection="1">
      <protection locked="0"/>
    </xf>
    <xf numFmtId="0" fontId="23"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wrapText="1"/>
      <protection locked="0"/>
    </xf>
    <xf numFmtId="0" fontId="0" fillId="0" borderId="1" xfId="0" applyFont="1" applyFill="1" applyBorder="1" applyAlignment="1" applyProtection="1">
      <alignment horizontal="center"/>
      <protection locked="0"/>
    </xf>
    <xf numFmtId="0" fontId="0" fillId="0" borderId="1" xfId="0" applyFont="1" applyBorder="1" applyAlignment="1" applyProtection="1">
      <alignment horizontal="center"/>
      <protection locked="0"/>
    </xf>
    <xf numFmtId="0" fontId="40" fillId="0" borderId="1" xfId="0" applyFont="1" applyFill="1" applyBorder="1" applyAlignment="1" applyProtection="1">
      <alignment horizontal="center" vertical="center"/>
      <protection locked="0"/>
    </xf>
    <xf numFmtId="0" fontId="41" fillId="0" borderId="1" xfId="0" applyFont="1" applyBorder="1" applyAlignment="1" applyProtection="1">
      <alignment horizontal="left" vertical="center" wrapText="1"/>
      <protection locked="0"/>
    </xf>
    <xf numFmtId="0" fontId="0" fillId="0" borderId="1" xfId="0" applyFont="1" applyBorder="1" applyAlignment="1" applyProtection="1">
      <alignment vertical="top"/>
      <protection locked="0"/>
    </xf>
    <xf numFmtId="0" fontId="42" fillId="0" borderId="1" xfId="0" applyFont="1" applyBorder="1" applyAlignment="1" applyProtection="1">
      <alignment horizontal="left" vertical="top"/>
      <protection locked="0"/>
    </xf>
    <xf numFmtId="0" fontId="26" fillId="0" borderId="1" xfId="0" applyFont="1" applyBorder="1" applyAlignment="1" applyProtection="1">
      <alignment horizontal="center"/>
      <protection locked="0"/>
    </xf>
    <xf numFmtId="0" fontId="0" fillId="0" borderId="1" xfId="0" applyFont="1" applyBorder="1" applyAlignment="1" applyProtection="1">
      <alignment horizontal="left" vertical="top"/>
      <protection locked="0"/>
    </xf>
    <xf numFmtId="0" fontId="26" fillId="0" borderId="2" xfId="0" applyFont="1" applyBorder="1" applyAlignment="1" applyProtection="1">
      <protection locked="0"/>
    </xf>
    <xf numFmtId="0" fontId="31" fillId="0" borderId="1" xfId="0" applyFont="1" applyFill="1" applyBorder="1" applyAlignment="1" applyProtection="1">
      <alignment vertical="center"/>
      <protection locked="0"/>
    </xf>
    <xf numFmtId="0" fontId="36" fillId="10" borderId="1" xfId="0" applyFont="1" applyFill="1" applyBorder="1" applyAlignment="1" applyProtection="1">
      <alignment horizontal="center" vertical="center" wrapText="1"/>
      <protection locked="0"/>
    </xf>
    <xf numFmtId="0" fontId="43" fillId="0" borderId="1" xfId="0"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top"/>
      <protection locked="0"/>
    </xf>
    <xf numFmtId="0" fontId="41" fillId="0" borderId="1" xfId="0" applyFont="1" applyBorder="1" applyAlignment="1" applyProtection="1">
      <alignment horizontal="center" vertical="center" wrapText="1"/>
      <protection locked="0"/>
    </xf>
    <xf numFmtId="0" fontId="40" fillId="0" borderId="1" xfId="0" applyFont="1" applyFill="1" applyBorder="1" applyAlignment="1" applyProtection="1">
      <alignment vertical="center"/>
      <protection locked="0"/>
    </xf>
    <xf numFmtId="0" fontId="44" fillId="0" borderId="1" xfId="0" applyFont="1" applyFill="1" applyBorder="1" applyAlignment="1" applyProtection="1">
      <alignment vertical="center"/>
      <protection locked="0"/>
    </xf>
    <xf numFmtId="0" fontId="40" fillId="10" borderId="1" xfId="0" applyFont="1" applyFill="1" applyBorder="1" applyAlignment="1" applyProtection="1">
      <alignment horizontal="center" vertical="center"/>
      <protection locked="0"/>
    </xf>
    <xf numFmtId="0" fontId="45" fillId="10" borderId="1" xfId="0" applyFont="1" applyFill="1" applyBorder="1" applyAlignment="1" applyProtection="1">
      <alignment wrapText="1"/>
      <protection locked="0"/>
    </xf>
    <xf numFmtId="0" fontId="38" fillId="10" borderId="1" xfId="0" applyFont="1" applyFill="1" applyBorder="1" applyAlignment="1" applyProtection="1">
      <alignment wrapText="1"/>
      <protection locked="0"/>
    </xf>
    <xf numFmtId="0" fontId="46" fillId="0" borderId="1" xfId="0" applyFont="1" applyBorder="1" applyAlignment="1" applyProtection="1">
      <alignment horizontal="left" vertical="center" wrapText="1"/>
      <protection locked="0"/>
    </xf>
    <xf numFmtId="0" fontId="39" fillId="0" borderId="1" xfId="0" applyFont="1" applyBorder="1" applyAlignment="1" applyProtection="1">
      <alignment vertical="center"/>
      <protection locked="0"/>
    </xf>
    <xf numFmtId="0" fontId="39" fillId="0" borderId="1" xfId="0" applyFont="1" applyBorder="1" applyAlignment="1" applyProtection="1">
      <alignment horizontal="center" vertical="center"/>
      <protection locked="0"/>
    </xf>
    <xf numFmtId="0" fontId="32" fillId="0" borderId="1" xfId="0" applyFont="1" applyFill="1" applyBorder="1" applyAlignment="1" applyProtection="1">
      <alignment wrapText="1"/>
      <protection locked="0"/>
    </xf>
    <xf numFmtId="14" fontId="0" fillId="10" borderId="1" xfId="0" applyNumberFormat="1" applyFill="1" applyBorder="1" applyAlignment="1" applyProtection="1">
      <alignment vertical="center"/>
      <protection locked="0"/>
    </xf>
    <xf numFmtId="0" fontId="31" fillId="10" borderId="1" xfId="0"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8" fillId="0" borderId="1" xfId="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22" fillId="0" borderId="1" xfId="0" applyFont="1" applyBorder="1" applyAlignment="1" applyProtection="1">
      <alignment vertical="center"/>
      <protection locked="0"/>
    </xf>
    <xf numFmtId="0" fontId="22" fillId="0" borderId="1" xfId="0" applyFont="1" applyBorder="1" applyAlignment="1" applyProtection="1">
      <alignment horizontal="left" vertical="center"/>
      <protection locked="0"/>
    </xf>
    <xf numFmtId="0" fontId="23" fillId="0" borderId="1" xfId="0" applyFont="1" applyBorder="1" applyAlignment="1" applyProtection="1">
      <alignment horizontal="left" vertical="center"/>
      <protection locked="0"/>
    </xf>
    <xf numFmtId="0" fontId="22" fillId="0" borderId="1" xfId="0" applyFont="1" applyFill="1" applyBorder="1" applyAlignment="1" applyProtection="1">
      <alignment vertical="center"/>
      <protection locked="0"/>
    </xf>
    <xf numFmtId="0" fontId="22" fillId="0" borderId="1" xfId="0" applyFont="1" applyBorder="1" applyAlignment="1" applyProtection="1">
      <alignment horizontal="center" vertical="center"/>
      <protection locked="0"/>
    </xf>
  </cellXfs>
  <cellStyles count="3">
    <cellStyle name="Hyperlink" xfId="1" builtinId="8"/>
    <cellStyle name="Normal" xfId="0" builtinId="0"/>
    <cellStyle name="Normal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nayeb005@gmail.com" TargetMode="External"/><Relationship Id="rId7" Type="http://schemas.openxmlformats.org/officeDocument/2006/relationships/hyperlink" Target="mailto:bpa.nrhm.darrang.kharupetia1@gmail.com" TargetMode="External"/><Relationship Id="rId2" Type="http://schemas.openxmlformats.org/officeDocument/2006/relationships/hyperlink" Target="mailto:gautam13mon@gmail.com" TargetMode="External"/><Relationship Id="rId1" Type="http://schemas.openxmlformats.org/officeDocument/2006/relationships/hyperlink" Target="mailto:dhankumar06@gmail.com" TargetMode="External"/><Relationship Id="rId6" Type="http://schemas.openxmlformats.org/officeDocument/2006/relationships/hyperlink" Target="mailto:hakmat.ali86@gmail.com" TargetMode="External"/><Relationship Id="rId5" Type="http://schemas.openxmlformats.org/officeDocument/2006/relationships/hyperlink" Target="mailto:fatemakhatunghy87@gmail.com" TargetMode="External"/><Relationship Id="rId4" Type="http://schemas.openxmlformats.org/officeDocument/2006/relationships/hyperlink" Target="mailto:bkalita176@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17" sqref="A17:M17"/>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93" t="s">
        <v>334</v>
      </c>
      <c r="B1" s="193"/>
      <c r="C1" s="193"/>
      <c r="D1" s="193"/>
      <c r="E1" s="193"/>
      <c r="F1" s="193"/>
      <c r="G1" s="193"/>
      <c r="H1" s="193"/>
      <c r="I1" s="193"/>
      <c r="J1" s="193"/>
      <c r="K1" s="193"/>
      <c r="L1" s="193"/>
      <c r="M1" s="193"/>
    </row>
    <row r="2" spans="1:14">
      <c r="A2" s="194" t="s">
        <v>0</v>
      </c>
      <c r="B2" s="194"/>
      <c r="C2" s="196" t="s">
        <v>92</v>
      </c>
      <c r="D2" s="197"/>
      <c r="E2" s="2" t="s">
        <v>1</v>
      </c>
      <c r="F2" s="183" t="s">
        <v>93</v>
      </c>
      <c r="G2" s="183"/>
      <c r="H2" s="183"/>
      <c r="I2" s="183"/>
      <c r="J2" s="183"/>
      <c r="K2" s="209" t="s">
        <v>28</v>
      </c>
      <c r="L2" s="209"/>
      <c r="M2" s="37" t="s">
        <v>94</v>
      </c>
    </row>
    <row r="3" spans="1:14" ht="7.5" customHeight="1">
      <c r="A3" s="228"/>
      <c r="B3" s="228"/>
      <c r="C3" s="228"/>
      <c r="D3" s="228"/>
      <c r="E3" s="228"/>
      <c r="F3" s="227"/>
      <c r="G3" s="227"/>
      <c r="H3" s="227"/>
      <c r="I3" s="227"/>
      <c r="J3" s="227"/>
      <c r="K3" s="229"/>
      <c r="L3" s="229"/>
      <c r="M3" s="229"/>
    </row>
    <row r="4" spans="1:14">
      <c r="A4" s="203" t="s">
        <v>2</v>
      </c>
      <c r="B4" s="204"/>
      <c r="C4" s="204"/>
      <c r="D4" s="204"/>
      <c r="E4" s="205"/>
      <c r="F4" s="227"/>
      <c r="G4" s="227"/>
      <c r="H4" s="227"/>
      <c r="I4" s="230" t="s">
        <v>64</v>
      </c>
      <c r="J4" s="230"/>
      <c r="K4" s="230"/>
      <c r="L4" s="230"/>
      <c r="M4" s="230"/>
    </row>
    <row r="5" spans="1:14" ht="18.75" customHeight="1">
      <c r="A5" s="226" t="s">
        <v>4</v>
      </c>
      <c r="B5" s="226"/>
      <c r="C5" s="206" t="s">
        <v>75</v>
      </c>
      <c r="D5" s="207"/>
      <c r="E5" s="208"/>
      <c r="F5" s="227"/>
      <c r="G5" s="227"/>
      <c r="H5" s="227"/>
      <c r="I5" s="198" t="s">
        <v>5</v>
      </c>
      <c r="J5" s="198"/>
      <c r="K5" s="200" t="s">
        <v>76</v>
      </c>
      <c r="L5" s="202"/>
      <c r="M5" s="201"/>
    </row>
    <row r="6" spans="1:14" ht="18.75" customHeight="1">
      <c r="A6" s="199" t="s">
        <v>22</v>
      </c>
      <c r="B6" s="199"/>
      <c r="C6" s="38">
        <v>9435007481</v>
      </c>
      <c r="D6" s="195"/>
      <c r="E6" s="195"/>
      <c r="F6" s="227"/>
      <c r="G6" s="227"/>
      <c r="H6" s="227"/>
      <c r="I6" s="199" t="s">
        <v>22</v>
      </c>
      <c r="J6" s="199"/>
      <c r="K6" s="200">
        <v>9954323707</v>
      </c>
      <c r="L6" s="201"/>
      <c r="M6" s="39"/>
    </row>
    <row r="7" spans="1:14">
      <c r="A7" s="225" t="s">
        <v>3</v>
      </c>
      <c r="B7" s="225"/>
      <c r="C7" s="225"/>
      <c r="D7" s="225"/>
      <c r="E7" s="225"/>
      <c r="F7" s="225"/>
      <c r="G7" s="225"/>
      <c r="H7" s="225"/>
      <c r="I7" s="225"/>
      <c r="J7" s="225"/>
      <c r="K7" s="225"/>
      <c r="L7" s="225"/>
      <c r="M7" s="225"/>
    </row>
    <row r="8" spans="1:14">
      <c r="A8" s="190" t="s">
        <v>25</v>
      </c>
      <c r="B8" s="191"/>
      <c r="C8" s="192"/>
      <c r="D8" s="3" t="s">
        <v>24</v>
      </c>
      <c r="E8" s="40">
        <v>260600201</v>
      </c>
      <c r="F8" s="212"/>
      <c r="G8" s="213"/>
      <c r="H8" s="213"/>
      <c r="I8" s="190" t="s">
        <v>26</v>
      </c>
      <c r="J8" s="191"/>
      <c r="K8" s="192"/>
      <c r="L8" s="3" t="s">
        <v>24</v>
      </c>
      <c r="M8" s="40">
        <v>260600202</v>
      </c>
    </row>
    <row r="9" spans="1:14">
      <c r="A9" s="217" t="s">
        <v>30</v>
      </c>
      <c r="B9" s="218"/>
      <c r="C9" s="6" t="s">
        <v>6</v>
      </c>
      <c r="D9" s="9" t="s">
        <v>12</v>
      </c>
      <c r="E9" s="5" t="s">
        <v>15</v>
      </c>
      <c r="F9" s="214"/>
      <c r="G9" s="215"/>
      <c r="H9" s="215"/>
      <c r="I9" s="217" t="s">
        <v>30</v>
      </c>
      <c r="J9" s="218"/>
      <c r="K9" s="6" t="s">
        <v>6</v>
      </c>
      <c r="L9" s="9" t="s">
        <v>12</v>
      </c>
      <c r="M9" s="5" t="s">
        <v>15</v>
      </c>
    </row>
    <row r="10" spans="1:14">
      <c r="A10" s="224" t="s">
        <v>77</v>
      </c>
      <c r="B10" s="224"/>
      <c r="C10" s="4" t="s">
        <v>18</v>
      </c>
      <c r="D10" s="38">
        <v>9612241516</v>
      </c>
      <c r="E10" s="51" t="s">
        <v>81</v>
      </c>
      <c r="F10" s="214"/>
      <c r="G10" s="215"/>
      <c r="H10" s="215"/>
      <c r="I10" s="219" t="s">
        <v>84</v>
      </c>
      <c r="J10" s="220"/>
      <c r="K10" s="4" t="s">
        <v>18</v>
      </c>
      <c r="L10" s="38">
        <v>9435564666</v>
      </c>
      <c r="M10" s="51" t="s">
        <v>88</v>
      </c>
    </row>
    <row r="11" spans="1:14">
      <c r="A11" s="224" t="s">
        <v>78</v>
      </c>
      <c r="B11" s="224"/>
      <c r="C11" s="4" t="s">
        <v>19</v>
      </c>
      <c r="D11" s="38">
        <v>9864750914</v>
      </c>
      <c r="E11" s="51" t="s">
        <v>82</v>
      </c>
      <c r="F11" s="214"/>
      <c r="G11" s="215"/>
      <c r="H11" s="215"/>
      <c r="I11" s="206" t="s">
        <v>85</v>
      </c>
      <c r="J11" s="208"/>
      <c r="K11" s="20" t="s">
        <v>18</v>
      </c>
      <c r="L11" s="38">
        <v>9508475790</v>
      </c>
      <c r="M11" s="51" t="s">
        <v>89</v>
      </c>
    </row>
    <row r="12" spans="1:14">
      <c r="A12" s="224" t="s">
        <v>79</v>
      </c>
      <c r="B12" s="224"/>
      <c r="C12" s="4" t="s">
        <v>20</v>
      </c>
      <c r="D12" s="38">
        <v>9859124427</v>
      </c>
      <c r="E12" s="51" t="s">
        <v>83</v>
      </c>
      <c r="F12" s="214"/>
      <c r="G12" s="215"/>
      <c r="H12" s="215"/>
      <c r="I12" s="219" t="s">
        <v>86</v>
      </c>
      <c r="J12" s="220"/>
      <c r="K12" s="4" t="s">
        <v>20</v>
      </c>
      <c r="L12" s="38">
        <v>9859754415</v>
      </c>
      <c r="M12" s="51" t="s">
        <v>90</v>
      </c>
    </row>
    <row r="13" spans="1:14">
      <c r="A13" s="224" t="s">
        <v>80</v>
      </c>
      <c r="B13" s="224"/>
      <c r="C13" s="4" t="s">
        <v>21</v>
      </c>
      <c r="D13" s="38">
        <v>9577</v>
      </c>
      <c r="E13" s="39"/>
      <c r="F13" s="214"/>
      <c r="G13" s="215"/>
      <c r="H13" s="215"/>
      <c r="I13" s="219" t="s">
        <v>87</v>
      </c>
      <c r="J13" s="220"/>
      <c r="K13" s="4" t="s">
        <v>21</v>
      </c>
      <c r="L13" s="38">
        <v>9864401234</v>
      </c>
      <c r="M13" s="39"/>
    </row>
    <row r="14" spans="1:14">
      <c r="A14" s="221" t="s">
        <v>23</v>
      </c>
      <c r="B14" s="222"/>
      <c r="C14" s="223"/>
      <c r="D14" s="188" t="s">
        <v>91</v>
      </c>
      <c r="E14" s="189"/>
      <c r="F14" s="214"/>
      <c r="G14" s="215"/>
      <c r="H14" s="215"/>
      <c r="I14" s="216"/>
      <c r="J14" s="216"/>
      <c r="K14" s="216"/>
      <c r="L14" s="216"/>
      <c r="M14" s="216"/>
      <c r="N14" s="8"/>
    </row>
    <row r="15" spans="1:14">
      <c r="A15" s="211"/>
      <c r="B15" s="211"/>
      <c r="C15" s="211"/>
      <c r="D15" s="211"/>
      <c r="E15" s="211"/>
      <c r="F15" s="211"/>
      <c r="G15" s="211"/>
      <c r="H15" s="211"/>
      <c r="I15" s="211"/>
      <c r="J15" s="211"/>
      <c r="K15" s="211"/>
      <c r="L15" s="211"/>
      <c r="M15" s="211"/>
    </row>
    <row r="16" spans="1:14">
      <c r="A16" s="210" t="s">
        <v>48</v>
      </c>
      <c r="B16" s="210"/>
      <c r="C16" s="210"/>
      <c r="D16" s="210"/>
      <c r="E16" s="210"/>
      <c r="F16" s="210"/>
      <c r="G16" s="210"/>
      <c r="H16" s="210"/>
      <c r="I16" s="210"/>
      <c r="J16" s="210"/>
      <c r="K16" s="210"/>
      <c r="L16" s="210"/>
      <c r="M16" s="210"/>
    </row>
    <row r="17" spans="1:13" ht="32.25" customHeight="1">
      <c r="A17" s="186" t="s">
        <v>60</v>
      </c>
      <c r="B17" s="186"/>
      <c r="C17" s="186"/>
      <c r="D17" s="186"/>
      <c r="E17" s="186"/>
      <c r="F17" s="186"/>
      <c r="G17" s="186"/>
      <c r="H17" s="186"/>
      <c r="I17" s="186"/>
      <c r="J17" s="186"/>
      <c r="K17" s="186"/>
      <c r="L17" s="186"/>
      <c r="M17" s="186"/>
    </row>
    <row r="18" spans="1:13">
      <c r="A18" s="185" t="s">
        <v>61</v>
      </c>
      <c r="B18" s="185"/>
      <c r="C18" s="185"/>
      <c r="D18" s="185"/>
      <c r="E18" s="185"/>
      <c r="F18" s="185"/>
      <c r="G18" s="185"/>
      <c r="H18" s="185"/>
      <c r="I18" s="185"/>
      <c r="J18" s="185"/>
      <c r="K18" s="185"/>
      <c r="L18" s="185"/>
      <c r="M18" s="185"/>
    </row>
    <row r="19" spans="1:13">
      <c r="A19" s="185" t="s">
        <v>49</v>
      </c>
      <c r="B19" s="185"/>
      <c r="C19" s="185"/>
      <c r="D19" s="185"/>
      <c r="E19" s="185"/>
      <c r="F19" s="185"/>
      <c r="G19" s="185"/>
      <c r="H19" s="185"/>
      <c r="I19" s="185"/>
      <c r="J19" s="185"/>
      <c r="K19" s="185"/>
      <c r="L19" s="185"/>
      <c r="M19" s="185"/>
    </row>
    <row r="20" spans="1:13">
      <c r="A20" s="185" t="s">
        <v>43</v>
      </c>
      <c r="B20" s="185"/>
      <c r="C20" s="185"/>
      <c r="D20" s="185"/>
      <c r="E20" s="185"/>
      <c r="F20" s="185"/>
      <c r="G20" s="185"/>
      <c r="H20" s="185"/>
      <c r="I20" s="185"/>
      <c r="J20" s="185"/>
      <c r="K20" s="185"/>
      <c r="L20" s="185"/>
      <c r="M20" s="185"/>
    </row>
    <row r="21" spans="1:13">
      <c r="A21" s="185" t="s">
        <v>50</v>
      </c>
      <c r="B21" s="185"/>
      <c r="C21" s="185"/>
      <c r="D21" s="185"/>
      <c r="E21" s="185"/>
      <c r="F21" s="185"/>
      <c r="G21" s="185"/>
      <c r="H21" s="185"/>
      <c r="I21" s="185"/>
      <c r="J21" s="185"/>
      <c r="K21" s="185"/>
      <c r="L21" s="185"/>
      <c r="M21" s="185"/>
    </row>
    <row r="22" spans="1:13">
      <c r="A22" s="185" t="s">
        <v>44</v>
      </c>
      <c r="B22" s="185"/>
      <c r="C22" s="185"/>
      <c r="D22" s="185"/>
      <c r="E22" s="185"/>
      <c r="F22" s="185"/>
      <c r="G22" s="185"/>
      <c r="H22" s="185"/>
      <c r="I22" s="185"/>
      <c r="J22" s="185"/>
      <c r="K22" s="185"/>
      <c r="L22" s="185"/>
      <c r="M22" s="185"/>
    </row>
    <row r="23" spans="1:13">
      <c r="A23" s="187" t="s">
        <v>53</v>
      </c>
      <c r="B23" s="187"/>
      <c r="C23" s="187"/>
      <c r="D23" s="187"/>
      <c r="E23" s="187"/>
      <c r="F23" s="187"/>
      <c r="G23" s="187"/>
      <c r="H23" s="187"/>
      <c r="I23" s="187"/>
      <c r="J23" s="187"/>
      <c r="K23" s="187"/>
      <c r="L23" s="187"/>
      <c r="M23" s="187"/>
    </row>
    <row r="24" spans="1:13">
      <c r="A24" s="185" t="s">
        <v>45</v>
      </c>
      <c r="B24" s="185"/>
      <c r="C24" s="185"/>
      <c r="D24" s="185"/>
      <c r="E24" s="185"/>
      <c r="F24" s="185"/>
      <c r="G24" s="185"/>
      <c r="H24" s="185"/>
      <c r="I24" s="185"/>
      <c r="J24" s="185"/>
      <c r="K24" s="185"/>
      <c r="L24" s="185"/>
      <c r="M24" s="185"/>
    </row>
    <row r="25" spans="1:13">
      <c r="A25" s="185" t="s">
        <v>46</v>
      </c>
      <c r="B25" s="185"/>
      <c r="C25" s="185"/>
      <c r="D25" s="185"/>
      <c r="E25" s="185"/>
      <c r="F25" s="185"/>
      <c r="G25" s="185"/>
      <c r="H25" s="185"/>
      <c r="I25" s="185"/>
      <c r="J25" s="185"/>
      <c r="K25" s="185"/>
      <c r="L25" s="185"/>
      <c r="M25" s="185"/>
    </row>
    <row r="26" spans="1:13">
      <c r="A26" s="185" t="s">
        <v>47</v>
      </c>
      <c r="B26" s="185"/>
      <c r="C26" s="185"/>
      <c r="D26" s="185"/>
      <c r="E26" s="185"/>
      <c r="F26" s="185"/>
      <c r="G26" s="185"/>
      <c r="H26" s="185"/>
      <c r="I26" s="185"/>
      <c r="J26" s="185"/>
      <c r="K26" s="185"/>
      <c r="L26" s="185"/>
      <c r="M26" s="185"/>
    </row>
    <row r="27" spans="1:13">
      <c r="A27" s="184" t="s">
        <v>51</v>
      </c>
      <c r="B27" s="184"/>
      <c r="C27" s="184"/>
      <c r="D27" s="184"/>
      <c r="E27" s="184"/>
      <c r="F27" s="184"/>
      <c r="G27" s="184"/>
      <c r="H27" s="184"/>
      <c r="I27" s="184"/>
      <c r="J27" s="184"/>
      <c r="K27" s="184"/>
      <c r="L27" s="184"/>
      <c r="M27" s="184"/>
    </row>
    <row r="28" spans="1:13">
      <c r="A28" s="185" t="s">
        <v>52</v>
      </c>
      <c r="B28" s="185"/>
      <c r="C28" s="185"/>
      <c r="D28" s="185"/>
      <c r="E28" s="185"/>
      <c r="F28" s="185"/>
      <c r="G28" s="185"/>
      <c r="H28" s="185"/>
      <c r="I28" s="185"/>
      <c r="J28" s="185"/>
      <c r="K28" s="185"/>
      <c r="L28" s="185"/>
      <c r="M28" s="185"/>
    </row>
    <row r="29" spans="1:13" ht="44.25" customHeight="1">
      <c r="A29" s="182" t="s">
        <v>62</v>
      </c>
      <c r="B29" s="182"/>
      <c r="C29" s="182"/>
      <c r="D29" s="182"/>
      <c r="E29" s="182"/>
      <c r="F29" s="182"/>
      <c r="G29" s="182"/>
      <c r="H29" s="182"/>
      <c r="I29" s="182"/>
      <c r="J29" s="182"/>
      <c r="K29" s="182"/>
      <c r="L29" s="182"/>
      <c r="M29" s="182"/>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hyperlinks>
    <hyperlink ref="E10" r:id="rId1"/>
    <hyperlink ref="E11" r:id="rId2"/>
    <hyperlink ref="E12" r:id="rId3"/>
    <hyperlink ref="M10" r:id="rId4"/>
    <hyperlink ref="M11" r:id="rId5"/>
    <hyperlink ref="M12" r:id="rId6"/>
    <hyperlink ref="D14" r:id="rId7"/>
  </hyperlinks>
  <printOptions horizontalCentered="1"/>
  <pageMargins left="0.37" right="0.23" top="0.43" bottom="0.45" header="0.3" footer="0.3"/>
  <pageSetup paperSize="9" scale="87" orientation="landscape" horizontalDpi="0" verticalDpi="0" r:id="rId8"/>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workbookViewId="0">
      <pane xSplit="3" ySplit="4" topLeftCell="M5" activePane="bottomRight" state="frozen"/>
      <selection pane="topRight" activeCell="C1" sqref="C1"/>
      <selection pane="bottomLeft" activeCell="A5" sqref="A5"/>
      <selection pane="bottomRight" activeCell="C52" sqref="C52"/>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2" width="19.5703125" style="1" customWidth="1"/>
    <col min="13" max="13" width="19.5703125" style="86" customWidth="1"/>
    <col min="14" max="14" width="19.140625" style="1" customWidth="1"/>
    <col min="15" max="15" width="14.85546875" style="1" bestFit="1" customWidth="1"/>
    <col min="16" max="16" width="15.28515625" style="86" customWidth="1"/>
    <col min="17" max="17" width="11.5703125" style="1" bestFit="1" customWidth="1"/>
    <col min="18" max="18" width="17.5703125" style="1" customWidth="1"/>
    <col min="19" max="19" width="19.5703125" style="1" customWidth="1"/>
    <col min="20" max="20" width="11" style="1" bestFit="1" customWidth="1"/>
    <col min="21" max="16384" width="9.140625" style="1"/>
  </cols>
  <sheetData>
    <row r="1" spans="1:20" ht="51" customHeight="1">
      <c r="A1" s="231" t="s">
        <v>65</v>
      </c>
      <c r="B1" s="231"/>
      <c r="C1" s="231"/>
      <c r="D1" s="232"/>
      <c r="E1" s="232"/>
      <c r="F1" s="232"/>
      <c r="G1" s="232"/>
      <c r="H1" s="232"/>
      <c r="I1" s="232"/>
      <c r="J1" s="232"/>
      <c r="K1" s="232"/>
      <c r="L1" s="232"/>
      <c r="M1" s="232"/>
      <c r="N1" s="232"/>
      <c r="O1" s="232"/>
      <c r="P1" s="232"/>
      <c r="Q1" s="232"/>
      <c r="R1" s="232"/>
      <c r="S1" s="232"/>
    </row>
    <row r="2" spans="1:20" ht="16.5" customHeight="1">
      <c r="A2" s="235" t="s">
        <v>63</v>
      </c>
      <c r="B2" s="236"/>
      <c r="C2" s="236"/>
      <c r="D2" s="25">
        <v>43556</v>
      </c>
      <c r="E2" s="22"/>
      <c r="F2" s="22"/>
      <c r="G2" s="22"/>
      <c r="H2" s="22"/>
      <c r="I2" s="22"/>
      <c r="J2" s="22"/>
      <c r="K2" s="22"/>
      <c r="L2" s="22"/>
      <c r="M2" s="95"/>
      <c r="N2" s="22"/>
      <c r="O2" s="22"/>
      <c r="P2" s="95"/>
      <c r="Q2" s="22"/>
      <c r="R2" s="22"/>
      <c r="S2" s="22"/>
    </row>
    <row r="3" spans="1:20" ht="24" customHeight="1">
      <c r="A3" s="237" t="s">
        <v>14</v>
      </c>
      <c r="B3" s="233" t="s">
        <v>68</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15" t="s">
        <v>9</v>
      </c>
      <c r="H4" s="15" t="s">
        <v>10</v>
      </c>
      <c r="I4" s="11" t="s">
        <v>11</v>
      </c>
      <c r="J4" s="238"/>
      <c r="K4" s="234"/>
      <c r="L4" s="234"/>
      <c r="M4" s="234"/>
      <c r="N4" s="234"/>
      <c r="O4" s="234"/>
      <c r="P4" s="237"/>
      <c r="Q4" s="237"/>
      <c r="R4" s="238"/>
      <c r="S4" s="238"/>
      <c r="T4" s="238"/>
    </row>
    <row r="5" spans="1:20">
      <c r="A5" s="4">
        <v>1</v>
      </c>
      <c r="B5" s="128" t="s">
        <v>69</v>
      </c>
      <c r="C5" s="119" t="s">
        <v>239</v>
      </c>
      <c r="D5" s="55" t="s">
        <v>27</v>
      </c>
      <c r="E5" s="129">
        <v>18080318401</v>
      </c>
      <c r="F5" s="57" t="s">
        <v>95</v>
      </c>
      <c r="G5" s="130">
        <v>58</v>
      </c>
      <c r="H5" s="130">
        <v>62</v>
      </c>
      <c r="I5" s="17">
        <f>+G5+H5</f>
        <v>120</v>
      </c>
      <c r="J5" s="109">
        <v>9854201628</v>
      </c>
      <c r="K5" s="61" t="s">
        <v>150</v>
      </c>
      <c r="L5" s="61" t="s">
        <v>301</v>
      </c>
      <c r="M5" s="61">
        <v>9854174856</v>
      </c>
      <c r="N5" s="61" t="s">
        <v>204</v>
      </c>
      <c r="O5" s="61">
        <v>9577891818</v>
      </c>
      <c r="P5" s="93">
        <v>43556</v>
      </c>
      <c r="Q5" s="101" t="s">
        <v>100</v>
      </c>
      <c r="R5" s="61" t="s">
        <v>112</v>
      </c>
      <c r="S5" s="52" t="s">
        <v>210</v>
      </c>
      <c r="T5" s="139">
        <v>42668</v>
      </c>
    </row>
    <row r="6" spans="1:20" ht="27">
      <c r="A6" s="4">
        <v>2</v>
      </c>
      <c r="B6" s="128" t="s">
        <v>69</v>
      </c>
      <c r="C6" s="119" t="s">
        <v>240</v>
      </c>
      <c r="D6" s="55" t="s">
        <v>27</v>
      </c>
      <c r="E6" s="129">
        <v>18080318101</v>
      </c>
      <c r="F6" s="57" t="s">
        <v>95</v>
      </c>
      <c r="G6" s="130">
        <v>50</v>
      </c>
      <c r="H6" s="130">
        <v>54</v>
      </c>
      <c r="I6" s="17">
        <f>+G6+H6</f>
        <v>104</v>
      </c>
      <c r="J6" s="109">
        <v>9854183208</v>
      </c>
      <c r="K6" s="61" t="s">
        <v>105</v>
      </c>
      <c r="L6" s="61" t="s">
        <v>106</v>
      </c>
      <c r="M6" s="61">
        <v>9859187172</v>
      </c>
      <c r="N6" s="61" t="s">
        <v>107</v>
      </c>
      <c r="O6" s="61">
        <v>9859046352</v>
      </c>
      <c r="P6" s="93">
        <v>43557</v>
      </c>
      <c r="Q6" s="101" t="s">
        <v>98</v>
      </c>
      <c r="R6" s="61" t="s">
        <v>174</v>
      </c>
      <c r="S6" s="52" t="s">
        <v>210</v>
      </c>
      <c r="T6" s="139">
        <v>42669</v>
      </c>
    </row>
    <row r="7" spans="1:20">
      <c r="A7" s="4">
        <v>3</v>
      </c>
      <c r="B7" s="128" t="s">
        <v>69</v>
      </c>
      <c r="C7" s="119" t="s">
        <v>241</v>
      </c>
      <c r="D7" s="55" t="s">
        <v>27</v>
      </c>
      <c r="E7" s="129">
        <v>18080301402</v>
      </c>
      <c r="F7" s="57" t="s">
        <v>95</v>
      </c>
      <c r="G7" s="130">
        <v>68</v>
      </c>
      <c r="H7" s="130">
        <v>50</v>
      </c>
      <c r="I7" s="17">
        <f t="shared" ref="I7:I69" si="0">+G7+H7</f>
        <v>118</v>
      </c>
      <c r="J7" s="109">
        <v>9854424186</v>
      </c>
      <c r="K7" s="72" t="s">
        <v>302</v>
      </c>
      <c r="L7" s="108" t="s">
        <v>148</v>
      </c>
      <c r="M7" s="61">
        <v>9854442616</v>
      </c>
      <c r="N7" s="72" t="s">
        <v>303</v>
      </c>
      <c r="O7" s="61">
        <v>8134967515</v>
      </c>
      <c r="P7" s="93">
        <v>43558</v>
      </c>
      <c r="Q7" s="101" t="s">
        <v>101</v>
      </c>
      <c r="R7" s="61" t="s">
        <v>175</v>
      </c>
      <c r="S7" s="52" t="s">
        <v>210</v>
      </c>
      <c r="T7" s="139">
        <v>42670</v>
      </c>
    </row>
    <row r="8" spans="1:20">
      <c r="A8" s="4">
        <v>4</v>
      </c>
      <c r="B8" s="128" t="s">
        <v>69</v>
      </c>
      <c r="C8" s="119" t="s">
        <v>242</v>
      </c>
      <c r="D8" s="55" t="s">
        <v>27</v>
      </c>
      <c r="E8" s="129">
        <v>18080321501</v>
      </c>
      <c r="F8" s="57" t="s">
        <v>95</v>
      </c>
      <c r="G8" s="130">
        <v>97</v>
      </c>
      <c r="H8" s="130">
        <v>92</v>
      </c>
      <c r="I8" s="17">
        <f t="shared" si="0"/>
        <v>189</v>
      </c>
      <c r="J8" s="109">
        <v>9854036822</v>
      </c>
      <c r="K8" s="61" t="s">
        <v>152</v>
      </c>
      <c r="L8" s="61" t="s">
        <v>123</v>
      </c>
      <c r="M8" s="61">
        <v>9401452441</v>
      </c>
      <c r="N8" s="61" t="s">
        <v>122</v>
      </c>
      <c r="O8" s="61">
        <v>9613634070</v>
      </c>
      <c r="P8" s="93">
        <v>43559</v>
      </c>
      <c r="Q8" s="101" t="s">
        <v>115</v>
      </c>
      <c r="R8" s="118" t="s">
        <v>180</v>
      </c>
      <c r="S8" s="52" t="s">
        <v>210</v>
      </c>
      <c r="T8" s="139">
        <v>42671</v>
      </c>
    </row>
    <row r="9" spans="1:20" ht="27">
      <c r="A9" s="4">
        <v>5</v>
      </c>
      <c r="B9" s="128" t="s">
        <v>69</v>
      </c>
      <c r="C9" s="119" t="s">
        <v>243</v>
      </c>
      <c r="D9" s="55" t="s">
        <v>27</v>
      </c>
      <c r="E9" s="129">
        <v>18080311101</v>
      </c>
      <c r="F9" s="57" t="s">
        <v>95</v>
      </c>
      <c r="G9" s="130">
        <v>55</v>
      </c>
      <c r="H9" s="130">
        <v>57</v>
      </c>
      <c r="I9" s="17">
        <f t="shared" si="0"/>
        <v>112</v>
      </c>
      <c r="J9" s="109">
        <v>7896677621</v>
      </c>
      <c r="K9" s="61" t="s">
        <v>120</v>
      </c>
      <c r="L9" s="61" t="s">
        <v>129</v>
      </c>
      <c r="M9" s="61">
        <v>9859735288</v>
      </c>
      <c r="N9" s="61" t="s">
        <v>134</v>
      </c>
      <c r="O9" s="61">
        <v>9707797822</v>
      </c>
      <c r="P9" s="93">
        <v>43560</v>
      </c>
      <c r="Q9" s="101" t="s">
        <v>99</v>
      </c>
      <c r="R9" s="61" t="s">
        <v>176</v>
      </c>
      <c r="S9" s="52" t="s">
        <v>210</v>
      </c>
      <c r="T9" s="139">
        <v>42809</v>
      </c>
    </row>
    <row r="10" spans="1:20">
      <c r="A10" s="4">
        <v>6</v>
      </c>
      <c r="B10" s="128" t="s">
        <v>69</v>
      </c>
      <c r="C10" s="119" t="s">
        <v>244</v>
      </c>
      <c r="D10" s="55"/>
      <c r="E10" s="129">
        <v>18080311403</v>
      </c>
      <c r="F10" s="57" t="s">
        <v>95</v>
      </c>
      <c r="G10" s="130">
        <v>56</v>
      </c>
      <c r="H10" s="130">
        <v>61</v>
      </c>
      <c r="I10" s="17">
        <f t="shared" si="0"/>
        <v>117</v>
      </c>
      <c r="J10" s="109">
        <v>9613075481</v>
      </c>
      <c r="K10" s="61" t="s">
        <v>120</v>
      </c>
      <c r="L10" s="61" t="s">
        <v>130</v>
      </c>
      <c r="M10" s="61">
        <v>9854322584</v>
      </c>
      <c r="N10" s="61" t="s">
        <v>133</v>
      </c>
      <c r="O10" s="61">
        <v>8723926241</v>
      </c>
      <c r="P10" s="93">
        <v>43561</v>
      </c>
      <c r="Q10" s="101" t="s">
        <v>116</v>
      </c>
      <c r="R10" s="61" t="s">
        <v>159</v>
      </c>
      <c r="S10" s="52" t="s">
        <v>210</v>
      </c>
      <c r="T10" s="139">
        <v>42811</v>
      </c>
    </row>
    <row r="11" spans="1:20">
      <c r="A11" s="4">
        <v>7</v>
      </c>
      <c r="B11" s="128" t="s">
        <v>69</v>
      </c>
      <c r="C11" s="119" t="s">
        <v>245</v>
      </c>
      <c r="D11" s="55" t="s">
        <v>27</v>
      </c>
      <c r="E11" s="129">
        <v>18080309002</v>
      </c>
      <c r="F11" s="57" t="s">
        <v>95</v>
      </c>
      <c r="G11" s="130">
        <v>47</v>
      </c>
      <c r="H11" s="130">
        <v>50</v>
      </c>
      <c r="I11" s="17">
        <f t="shared" si="0"/>
        <v>97</v>
      </c>
      <c r="J11" s="109">
        <v>9859814530</v>
      </c>
      <c r="K11" s="61" t="s">
        <v>105</v>
      </c>
      <c r="L11" s="61" t="s">
        <v>106</v>
      </c>
      <c r="M11" s="61">
        <v>9859187172</v>
      </c>
      <c r="N11" s="61" t="s">
        <v>107</v>
      </c>
      <c r="O11" s="61">
        <v>9859046352</v>
      </c>
      <c r="P11" s="93">
        <v>43563</v>
      </c>
      <c r="Q11" s="101" t="s">
        <v>100</v>
      </c>
      <c r="R11" s="117" t="s">
        <v>175</v>
      </c>
      <c r="S11" s="52" t="s">
        <v>210</v>
      </c>
      <c r="T11" s="139">
        <v>42812</v>
      </c>
    </row>
    <row r="12" spans="1:20" ht="27">
      <c r="A12" s="4">
        <v>8</v>
      </c>
      <c r="B12" s="128" t="s">
        <v>69</v>
      </c>
      <c r="C12" s="119" t="s">
        <v>246</v>
      </c>
      <c r="D12" s="55" t="s">
        <v>27</v>
      </c>
      <c r="E12" s="129">
        <v>18080309101</v>
      </c>
      <c r="F12" s="57" t="s">
        <v>95</v>
      </c>
      <c r="G12" s="130">
        <v>93</v>
      </c>
      <c r="H12" s="130">
        <v>102</v>
      </c>
      <c r="I12" s="17">
        <f t="shared" si="0"/>
        <v>195</v>
      </c>
      <c r="J12" s="109">
        <v>9613338139</v>
      </c>
      <c r="K12" s="134" t="s">
        <v>161</v>
      </c>
      <c r="L12" s="135" t="s">
        <v>162</v>
      </c>
      <c r="M12" s="135">
        <v>9613072269</v>
      </c>
      <c r="N12" s="134" t="s">
        <v>142</v>
      </c>
      <c r="O12" s="135">
        <v>9577562312</v>
      </c>
      <c r="P12" s="93">
        <v>43564</v>
      </c>
      <c r="Q12" s="101" t="s">
        <v>98</v>
      </c>
      <c r="R12" s="123" t="s">
        <v>172</v>
      </c>
      <c r="S12" s="52" t="s">
        <v>210</v>
      </c>
      <c r="T12" s="139">
        <v>42818</v>
      </c>
    </row>
    <row r="13" spans="1:20">
      <c r="A13" s="4">
        <v>9</v>
      </c>
      <c r="B13" s="128" t="s">
        <v>69</v>
      </c>
      <c r="C13" s="119" t="s">
        <v>247</v>
      </c>
      <c r="D13" s="55" t="s">
        <v>27</v>
      </c>
      <c r="E13" s="129">
        <v>18080301302</v>
      </c>
      <c r="F13" s="57" t="s">
        <v>95</v>
      </c>
      <c r="G13" s="130">
        <v>63</v>
      </c>
      <c r="H13" s="130">
        <v>50</v>
      </c>
      <c r="I13" s="17">
        <f t="shared" si="0"/>
        <v>113</v>
      </c>
      <c r="J13" s="109">
        <v>9854157674</v>
      </c>
      <c r="K13" s="61" t="s">
        <v>188</v>
      </c>
      <c r="L13" s="61" t="s">
        <v>194</v>
      </c>
      <c r="M13" s="61">
        <v>9564469415</v>
      </c>
      <c r="N13" s="61" t="s">
        <v>235</v>
      </c>
      <c r="O13" s="61">
        <v>9859312761</v>
      </c>
      <c r="P13" s="93">
        <v>43565</v>
      </c>
      <c r="Q13" s="101" t="s">
        <v>101</v>
      </c>
      <c r="R13" s="123" t="s">
        <v>179</v>
      </c>
      <c r="S13" s="52" t="s">
        <v>210</v>
      </c>
      <c r="T13" s="139">
        <v>42823</v>
      </c>
    </row>
    <row r="14" spans="1:20">
      <c r="A14" s="4">
        <v>10</v>
      </c>
      <c r="B14" s="128" t="s">
        <v>69</v>
      </c>
      <c r="C14" s="119" t="s">
        <v>248</v>
      </c>
      <c r="D14" s="55" t="s">
        <v>27</v>
      </c>
      <c r="E14" s="129">
        <v>18080301303</v>
      </c>
      <c r="F14" s="57" t="s">
        <v>95</v>
      </c>
      <c r="G14" s="130">
        <v>97</v>
      </c>
      <c r="H14" s="130">
        <v>114</v>
      </c>
      <c r="I14" s="17">
        <f t="shared" si="0"/>
        <v>211</v>
      </c>
      <c r="J14" s="109">
        <v>9854258044</v>
      </c>
      <c r="K14" s="61" t="s">
        <v>188</v>
      </c>
      <c r="L14" s="61" t="s">
        <v>194</v>
      </c>
      <c r="M14" s="61">
        <v>9564469415</v>
      </c>
      <c r="N14" s="61" t="s">
        <v>304</v>
      </c>
      <c r="O14" s="61">
        <v>9577017823</v>
      </c>
      <c r="P14" s="93">
        <v>43566</v>
      </c>
      <c r="Q14" s="101" t="s">
        <v>115</v>
      </c>
      <c r="R14" s="61" t="s">
        <v>159</v>
      </c>
      <c r="S14" s="52" t="s">
        <v>210</v>
      </c>
      <c r="T14" s="139">
        <v>42824</v>
      </c>
    </row>
    <row r="15" spans="1:20" ht="27">
      <c r="A15" s="4">
        <v>11</v>
      </c>
      <c r="B15" s="128" t="s">
        <v>69</v>
      </c>
      <c r="C15" s="119" t="s">
        <v>249</v>
      </c>
      <c r="D15" s="55" t="s">
        <v>27</v>
      </c>
      <c r="E15" s="129">
        <v>18080304104</v>
      </c>
      <c r="F15" s="57" t="s">
        <v>95</v>
      </c>
      <c r="G15" s="130">
        <v>33</v>
      </c>
      <c r="H15" s="130">
        <v>41</v>
      </c>
      <c r="I15" s="17">
        <f t="shared" si="0"/>
        <v>74</v>
      </c>
      <c r="J15" s="109">
        <v>9957893402</v>
      </c>
      <c r="K15" s="61" t="s">
        <v>154</v>
      </c>
      <c r="L15" s="61" t="s">
        <v>155</v>
      </c>
      <c r="M15" s="61">
        <v>8011826975</v>
      </c>
      <c r="N15" s="61" t="s">
        <v>305</v>
      </c>
      <c r="O15" s="61">
        <v>9678394467</v>
      </c>
      <c r="P15" s="93">
        <v>43567</v>
      </c>
      <c r="Q15" s="101" t="s">
        <v>99</v>
      </c>
      <c r="R15" s="61" t="s">
        <v>226</v>
      </c>
      <c r="S15" s="52" t="s">
        <v>210</v>
      </c>
      <c r="T15" s="139">
        <v>42463</v>
      </c>
    </row>
    <row r="16" spans="1:20" ht="27">
      <c r="A16" s="4">
        <v>12</v>
      </c>
      <c r="B16" s="128" t="s">
        <v>69</v>
      </c>
      <c r="C16" s="119" t="s">
        <v>250</v>
      </c>
      <c r="D16" s="55" t="s">
        <v>27</v>
      </c>
      <c r="E16" s="129">
        <v>18080304103</v>
      </c>
      <c r="F16" s="57" t="s">
        <v>95</v>
      </c>
      <c r="G16" s="130">
        <v>29</v>
      </c>
      <c r="H16" s="130">
        <v>33</v>
      </c>
      <c r="I16" s="17">
        <f t="shared" si="0"/>
        <v>62</v>
      </c>
      <c r="J16" s="109">
        <v>9859664824</v>
      </c>
      <c r="K16" s="61" t="s">
        <v>154</v>
      </c>
      <c r="L16" s="61" t="s">
        <v>155</v>
      </c>
      <c r="M16" s="61">
        <v>8011826975</v>
      </c>
      <c r="N16" s="61" t="s">
        <v>156</v>
      </c>
      <c r="O16" s="61">
        <v>9859303301</v>
      </c>
      <c r="P16" s="93">
        <v>43568</v>
      </c>
      <c r="Q16" s="101" t="s">
        <v>116</v>
      </c>
      <c r="R16" s="118" t="s">
        <v>224</v>
      </c>
      <c r="S16" s="52" t="s">
        <v>210</v>
      </c>
      <c r="T16" s="139">
        <v>42464</v>
      </c>
    </row>
    <row r="17" spans="1:20">
      <c r="A17" s="4">
        <v>13</v>
      </c>
      <c r="B17" s="128" t="s">
        <v>69</v>
      </c>
      <c r="C17" s="119" t="s">
        <v>251</v>
      </c>
      <c r="D17" s="55" t="s">
        <v>27</v>
      </c>
      <c r="E17" s="129">
        <v>18080317804</v>
      </c>
      <c r="F17" s="57" t="s">
        <v>95</v>
      </c>
      <c r="G17" s="130">
        <v>110</v>
      </c>
      <c r="H17" s="130">
        <v>95</v>
      </c>
      <c r="I17" s="17">
        <f t="shared" si="0"/>
        <v>205</v>
      </c>
      <c r="J17" s="109">
        <v>9613657675</v>
      </c>
      <c r="K17" s="61" t="s">
        <v>306</v>
      </c>
      <c r="L17" s="61" t="s">
        <v>148</v>
      </c>
      <c r="M17" s="61">
        <v>9854442616</v>
      </c>
      <c r="N17" s="61" t="s">
        <v>307</v>
      </c>
      <c r="O17" s="61">
        <v>9859315059</v>
      </c>
      <c r="P17" s="93">
        <v>43572</v>
      </c>
      <c r="Q17" s="101" t="s">
        <v>101</v>
      </c>
      <c r="R17" s="61" t="s">
        <v>180</v>
      </c>
      <c r="S17" s="52" t="s">
        <v>210</v>
      </c>
      <c r="T17" s="139">
        <v>42466</v>
      </c>
    </row>
    <row r="18" spans="1:20">
      <c r="A18" s="4">
        <v>14</v>
      </c>
      <c r="B18" s="128" t="s">
        <v>69</v>
      </c>
      <c r="C18" s="119" t="s">
        <v>252</v>
      </c>
      <c r="D18" s="55" t="s">
        <v>27</v>
      </c>
      <c r="E18" s="129">
        <v>18080305703</v>
      </c>
      <c r="F18" s="57" t="s">
        <v>95</v>
      </c>
      <c r="G18" s="130">
        <v>61</v>
      </c>
      <c r="H18" s="130">
        <v>63</v>
      </c>
      <c r="I18" s="17">
        <f t="shared" si="0"/>
        <v>124</v>
      </c>
      <c r="J18" s="109">
        <v>8471973208</v>
      </c>
      <c r="K18" s="61" t="s">
        <v>184</v>
      </c>
      <c r="L18" s="61" t="s">
        <v>201</v>
      </c>
      <c r="M18" s="61">
        <v>9707857763</v>
      </c>
      <c r="N18" s="61" t="s">
        <v>308</v>
      </c>
      <c r="O18" s="61">
        <v>9577884471</v>
      </c>
      <c r="P18" s="93">
        <v>43575</v>
      </c>
      <c r="Q18" s="101" t="s">
        <v>116</v>
      </c>
      <c r="R18" s="61" t="s">
        <v>181</v>
      </c>
      <c r="S18" s="52" t="s">
        <v>210</v>
      </c>
      <c r="T18" s="139">
        <v>42467</v>
      </c>
    </row>
    <row r="19" spans="1:20">
      <c r="A19" s="4">
        <v>15</v>
      </c>
      <c r="B19" s="128" t="s">
        <v>69</v>
      </c>
      <c r="C19" s="119" t="s">
        <v>253</v>
      </c>
      <c r="D19" s="55" t="s">
        <v>27</v>
      </c>
      <c r="E19" s="129">
        <v>18080308602</v>
      </c>
      <c r="F19" s="57" t="s">
        <v>95</v>
      </c>
      <c r="G19" s="130">
        <v>119</v>
      </c>
      <c r="H19" s="130">
        <v>121</v>
      </c>
      <c r="I19" s="17">
        <f t="shared" si="0"/>
        <v>240</v>
      </c>
      <c r="J19" s="109">
        <v>8474069433</v>
      </c>
      <c r="K19" s="61" t="s">
        <v>229</v>
      </c>
      <c r="L19" s="61" t="s">
        <v>217</v>
      </c>
      <c r="M19" s="61">
        <v>9854701298</v>
      </c>
      <c r="N19" s="61" t="s">
        <v>213</v>
      </c>
      <c r="O19" s="61">
        <v>9854963922</v>
      </c>
      <c r="P19" s="93">
        <v>43577</v>
      </c>
      <c r="Q19" s="101" t="s">
        <v>100</v>
      </c>
      <c r="R19" s="61" t="s">
        <v>173</v>
      </c>
      <c r="S19" s="52" t="s">
        <v>210</v>
      </c>
      <c r="T19" s="139">
        <v>42487</v>
      </c>
    </row>
    <row r="20" spans="1:20">
      <c r="A20" s="4">
        <v>16</v>
      </c>
      <c r="B20" s="128" t="s">
        <v>69</v>
      </c>
      <c r="C20" s="119" t="s">
        <v>254</v>
      </c>
      <c r="D20" s="55" t="s">
        <v>27</v>
      </c>
      <c r="E20" s="129">
        <v>18080307701</v>
      </c>
      <c r="F20" s="57" t="s">
        <v>95</v>
      </c>
      <c r="G20" s="130">
        <v>72</v>
      </c>
      <c r="H20" s="130">
        <v>78</v>
      </c>
      <c r="I20" s="17">
        <f t="shared" si="0"/>
        <v>150</v>
      </c>
      <c r="J20" s="109">
        <v>9854201133</v>
      </c>
      <c r="K20" s="61" t="s">
        <v>215</v>
      </c>
      <c r="L20" s="61" t="s">
        <v>309</v>
      </c>
      <c r="M20" s="61">
        <v>9577577014</v>
      </c>
      <c r="N20" s="61" t="s">
        <v>218</v>
      </c>
      <c r="O20" s="61">
        <v>9859540118</v>
      </c>
      <c r="P20" s="93">
        <v>43578</v>
      </c>
      <c r="Q20" s="101" t="s">
        <v>98</v>
      </c>
      <c r="R20" s="61" t="s">
        <v>158</v>
      </c>
      <c r="S20" s="52" t="s">
        <v>210</v>
      </c>
      <c r="T20" s="139">
        <v>42489</v>
      </c>
    </row>
    <row r="21" spans="1:20" ht="27">
      <c r="A21" s="4">
        <v>17</v>
      </c>
      <c r="B21" s="128" t="s">
        <v>69</v>
      </c>
      <c r="C21" s="119" t="s">
        <v>255</v>
      </c>
      <c r="D21" s="55" t="s">
        <v>27</v>
      </c>
      <c r="E21" s="129">
        <v>18080303501</v>
      </c>
      <c r="F21" s="57" t="s">
        <v>95</v>
      </c>
      <c r="G21" s="130">
        <v>139</v>
      </c>
      <c r="H21" s="130">
        <v>123</v>
      </c>
      <c r="I21" s="17">
        <f t="shared" si="0"/>
        <v>262</v>
      </c>
      <c r="J21" s="109">
        <v>9854153932</v>
      </c>
      <c r="K21" s="61" t="s">
        <v>310</v>
      </c>
      <c r="L21" s="61" t="s">
        <v>309</v>
      </c>
      <c r="M21" s="61">
        <v>9577577014</v>
      </c>
      <c r="N21" s="61" t="s">
        <v>233</v>
      </c>
      <c r="O21" s="61">
        <v>9859647742</v>
      </c>
      <c r="P21" s="93">
        <v>43579</v>
      </c>
      <c r="Q21" s="101" t="s">
        <v>101</v>
      </c>
      <c r="R21" s="118" t="s">
        <v>176</v>
      </c>
      <c r="S21" s="52" t="s">
        <v>210</v>
      </c>
      <c r="T21" s="139">
        <v>42465</v>
      </c>
    </row>
    <row r="22" spans="1:20">
      <c r="A22" s="4">
        <v>18</v>
      </c>
      <c r="B22" s="128" t="s">
        <v>69</v>
      </c>
      <c r="C22" s="119" t="s">
        <v>256</v>
      </c>
      <c r="D22" s="55" t="s">
        <v>27</v>
      </c>
      <c r="E22" s="129">
        <v>18080315801</v>
      </c>
      <c r="F22" s="57" t="s">
        <v>95</v>
      </c>
      <c r="G22" s="130">
        <v>154</v>
      </c>
      <c r="H22" s="130">
        <v>150</v>
      </c>
      <c r="I22" s="17">
        <f t="shared" si="0"/>
        <v>304</v>
      </c>
      <c r="J22" s="109">
        <v>7896326876</v>
      </c>
      <c r="K22" s="61" t="s">
        <v>311</v>
      </c>
      <c r="L22" s="61" t="s">
        <v>312</v>
      </c>
      <c r="M22" s="61">
        <v>7399528010</v>
      </c>
      <c r="N22" s="61" t="s">
        <v>206</v>
      </c>
      <c r="O22" s="61">
        <v>9859886192</v>
      </c>
      <c r="P22" s="93">
        <v>43580</v>
      </c>
      <c r="Q22" s="101" t="s">
        <v>115</v>
      </c>
      <c r="R22" s="118" t="s">
        <v>178</v>
      </c>
      <c r="S22" s="52" t="s">
        <v>210</v>
      </c>
      <c r="T22" s="139">
        <v>42466</v>
      </c>
    </row>
    <row r="23" spans="1:20" ht="25.5">
      <c r="A23" s="4">
        <v>19</v>
      </c>
      <c r="B23" s="128" t="s">
        <v>69</v>
      </c>
      <c r="C23" s="131" t="s">
        <v>257</v>
      </c>
      <c r="D23" s="55" t="s">
        <v>27</v>
      </c>
      <c r="E23" s="129">
        <v>18080318602</v>
      </c>
      <c r="F23" s="57" t="s">
        <v>95</v>
      </c>
      <c r="G23" s="130">
        <v>96</v>
      </c>
      <c r="H23" s="130">
        <v>90</v>
      </c>
      <c r="I23" s="17">
        <f t="shared" si="0"/>
        <v>186</v>
      </c>
      <c r="J23" s="109">
        <v>9613453866</v>
      </c>
      <c r="K23" s="61" t="s">
        <v>105</v>
      </c>
      <c r="L23" s="61" t="s">
        <v>222</v>
      </c>
      <c r="M23" s="61">
        <v>9854744790</v>
      </c>
      <c r="N23" s="61" t="s">
        <v>168</v>
      </c>
      <c r="O23" s="61">
        <v>9859898718</v>
      </c>
      <c r="P23" s="93">
        <v>43581</v>
      </c>
      <c r="Q23" s="101" t="s">
        <v>99</v>
      </c>
      <c r="R23" s="118" t="s">
        <v>158</v>
      </c>
      <c r="S23" s="52" t="s">
        <v>210</v>
      </c>
      <c r="T23" s="139">
        <v>42467</v>
      </c>
    </row>
    <row r="24" spans="1:20">
      <c r="A24" s="4">
        <v>20</v>
      </c>
      <c r="B24" s="128" t="s">
        <v>69</v>
      </c>
      <c r="C24" s="105" t="s">
        <v>258</v>
      </c>
      <c r="D24" s="55" t="s">
        <v>29</v>
      </c>
      <c r="E24" s="132">
        <v>528</v>
      </c>
      <c r="F24" s="57" t="s">
        <v>97</v>
      </c>
      <c r="G24" s="133">
        <v>12</v>
      </c>
      <c r="H24" s="133">
        <v>23</v>
      </c>
      <c r="I24" s="17">
        <f t="shared" si="0"/>
        <v>35</v>
      </c>
      <c r="J24" s="132">
        <v>9577891746</v>
      </c>
      <c r="K24" s="61" t="s">
        <v>113</v>
      </c>
      <c r="L24" s="61" t="s">
        <v>227</v>
      </c>
      <c r="M24" s="61">
        <v>9508583745</v>
      </c>
      <c r="N24" s="61" t="s">
        <v>228</v>
      </c>
      <c r="O24" s="61">
        <v>9864681512</v>
      </c>
      <c r="P24" s="93">
        <v>43582</v>
      </c>
      <c r="Q24" s="101" t="s">
        <v>116</v>
      </c>
      <c r="R24" s="118" t="s">
        <v>180</v>
      </c>
      <c r="S24" s="52" t="s">
        <v>210</v>
      </c>
      <c r="T24" s="139">
        <v>42468</v>
      </c>
    </row>
    <row r="25" spans="1:20">
      <c r="A25" s="4">
        <v>21</v>
      </c>
      <c r="B25" s="128" t="s">
        <v>69</v>
      </c>
      <c r="C25" s="102" t="s">
        <v>259</v>
      </c>
      <c r="D25" s="55" t="s">
        <v>29</v>
      </c>
      <c r="E25" s="132" t="s">
        <v>260</v>
      </c>
      <c r="F25" s="57" t="s">
        <v>97</v>
      </c>
      <c r="G25" s="133">
        <v>21</v>
      </c>
      <c r="H25" s="133">
        <v>35</v>
      </c>
      <c r="I25" s="17">
        <f t="shared" si="0"/>
        <v>56</v>
      </c>
      <c r="J25" s="132">
        <v>8753042877</v>
      </c>
      <c r="K25" s="72" t="s">
        <v>113</v>
      </c>
      <c r="L25" s="108" t="s">
        <v>227</v>
      </c>
      <c r="M25" s="61">
        <v>9508583745</v>
      </c>
      <c r="N25" s="61" t="s">
        <v>228</v>
      </c>
      <c r="O25" s="61">
        <v>9864681512</v>
      </c>
      <c r="P25" s="93">
        <v>43582</v>
      </c>
      <c r="Q25" s="101" t="s">
        <v>116</v>
      </c>
      <c r="R25" s="61" t="s">
        <v>183</v>
      </c>
      <c r="S25" s="52" t="s">
        <v>210</v>
      </c>
      <c r="T25" s="139">
        <v>42478</v>
      </c>
    </row>
    <row r="26" spans="1:20">
      <c r="A26" s="4">
        <v>22</v>
      </c>
      <c r="B26" s="128" t="s">
        <v>69</v>
      </c>
      <c r="C26" s="102" t="s">
        <v>261</v>
      </c>
      <c r="D26" s="55" t="s">
        <v>29</v>
      </c>
      <c r="E26" s="132">
        <v>529</v>
      </c>
      <c r="F26" s="57" t="s">
        <v>97</v>
      </c>
      <c r="G26" s="133">
        <v>13</v>
      </c>
      <c r="H26" s="133">
        <v>24</v>
      </c>
      <c r="I26" s="17">
        <f t="shared" si="0"/>
        <v>37</v>
      </c>
      <c r="J26" s="132">
        <v>9508989916</v>
      </c>
      <c r="K26" s="72" t="s">
        <v>113</v>
      </c>
      <c r="L26" s="108" t="s">
        <v>227</v>
      </c>
      <c r="M26" s="61">
        <v>9508583745</v>
      </c>
      <c r="N26" s="61" t="s">
        <v>313</v>
      </c>
      <c r="O26" s="61">
        <v>9508696550</v>
      </c>
      <c r="P26" s="93">
        <v>43582</v>
      </c>
      <c r="Q26" s="101" t="s">
        <v>116</v>
      </c>
      <c r="R26" s="61" t="s">
        <v>183</v>
      </c>
      <c r="S26" s="52" t="s">
        <v>210</v>
      </c>
      <c r="T26" s="139">
        <v>42488</v>
      </c>
    </row>
    <row r="27" spans="1:20">
      <c r="A27" s="4">
        <v>23</v>
      </c>
      <c r="B27" s="128" t="s">
        <v>69</v>
      </c>
      <c r="C27" s="105" t="s">
        <v>262</v>
      </c>
      <c r="D27" s="55" t="s">
        <v>29</v>
      </c>
      <c r="E27" s="132">
        <v>527</v>
      </c>
      <c r="F27" s="57" t="s">
        <v>97</v>
      </c>
      <c r="G27" s="133">
        <v>14</v>
      </c>
      <c r="H27" s="133">
        <v>27</v>
      </c>
      <c r="I27" s="17">
        <f t="shared" si="0"/>
        <v>41</v>
      </c>
      <c r="J27" s="132">
        <v>9859227250</v>
      </c>
      <c r="K27" s="72" t="s">
        <v>113</v>
      </c>
      <c r="L27" s="108" t="s">
        <v>227</v>
      </c>
      <c r="M27" s="61">
        <v>9508583745</v>
      </c>
      <c r="N27" s="61" t="s">
        <v>313</v>
      </c>
      <c r="O27" s="61">
        <v>9508696550</v>
      </c>
      <c r="P27" s="93">
        <v>43582</v>
      </c>
      <c r="Q27" s="101" t="s">
        <v>116</v>
      </c>
      <c r="R27" s="118" t="s">
        <v>183</v>
      </c>
      <c r="S27" s="52" t="s">
        <v>210</v>
      </c>
      <c r="T27" s="139">
        <v>42489</v>
      </c>
    </row>
    <row r="28" spans="1:20">
      <c r="A28" s="4">
        <v>24</v>
      </c>
      <c r="B28" s="128" t="s">
        <v>69</v>
      </c>
      <c r="C28" s="102" t="s">
        <v>263</v>
      </c>
      <c r="D28" s="55" t="s">
        <v>29</v>
      </c>
      <c r="E28" s="132">
        <v>533</v>
      </c>
      <c r="F28" s="57" t="s">
        <v>97</v>
      </c>
      <c r="G28" s="133">
        <v>15</v>
      </c>
      <c r="H28" s="133">
        <v>24</v>
      </c>
      <c r="I28" s="17">
        <f t="shared" si="0"/>
        <v>39</v>
      </c>
      <c r="J28" s="132">
        <v>8486334703</v>
      </c>
      <c r="K28" s="72" t="s">
        <v>113</v>
      </c>
      <c r="L28" s="108" t="s">
        <v>227</v>
      </c>
      <c r="M28" s="61">
        <v>9508583745</v>
      </c>
      <c r="N28" s="61" t="s">
        <v>313</v>
      </c>
      <c r="O28" s="61">
        <v>9508696550</v>
      </c>
      <c r="P28" s="93">
        <v>43584</v>
      </c>
      <c r="Q28" s="101" t="s">
        <v>100</v>
      </c>
      <c r="R28" s="118" t="s">
        <v>331</v>
      </c>
      <c r="S28" s="52" t="s">
        <v>210</v>
      </c>
      <c r="T28" s="139">
        <v>42492</v>
      </c>
    </row>
    <row r="29" spans="1:20">
      <c r="A29" s="4">
        <v>25</v>
      </c>
      <c r="B29" s="128" t="s">
        <v>69</v>
      </c>
      <c r="C29" s="102" t="s">
        <v>264</v>
      </c>
      <c r="D29" s="55" t="s">
        <v>29</v>
      </c>
      <c r="E29" s="132">
        <v>532</v>
      </c>
      <c r="F29" s="57" t="s">
        <v>97</v>
      </c>
      <c r="G29" s="133">
        <v>16</v>
      </c>
      <c r="H29" s="133">
        <v>26</v>
      </c>
      <c r="I29" s="17">
        <f t="shared" si="0"/>
        <v>42</v>
      </c>
      <c r="J29" s="132">
        <v>9854114004</v>
      </c>
      <c r="K29" s="72" t="s">
        <v>113</v>
      </c>
      <c r="L29" s="108" t="s">
        <v>227</v>
      </c>
      <c r="M29" s="61">
        <v>9508583745</v>
      </c>
      <c r="N29" s="61" t="s">
        <v>313</v>
      </c>
      <c r="O29" s="61">
        <v>9508696550</v>
      </c>
      <c r="P29" s="93">
        <v>43584</v>
      </c>
      <c r="Q29" s="101" t="s">
        <v>100</v>
      </c>
      <c r="R29" s="118" t="s">
        <v>331</v>
      </c>
      <c r="S29" s="52" t="s">
        <v>210</v>
      </c>
      <c r="T29" s="139">
        <v>42493</v>
      </c>
    </row>
    <row r="30" spans="1:20">
      <c r="A30" s="4">
        <v>26</v>
      </c>
      <c r="B30" s="128" t="s">
        <v>69</v>
      </c>
      <c r="C30" s="102" t="s">
        <v>265</v>
      </c>
      <c r="D30" s="55" t="s">
        <v>29</v>
      </c>
      <c r="E30" s="132">
        <v>530</v>
      </c>
      <c r="F30" s="57" t="s">
        <v>97</v>
      </c>
      <c r="G30" s="133">
        <v>15</v>
      </c>
      <c r="H30" s="133">
        <v>23</v>
      </c>
      <c r="I30" s="17">
        <f t="shared" si="0"/>
        <v>38</v>
      </c>
      <c r="J30" s="132">
        <v>9854367423</v>
      </c>
      <c r="K30" s="72" t="s">
        <v>113</v>
      </c>
      <c r="L30" s="108" t="s">
        <v>227</v>
      </c>
      <c r="M30" s="61">
        <v>9508583745</v>
      </c>
      <c r="N30" s="61" t="s">
        <v>313</v>
      </c>
      <c r="O30" s="61">
        <v>9508696550</v>
      </c>
      <c r="P30" s="93">
        <v>43584</v>
      </c>
      <c r="Q30" s="101" t="s">
        <v>100</v>
      </c>
      <c r="R30" s="118" t="s">
        <v>331</v>
      </c>
      <c r="S30" s="52" t="s">
        <v>210</v>
      </c>
      <c r="T30" s="139">
        <v>42494</v>
      </c>
    </row>
    <row r="31" spans="1:20">
      <c r="A31" s="4">
        <v>27</v>
      </c>
      <c r="B31" s="128" t="s">
        <v>69</v>
      </c>
      <c r="C31" s="102" t="s">
        <v>266</v>
      </c>
      <c r="D31" s="55" t="s">
        <v>29</v>
      </c>
      <c r="E31" s="132">
        <v>536</v>
      </c>
      <c r="F31" s="57" t="s">
        <v>97</v>
      </c>
      <c r="G31" s="133">
        <v>15</v>
      </c>
      <c r="H31" s="133">
        <v>25</v>
      </c>
      <c r="I31" s="17">
        <f t="shared" si="0"/>
        <v>40</v>
      </c>
      <c r="J31" s="136"/>
      <c r="K31" s="61" t="s">
        <v>113</v>
      </c>
      <c r="L31" s="61" t="s">
        <v>227</v>
      </c>
      <c r="M31" s="61">
        <v>9508583745</v>
      </c>
      <c r="N31" s="61" t="s">
        <v>228</v>
      </c>
      <c r="O31" s="61">
        <v>9864681512</v>
      </c>
      <c r="P31" s="93">
        <v>43584</v>
      </c>
      <c r="Q31" s="101" t="s">
        <v>100</v>
      </c>
      <c r="R31" s="118" t="s">
        <v>332</v>
      </c>
      <c r="S31" s="52" t="s">
        <v>210</v>
      </c>
      <c r="T31" s="139">
        <v>42502</v>
      </c>
    </row>
    <row r="32" spans="1:20">
      <c r="A32" s="4">
        <v>28</v>
      </c>
      <c r="B32" s="128" t="s">
        <v>69</v>
      </c>
      <c r="C32" s="102" t="s">
        <v>267</v>
      </c>
      <c r="D32" s="55" t="s">
        <v>29</v>
      </c>
      <c r="E32" s="132">
        <v>535</v>
      </c>
      <c r="F32" s="57" t="s">
        <v>97</v>
      </c>
      <c r="G32" s="133">
        <v>19</v>
      </c>
      <c r="H32" s="133">
        <v>35</v>
      </c>
      <c r="I32" s="17">
        <f t="shared" si="0"/>
        <v>54</v>
      </c>
      <c r="J32" s="132">
        <v>9854159042</v>
      </c>
      <c r="K32" s="72" t="s">
        <v>113</v>
      </c>
      <c r="L32" s="108" t="s">
        <v>227</v>
      </c>
      <c r="M32" s="61">
        <v>9508583745</v>
      </c>
      <c r="N32" s="61" t="s">
        <v>228</v>
      </c>
      <c r="O32" s="61">
        <v>9864681512</v>
      </c>
      <c r="P32" s="93">
        <v>43585</v>
      </c>
      <c r="Q32" s="101" t="s">
        <v>98</v>
      </c>
      <c r="R32" s="118" t="s">
        <v>332</v>
      </c>
      <c r="S32" s="52" t="s">
        <v>210</v>
      </c>
      <c r="T32" s="139">
        <v>42503</v>
      </c>
    </row>
    <row r="33" spans="1:20">
      <c r="A33" s="4">
        <v>29</v>
      </c>
      <c r="B33" s="128" t="s">
        <v>69</v>
      </c>
      <c r="C33" s="105" t="s">
        <v>268</v>
      </c>
      <c r="D33" s="55" t="s">
        <v>29</v>
      </c>
      <c r="E33" s="132">
        <v>537</v>
      </c>
      <c r="F33" s="57" t="s">
        <v>97</v>
      </c>
      <c r="G33" s="133">
        <v>14</v>
      </c>
      <c r="H33" s="133">
        <v>27</v>
      </c>
      <c r="I33" s="17">
        <f t="shared" si="0"/>
        <v>41</v>
      </c>
      <c r="J33" s="132">
        <v>9678258103</v>
      </c>
      <c r="K33" s="61" t="s">
        <v>113</v>
      </c>
      <c r="L33" s="61" t="s">
        <v>114</v>
      </c>
      <c r="M33" s="61">
        <v>9577000257</v>
      </c>
      <c r="N33" s="61" t="s">
        <v>209</v>
      </c>
      <c r="O33" s="61">
        <v>8011467527</v>
      </c>
      <c r="P33" s="93">
        <v>43585</v>
      </c>
      <c r="Q33" s="101" t="s">
        <v>98</v>
      </c>
      <c r="R33" s="118" t="s">
        <v>332</v>
      </c>
      <c r="S33" s="52" t="s">
        <v>210</v>
      </c>
      <c r="T33" s="139">
        <v>42507</v>
      </c>
    </row>
    <row r="34" spans="1:20">
      <c r="A34" s="4">
        <v>30</v>
      </c>
      <c r="B34" s="128" t="s">
        <v>69</v>
      </c>
      <c r="C34" s="105" t="s">
        <v>269</v>
      </c>
      <c r="D34" s="55" t="s">
        <v>29</v>
      </c>
      <c r="E34" s="132">
        <v>534</v>
      </c>
      <c r="F34" s="57" t="s">
        <v>97</v>
      </c>
      <c r="G34" s="133">
        <v>15</v>
      </c>
      <c r="H34" s="133">
        <v>24</v>
      </c>
      <c r="I34" s="17">
        <f t="shared" si="0"/>
        <v>39</v>
      </c>
      <c r="J34" s="132"/>
      <c r="K34" s="61" t="s">
        <v>113</v>
      </c>
      <c r="L34" s="61" t="s">
        <v>114</v>
      </c>
      <c r="M34" s="61">
        <v>9577000257</v>
      </c>
      <c r="N34" s="61" t="s">
        <v>209</v>
      </c>
      <c r="O34" s="61">
        <v>8011467527</v>
      </c>
      <c r="P34" s="93">
        <v>43585</v>
      </c>
      <c r="Q34" s="101" t="s">
        <v>98</v>
      </c>
      <c r="R34" s="61" t="s">
        <v>332</v>
      </c>
      <c r="S34" s="52" t="s">
        <v>210</v>
      </c>
      <c r="T34" s="139">
        <v>42508</v>
      </c>
    </row>
    <row r="35" spans="1:20" ht="27">
      <c r="A35" s="4">
        <v>31</v>
      </c>
      <c r="B35" s="128" t="s">
        <v>70</v>
      </c>
      <c r="C35" s="119" t="s">
        <v>270</v>
      </c>
      <c r="D35" s="55" t="s">
        <v>27</v>
      </c>
      <c r="E35" s="129">
        <v>18080307303</v>
      </c>
      <c r="F35" s="53"/>
      <c r="G35" s="129">
        <v>33</v>
      </c>
      <c r="H35" s="129">
        <v>40</v>
      </c>
      <c r="I35" s="17">
        <f t="shared" si="0"/>
        <v>73</v>
      </c>
      <c r="J35" s="136">
        <v>7399640817</v>
      </c>
      <c r="K35" s="118" t="s">
        <v>153</v>
      </c>
      <c r="L35" s="118" t="s">
        <v>314</v>
      </c>
      <c r="M35" s="118">
        <v>9613134470</v>
      </c>
      <c r="N35" s="118" t="s">
        <v>237</v>
      </c>
      <c r="O35" s="118">
        <v>9577372202</v>
      </c>
      <c r="P35" s="138">
        <v>43556</v>
      </c>
      <c r="Q35" s="101" t="s">
        <v>100</v>
      </c>
      <c r="R35" s="118" t="s">
        <v>226</v>
      </c>
      <c r="S35" s="52" t="s">
        <v>210</v>
      </c>
      <c r="T35" s="139">
        <v>42496</v>
      </c>
    </row>
    <row r="36" spans="1:20" ht="27">
      <c r="A36" s="4">
        <v>32</v>
      </c>
      <c r="B36" s="128" t="s">
        <v>70</v>
      </c>
      <c r="C36" s="119" t="s">
        <v>271</v>
      </c>
      <c r="D36" s="55" t="s">
        <v>27</v>
      </c>
      <c r="E36" s="129">
        <v>18080307707</v>
      </c>
      <c r="F36" s="53"/>
      <c r="G36" s="129">
        <v>55</v>
      </c>
      <c r="H36" s="129">
        <v>50</v>
      </c>
      <c r="I36" s="17">
        <f t="shared" si="0"/>
        <v>105</v>
      </c>
      <c r="J36" s="136">
        <v>9854643661</v>
      </c>
      <c r="K36" s="118" t="s">
        <v>136</v>
      </c>
      <c r="L36" s="118" t="s">
        <v>139</v>
      </c>
      <c r="M36" s="118">
        <v>9864575319</v>
      </c>
      <c r="N36" s="118" t="s">
        <v>140</v>
      </c>
      <c r="O36" s="118">
        <v>9859554061</v>
      </c>
      <c r="P36" s="138">
        <v>43557</v>
      </c>
      <c r="Q36" s="101" t="s">
        <v>98</v>
      </c>
      <c r="R36" s="118" t="s">
        <v>158</v>
      </c>
      <c r="S36" s="52" t="s">
        <v>210</v>
      </c>
      <c r="T36" s="139">
        <v>42499</v>
      </c>
    </row>
    <row r="37" spans="1:20" ht="27">
      <c r="A37" s="4">
        <v>33</v>
      </c>
      <c r="B37" s="128" t="s">
        <v>70</v>
      </c>
      <c r="C37" s="119" t="s">
        <v>272</v>
      </c>
      <c r="D37" s="55" t="s">
        <v>27</v>
      </c>
      <c r="E37" s="129">
        <v>18080310802</v>
      </c>
      <c r="F37" s="53"/>
      <c r="G37" s="129">
        <v>111</v>
      </c>
      <c r="H37" s="129">
        <v>118</v>
      </c>
      <c r="I37" s="17">
        <f t="shared" si="0"/>
        <v>229</v>
      </c>
      <c r="J37" s="136">
        <v>9854115038</v>
      </c>
      <c r="K37" s="118" t="s">
        <v>236</v>
      </c>
      <c r="L37" s="137" t="s">
        <v>315</v>
      </c>
      <c r="M37" s="118">
        <v>9864883529</v>
      </c>
      <c r="N37" s="118" t="s">
        <v>237</v>
      </c>
      <c r="O37" s="118">
        <v>8486046626</v>
      </c>
      <c r="P37" s="138">
        <v>43558</v>
      </c>
      <c r="Q37" s="101" t="s">
        <v>101</v>
      </c>
      <c r="R37" s="61" t="s">
        <v>159</v>
      </c>
      <c r="S37" s="52" t="s">
        <v>210</v>
      </c>
      <c r="T37" s="139">
        <v>42500</v>
      </c>
    </row>
    <row r="38" spans="1:20" ht="27">
      <c r="A38" s="4">
        <v>34</v>
      </c>
      <c r="B38" s="128" t="s">
        <v>70</v>
      </c>
      <c r="C38" s="119" t="s">
        <v>273</v>
      </c>
      <c r="D38" s="55" t="s">
        <v>27</v>
      </c>
      <c r="E38" s="129">
        <v>18080310902</v>
      </c>
      <c r="F38" s="53"/>
      <c r="G38" s="129">
        <v>134</v>
      </c>
      <c r="H38" s="129">
        <v>140</v>
      </c>
      <c r="I38" s="17">
        <f t="shared" si="0"/>
        <v>274</v>
      </c>
      <c r="J38" s="136">
        <v>9854143439</v>
      </c>
      <c r="K38" s="118" t="s">
        <v>131</v>
      </c>
      <c r="L38" s="118" t="s">
        <v>132</v>
      </c>
      <c r="M38" s="118">
        <v>9854646684</v>
      </c>
      <c r="N38" s="118" t="s">
        <v>214</v>
      </c>
      <c r="O38" s="118">
        <v>9613983130</v>
      </c>
      <c r="P38" s="138">
        <v>43559</v>
      </c>
      <c r="Q38" s="101" t="s">
        <v>115</v>
      </c>
      <c r="R38" s="61" t="s">
        <v>333</v>
      </c>
      <c r="S38" s="52" t="s">
        <v>210</v>
      </c>
      <c r="T38" s="139">
        <v>42501</v>
      </c>
    </row>
    <row r="39" spans="1:20" ht="27">
      <c r="A39" s="4">
        <v>35</v>
      </c>
      <c r="B39" s="128" t="s">
        <v>70</v>
      </c>
      <c r="C39" s="119" t="s">
        <v>274</v>
      </c>
      <c r="D39" s="55" t="s">
        <v>27</v>
      </c>
      <c r="E39" s="129">
        <v>18080306103</v>
      </c>
      <c r="F39" s="53"/>
      <c r="G39" s="129">
        <v>98</v>
      </c>
      <c r="H39" s="129">
        <v>93</v>
      </c>
      <c r="I39" s="17">
        <f t="shared" si="0"/>
        <v>191</v>
      </c>
      <c r="J39" s="136">
        <v>9854630976</v>
      </c>
      <c r="K39" s="118" t="s">
        <v>223</v>
      </c>
      <c r="L39" s="118" t="s">
        <v>316</v>
      </c>
      <c r="M39" s="118">
        <v>9401452406</v>
      </c>
      <c r="N39" s="118" t="s">
        <v>317</v>
      </c>
      <c r="O39" s="118">
        <v>7896257981</v>
      </c>
      <c r="P39" s="138">
        <v>43560</v>
      </c>
      <c r="Q39" s="101" t="s">
        <v>99</v>
      </c>
      <c r="R39" s="61" t="s">
        <v>181</v>
      </c>
      <c r="S39" s="52" t="s">
        <v>210</v>
      </c>
      <c r="T39" s="139">
        <v>42502</v>
      </c>
    </row>
    <row r="40" spans="1:20" ht="27">
      <c r="A40" s="4">
        <v>36</v>
      </c>
      <c r="B40" s="128" t="s">
        <v>70</v>
      </c>
      <c r="C40" s="119" t="s">
        <v>275</v>
      </c>
      <c r="D40" s="55" t="s">
        <v>27</v>
      </c>
      <c r="E40" s="129">
        <v>18080304101</v>
      </c>
      <c r="F40" s="53"/>
      <c r="G40" s="129">
        <v>49</v>
      </c>
      <c r="H40" s="129">
        <v>50</v>
      </c>
      <c r="I40" s="17">
        <f t="shared" si="0"/>
        <v>99</v>
      </c>
      <c r="J40" s="136">
        <v>9613922970</v>
      </c>
      <c r="K40" s="118" t="s">
        <v>154</v>
      </c>
      <c r="L40" s="118" t="s">
        <v>155</v>
      </c>
      <c r="M40" s="118">
        <v>8011826975</v>
      </c>
      <c r="N40" s="118" t="s">
        <v>156</v>
      </c>
      <c r="O40" s="118">
        <v>9859303301</v>
      </c>
      <c r="P40" s="138">
        <v>43561</v>
      </c>
      <c r="Q40" s="101" t="s">
        <v>116</v>
      </c>
      <c r="R40" s="61" t="s">
        <v>224</v>
      </c>
      <c r="S40" s="52" t="s">
        <v>210</v>
      </c>
      <c r="T40" s="139">
        <v>42503</v>
      </c>
    </row>
    <row r="41" spans="1:20">
      <c r="A41" s="4">
        <v>37</v>
      </c>
      <c r="B41" s="128" t="s">
        <v>70</v>
      </c>
      <c r="C41" s="119" t="s">
        <v>276</v>
      </c>
      <c r="D41" s="55" t="s">
        <v>27</v>
      </c>
      <c r="E41" s="129">
        <v>18080311703</v>
      </c>
      <c r="F41" s="53"/>
      <c r="G41" s="129">
        <v>31</v>
      </c>
      <c r="H41" s="129">
        <v>27</v>
      </c>
      <c r="I41" s="17">
        <f t="shared" si="0"/>
        <v>58</v>
      </c>
      <c r="J41" s="136">
        <v>9854183192</v>
      </c>
      <c r="K41" s="118" t="s">
        <v>219</v>
      </c>
      <c r="L41" s="118" t="s">
        <v>217</v>
      </c>
      <c r="M41" s="118">
        <v>9854453719</v>
      </c>
      <c r="N41" s="118" t="s">
        <v>220</v>
      </c>
      <c r="O41" s="118">
        <v>8822678397</v>
      </c>
      <c r="P41" s="138">
        <v>43563</v>
      </c>
      <c r="Q41" s="101" t="s">
        <v>100</v>
      </c>
      <c r="R41" s="61" t="s">
        <v>159</v>
      </c>
      <c r="S41" s="52" t="s">
        <v>210</v>
      </c>
      <c r="T41" s="139">
        <v>42520</v>
      </c>
    </row>
    <row r="42" spans="1:20" ht="27">
      <c r="A42" s="4">
        <v>38</v>
      </c>
      <c r="B42" s="128" t="s">
        <v>70</v>
      </c>
      <c r="C42" s="119" t="s">
        <v>277</v>
      </c>
      <c r="D42" s="55" t="s">
        <v>27</v>
      </c>
      <c r="E42" s="129">
        <v>18080312706</v>
      </c>
      <c r="F42" s="53"/>
      <c r="G42" s="129">
        <v>42</v>
      </c>
      <c r="H42" s="129">
        <v>44</v>
      </c>
      <c r="I42" s="17">
        <f t="shared" si="0"/>
        <v>86</v>
      </c>
      <c r="J42" s="136">
        <v>9613454080</v>
      </c>
      <c r="K42" s="118" t="s">
        <v>125</v>
      </c>
      <c r="L42" s="118" t="s">
        <v>221</v>
      </c>
      <c r="M42" s="118">
        <v>9678858323</v>
      </c>
      <c r="N42" s="118" t="s">
        <v>197</v>
      </c>
      <c r="O42" s="118">
        <v>9613267380</v>
      </c>
      <c r="P42" s="138">
        <v>43564</v>
      </c>
      <c r="Q42" s="101" t="s">
        <v>98</v>
      </c>
      <c r="R42" s="61" t="s">
        <v>158</v>
      </c>
      <c r="S42" s="52" t="s">
        <v>210</v>
      </c>
      <c r="T42" s="139">
        <v>42523</v>
      </c>
    </row>
    <row r="43" spans="1:20" ht="27">
      <c r="A43" s="4">
        <v>39</v>
      </c>
      <c r="B43" s="128" t="s">
        <v>70</v>
      </c>
      <c r="C43" s="119" t="s">
        <v>278</v>
      </c>
      <c r="D43" s="55" t="s">
        <v>27</v>
      </c>
      <c r="E43" s="129">
        <v>18080304401</v>
      </c>
      <c r="F43" s="53"/>
      <c r="G43" s="129">
        <v>105</v>
      </c>
      <c r="H43" s="129">
        <v>96</v>
      </c>
      <c r="I43" s="17">
        <f t="shared" si="0"/>
        <v>201</v>
      </c>
      <c r="J43" s="136">
        <v>9854342245</v>
      </c>
      <c r="K43" s="117" t="s">
        <v>230</v>
      </c>
      <c r="L43" s="124" t="s">
        <v>318</v>
      </c>
      <c r="M43" s="118">
        <v>9859718847</v>
      </c>
      <c r="N43" s="117" t="s">
        <v>195</v>
      </c>
      <c r="O43" s="118">
        <v>9854792298</v>
      </c>
      <c r="P43" s="138">
        <v>43565</v>
      </c>
      <c r="Q43" s="101" t="s">
        <v>101</v>
      </c>
      <c r="R43" s="61" t="s">
        <v>177</v>
      </c>
      <c r="S43" s="52" t="s">
        <v>210</v>
      </c>
      <c r="T43" s="139">
        <v>42527</v>
      </c>
    </row>
    <row r="44" spans="1:20">
      <c r="A44" s="4">
        <v>40</v>
      </c>
      <c r="B44" s="128" t="s">
        <v>70</v>
      </c>
      <c r="C44" s="119" t="s">
        <v>279</v>
      </c>
      <c r="D44" s="55" t="s">
        <v>27</v>
      </c>
      <c r="E44" s="129">
        <v>18080303705</v>
      </c>
      <c r="F44" s="53"/>
      <c r="G44" s="129">
        <v>33</v>
      </c>
      <c r="H44" s="129">
        <v>30</v>
      </c>
      <c r="I44" s="17">
        <f t="shared" si="0"/>
        <v>63</v>
      </c>
      <c r="J44" s="136">
        <v>7399882239</v>
      </c>
      <c r="K44" s="118" t="s">
        <v>154</v>
      </c>
      <c r="L44" s="118" t="s">
        <v>319</v>
      </c>
      <c r="M44" s="118">
        <v>9854547176</v>
      </c>
      <c r="N44" s="118" t="s">
        <v>320</v>
      </c>
      <c r="O44" s="118">
        <v>7399883402</v>
      </c>
      <c r="P44" s="138">
        <v>43566</v>
      </c>
      <c r="Q44" s="101" t="s">
        <v>115</v>
      </c>
      <c r="R44" s="61" t="s">
        <v>177</v>
      </c>
      <c r="S44" s="52" t="s">
        <v>210</v>
      </c>
      <c r="T44" s="139">
        <v>42530</v>
      </c>
    </row>
    <row r="45" spans="1:20" ht="27">
      <c r="A45" s="4">
        <v>41</v>
      </c>
      <c r="B45" s="128" t="s">
        <v>70</v>
      </c>
      <c r="C45" s="119" t="s">
        <v>280</v>
      </c>
      <c r="D45" s="55" t="s">
        <v>27</v>
      </c>
      <c r="E45" s="129">
        <v>18080304007</v>
      </c>
      <c r="F45" s="53"/>
      <c r="G45" s="129">
        <v>56</v>
      </c>
      <c r="H45" s="129">
        <v>60</v>
      </c>
      <c r="I45" s="17">
        <f t="shared" si="0"/>
        <v>116</v>
      </c>
      <c r="J45" s="136">
        <v>9854650469</v>
      </c>
      <c r="K45" s="118" t="s">
        <v>154</v>
      </c>
      <c r="L45" s="118" t="s">
        <v>319</v>
      </c>
      <c r="M45" s="118">
        <v>9854547176</v>
      </c>
      <c r="N45" s="118" t="s">
        <v>320</v>
      </c>
      <c r="O45" s="118">
        <v>7399883402</v>
      </c>
      <c r="P45" s="138">
        <v>43567</v>
      </c>
      <c r="Q45" s="101" t="s">
        <v>99</v>
      </c>
      <c r="R45" s="61" t="s">
        <v>226</v>
      </c>
      <c r="S45" s="52" t="s">
        <v>210</v>
      </c>
      <c r="T45" s="139">
        <v>42531</v>
      </c>
    </row>
    <row r="46" spans="1:20">
      <c r="A46" s="4">
        <v>42</v>
      </c>
      <c r="B46" s="128" t="s">
        <v>70</v>
      </c>
      <c r="C46" s="119" t="s">
        <v>281</v>
      </c>
      <c r="D46" s="55" t="s">
        <v>27</v>
      </c>
      <c r="E46" s="129">
        <v>18080310602</v>
      </c>
      <c r="F46" s="53"/>
      <c r="G46" s="129">
        <v>56</v>
      </c>
      <c r="H46" s="129">
        <v>61</v>
      </c>
      <c r="I46" s="17">
        <f t="shared" si="0"/>
        <v>117</v>
      </c>
      <c r="J46" s="136">
        <v>9859745530</v>
      </c>
      <c r="K46" s="118" t="s">
        <v>321</v>
      </c>
      <c r="L46" s="118" t="s">
        <v>322</v>
      </c>
      <c r="M46" s="118">
        <v>9401452412</v>
      </c>
      <c r="N46" s="118" t="s">
        <v>323</v>
      </c>
      <c r="O46" s="118">
        <v>9577467540</v>
      </c>
      <c r="P46" s="138">
        <v>43568</v>
      </c>
      <c r="Q46" s="101" t="s">
        <v>116</v>
      </c>
      <c r="R46" s="61" t="s">
        <v>226</v>
      </c>
      <c r="S46" s="52" t="s">
        <v>210</v>
      </c>
      <c r="T46" s="139">
        <v>42537</v>
      </c>
    </row>
    <row r="47" spans="1:20">
      <c r="A47" s="4">
        <v>43</v>
      </c>
      <c r="B47" s="128" t="s">
        <v>70</v>
      </c>
      <c r="C47" s="119" t="s">
        <v>282</v>
      </c>
      <c r="D47" s="55" t="s">
        <v>27</v>
      </c>
      <c r="E47" s="129">
        <v>18080304804</v>
      </c>
      <c r="F47" s="53"/>
      <c r="G47" s="129">
        <v>22</v>
      </c>
      <c r="H47" s="129">
        <v>20</v>
      </c>
      <c r="I47" s="17">
        <f t="shared" si="0"/>
        <v>42</v>
      </c>
      <c r="J47" s="136">
        <v>9854918502</v>
      </c>
      <c r="K47" s="118" t="s">
        <v>324</v>
      </c>
      <c r="L47" s="118" t="s">
        <v>325</v>
      </c>
      <c r="M47" s="118">
        <v>9957169131</v>
      </c>
      <c r="N47" s="118" t="s">
        <v>141</v>
      </c>
      <c r="O47" s="118">
        <v>7399324081</v>
      </c>
      <c r="P47" s="138">
        <v>43572</v>
      </c>
      <c r="Q47" s="101" t="s">
        <v>101</v>
      </c>
      <c r="R47" s="61" t="s">
        <v>225</v>
      </c>
      <c r="S47" s="52" t="s">
        <v>210</v>
      </c>
      <c r="T47" s="139">
        <v>42538</v>
      </c>
    </row>
    <row r="48" spans="1:20">
      <c r="A48" s="4">
        <v>44</v>
      </c>
      <c r="B48" s="128" t="s">
        <v>70</v>
      </c>
      <c r="C48" s="119" t="s">
        <v>283</v>
      </c>
      <c r="D48" s="55" t="s">
        <v>27</v>
      </c>
      <c r="E48" s="129">
        <v>18080310002</v>
      </c>
      <c r="F48" s="53"/>
      <c r="G48" s="129">
        <v>45</v>
      </c>
      <c r="H48" s="129">
        <v>43</v>
      </c>
      <c r="I48" s="17">
        <f t="shared" si="0"/>
        <v>88</v>
      </c>
      <c r="J48" s="136">
        <v>9954167624</v>
      </c>
      <c r="K48" s="118" t="s">
        <v>321</v>
      </c>
      <c r="L48" s="118" t="s">
        <v>322</v>
      </c>
      <c r="M48" s="118">
        <v>9401452412</v>
      </c>
      <c r="N48" s="118" t="s">
        <v>323</v>
      </c>
      <c r="O48" s="118">
        <v>9577467540</v>
      </c>
      <c r="P48" s="138">
        <v>43575</v>
      </c>
      <c r="Q48" s="101" t="s">
        <v>116</v>
      </c>
      <c r="R48" s="61" t="s">
        <v>226</v>
      </c>
      <c r="S48" s="52" t="s">
        <v>210</v>
      </c>
      <c r="T48" s="139">
        <v>42539</v>
      </c>
    </row>
    <row r="49" spans="1:20">
      <c r="A49" s="4">
        <v>45</v>
      </c>
      <c r="B49" s="128" t="s">
        <v>70</v>
      </c>
      <c r="C49" s="119" t="s">
        <v>284</v>
      </c>
      <c r="D49" s="55" t="s">
        <v>27</v>
      </c>
      <c r="E49" s="129">
        <v>18080309901</v>
      </c>
      <c r="F49" s="53"/>
      <c r="G49" s="129">
        <v>89</v>
      </c>
      <c r="H49" s="129">
        <v>95</v>
      </c>
      <c r="I49" s="17">
        <f t="shared" si="0"/>
        <v>184</v>
      </c>
      <c r="J49" s="136">
        <v>9854201191</v>
      </c>
      <c r="K49" s="118" t="s">
        <v>236</v>
      </c>
      <c r="L49" s="118" t="s">
        <v>322</v>
      </c>
      <c r="M49" s="118">
        <v>9401452412</v>
      </c>
      <c r="N49" s="118" t="s">
        <v>326</v>
      </c>
      <c r="O49" s="118">
        <v>9707397469</v>
      </c>
      <c r="P49" s="138">
        <v>43577</v>
      </c>
      <c r="Q49" s="101" t="s">
        <v>100</v>
      </c>
      <c r="R49" s="61" t="s">
        <v>174</v>
      </c>
      <c r="S49" s="52" t="s">
        <v>210</v>
      </c>
      <c r="T49" s="139">
        <v>42522</v>
      </c>
    </row>
    <row r="50" spans="1:20">
      <c r="A50" s="4">
        <v>46</v>
      </c>
      <c r="B50" s="128" t="s">
        <v>70</v>
      </c>
      <c r="C50" s="119" t="s">
        <v>285</v>
      </c>
      <c r="D50" s="55" t="s">
        <v>27</v>
      </c>
      <c r="E50" s="129">
        <v>18080305102</v>
      </c>
      <c r="F50" s="53"/>
      <c r="G50" s="129">
        <v>53</v>
      </c>
      <c r="H50" s="129">
        <v>49</v>
      </c>
      <c r="I50" s="17">
        <f t="shared" si="0"/>
        <v>102</v>
      </c>
      <c r="J50" s="136">
        <v>8753963976</v>
      </c>
      <c r="K50" s="117" t="s">
        <v>230</v>
      </c>
      <c r="L50" s="124" t="s">
        <v>231</v>
      </c>
      <c r="M50" s="118">
        <v>9864191111</v>
      </c>
      <c r="N50" s="117" t="s">
        <v>205</v>
      </c>
      <c r="O50" s="118">
        <v>9577357211</v>
      </c>
      <c r="P50" s="138">
        <v>43578</v>
      </c>
      <c r="Q50" s="101" t="s">
        <v>98</v>
      </c>
      <c r="R50" s="61" t="s">
        <v>175</v>
      </c>
      <c r="S50" s="52" t="s">
        <v>210</v>
      </c>
      <c r="T50" s="139">
        <v>42523</v>
      </c>
    </row>
    <row r="51" spans="1:20">
      <c r="A51" s="4">
        <v>47</v>
      </c>
      <c r="B51" s="128" t="s">
        <v>70</v>
      </c>
      <c r="C51" s="119" t="s">
        <v>286</v>
      </c>
      <c r="D51" s="55" t="s">
        <v>27</v>
      </c>
      <c r="E51" s="129">
        <v>18080302303</v>
      </c>
      <c r="F51" s="53"/>
      <c r="G51" s="129">
        <v>46</v>
      </c>
      <c r="H51" s="129">
        <v>51</v>
      </c>
      <c r="I51" s="17">
        <f t="shared" si="0"/>
        <v>97</v>
      </c>
      <c r="J51" s="136">
        <v>9854767096</v>
      </c>
      <c r="K51" s="118" t="s">
        <v>146</v>
      </c>
      <c r="L51" s="118" t="s">
        <v>147</v>
      </c>
      <c r="M51" s="118">
        <v>9577045840</v>
      </c>
      <c r="N51" s="118" t="s">
        <v>104</v>
      </c>
      <c r="O51" s="118">
        <v>9613125922</v>
      </c>
      <c r="P51" s="138">
        <v>43579</v>
      </c>
      <c r="Q51" s="101" t="s">
        <v>101</v>
      </c>
      <c r="R51" s="61" t="s">
        <v>174</v>
      </c>
      <c r="S51" s="52" t="s">
        <v>210</v>
      </c>
      <c r="T51" s="139">
        <v>42524</v>
      </c>
    </row>
    <row r="52" spans="1:20">
      <c r="A52" s="4">
        <v>48</v>
      </c>
      <c r="B52" s="128" t="s">
        <v>70</v>
      </c>
      <c r="C52" s="119" t="s">
        <v>287</v>
      </c>
      <c r="D52" s="55" t="s">
        <v>27</v>
      </c>
      <c r="E52" s="129">
        <v>18080313904</v>
      </c>
      <c r="F52" s="53"/>
      <c r="G52" s="129">
        <v>34</v>
      </c>
      <c r="H52" s="129">
        <v>33</v>
      </c>
      <c r="I52" s="17">
        <f t="shared" si="0"/>
        <v>67</v>
      </c>
      <c r="J52" s="136">
        <v>9613657887</v>
      </c>
      <c r="K52" s="118" t="s">
        <v>236</v>
      </c>
      <c r="L52" s="118" t="s">
        <v>322</v>
      </c>
      <c r="M52" s="118">
        <v>9401452412</v>
      </c>
      <c r="N52" s="118" t="s">
        <v>326</v>
      </c>
      <c r="O52" s="118">
        <v>9707397469</v>
      </c>
      <c r="P52" s="138">
        <v>43580</v>
      </c>
      <c r="Q52" s="101" t="s">
        <v>115</v>
      </c>
      <c r="R52" s="61" t="s">
        <v>179</v>
      </c>
      <c r="S52" s="52" t="s">
        <v>210</v>
      </c>
      <c r="T52" s="139">
        <v>42525</v>
      </c>
    </row>
    <row r="53" spans="1:20">
      <c r="A53" s="4">
        <v>49</v>
      </c>
      <c r="B53" s="128" t="s">
        <v>70</v>
      </c>
      <c r="C53" s="102" t="s">
        <v>288</v>
      </c>
      <c r="D53" s="55" t="s">
        <v>29</v>
      </c>
      <c r="E53" s="132">
        <v>500</v>
      </c>
      <c r="F53" s="57" t="s">
        <v>97</v>
      </c>
      <c r="G53" s="129">
        <v>19</v>
      </c>
      <c r="H53" s="129">
        <v>20</v>
      </c>
      <c r="I53" s="17">
        <f t="shared" si="0"/>
        <v>39</v>
      </c>
      <c r="J53" s="132">
        <v>8256814875</v>
      </c>
      <c r="K53" s="61" t="s">
        <v>113</v>
      </c>
      <c r="L53" s="61" t="s">
        <v>185</v>
      </c>
      <c r="M53" s="61">
        <v>9864225287</v>
      </c>
      <c r="N53" s="61" t="s">
        <v>327</v>
      </c>
      <c r="O53" s="61">
        <v>8011468009</v>
      </c>
      <c r="P53" s="138">
        <v>43581</v>
      </c>
      <c r="Q53" s="101" t="s">
        <v>99</v>
      </c>
      <c r="R53" s="61" t="s">
        <v>331</v>
      </c>
      <c r="S53" s="52" t="s">
        <v>210</v>
      </c>
      <c r="T53" s="139">
        <v>42527</v>
      </c>
    </row>
    <row r="54" spans="1:20">
      <c r="A54" s="4">
        <v>50</v>
      </c>
      <c r="B54" s="128" t="s">
        <v>70</v>
      </c>
      <c r="C54" s="105" t="s">
        <v>289</v>
      </c>
      <c r="D54" s="55" t="s">
        <v>29</v>
      </c>
      <c r="E54" s="132">
        <v>503</v>
      </c>
      <c r="F54" s="57" t="s">
        <v>97</v>
      </c>
      <c r="G54" s="129">
        <v>18</v>
      </c>
      <c r="H54" s="129">
        <v>27</v>
      </c>
      <c r="I54" s="17">
        <f t="shared" si="0"/>
        <v>45</v>
      </c>
      <c r="J54" s="132">
        <v>9508413147</v>
      </c>
      <c r="K54" s="61" t="s">
        <v>113</v>
      </c>
      <c r="L54" s="61" t="s">
        <v>185</v>
      </c>
      <c r="M54" s="61">
        <v>9864225287</v>
      </c>
      <c r="N54" s="61" t="s">
        <v>327</v>
      </c>
      <c r="O54" s="61">
        <v>8011468009</v>
      </c>
      <c r="P54" s="138">
        <v>43581</v>
      </c>
      <c r="Q54" s="101" t="s">
        <v>99</v>
      </c>
      <c r="R54" s="61" t="s">
        <v>331</v>
      </c>
      <c r="S54" s="52" t="s">
        <v>210</v>
      </c>
      <c r="T54" s="139">
        <v>42537</v>
      </c>
    </row>
    <row r="55" spans="1:20">
      <c r="A55" s="4">
        <v>51</v>
      </c>
      <c r="B55" s="128" t="s">
        <v>70</v>
      </c>
      <c r="C55" s="102" t="s">
        <v>290</v>
      </c>
      <c r="D55" s="55" t="s">
        <v>29</v>
      </c>
      <c r="E55" s="132">
        <v>504</v>
      </c>
      <c r="F55" s="57" t="s">
        <v>97</v>
      </c>
      <c r="G55" s="129">
        <v>12</v>
      </c>
      <c r="H55" s="129">
        <v>26</v>
      </c>
      <c r="I55" s="17">
        <f t="shared" si="0"/>
        <v>38</v>
      </c>
      <c r="J55" s="132">
        <v>9577891756</v>
      </c>
      <c r="K55" s="61" t="s">
        <v>113</v>
      </c>
      <c r="L55" s="61" t="s">
        <v>185</v>
      </c>
      <c r="M55" s="61">
        <v>9864225287</v>
      </c>
      <c r="N55" s="61" t="s">
        <v>327</v>
      </c>
      <c r="O55" s="61">
        <v>8011468009</v>
      </c>
      <c r="P55" s="138">
        <v>43581</v>
      </c>
      <c r="Q55" s="101" t="s">
        <v>99</v>
      </c>
      <c r="R55" s="61" t="s">
        <v>331</v>
      </c>
      <c r="S55" s="52" t="s">
        <v>210</v>
      </c>
      <c r="T55" s="139">
        <v>42538</v>
      </c>
    </row>
    <row r="56" spans="1:20">
      <c r="A56" s="4">
        <v>52</v>
      </c>
      <c r="B56" s="128" t="s">
        <v>70</v>
      </c>
      <c r="C56" s="105" t="s">
        <v>291</v>
      </c>
      <c r="D56" s="55" t="s">
        <v>29</v>
      </c>
      <c r="E56" s="132">
        <v>501</v>
      </c>
      <c r="F56" s="57" t="s">
        <v>97</v>
      </c>
      <c r="G56" s="129">
        <v>14</v>
      </c>
      <c r="H56" s="129">
        <v>23</v>
      </c>
      <c r="I56" s="17">
        <f t="shared" si="0"/>
        <v>37</v>
      </c>
      <c r="J56" s="132">
        <v>9957781546</v>
      </c>
      <c r="K56" s="61" t="s">
        <v>113</v>
      </c>
      <c r="L56" s="61" t="s">
        <v>185</v>
      </c>
      <c r="M56" s="61">
        <v>9864225287</v>
      </c>
      <c r="N56" s="61" t="s">
        <v>327</v>
      </c>
      <c r="O56" s="61">
        <v>8011468009</v>
      </c>
      <c r="P56" s="138">
        <v>43582</v>
      </c>
      <c r="Q56" s="101" t="s">
        <v>116</v>
      </c>
      <c r="R56" s="61" t="s">
        <v>331</v>
      </c>
      <c r="S56" s="52" t="s">
        <v>210</v>
      </c>
      <c r="T56" s="139">
        <v>42539</v>
      </c>
    </row>
    <row r="57" spans="1:20">
      <c r="A57" s="4">
        <v>53</v>
      </c>
      <c r="B57" s="128" t="s">
        <v>70</v>
      </c>
      <c r="C57" s="102" t="s">
        <v>292</v>
      </c>
      <c r="D57" s="55" t="s">
        <v>29</v>
      </c>
      <c r="E57" s="132">
        <v>502</v>
      </c>
      <c r="F57" s="53" t="s">
        <v>97</v>
      </c>
      <c r="G57" s="133">
        <v>12</v>
      </c>
      <c r="H57" s="133">
        <v>23</v>
      </c>
      <c r="I57" s="17">
        <f t="shared" si="0"/>
        <v>35</v>
      </c>
      <c r="J57" s="132">
        <v>8876744186</v>
      </c>
      <c r="K57" s="61" t="s">
        <v>113</v>
      </c>
      <c r="L57" s="61" t="s">
        <v>185</v>
      </c>
      <c r="M57" s="61">
        <v>9864225287</v>
      </c>
      <c r="N57" s="61" t="s">
        <v>186</v>
      </c>
      <c r="O57" s="61">
        <v>9678179138</v>
      </c>
      <c r="P57" s="138">
        <v>43582</v>
      </c>
      <c r="Q57" s="101" t="s">
        <v>116</v>
      </c>
      <c r="R57" s="18" t="s">
        <v>332</v>
      </c>
      <c r="S57" s="52" t="s">
        <v>210</v>
      </c>
      <c r="T57" s="139">
        <v>42550</v>
      </c>
    </row>
    <row r="58" spans="1:20">
      <c r="A58" s="4">
        <v>54</v>
      </c>
      <c r="B58" s="128" t="s">
        <v>70</v>
      </c>
      <c r="C58" s="102" t="s">
        <v>293</v>
      </c>
      <c r="D58" s="55" t="s">
        <v>29</v>
      </c>
      <c r="E58" s="132">
        <v>505</v>
      </c>
      <c r="F58" s="53" t="s">
        <v>97</v>
      </c>
      <c r="G58" s="133">
        <v>21</v>
      </c>
      <c r="H58" s="133">
        <v>35</v>
      </c>
      <c r="I58" s="17">
        <f t="shared" si="0"/>
        <v>56</v>
      </c>
      <c r="J58" s="132">
        <v>9678405356</v>
      </c>
      <c r="K58" s="61" t="s">
        <v>113</v>
      </c>
      <c r="L58" s="61" t="s">
        <v>328</v>
      </c>
      <c r="M58" s="61">
        <v>9864365291</v>
      </c>
      <c r="N58" s="61" t="s">
        <v>329</v>
      </c>
      <c r="O58" s="61">
        <v>9859118146</v>
      </c>
      <c r="P58" s="138">
        <v>43582</v>
      </c>
      <c r="Q58" s="101" t="s">
        <v>116</v>
      </c>
      <c r="R58" s="18" t="s">
        <v>332</v>
      </c>
      <c r="S58" s="52" t="s">
        <v>210</v>
      </c>
      <c r="T58" s="139">
        <v>42551</v>
      </c>
    </row>
    <row r="59" spans="1:20">
      <c r="A59" s="4">
        <v>55</v>
      </c>
      <c r="B59" s="128" t="s">
        <v>70</v>
      </c>
      <c r="C59" s="102" t="s">
        <v>294</v>
      </c>
      <c r="D59" s="55" t="s">
        <v>29</v>
      </c>
      <c r="E59" s="132">
        <v>525</v>
      </c>
      <c r="F59" s="53" t="s">
        <v>97</v>
      </c>
      <c r="G59" s="133">
        <v>13</v>
      </c>
      <c r="H59" s="133">
        <v>24</v>
      </c>
      <c r="I59" s="17">
        <f t="shared" si="0"/>
        <v>37</v>
      </c>
      <c r="J59" s="132">
        <v>8749892625</v>
      </c>
      <c r="K59" s="61" t="s">
        <v>113</v>
      </c>
      <c r="L59" s="61" t="s">
        <v>328</v>
      </c>
      <c r="M59" s="61">
        <v>9864365291</v>
      </c>
      <c r="N59" s="61" t="s">
        <v>329</v>
      </c>
      <c r="O59" s="61">
        <v>9859118146</v>
      </c>
      <c r="P59" s="138">
        <v>43584</v>
      </c>
      <c r="Q59" s="101" t="s">
        <v>100</v>
      </c>
      <c r="R59" s="18" t="s">
        <v>332</v>
      </c>
      <c r="S59" s="52" t="s">
        <v>210</v>
      </c>
      <c r="T59" s="139">
        <v>42583</v>
      </c>
    </row>
    <row r="60" spans="1:20">
      <c r="A60" s="4">
        <v>56</v>
      </c>
      <c r="B60" s="128" t="s">
        <v>70</v>
      </c>
      <c r="C60" s="102" t="s">
        <v>295</v>
      </c>
      <c r="D60" s="55" t="s">
        <v>29</v>
      </c>
      <c r="E60" s="132">
        <v>526</v>
      </c>
      <c r="F60" s="53" t="s">
        <v>97</v>
      </c>
      <c r="G60" s="133">
        <v>14</v>
      </c>
      <c r="H60" s="133">
        <v>27</v>
      </c>
      <c r="I60" s="17">
        <f t="shared" si="0"/>
        <v>41</v>
      </c>
      <c r="J60" s="132">
        <v>8749892625</v>
      </c>
      <c r="K60" s="61" t="s">
        <v>113</v>
      </c>
      <c r="L60" s="61" t="s">
        <v>328</v>
      </c>
      <c r="M60" s="61">
        <v>9864365291</v>
      </c>
      <c r="N60" s="61" t="s">
        <v>329</v>
      </c>
      <c r="O60" s="61">
        <v>9859118146</v>
      </c>
      <c r="P60" s="138">
        <v>43584</v>
      </c>
      <c r="Q60" s="101" t="s">
        <v>100</v>
      </c>
      <c r="R60" s="18" t="s">
        <v>331</v>
      </c>
      <c r="S60" s="52" t="s">
        <v>210</v>
      </c>
      <c r="T60" s="139">
        <v>42585</v>
      </c>
    </row>
    <row r="61" spans="1:20">
      <c r="A61" s="4">
        <v>57</v>
      </c>
      <c r="B61" s="128" t="s">
        <v>70</v>
      </c>
      <c r="C61" s="102" t="s">
        <v>296</v>
      </c>
      <c r="D61" s="55" t="s">
        <v>29</v>
      </c>
      <c r="E61" s="132">
        <v>523</v>
      </c>
      <c r="F61" s="53" t="s">
        <v>97</v>
      </c>
      <c r="G61" s="133">
        <v>15</v>
      </c>
      <c r="H61" s="133">
        <v>24</v>
      </c>
      <c r="I61" s="17">
        <f t="shared" si="0"/>
        <v>39</v>
      </c>
      <c r="J61" s="132"/>
      <c r="K61" s="61" t="s">
        <v>113</v>
      </c>
      <c r="L61" s="61" t="s">
        <v>330</v>
      </c>
      <c r="M61" s="61">
        <v>8876307812</v>
      </c>
      <c r="N61" s="61" t="s">
        <v>208</v>
      </c>
      <c r="O61" s="61">
        <v>9678361965</v>
      </c>
      <c r="P61" s="138">
        <v>43584</v>
      </c>
      <c r="Q61" s="101" t="s">
        <v>100</v>
      </c>
      <c r="R61" s="18" t="s">
        <v>331</v>
      </c>
      <c r="S61" s="52" t="s">
        <v>210</v>
      </c>
      <c r="T61" s="139">
        <v>42586</v>
      </c>
    </row>
    <row r="62" spans="1:20">
      <c r="A62" s="4">
        <v>58</v>
      </c>
      <c r="B62" s="128" t="s">
        <v>70</v>
      </c>
      <c r="C62" s="102" t="s">
        <v>297</v>
      </c>
      <c r="D62" s="55" t="s">
        <v>29</v>
      </c>
      <c r="E62" s="132">
        <v>524</v>
      </c>
      <c r="F62" s="53" t="s">
        <v>97</v>
      </c>
      <c r="G62" s="133">
        <v>16</v>
      </c>
      <c r="H62" s="133">
        <v>26</v>
      </c>
      <c r="I62" s="17">
        <f t="shared" si="0"/>
        <v>42</v>
      </c>
      <c r="J62" s="132">
        <v>9954586816</v>
      </c>
      <c r="K62" s="61" t="s">
        <v>113</v>
      </c>
      <c r="L62" s="61" t="s">
        <v>330</v>
      </c>
      <c r="M62" s="61">
        <v>8876307812</v>
      </c>
      <c r="N62" s="61" t="s">
        <v>208</v>
      </c>
      <c r="O62" s="61">
        <v>9678361965</v>
      </c>
      <c r="P62" s="138">
        <v>43584</v>
      </c>
      <c r="Q62" s="101" t="s">
        <v>100</v>
      </c>
      <c r="R62" s="18" t="s">
        <v>331</v>
      </c>
      <c r="S62" s="52" t="s">
        <v>210</v>
      </c>
      <c r="T62" s="139">
        <v>42587</v>
      </c>
    </row>
    <row r="63" spans="1:20">
      <c r="A63" s="4">
        <v>59</v>
      </c>
      <c r="B63" s="128" t="s">
        <v>70</v>
      </c>
      <c r="C63" s="102" t="s">
        <v>298</v>
      </c>
      <c r="D63" s="55" t="s">
        <v>29</v>
      </c>
      <c r="E63" s="132">
        <v>522</v>
      </c>
      <c r="F63" s="53" t="s">
        <v>97</v>
      </c>
      <c r="G63" s="133">
        <v>15</v>
      </c>
      <c r="H63" s="133">
        <v>23</v>
      </c>
      <c r="I63" s="17">
        <f t="shared" si="0"/>
        <v>38</v>
      </c>
      <c r="J63" s="132">
        <v>9957828081</v>
      </c>
      <c r="K63" s="61" t="s">
        <v>113</v>
      </c>
      <c r="L63" s="61" t="s">
        <v>330</v>
      </c>
      <c r="M63" s="61">
        <v>8876307812</v>
      </c>
      <c r="N63" s="61" t="s">
        <v>208</v>
      </c>
      <c r="O63" s="61">
        <v>9678361965</v>
      </c>
      <c r="P63" s="138">
        <v>43585</v>
      </c>
      <c r="Q63" s="101" t="s">
        <v>98</v>
      </c>
      <c r="R63" s="18" t="s">
        <v>183</v>
      </c>
      <c r="S63" s="52" t="s">
        <v>210</v>
      </c>
      <c r="T63" s="139">
        <v>42588</v>
      </c>
    </row>
    <row r="64" spans="1:20">
      <c r="A64" s="4">
        <v>60</v>
      </c>
      <c r="B64" s="128" t="s">
        <v>70</v>
      </c>
      <c r="C64" s="102" t="s">
        <v>299</v>
      </c>
      <c r="D64" s="55" t="s">
        <v>29</v>
      </c>
      <c r="E64" s="132">
        <v>520</v>
      </c>
      <c r="F64" s="53" t="s">
        <v>97</v>
      </c>
      <c r="G64" s="133">
        <v>15</v>
      </c>
      <c r="H64" s="133">
        <v>25</v>
      </c>
      <c r="I64" s="17">
        <f t="shared" si="0"/>
        <v>40</v>
      </c>
      <c r="J64" s="132">
        <v>9706604930</v>
      </c>
      <c r="K64" s="61" t="s">
        <v>113</v>
      </c>
      <c r="L64" s="61" t="s">
        <v>330</v>
      </c>
      <c r="M64" s="61">
        <v>8876307812</v>
      </c>
      <c r="N64" s="61" t="s">
        <v>208</v>
      </c>
      <c r="O64" s="61">
        <v>9678361965</v>
      </c>
      <c r="P64" s="138">
        <v>43585</v>
      </c>
      <c r="Q64" s="101" t="s">
        <v>98</v>
      </c>
      <c r="R64" s="18" t="s">
        <v>183</v>
      </c>
      <c r="S64" s="52" t="s">
        <v>210</v>
      </c>
      <c r="T64" s="139">
        <v>42590</v>
      </c>
    </row>
    <row r="65" spans="1:20">
      <c r="A65" s="4">
        <v>61</v>
      </c>
      <c r="B65" s="128" t="s">
        <v>70</v>
      </c>
      <c r="C65" s="102" t="s">
        <v>300</v>
      </c>
      <c r="D65" s="55" t="s">
        <v>29</v>
      </c>
      <c r="E65" s="132">
        <v>521</v>
      </c>
      <c r="F65" s="53" t="s">
        <v>97</v>
      </c>
      <c r="G65" s="133">
        <v>19</v>
      </c>
      <c r="H65" s="133">
        <v>35</v>
      </c>
      <c r="I65" s="17">
        <f t="shared" si="0"/>
        <v>54</v>
      </c>
      <c r="J65" s="132">
        <v>9854691912</v>
      </c>
      <c r="K65" s="61" t="s">
        <v>113</v>
      </c>
      <c r="L65" s="61" t="s">
        <v>330</v>
      </c>
      <c r="M65" s="61">
        <v>8876307812</v>
      </c>
      <c r="N65" s="61" t="s">
        <v>208</v>
      </c>
      <c r="O65" s="61">
        <v>9678361965</v>
      </c>
      <c r="P65" s="138">
        <v>43585</v>
      </c>
      <c r="Q65" s="101" t="s">
        <v>98</v>
      </c>
      <c r="R65" s="18" t="s">
        <v>183</v>
      </c>
      <c r="S65" s="52" t="s">
        <v>210</v>
      </c>
      <c r="T65" s="139">
        <v>42591</v>
      </c>
    </row>
    <row r="66" spans="1:20">
      <c r="A66" s="4">
        <v>62</v>
      </c>
      <c r="B66" s="17"/>
      <c r="C66" s="98"/>
      <c r="D66" s="18"/>
      <c r="E66" s="97"/>
      <c r="F66" s="52"/>
      <c r="G66" s="109"/>
      <c r="H66" s="109"/>
      <c r="I66" s="17">
        <f t="shared" si="0"/>
        <v>0</v>
      </c>
      <c r="J66" s="100"/>
      <c r="K66" s="60"/>
      <c r="L66" s="60"/>
      <c r="M66" s="92"/>
      <c r="N66" s="61"/>
      <c r="O66" s="61"/>
      <c r="P66" s="77"/>
      <c r="Q66" s="18"/>
      <c r="R66" s="18"/>
      <c r="S66" s="18"/>
      <c r="T66" s="18"/>
    </row>
    <row r="67" spans="1:20">
      <c r="A67" s="4">
        <v>63</v>
      </c>
      <c r="B67" s="17"/>
      <c r="C67" s="96"/>
      <c r="D67" s="18"/>
      <c r="E67" s="97"/>
      <c r="F67" s="52"/>
      <c r="G67" s="109"/>
      <c r="H67" s="109"/>
      <c r="I67" s="17">
        <f t="shared" si="0"/>
        <v>0</v>
      </c>
      <c r="J67" s="100"/>
      <c r="K67" s="62"/>
      <c r="L67" s="63"/>
      <c r="M67" s="92"/>
      <c r="N67" s="61"/>
      <c r="O67" s="61"/>
      <c r="P67" s="77"/>
      <c r="Q67" s="18"/>
      <c r="R67" s="18"/>
      <c r="S67" s="18"/>
      <c r="T67" s="18"/>
    </row>
    <row r="68" spans="1:20">
      <c r="A68" s="4">
        <v>64</v>
      </c>
      <c r="B68" s="17"/>
      <c r="C68" s="96"/>
      <c r="D68" s="18"/>
      <c r="E68" s="97"/>
      <c r="F68" s="52"/>
      <c r="G68" s="109"/>
      <c r="H68" s="109"/>
      <c r="I68" s="17">
        <f t="shared" si="0"/>
        <v>0</v>
      </c>
      <c r="J68" s="100"/>
      <c r="K68" s="62"/>
      <c r="L68" s="63"/>
      <c r="M68" s="92"/>
      <c r="N68" s="61"/>
      <c r="O68" s="61"/>
      <c r="P68" s="77"/>
      <c r="Q68" s="18"/>
      <c r="R68" s="18"/>
      <c r="S68" s="18"/>
      <c r="T68" s="18"/>
    </row>
    <row r="69" spans="1:20">
      <c r="A69" s="4">
        <v>65</v>
      </c>
      <c r="B69" s="17"/>
      <c r="C69" s="96"/>
      <c r="D69" s="18"/>
      <c r="E69" s="97"/>
      <c r="F69" s="52"/>
      <c r="G69" s="109"/>
      <c r="H69" s="109"/>
      <c r="I69" s="17">
        <f t="shared" si="0"/>
        <v>0</v>
      </c>
      <c r="J69" s="100"/>
      <c r="K69" s="60"/>
      <c r="L69" s="60"/>
      <c r="M69" s="92"/>
      <c r="N69" s="61"/>
      <c r="O69" s="61"/>
      <c r="P69" s="77"/>
      <c r="Q69" s="18"/>
      <c r="R69" s="18"/>
      <c r="S69" s="18"/>
      <c r="T69" s="18"/>
    </row>
    <row r="70" spans="1:20">
      <c r="A70" s="4">
        <v>66</v>
      </c>
      <c r="B70" s="17"/>
      <c r="C70" s="96"/>
      <c r="D70" s="18"/>
      <c r="E70" s="97"/>
      <c r="F70" s="52"/>
      <c r="G70" s="109"/>
      <c r="H70" s="109"/>
      <c r="I70" s="17">
        <f t="shared" ref="I70:I133" si="1">+G70+H70</f>
        <v>0</v>
      </c>
      <c r="J70" s="100"/>
      <c r="K70" s="60"/>
      <c r="L70" s="60"/>
      <c r="M70" s="92"/>
      <c r="N70" s="61"/>
      <c r="O70" s="61"/>
      <c r="P70" s="77"/>
      <c r="Q70" s="18"/>
      <c r="R70" s="18"/>
      <c r="S70" s="18"/>
      <c r="T70" s="18"/>
    </row>
    <row r="71" spans="1:20">
      <c r="A71" s="4">
        <v>67</v>
      </c>
      <c r="B71" s="17"/>
      <c r="C71" s="96"/>
      <c r="D71" s="18"/>
      <c r="E71" s="97"/>
      <c r="F71" s="52"/>
      <c r="G71" s="109"/>
      <c r="H71" s="109"/>
      <c r="I71" s="17">
        <f t="shared" si="1"/>
        <v>0</v>
      </c>
      <c r="J71" s="100"/>
      <c r="K71" s="60"/>
      <c r="L71" s="60"/>
      <c r="M71" s="92"/>
      <c r="N71" s="61"/>
      <c r="O71" s="61"/>
      <c r="P71" s="77"/>
      <c r="Q71" s="18"/>
      <c r="R71" s="18"/>
      <c r="S71" s="18"/>
      <c r="T71" s="18"/>
    </row>
    <row r="72" spans="1:20">
      <c r="A72" s="4">
        <v>68</v>
      </c>
      <c r="B72" s="17"/>
      <c r="C72" s="96"/>
      <c r="D72" s="18"/>
      <c r="E72" s="97"/>
      <c r="F72" s="52"/>
      <c r="G72" s="109"/>
      <c r="H72" s="109"/>
      <c r="I72" s="17">
        <f t="shared" si="1"/>
        <v>0</v>
      </c>
      <c r="J72" s="100"/>
      <c r="K72" s="60"/>
      <c r="L72" s="60"/>
      <c r="M72" s="92"/>
      <c r="N72" s="61"/>
      <c r="O72" s="61"/>
      <c r="P72" s="77"/>
      <c r="Q72" s="18"/>
      <c r="R72" s="18"/>
      <c r="S72" s="18"/>
      <c r="T72" s="18"/>
    </row>
    <row r="73" spans="1:20">
      <c r="A73" s="4">
        <v>69</v>
      </c>
      <c r="B73" s="17"/>
      <c r="C73" s="96"/>
      <c r="D73" s="18"/>
      <c r="E73" s="97"/>
      <c r="F73" s="52"/>
      <c r="G73" s="109"/>
      <c r="H73" s="109"/>
      <c r="I73" s="17">
        <f t="shared" si="1"/>
        <v>0</v>
      </c>
      <c r="J73" s="100"/>
      <c r="K73" s="60"/>
      <c r="L73" s="60"/>
      <c r="M73" s="92"/>
      <c r="N73" s="61"/>
      <c r="O73" s="61"/>
      <c r="P73" s="77"/>
      <c r="Q73" s="18"/>
      <c r="R73" s="18"/>
      <c r="S73" s="18"/>
      <c r="T73" s="18"/>
    </row>
    <row r="74" spans="1:20">
      <c r="A74" s="4">
        <v>70</v>
      </c>
      <c r="B74" s="17"/>
      <c r="C74" s="96"/>
      <c r="D74" s="18"/>
      <c r="E74" s="97"/>
      <c r="F74" s="52"/>
      <c r="G74" s="109"/>
      <c r="H74" s="109"/>
      <c r="I74" s="17">
        <f t="shared" si="1"/>
        <v>0</v>
      </c>
      <c r="J74" s="100"/>
      <c r="K74" s="60"/>
      <c r="L74" s="60"/>
      <c r="M74" s="92"/>
      <c r="N74" s="61"/>
      <c r="O74" s="61"/>
      <c r="P74" s="77"/>
      <c r="Q74" s="18"/>
      <c r="R74" s="18"/>
      <c r="S74" s="18"/>
      <c r="T74" s="18"/>
    </row>
    <row r="75" spans="1:20">
      <c r="A75" s="4">
        <v>71</v>
      </c>
      <c r="B75" s="17"/>
      <c r="C75" s="96"/>
      <c r="D75" s="18"/>
      <c r="E75" s="97"/>
      <c r="F75" s="52"/>
      <c r="G75" s="109"/>
      <c r="H75" s="109"/>
      <c r="I75" s="17">
        <f t="shared" si="1"/>
        <v>0</v>
      </c>
      <c r="J75" s="100"/>
      <c r="K75" s="60"/>
      <c r="L75" s="60"/>
      <c r="M75" s="92"/>
      <c r="N75" s="61"/>
      <c r="O75" s="61"/>
      <c r="P75" s="77"/>
      <c r="Q75" s="18"/>
      <c r="R75" s="18"/>
      <c r="S75" s="18"/>
      <c r="T75" s="18"/>
    </row>
    <row r="76" spans="1:20">
      <c r="A76" s="4">
        <v>72</v>
      </c>
      <c r="B76" s="17"/>
      <c r="C76" s="96"/>
      <c r="D76" s="18"/>
      <c r="E76" s="97"/>
      <c r="F76" s="52"/>
      <c r="G76" s="109"/>
      <c r="H76" s="109"/>
      <c r="I76" s="17">
        <f t="shared" si="1"/>
        <v>0</v>
      </c>
      <c r="J76" s="100"/>
      <c r="K76" s="60"/>
      <c r="L76" s="60"/>
      <c r="M76" s="92"/>
      <c r="N76" s="61"/>
      <c r="O76" s="61"/>
      <c r="P76" s="77"/>
      <c r="Q76" s="18"/>
      <c r="R76" s="18"/>
      <c r="S76" s="18"/>
      <c r="T76" s="18"/>
    </row>
    <row r="77" spans="1:20">
      <c r="A77" s="4">
        <v>73</v>
      </c>
      <c r="B77" s="17"/>
      <c r="C77" s="18"/>
      <c r="D77" s="18"/>
      <c r="E77" s="97"/>
      <c r="F77" s="52"/>
      <c r="G77" s="109"/>
      <c r="H77" s="109"/>
      <c r="I77" s="17">
        <f t="shared" si="1"/>
        <v>0</v>
      </c>
      <c r="J77" s="18"/>
      <c r="K77" s="18"/>
      <c r="L77" s="18"/>
      <c r="M77" s="92"/>
      <c r="N77" s="18"/>
      <c r="O77" s="18"/>
      <c r="P77" s="77"/>
      <c r="Q77" s="18"/>
      <c r="R77" s="18"/>
      <c r="S77" s="18"/>
      <c r="T77" s="18"/>
    </row>
    <row r="78" spans="1:20">
      <c r="A78" s="4">
        <v>74</v>
      </c>
      <c r="B78" s="17"/>
      <c r="C78" s="98"/>
      <c r="D78" s="18"/>
      <c r="E78" s="97"/>
      <c r="F78" s="52"/>
      <c r="G78" s="109"/>
      <c r="H78" s="109"/>
      <c r="I78" s="17">
        <f t="shared" si="1"/>
        <v>0</v>
      </c>
      <c r="J78" s="100"/>
      <c r="K78" s="60"/>
      <c r="L78" s="76"/>
      <c r="M78" s="92"/>
      <c r="N78" s="18"/>
      <c r="O78" s="18"/>
      <c r="P78" s="77"/>
      <c r="Q78" s="18"/>
      <c r="R78" s="18"/>
      <c r="S78" s="18"/>
      <c r="T78" s="18"/>
    </row>
    <row r="79" spans="1:20">
      <c r="A79" s="4">
        <v>75</v>
      </c>
      <c r="B79" s="17"/>
      <c r="C79" s="18"/>
      <c r="D79" s="18"/>
      <c r="E79" s="19"/>
      <c r="F79" s="18"/>
      <c r="G79" s="19"/>
      <c r="H79" s="19"/>
      <c r="I79" s="17">
        <f t="shared" si="1"/>
        <v>0</v>
      </c>
      <c r="J79" s="18"/>
      <c r="K79" s="18"/>
      <c r="L79" s="18"/>
      <c r="M79" s="52"/>
      <c r="N79" s="18"/>
      <c r="O79" s="18"/>
      <c r="P79" s="77"/>
      <c r="Q79" s="18"/>
      <c r="R79" s="18"/>
      <c r="S79" s="18"/>
      <c r="T79" s="18"/>
    </row>
    <row r="80" spans="1:20">
      <c r="A80" s="4">
        <v>76</v>
      </c>
      <c r="B80" s="17"/>
      <c r="C80" s="18"/>
      <c r="D80" s="18"/>
      <c r="E80" s="19"/>
      <c r="F80" s="18"/>
      <c r="G80" s="19"/>
      <c r="H80" s="19"/>
      <c r="I80" s="17">
        <f t="shared" si="1"/>
        <v>0</v>
      </c>
      <c r="J80" s="18"/>
      <c r="K80" s="18"/>
      <c r="L80" s="18"/>
      <c r="M80" s="52"/>
      <c r="N80" s="18"/>
      <c r="O80" s="18"/>
      <c r="P80" s="77"/>
      <c r="Q80" s="18"/>
      <c r="R80" s="18"/>
      <c r="S80" s="18"/>
      <c r="T80" s="18"/>
    </row>
    <row r="81" spans="1:20">
      <c r="A81" s="4">
        <v>77</v>
      </c>
      <c r="B81" s="17"/>
      <c r="C81" s="18"/>
      <c r="D81" s="18"/>
      <c r="E81" s="19"/>
      <c r="F81" s="18"/>
      <c r="G81" s="19"/>
      <c r="H81" s="19"/>
      <c r="I81" s="17">
        <f t="shared" si="1"/>
        <v>0</v>
      </c>
      <c r="J81" s="18"/>
      <c r="K81" s="18"/>
      <c r="L81" s="18"/>
      <c r="M81" s="52"/>
      <c r="N81" s="18"/>
      <c r="O81" s="18"/>
      <c r="P81" s="77"/>
      <c r="Q81" s="18"/>
      <c r="R81" s="18"/>
      <c r="S81" s="18"/>
      <c r="T81" s="18"/>
    </row>
    <row r="82" spans="1:20">
      <c r="A82" s="4">
        <v>78</v>
      </c>
      <c r="B82" s="17"/>
      <c r="C82" s="18"/>
      <c r="D82" s="18"/>
      <c r="E82" s="19"/>
      <c r="F82" s="18"/>
      <c r="G82" s="19"/>
      <c r="H82" s="19"/>
      <c r="I82" s="17">
        <f t="shared" si="1"/>
        <v>0</v>
      </c>
      <c r="J82" s="18"/>
      <c r="K82" s="18"/>
      <c r="L82" s="18"/>
      <c r="M82" s="52"/>
      <c r="N82" s="18"/>
      <c r="O82" s="18"/>
      <c r="P82" s="77"/>
      <c r="Q82" s="18"/>
      <c r="R82" s="18"/>
      <c r="S82" s="18"/>
      <c r="T82" s="18"/>
    </row>
    <row r="83" spans="1:20">
      <c r="A83" s="4">
        <v>79</v>
      </c>
      <c r="B83" s="17"/>
      <c r="C83" s="18"/>
      <c r="D83" s="18"/>
      <c r="E83" s="19"/>
      <c r="F83" s="18"/>
      <c r="G83" s="19"/>
      <c r="H83" s="19"/>
      <c r="I83" s="17">
        <f t="shared" si="1"/>
        <v>0</v>
      </c>
      <c r="J83" s="18"/>
      <c r="K83" s="18"/>
      <c r="L83" s="18"/>
      <c r="M83" s="52"/>
      <c r="N83" s="18"/>
      <c r="O83" s="18"/>
      <c r="P83" s="77"/>
      <c r="Q83" s="18"/>
      <c r="R83" s="18"/>
      <c r="S83" s="18"/>
      <c r="T83" s="18"/>
    </row>
    <row r="84" spans="1:20">
      <c r="A84" s="4">
        <v>80</v>
      </c>
      <c r="B84" s="17"/>
      <c r="C84" s="18"/>
      <c r="D84" s="18"/>
      <c r="E84" s="19"/>
      <c r="F84" s="18"/>
      <c r="G84" s="19"/>
      <c r="H84" s="19"/>
      <c r="I84" s="17">
        <f t="shared" si="1"/>
        <v>0</v>
      </c>
      <c r="J84" s="18"/>
      <c r="K84" s="18"/>
      <c r="L84" s="18"/>
      <c r="M84" s="52"/>
      <c r="N84" s="18"/>
      <c r="O84" s="18"/>
      <c r="P84" s="77"/>
      <c r="Q84" s="18"/>
      <c r="R84" s="18"/>
      <c r="S84" s="18"/>
      <c r="T84" s="18"/>
    </row>
    <row r="85" spans="1:20">
      <c r="A85" s="4">
        <v>81</v>
      </c>
      <c r="B85" s="17"/>
      <c r="C85" s="18"/>
      <c r="D85" s="18"/>
      <c r="E85" s="19"/>
      <c r="F85" s="18"/>
      <c r="G85" s="19"/>
      <c r="H85" s="19"/>
      <c r="I85" s="17">
        <f t="shared" si="1"/>
        <v>0</v>
      </c>
      <c r="J85" s="18"/>
      <c r="K85" s="18"/>
      <c r="L85" s="18"/>
      <c r="M85" s="52"/>
      <c r="N85" s="18"/>
      <c r="O85" s="18"/>
      <c r="P85" s="77"/>
      <c r="Q85" s="18"/>
      <c r="R85" s="18"/>
      <c r="S85" s="18"/>
      <c r="T85" s="18"/>
    </row>
    <row r="86" spans="1:20">
      <c r="A86" s="4">
        <v>82</v>
      </c>
      <c r="B86" s="17"/>
      <c r="C86" s="18"/>
      <c r="D86" s="18"/>
      <c r="E86" s="19"/>
      <c r="F86" s="18"/>
      <c r="G86" s="19"/>
      <c r="H86" s="19"/>
      <c r="I86" s="17">
        <f t="shared" si="1"/>
        <v>0</v>
      </c>
      <c r="J86" s="18"/>
      <c r="K86" s="18"/>
      <c r="L86" s="18"/>
      <c r="M86" s="52"/>
      <c r="N86" s="18"/>
      <c r="O86" s="18"/>
      <c r="P86" s="77"/>
      <c r="Q86" s="18"/>
      <c r="R86" s="18"/>
      <c r="S86" s="18"/>
      <c r="T86" s="18"/>
    </row>
    <row r="87" spans="1:20">
      <c r="A87" s="4">
        <v>83</v>
      </c>
      <c r="B87" s="17"/>
      <c r="C87" s="18"/>
      <c r="D87" s="18"/>
      <c r="E87" s="19"/>
      <c r="F87" s="18"/>
      <c r="G87" s="19"/>
      <c r="H87" s="19"/>
      <c r="I87" s="17">
        <f t="shared" si="1"/>
        <v>0</v>
      </c>
      <c r="J87" s="18"/>
      <c r="K87" s="18"/>
      <c r="L87" s="18"/>
      <c r="M87" s="52"/>
      <c r="N87" s="18"/>
      <c r="O87" s="18"/>
      <c r="P87" s="77"/>
      <c r="Q87" s="18"/>
      <c r="R87" s="18"/>
      <c r="S87" s="18"/>
      <c r="T87" s="18"/>
    </row>
    <row r="88" spans="1:20">
      <c r="A88" s="4">
        <v>84</v>
      </c>
      <c r="B88" s="17"/>
      <c r="C88" s="18"/>
      <c r="D88" s="18"/>
      <c r="E88" s="19"/>
      <c r="F88" s="18"/>
      <c r="G88" s="19"/>
      <c r="H88" s="19"/>
      <c r="I88" s="17">
        <f t="shared" si="1"/>
        <v>0</v>
      </c>
      <c r="J88" s="18"/>
      <c r="K88" s="18"/>
      <c r="L88" s="18"/>
      <c r="M88" s="52"/>
      <c r="N88" s="18"/>
      <c r="O88" s="18"/>
      <c r="P88" s="77"/>
      <c r="Q88" s="18"/>
      <c r="R88" s="18"/>
      <c r="S88" s="18"/>
      <c r="T88" s="18"/>
    </row>
    <row r="89" spans="1:20">
      <c r="A89" s="4">
        <v>85</v>
      </c>
      <c r="B89" s="17"/>
      <c r="C89" s="18"/>
      <c r="D89" s="18"/>
      <c r="E89" s="19"/>
      <c r="F89" s="18"/>
      <c r="G89" s="19"/>
      <c r="H89" s="19"/>
      <c r="I89" s="17">
        <f t="shared" si="1"/>
        <v>0</v>
      </c>
      <c r="J89" s="18"/>
      <c r="K89" s="18"/>
      <c r="L89" s="18"/>
      <c r="M89" s="52"/>
      <c r="N89" s="18"/>
      <c r="O89" s="18"/>
      <c r="P89" s="77"/>
      <c r="Q89" s="18"/>
      <c r="R89" s="18"/>
      <c r="S89" s="18"/>
      <c r="T89" s="18"/>
    </row>
    <row r="90" spans="1:20">
      <c r="A90" s="4">
        <v>86</v>
      </c>
      <c r="B90" s="17"/>
      <c r="C90" s="18"/>
      <c r="D90" s="18"/>
      <c r="E90" s="19"/>
      <c r="F90" s="18"/>
      <c r="G90" s="19"/>
      <c r="H90" s="19"/>
      <c r="I90" s="17">
        <f t="shared" si="1"/>
        <v>0</v>
      </c>
      <c r="J90" s="18"/>
      <c r="K90" s="18"/>
      <c r="L90" s="18"/>
      <c r="M90" s="52"/>
      <c r="N90" s="18"/>
      <c r="O90" s="18"/>
      <c r="P90" s="77"/>
      <c r="Q90" s="18"/>
      <c r="R90" s="18"/>
      <c r="S90" s="18"/>
      <c r="T90" s="18"/>
    </row>
    <row r="91" spans="1:20">
      <c r="A91" s="4">
        <v>87</v>
      </c>
      <c r="B91" s="17"/>
      <c r="C91" s="18"/>
      <c r="D91" s="18"/>
      <c r="E91" s="19"/>
      <c r="F91" s="18"/>
      <c r="G91" s="19"/>
      <c r="H91" s="19"/>
      <c r="I91" s="17">
        <f t="shared" si="1"/>
        <v>0</v>
      </c>
      <c r="J91" s="18"/>
      <c r="K91" s="18"/>
      <c r="L91" s="18"/>
      <c r="M91" s="52"/>
      <c r="N91" s="18"/>
      <c r="O91" s="18"/>
      <c r="P91" s="77"/>
      <c r="Q91" s="18"/>
      <c r="R91" s="18"/>
      <c r="S91" s="18"/>
      <c r="T91" s="18"/>
    </row>
    <row r="92" spans="1:20">
      <c r="A92" s="4">
        <v>88</v>
      </c>
      <c r="B92" s="17"/>
      <c r="C92" s="18"/>
      <c r="D92" s="18"/>
      <c r="E92" s="19"/>
      <c r="F92" s="18"/>
      <c r="G92" s="19"/>
      <c r="H92" s="19"/>
      <c r="I92" s="17">
        <f t="shared" si="1"/>
        <v>0</v>
      </c>
      <c r="J92" s="18"/>
      <c r="K92" s="18"/>
      <c r="L92" s="18"/>
      <c r="M92" s="52"/>
      <c r="N92" s="18"/>
      <c r="O92" s="18"/>
      <c r="P92" s="77"/>
      <c r="Q92" s="18"/>
      <c r="R92" s="18"/>
      <c r="S92" s="18"/>
      <c r="T92" s="18"/>
    </row>
    <row r="93" spans="1:20">
      <c r="A93" s="4">
        <v>89</v>
      </c>
      <c r="B93" s="17"/>
      <c r="C93" s="18"/>
      <c r="D93" s="18"/>
      <c r="E93" s="19"/>
      <c r="F93" s="18"/>
      <c r="G93" s="19"/>
      <c r="H93" s="19"/>
      <c r="I93" s="17">
        <f t="shared" si="1"/>
        <v>0</v>
      </c>
      <c r="J93" s="18"/>
      <c r="K93" s="18"/>
      <c r="L93" s="18"/>
      <c r="M93" s="52"/>
      <c r="N93" s="18"/>
      <c r="O93" s="18"/>
      <c r="P93" s="77"/>
      <c r="Q93" s="18"/>
      <c r="R93" s="18"/>
      <c r="S93" s="18"/>
      <c r="T93" s="18"/>
    </row>
    <row r="94" spans="1:20">
      <c r="A94" s="4">
        <v>90</v>
      </c>
      <c r="B94" s="17"/>
      <c r="C94" s="18"/>
      <c r="D94" s="18"/>
      <c r="E94" s="19"/>
      <c r="F94" s="18"/>
      <c r="G94" s="19"/>
      <c r="H94" s="19"/>
      <c r="I94" s="17">
        <f t="shared" si="1"/>
        <v>0</v>
      </c>
      <c r="J94" s="18"/>
      <c r="K94" s="18"/>
      <c r="L94" s="18"/>
      <c r="M94" s="52"/>
      <c r="N94" s="18"/>
      <c r="O94" s="18"/>
      <c r="P94" s="77"/>
      <c r="Q94" s="18"/>
      <c r="R94" s="18"/>
      <c r="S94" s="18"/>
      <c r="T94" s="18"/>
    </row>
    <row r="95" spans="1:20">
      <c r="A95" s="4">
        <v>91</v>
      </c>
      <c r="B95" s="17"/>
      <c r="C95" s="18"/>
      <c r="D95" s="18"/>
      <c r="E95" s="19"/>
      <c r="F95" s="18"/>
      <c r="G95" s="19"/>
      <c r="H95" s="19"/>
      <c r="I95" s="17">
        <f t="shared" si="1"/>
        <v>0</v>
      </c>
      <c r="J95" s="18"/>
      <c r="K95" s="18"/>
      <c r="L95" s="18"/>
      <c r="M95" s="52"/>
      <c r="N95" s="18"/>
      <c r="O95" s="18"/>
      <c r="P95" s="77"/>
      <c r="Q95" s="18"/>
      <c r="R95" s="18"/>
      <c r="S95" s="18"/>
      <c r="T95" s="18"/>
    </row>
    <row r="96" spans="1:20">
      <c r="A96" s="4">
        <v>92</v>
      </c>
      <c r="B96" s="17"/>
      <c r="C96" s="18"/>
      <c r="D96" s="18"/>
      <c r="E96" s="19"/>
      <c r="F96" s="18"/>
      <c r="G96" s="19"/>
      <c r="H96" s="19"/>
      <c r="I96" s="17">
        <f t="shared" si="1"/>
        <v>0</v>
      </c>
      <c r="J96" s="18"/>
      <c r="K96" s="18"/>
      <c r="L96" s="18"/>
      <c r="M96" s="52"/>
      <c r="N96" s="18"/>
      <c r="O96" s="18"/>
      <c r="P96" s="77"/>
      <c r="Q96" s="18"/>
      <c r="R96" s="18"/>
      <c r="S96" s="18"/>
      <c r="T96" s="18"/>
    </row>
    <row r="97" spans="1:20">
      <c r="A97" s="4">
        <v>93</v>
      </c>
      <c r="B97" s="17"/>
      <c r="C97" s="18"/>
      <c r="D97" s="18"/>
      <c r="E97" s="19"/>
      <c r="F97" s="18"/>
      <c r="G97" s="19"/>
      <c r="H97" s="19"/>
      <c r="I97" s="17">
        <f t="shared" si="1"/>
        <v>0</v>
      </c>
      <c r="J97" s="18"/>
      <c r="K97" s="18"/>
      <c r="L97" s="18"/>
      <c r="M97" s="52"/>
      <c r="N97" s="18"/>
      <c r="O97" s="18"/>
      <c r="P97" s="77"/>
      <c r="Q97" s="18"/>
      <c r="R97" s="18"/>
      <c r="S97" s="18"/>
      <c r="T97" s="18"/>
    </row>
    <row r="98" spans="1:20">
      <c r="A98" s="4">
        <v>94</v>
      </c>
      <c r="B98" s="17"/>
      <c r="C98" s="18"/>
      <c r="D98" s="18"/>
      <c r="E98" s="19"/>
      <c r="F98" s="18"/>
      <c r="G98" s="19"/>
      <c r="H98" s="19"/>
      <c r="I98" s="17">
        <f t="shared" si="1"/>
        <v>0</v>
      </c>
      <c r="J98" s="18"/>
      <c r="K98" s="18"/>
      <c r="L98" s="18"/>
      <c r="M98" s="52"/>
      <c r="N98" s="18"/>
      <c r="O98" s="18"/>
      <c r="P98" s="77"/>
      <c r="Q98" s="18"/>
      <c r="R98" s="18"/>
      <c r="S98" s="18"/>
      <c r="T98" s="18"/>
    </row>
    <row r="99" spans="1:20">
      <c r="A99" s="4">
        <v>95</v>
      </c>
      <c r="B99" s="17"/>
      <c r="C99" s="18"/>
      <c r="D99" s="18"/>
      <c r="E99" s="19"/>
      <c r="F99" s="18"/>
      <c r="G99" s="19"/>
      <c r="H99" s="19"/>
      <c r="I99" s="17">
        <f t="shared" si="1"/>
        <v>0</v>
      </c>
      <c r="J99" s="18"/>
      <c r="K99" s="18"/>
      <c r="L99" s="18"/>
      <c r="M99" s="52"/>
      <c r="N99" s="18"/>
      <c r="O99" s="18"/>
      <c r="P99" s="77"/>
      <c r="Q99" s="18"/>
      <c r="R99" s="18"/>
      <c r="S99" s="18"/>
      <c r="T99" s="18"/>
    </row>
    <row r="100" spans="1:20">
      <c r="A100" s="4">
        <v>96</v>
      </c>
      <c r="B100" s="17"/>
      <c r="C100" s="18"/>
      <c r="D100" s="18"/>
      <c r="E100" s="19"/>
      <c r="F100" s="18"/>
      <c r="G100" s="19"/>
      <c r="H100" s="19"/>
      <c r="I100" s="17">
        <f t="shared" si="1"/>
        <v>0</v>
      </c>
      <c r="J100" s="18"/>
      <c r="K100" s="18"/>
      <c r="L100" s="18"/>
      <c r="M100" s="52"/>
      <c r="N100" s="18"/>
      <c r="O100" s="18"/>
      <c r="P100" s="77"/>
      <c r="Q100" s="18"/>
      <c r="R100" s="18"/>
      <c r="S100" s="18"/>
      <c r="T100" s="18"/>
    </row>
    <row r="101" spans="1:20">
      <c r="A101" s="4">
        <v>97</v>
      </c>
      <c r="B101" s="17"/>
      <c r="C101" s="18"/>
      <c r="D101" s="18"/>
      <c r="E101" s="19"/>
      <c r="F101" s="18"/>
      <c r="G101" s="19"/>
      <c r="H101" s="19"/>
      <c r="I101" s="17">
        <f t="shared" si="1"/>
        <v>0</v>
      </c>
      <c r="J101" s="18"/>
      <c r="K101" s="18"/>
      <c r="L101" s="18"/>
      <c r="M101" s="52"/>
      <c r="N101" s="18"/>
      <c r="O101" s="18"/>
      <c r="P101" s="77"/>
      <c r="Q101" s="18"/>
      <c r="R101" s="18"/>
      <c r="S101" s="18"/>
      <c r="T101" s="18"/>
    </row>
    <row r="102" spans="1:20">
      <c r="A102" s="4">
        <v>98</v>
      </c>
      <c r="B102" s="17"/>
      <c r="C102" s="18"/>
      <c r="D102" s="18"/>
      <c r="E102" s="19"/>
      <c r="F102" s="18"/>
      <c r="G102" s="19"/>
      <c r="H102" s="19"/>
      <c r="I102" s="17">
        <f t="shared" si="1"/>
        <v>0</v>
      </c>
      <c r="J102" s="18"/>
      <c r="K102" s="18"/>
      <c r="L102" s="18"/>
      <c r="M102" s="52"/>
      <c r="N102" s="18"/>
      <c r="O102" s="18"/>
      <c r="P102" s="77"/>
      <c r="Q102" s="18"/>
      <c r="R102" s="18"/>
      <c r="S102" s="18"/>
      <c r="T102" s="18"/>
    </row>
    <row r="103" spans="1:20">
      <c r="A103" s="4">
        <v>99</v>
      </c>
      <c r="B103" s="17"/>
      <c r="C103" s="18"/>
      <c r="D103" s="18"/>
      <c r="E103" s="19"/>
      <c r="F103" s="18"/>
      <c r="G103" s="19"/>
      <c r="H103" s="19"/>
      <c r="I103" s="17">
        <f t="shared" si="1"/>
        <v>0</v>
      </c>
      <c r="J103" s="18"/>
      <c r="K103" s="18"/>
      <c r="L103" s="18"/>
      <c r="M103" s="52"/>
      <c r="N103" s="18"/>
      <c r="O103" s="18"/>
      <c r="P103" s="77"/>
      <c r="Q103" s="18"/>
      <c r="R103" s="18"/>
      <c r="S103" s="18"/>
      <c r="T103" s="18"/>
    </row>
    <row r="104" spans="1:20">
      <c r="A104" s="4">
        <v>100</v>
      </c>
      <c r="B104" s="17"/>
      <c r="C104" s="18"/>
      <c r="D104" s="18"/>
      <c r="E104" s="19"/>
      <c r="F104" s="18"/>
      <c r="G104" s="19"/>
      <c r="H104" s="19"/>
      <c r="I104" s="17">
        <f t="shared" si="1"/>
        <v>0</v>
      </c>
      <c r="J104" s="18"/>
      <c r="K104" s="18"/>
      <c r="L104" s="18"/>
      <c r="M104" s="52"/>
      <c r="N104" s="18"/>
      <c r="O104" s="18"/>
      <c r="P104" s="77"/>
      <c r="Q104" s="18"/>
      <c r="R104" s="18"/>
      <c r="S104" s="18"/>
      <c r="T104" s="18"/>
    </row>
    <row r="105" spans="1:20">
      <c r="A105" s="4">
        <v>101</v>
      </c>
      <c r="B105" s="17"/>
      <c r="C105" s="18"/>
      <c r="D105" s="18"/>
      <c r="E105" s="19"/>
      <c r="F105" s="18"/>
      <c r="G105" s="19"/>
      <c r="H105" s="19"/>
      <c r="I105" s="17">
        <f t="shared" si="1"/>
        <v>0</v>
      </c>
      <c r="J105" s="18"/>
      <c r="K105" s="18"/>
      <c r="L105" s="18"/>
      <c r="M105" s="52"/>
      <c r="N105" s="18"/>
      <c r="O105" s="18"/>
      <c r="P105" s="77"/>
      <c r="Q105" s="18"/>
      <c r="R105" s="18"/>
      <c r="S105" s="18"/>
      <c r="T105" s="18"/>
    </row>
    <row r="106" spans="1:20">
      <c r="A106" s="4">
        <v>102</v>
      </c>
      <c r="B106" s="17"/>
      <c r="C106" s="18"/>
      <c r="D106" s="18"/>
      <c r="E106" s="19"/>
      <c r="F106" s="18"/>
      <c r="G106" s="19"/>
      <c r="H106" s="19"/>
      <c r="I106" s="17">
        <f t="shared" si="1"/>
        <v>0</v>
      </c>
      <c r="J106" s="18"/>
      <c r="K106" s="18"/>
      <c r="L106" s="18"/>
      <c r="M106" s="52"/>
      <c r="N106" s="18"/>
      <c r="O106" s="18"/>
      <c r="P106" s="77"/>
      <c r="Q106" s="18"/>
      <c r="R106" s="18"/>
      <c r="S106" s="18"/>
      <c r="T106" s="18"/>
    </row>
    <row r="107" spans="1:20">
      <c r="A107" s="4">
        <v>103</v>
      </c>
      <c r="B107" s="17"/>
      <c r="C107" s="18"/>
      <c r="D107" s="18"/>
      <c r="E107" s="19"/>
      <c r="F107" s="18"/>
      <c r="G107" s="19"/>
      <c r="H107" s="19"/>
      <c r="I107" s="17">
        <f t="shared" si="1"/>
        <v>0</v>
      </c>
      <c r="J107" s="18"/>
      <c r="K107" s="18"/>
      <c r="L107" s="18"/>
      <c r="M107" s="52"/>
      <c r="N107" s="18"/>
      <c r="O107" s="18"/>
      <c r="P107" s="77"/>
      <c r="Q107" s="18"/>
      <c r="R107" s="18"/>
      <c r="S107" s="18"/>
      <c r="T107" s="18"/>
    </row>
    <row r="108" spans="1:20">
      <c r="A108" s="4">
        <v>104</v>
      </c>
      <c r="B108" s="17"/>
      <c r="C108" s="18"/>
      <c r="D108" s="18"/>
      <c r="E108" s="19"/>
      <c r="F108" s="18"/>
      <c r="G108" s="19"/>
      <c r="H108" s="19"/>
      <c r="I108" s="17">
        <f t="shared" si="1"/>
        <v>0</v>
      </c>
      <c r="J108" s="18"/>
      <c r="K108" s="18"/>
      <c r="L108" s="18"/>
      <c r="M108" s="52"/>
      <c r="N108" s="18"/>
      <c r="O108" s="18"/>
      <c r="P108" s="77"/>
      <c r="Q108" s="18"/>
      <c r="R108" s="18"/>
      <c r="S108" s="18"/>
      <c r="T108" s="18"/>
    </row>
    <row r="109" spans="1:20">
      <c r="A109" s="4">
        <v>105</v>
      </c>
      <c r="B109" s="17"/>
      <c r="C109" s="18"/>
      <c r="D109" s="18"/>
      <c r="E109" s="19"/>
      <c r="F109" s="18"/>
      <c r="G109" s="19"/>
      <c r="H109" s="19"/>
      <c r="I109" s="17">
        <f t="shared" si="1"/>
        <v>0</v>
      </c>
      <c r="J109" s="18"/>
      <c r="K109" s="18"/>
      <c r="L109" s="18"/>
      <c r="M109" s="52"/>
      <c r="N109" s="18"/>
      <c r="O109" s="18"/>
      <c r="P109" s="77"/>
      <c r="Q109" s="18"/>
      <c r="R109" s="18"/>
      <c r="S109" s="18"/>
      <c r="T109" s="18"/>
    </row>
    <row r="110" spans="1:20">
      <c r="A110" s="4">
        <v>106</v>
      </c>
      <c r="B110" s="17"/>
      <c r="C110" s="18"/>
      <c r="D110" s="18"/>
      <c r="E110" s="19"/>
      <c r="F110" s="18"/>
      <c r="G110" s="19"/>
      <c r="H110" s="19"/>
      <c r="I110" s="17">
        <f t="shared" si="1"/>
        <v>0</v>
      </c>
      <c r="J110" s="18"/>
      <c r="K110" s="18"/>
      <c r="L110" s="18"/>
      <c r="M110" s="52"/>
      <c r="N110" s="18"/>
      <c r="O110" s="18"/>
      <c r="P110" s="77"/>
      <c r="Q110" s="18"/>
      <c r="R110" s="18"/>
      <c r="S110" s="18"/>
      <c r="T110" s="18"/>
    </row>
    <row r="111" spans="1:20">
      <c r="A111" s="4">
        <v>107</v>
      </c>
      <c r="B111" s="17"/>
      <c r="C111" s="18"/>
      <c r="D111" s="18"/>
      <c r="E111" s="19"/>
      <c r="F111" s="18"/>
      <c r="G111" s="19"/>
      <c r="H111" s="19"/>
      <c r="I111" s="17">
        <f t="shared" si="1"/>
        <v>0</v>
      </c>
      <c r="J111" s="18"/>
      <c r="K111" s="18"/>
      <c r="L111" s="18"/>
      <c r="M111" s="52"/>
      <c r="N111" s="18"/>
      <c r="O111" s="18"/>
      <c r="P111" s="77"/>
      <c r="Q111" s="18"/>
      <c r="R111" s="18"/>
      <c r="S111" s="18"/>
      <c r="T111" s="18"/>
    </row>
    <row r="112" spans="1:20">
      <c r="A112" s="4">
        <v>108</v>
      </c>
      <c r="B112" s="17"/>
      <c r="C112" s="18"/>
      <c r="D112" s="18"/>
      <c r="E112" s="19"/>
      <c r="F112" s="18"/>
      <c r="G112" s="19"/>
      <c r="H112" s="19"/>
      <c r="I112" s="17">
        <f t="shared" si="1"/>
        <v>0</v>
      </c>
      <c r="J112" s="18"/>
      <c r="K112" s="18"/>
      <c r="L112" s="18"/>
      <c r="M112" s="52"/>
      <c r="N112" s="18"/>
      <c r="O112" s="18"/>
      <c r="P112" s="77"/>
      <c r="Q112" s="18"/>
      <c r="R112" s="18"/>
      <c r="S112" s="18"/>
      <c r="T112" s="18"/>
    </row>
    <row r="113" spans="1:20">
      <c r="A113" s="4">
        <v>109</v>
      </c>
      <c r="B113" s="17"/>
      <c r="C113" s="18"/>
      <c r="D113" s="18"/>
      <c r="E113" s="19"/>
      <c r="F113" s="18"/>
      <c r="G113" s="19"/>
      <c r="H113" s="19"/>
      <c r="I113" s="17">
        <f t="shared" si="1"/>
        <v>0</v>
      </c>
      <c r="J113" s="18"/>
      <c r="K113" s="18"/>
      <c r="L113" s="18"/>
      <c r="M113" s="52"/>
      <c r="N113" s="18"/>
      <c r="O113" s="18"/>
      <c r="P113" s="77"/>
      <c r="Q113" s="18"/>
      <c r="R113" s="18"/>
      <c r="S113" s="18"/>
      <c r="T113" s="18"/>
    </row>
    <row r="114" spans="1:20">
      <c r="A114" s="4">
        <v>110</v>
      </c>
      <c r="B114" s="17"/>
      <c r="C114" s="18"/>
      <c r="D114" s="18"/>
      <c r="E114" s="19"/>
      <c r="F114" s="18"/>
      <c r="G114" s="19"/>
      <c r="H114" s="19"/>
      <c r="I114" s="17">
        <f t="shared" si="1"/>
        <v>0</v>
      </c>
      <c r="J114" s="18"/>
      <c r="K114" s="18"/>
      <c r="L114" s="18"/>
      <c r="M114" s="52"/>
      <c r="N114" s="18"/>
      <c r="O114" s="18"/>
      <c r="P114" s="77"/>
      <c r="Q114" s="18"/>
      <c r="R114" s="18"/>
      <c r="S114" s="18"/>
      <c r="T114" s="18"/>
    </row>
    <row r="115" spans="1:20">
      <c r="A115" s="4">
        <v>111</v>
      </c>
      <c r="B115" s="17"/>
      <c r="C115" s="18"/>
      <c r="D115" s="18"/>
      <c r="E115" s="19"/>
      <c r="F115" s="18"/>
      <c r="G115" s="19"/>
      <c r="H115" s="19"/>
      <c r="I115" s="17">
        <f t="shared" si="1"/>
        <v>0</v>
      </c>
      <c r="J115" s="18"/>
      <c r="K115" s="18"/>
      <c r="L115" s="18"/>
      <c r="M115" s="52"/>
      <c r="N115" s="18"/>
      <c r="O115" s="18"/>
      <c r="P115" s="77"/>
      <c r="Q115" s="18"/>
      <c r="R115" s="18"/>
      <c r="S115" s="18"/>
      <c r="T115" s="18"/>
    </row>
    <row r="116" spans="1:20">
      <c r="A116" s="4">
        <v>112</v>
      </c>
      <c r="B116" s="17"/>
      <c r="C116" s="18"/>
      <c r="D116" s="18"/>
      <c r="E116" s="19"/>
      <c r="F116" s="18"/>
      <c r="G116" s="19"/>
      <c r="H116" s="19"/>
      <c r="I116" s="17">
        <f t="shared" si="1"/>
        <v>0</v>
      </c>
      <c r="J116" s="18"/>
      <c r="K116" s="18"/>
      <c r="L116" s="18"/>
      <c r="M116" s="52"/>
      <c r="N116" s="18"/>
      <c r="O116" s="18"/>
      <c r="P116" s="77"/>
      <c r="Q116" s="18"/>
      <c r="R116" s="18"/>
      <c r="S116" s="18"/>
      <c r="T116" s="18"/>
    </row>
    <row r="117" spans="1:20">
      <c r="A117" s="4">
        <v>113</v>
      </c>
      <c r="B117" s="17"/>
      <c r="C117" s="18"/>
      <c r="D117" s="18"/>
      <c r="E117" s="19"/>
      <c r="F117" s="18"/>
      <c r="G117" s="19"/>
      <c r="H117" s="19"/>
      <c r="I117" s="17">
        <f t="shared" si="1"/>
        <v>0</v>
      </c>
      <c r="J117" s="18"/>
      <c r="K117" s="18"/>
      <c r="L117" s="18"/>
      <c r="M117" s="52"/>
      <c r="N117" s="18"/>
      <c r="O117" s="18"/>
      <c r="P117" s="77"/>
      <c r="Q117" s="18"/>
      <c r="R117" s="18"/>
      <c r="S117" s="18"/>
      <c r="T117" s="18"/>
    </row>
    <row r="118" spans="1:20">
      <c r="A118" s="4">
        <v>114</v>
      </c>
      <c r="B118" s="17"/>
      <c r="C118" s="18"/>
      <c r="D118" s="18"/>
      <c r="E118" s="19"/>
      <c r="F118" s="18"/>
      <c r="G118" s="19"/>
      <c r="H118" s="19"/>
      <c r="I118" s="17">
        <f t="shared" si="1"/>
        <v>0</v>
      </c>
      <c r="J118" s="18"/>
      <c r="K118" s="18"/>
      <c r="L118" s="18"/>
      <c r="M118" s="52"/>
      <c r="N118" s="18"/>
      <c r="O118" s="18"/>
      <c r="P118" s="77"/>
      <c r="Q118" s="18"/>
      <c r="R118" s="18"/>
      <c r="S118" s="18"/>
      <c r="T118" s="18"/>
    </row>
    <row r="119" spans="1:20">
      <c r="A119" s="4">
        <v>115</v>
      </c>
      <c r="B119" s="17"/>
      <c r="C119" s="18"/>
      <c r="D119" s="18"/>
      <c r="E119" s="19"/>
      <c r="F119" s="18"/>
      <c r="G119" s="19"/>
      <c r="H119" s="19"/>
      <c r="I119" s="17">
        <f t="shared" si="1"/>
        <v>0</v>
      </c>
      <c r="J119" s="18"/>
      <c r="K119" s="18"/>
      <c r="L119" s="18"/>
      <c r="M119" s="52"/>
      <c r="N119" s="18"/>
      <c r="O119" s="18"/>
      <c r="P119" s="77"/>
      <c r="Q119" s="18"/>
      <c r="R119" s="18"/>
      <c r="S119" s="18"/>
      <c r="T119" s="18"/>
    </row>
    <row r="120" spans="1:20">
      <c r="A120" s="4">
        <v>116</v>
      </c>
      <c r="B120" s="17"/>
      <c r="C120" s="18"/>
      <c r="D120" s="18"/>
      <c r="E120" s="19"/>
      <c r="F120" s="18"/>
      <c r="G120" s="19"/>
      <c r="H120" s="19"/>
      <c r="I120" s="17">
        <f t="shared" si="1"/>
        <v>0</v>
      </c>
      <c r="J120" s="18"/>
      <c r="K120" s="18"/>
      <c r="L120" s="18"/>
      <c r="M120" s="52"/>
      <c r="N120" s="18"/>
      <c r="O120" s="18"/>
      <c r="P120" s="77"/>
      <c r="Q120" s="18"/>
      <c r="R120" s="18"/>
      <c r="S120" s="18"/>
      <c r="T120" s="18"/>
    </row>
    <row r="121" spans="1:20">
      <c r="A121" s="4">
        <v>117</v>
      </c>
      <c r="B121" s="17"/>
      <c r="C121" s="18"/>
      <c r="D121" s="18"/>
      <c r="E121" s="19"/>
      <c r="F121" s="18"/>
      <c r="G121" s="19"/>
      <c r="H121" s="19"/>
      <c r="I121" s="17">
        <f t="shared" si="1"/>
        <v>0</v>
      </c>
      <c r="J121" s="18"/>
      <c r="K121" s="18"/>
      <c r="L121" s="18"/>
      <c r="M121" s="52"/>
      <c r="N121" s="18"/>
      <c r="O121" s="18"/>
      <c r="P121" s="77"/>
      <c r="Q121" s="18"/>
      <c r="R121" s="18"/>
      <c r="S121" s="18"/>
      <c r="T121" s="18"/>
    </row>
    <row r="122" spans="1:20">
      <c r="A122" s="4">
        <v>118</v>
      </c>
      <c r="B122" s="17"/>
      <c r="C122" s="18"/>
      <c r="D122" s="18"/>
      <c r="E122" s="19"/>
      <c r="F122" s="18"/>
      <c r="G122" s="19"/>
      <c r="H122" s="19"/>
      <c r="I122" s="17">
        <f t="shared" si="1"/>
        <v>0</v>
      </c>
      <c r="J122" s="18"/>
      <c r="K122" s="18"/>
      <c r="L122" s="18"/>
      <c r="M122" s="52"/>
      <c r="N122" s="18"/>
      <c r="O122" s="18"/>
      <c r="P122" s="77"/>
      <c r="Q122" s="18"/>
      <c r="R122" s="18"/>
      <c r="S122" s="18"/>
      <c r="T122" s="18"/>
    </row>
    <row r="123" spans="1:20">
      <c r="A123" s="4">
        <v>119</v>
      </c>
      <c r="B123" s="17"/>
      <c r="C123" s="18"/>
      <c r="D123" s="18"/>
      <c r="E123" s="19"/>
      <c r="F123" s="18"/>
      <c r="G123" s="19"/>
      <c r="H123" s="19"/>
      <c r="I123" s="17">
        <f t="shared" si="1"/>
        <v>0</v>
      </c>
      <c r="J123" s="18"/>
      <c r="K123" s="18"/>
      <c r="L123" s="18"/>
      <c r="M123" s="52"/>
      <c r="N123" s="18"/>
      <c r="O123" s="18"/>
      <c r="P123" s="77"/>
      <c r="Q123" s="18"/>
      <c r="R123" s="18"/>
      <c r="S123" s="18"/>
      <c r="T123" s="18"/>
    </row>
    <row r="124" spans="1:20">
      <c r="A124" s="4">
        <v>120</v>
      </c>
      <c r="B124" s="17"/>
      <c r="C124" s="18"/>
      <c r="D124" s="18"/>
      <c r="E124" s="19"/>
      <c r="F124" s="18"/>
      <c r="G124" s="19"/>
      <c r="H124" s="19"/>
      <c r="I124" s="17">
        <f t="shared" si="1"/>
        <v>0</v>
      </c>
      <c r="J124" s="18"/>
      <c r="K124" s="18"/>
      <c r="L124" s="18"/>
      <c r="M124" s="52"/>
      <c r="N124" s="18"/>
      <c r="O124" s="18"/>
      <c r="P124" s="77"/>
      <c r="Q124" s="18"/>
      <c r="R124" s="18"/>
      <c r="S124" s="18"/>
      <c r="T124" s="18"/>
    </row>
    <row r="125" spans="1:20">
      <c r="A125" s="4">
        <v>121</v>
      </c>
      <c r="B125" s="17"/>
      <c r="C125" s="18"/>
      <c r="D125" s="18"/>
      <c r="E125" s="19"/>
      <c r="F125" s="18"/>
      <c r="G125" s="19"/>
      <c r="H125" s="19"/>
      <c r="I125" s="17">
        <f t="shared" si="1"/>
        <v>0</v>
      </c>
      <c r="J125" s="18"/>
      <c r="K125" s="18"/>
      <c r="L125" s="18"/>
      <c r="M125" s="52"/>
      <c r="N125" s="18"/>
      <c r="O125" s="18"/>
      <c r="P125" s="77"/>
      <c r="Q125" s="18"/>
      <c r="R125" s="18"/>
      <c r="S125" s="18"/>
      <c r="T125" s="18"/>
    </row>
    <row r="126" spans="1:20">
      <c r="A126" s="4">
        <v>122</v>
      </c>
      <c r="B126" s="17"/>
      <c r="C126" s="18"/>
      <c r="D126" s="18"/>
      <c r="E126" s="19"/>
      <c r="F126" s="18"/>
      <c r="G126" s="19"/>
      <c r="H126" s="19"/>
      <c r="I126" s="17">
        <f t="shared" si="1"/>
        <v>0</v>
      </c>
      <c r="J126" s="18"/>
      <c r="K126" s="18"/>
      <c r="L126" s="18"/>
      <c r="M126" s="52"/>
      <c r="N126" s="18"/>
      <c r="O126" s="18"/>
      <c r="P126" s="77"/>
      <c r="Q126" s="18"/>
      <c r="R126" s="18"/>
      <c r="S126" s="18"/>
      <c r="T126" s="18"/>
    </row>
    <row r="127" spans="1:20">
      <c r="A127" s="4">
        <v>123</v>
      </c>
      <c r="B127" s="17"/>
      <c r="C127" s="18"/>
      <c r="D127" s="18"/>
      <c r="E127" s="19"/>
      <c r="F127" s="18"/>
      <c r="G127" s="19"/>
      <c r="H127" s="19"/>
      <c r="I127" s="17">
        <f t="shared" si="1"/>
        <v>0</v>
      </c>
      <c r="J127" s="18"/>
      <c r="K127" s="18"/>
      <c r="L127" s="18"/>
      <c r="M127" s="52"/>
      <c r="N127" s="18"/>
      <c r="O127" s="18"/>
      <c r="P127" s="77"/>
      <c r="Q127" s="18"/>
      <c r="R127" s="18"/>
      <c r="S127" s="18"/>
      <c r="T127" s="18"/>
    </row>
    <row r="128" spans="1:20">
      <c r="A128" s="4">
        <v>124</v>
      </c>
      <c r="B128" s="17"/>
      <c r="C128" s="18"/>
      <c r="D128" s="18"/>
      <c r="E128" s="19"/>
      <c r="F128" s="18"/>
      <c r="G128" s="19"/>
      <c r="H128" s="19"/>
      <c r="I128" s="17">
        <f t="shared" si="1"/>
        <v>0</v>
      </c>
      <c r="J128" s="18"/>
      <c r="K128" s="18"/>
      <c r="L128" s="18"/>
      <c r="M128" s="52"/>
      <c r="N128" s="18"/>
      <c r="O128" s="18"/>
      <c r="P128" s="77"/>
      <c r="Q128" s="18"/>
      <c r="R128" s="18"/>
      <c r="S128" s="18"/>
      <c r="T128" s="18"/>
    </row>
    <row r="129" spans="1:20">
      <c r="A129" s="4">
        <v>125</v>
      </c>
      <c r="B129" s="17"/>
      <c r="C129" s="18"/>
      <c r="D129" s="18"/>
      <c r="E129" s="19"/>
      <c r="F129" s="18"/>
      <c r="G129" s="19"/>
      <c r="H129" s="19"/>
      <c r="I129" s="17">
        <f t="shared" si="1"/>
        <v>0</v>
      </c>
      <c r="J129" s="18"/>
      <c r="K129" s="18"/>
      <c r="L129" s="18"/>
      <c r="M129" s="52"/>
      <c r="N129" s="18"/>
      <c r="O129" s="18"/>
      <c r="P129" s="77"/>
      <c r="Q129" s="18"/>
      <c r="R129" s="18"/>
      <c r="S129" s="18"/>
      <c r="T129" s="18"/>
    </row>
    <row r="130" spans="1:20">
      <c r="A130" s="4">
        <v>126</v>
      </c>
      <c r="B130" s="17"/>
      <c r="C130" s="18"/>
      <c r="D130" s="18"/>
      <c r="E130" s="19"/>
      <c r="F130" s="18"/>
      <c r="G130" s="19"/>
      <c r="H130" s="19"/>
      <c r="I130" s="17">
        <f t="shared" si="1"/>
        <v>0</v>
      </c>
      <c r="J130" s="18"/>
      <c r="K130" s="18"/>
      <c r="L130" s="18"/>
      <c r="M130" s="52"/>
      <c r="N130" s="18"/>
      <c r="O130" s="18"/>
      <c r="P130" s="77"/>
      <c r="Q130" s="18"/>
      <c r="R130" s="18"/>
      <c r="S130" s="18"/>
      <c r="T130" s="18"/>
    </row>
    <row r="131" spans="1:20">
      <c r="A131" s="4">
        <v>127</v>
      </c>
      <c r="B131" s="17"/>
      <c r="C131" s="18"/>
      <c r="D131" s="18"/>
      <c r="E131" s="19"/>
      <c r="F131" s="18"/>
      <c r="G131" s="19"/>
      <c r="H131" s="19"/>
      <c r="I131" s="17">
        <f t="shared" si="1"/>
        <v>0</v>
      </c>
      <c r="J131" s="18"/>
      <c r="K131" s="18"/>
      <c r="L131" s="18"/>
      <c r="M131" s="52"/>
      <c r="N131" s="18"/>
      <c r="O131" s="18"/>
      <c r="P131" s="77"/>
      <c r="Q131" s="18"/>
      <c r="R131" s="18"/>
      <c r="S131" s="18"/>
      <c r="T131" s="18"/>
    </row>
    <row r="132" spans="1:20">
      <c r="A132" s="4">
        <v>128</v>
      </c>
      <c r="B132" s="17"/>
      <c r="C132" s="18"/>
      <c r="D132" s="18"/>
      <c r="E132" s="19"/>
      <c r="F132" s="18"/>
      <c r="G132" s="19"/>
      <c r="H132" s="19"/>
      <c r="I132" s="17">
        <f t="shared" si="1"/>
        <v>0</v>
      </c>
      <c r="J132" s="18"/>
      <c r="K132" s="18"/>
      <c r="L132" s="18"/>
      <c r="M132" s="52"/>
      <c r="N132" s="18"/>
      <c r="O132" s="18"/>
      <c r="P132" s="77"/>
      <c r="Q132" s="18"/>
      <c r="R132" s="18"/>
      <c r="S132" s="18"/>
      <c r="T132" s="18"/>
    </row>
    <row r="133" spans="1:20">
      <c r="A133" s="4">
        <v>129</v>
      </c>
      <c r="B133" s="17"/>
      <c r="C133" s="18"/>
      <c r="D133" s="18"/>
      <c r="E133" s="19"/>
      <c r="F133" s="18"/>
      <c r="G133" s="19"/>
      <c r="H133" s="19"/>
      <c r="I133" s="17">
        <f t="shared" si="1"/>
        <v>0</v>
      </c>
      <c r="J133" s="18"/>
      <c r="K133" s="18"/>
      <c r="L133" s="18"/>
      <c r="M133" s="52"/>
      <c r="N133" s="18"/>
      <c r="O133" s="18"/>
      <c r="P133" s="77"/>
      <c r="Q133" s="18"/>
      <c r="R133" s="18"/>
      <c r="S133" s="18"/>
      <c r="T133" s="18"/>
    </row>
    <row r="134" spans="1:20">
      <c r="A134" s="4">
        <v>130</v>
      </c>
      <c r="B134" s="17"/>
      <c r="C134" s="18"/>
      <c r="D134" s="18"/>
      <c r="E134" s="19"/>
      <c r="F134" s="18"/>
      <c r="G134" s="19"/>
      <c r="H134" s="19"/>
      <c r="I134" s="17">
        <f t="shared" ref="I134:I164" si="2">+G134+H134</f>
        <v>0</v>
      </c>
      <c r="J134" s="18"/>
      <c r="K134" s="18"/>
      <c r="L134" s="18"/>
      <c r="M134" s="52"/>
      <c r="N134" s="18"/>
      <c r="O134" s="18"/>
      <c r="P134" s="77"/>
      <c r="Q134" s="18"/>
      <c r="R134" s="18"/>
      <c r="S134" s="18"/>
      <c r="T134" s="18"/>
    </row>
    <row r="135" spans="1:20">
      <c r="A135" s="4">
        <v>131</v>
      </c>
      <c r="B135" s="17"/>
      <c r="C135" s="18"/>
      <c r="D135" s="18"/>
      <c r="E135" s="19"/>
      <c r="F135" s="18"/>
      <c r="G135" s="19"/>
      <c r="H135" s="19"/>
      <c r="I135" s="17">
        <f t="shared" si="2"/>
        <v>0</v>
      </c>
      <c r="J135" s="18"/>
      <c r="K135" s="18"/>
      <c r="L135" s="18"/>
      <c r="M135" s="52"/>
      <c r="N135" s="18"/>
      <c r="O135" s="18"/>
      <c r="P135" s="77"/>
      <c r="Q135" s="18"/>
      <c r="R135" s="18"/>
      <c r="S135" s="18"/>
      <c r="T135" s="18"/>
    </row>
    <row r="136" spans="1:20">
      <c r="A136" s="4">
        <v>132</v>
      </c>
      <c r="B136" s="17"/>
      <c r="C136" s="18"/>
      <c r="D136" s="18"/>
      <c r="E136" s="19"/>
      <c r="F136" s="18"/>
      <c r="G136" s="19"/>
      <c r="H136" s="19"/>
      <c r="I136" s="17">
        <f t="shared" si="2"/>
        <v>0</v>
      </c>
      <c r="J136" s="18"/>
      <c r="K136" s="18"/>
      <c r="L136" s="18"/>
      <c r="M136" s="52"/>
      <c r="N136" s="18"/>
      <c r="O136" s="18"/>
      <c r="P136" s="77"/>
      <c r="Q136" s="18"/>
      <c r="R136" s="18"/>
      <c r="S136" s="18"/>
      <c r="T136" s="18"/>
    </row>
    <row r="137" spans="1:20">
      <c r="A137" s="4">
        <v>133</v>
      </c>
      <c r="B137" s="17"/>
      <c r="C137" s="18"/>
      <c r="D137" s="18"/>
      <c r="E137" s="19"/>
      <c r="F137" s="18"/>
      <c r="G137" s="19"/>
      <c r="H137" s="19"/>
      <c r="I137" s="17">
        <f t="shared" si="2"/>
        <v>0</v>
      </c>
      <c r="J137" s="18"/>
      <c r="K137" s="18"/>
      <c r="L137" s="18"/>
      <c r="M137" s="52"/>
      <c r="N137" s="18"/>
      <c r="O137" s="18"/>
      <c r="P137" s="77"/>
      <c r="Q137" s="18"/>
      <c r="R137" s="18"/>
      <c r="S137" s="18"/>
      <c r="T137" s="18"/>
    </row>
    <row r="138" spans="1:20">
      <c r="A138" s="4">
        <v>134</v>
      </c>
      <c r="B138" s="17"/>
      <c r="C138" s="18"/>
      <c r="D138" s="18"/>
      <c r="E138" s="19"/>
      <c r="F138" s="18"/>
      <c r="G138" s="19"/>
      <c r="H138" s="19"/>
      <c r="I138" s="17">
        <f t="shared" si="2"/>
        <v>0</v>
      </c>
      <c r="J138" s="18"/>
      <c r="K138" s="18"/>
      <c r="L138" s="18"/>
      <c r="M138" s="52"/>
      <c r="N138" s="18"/>
      <c r="O138" s="18"/>
      <c r="P138" s="77"/>
      <c r="Q138" s="18"/>
      <c r="R138" s="18"/>
      <c r="S138" s="18"/>
      <c r="T138" s="18"/>
    </row>
    <row r="139" spans="1:20">
      <c r="A139" s="4">
        <v>135</v>
      </c>
      <c r="B139" s="17"/>
      <c r="C139" s="18"/>
      <c r="D139" s="18"/>
      <c r="E139" s="19"/>
      <c r="F139" s="18"/>
      <c r="G139" s="19"/>
      <c r="H139" s="19"/>
      <c r="I139" s="17">
        <f t="shared" si="2"/>
        <v>0</v>
      </c>
      <c r="J139" s="18"/>
      <c r="K139" s="18"/>
      <c r="L139" s="18"/>
      <c r="M139" s="52"/>
      <c r="N139" s="18"/>
      <c r="O139" s="18"/>
      <c r="P139" s="77"/>
      <c r="Q139" s="18"/>
      <c r="R139" s="18"/>
      <c r="S139" s="18"/>
      <c r="T139" s="18"/>
    </row>
    <row r="140" spans="1:20">
      <c r="A140" s="4">
        <v>136</v>
      </c>
      <c r="B140" s="17"/>
      <c r="C140" s="18"/>
      <c r="D140" s="18"/>
      <c r="E140" s="19"/>
      <c r="F140" s="18"/>
      <c r="G140" s="19"/>
      <c r="H140" s="19"/>
      <c r="I140" s="17">
        <f t="shared" si="2"/>
        <v>0</v>
      </c>
      <c r="J140" s="18"/>
      <c r="K140" s="18"/>
      <c r="L140" s="18"/>
      <c r="M140" s="52"/>
      <c r="N140" s="18"/>
      <c r="O140" s="18"/>
      <c r="P140" s="77"/>
      <c r="Q140" s="18"/>
      <c r="R140" s="18"/>
      <c r="S140" s="18"/>
      <c r="T140" s="18"/>
    </row>
    <row r="141" spans="1:20">
      <c r="A141" s="4">
        <v>137</v>
      </c>
      <c r="B141" s="17"/>
      <c r="C141" s="18"/>
      <c r="D141" s="18"/>
      <c r="E141" s="19"/>
      <c r="F141" s="18"/>
      <c r="G141" s="19"/>
      <c r="H141" s="19"/>
      <c r="I141" s="17">
        <f t="shared" si="2"/>
        <v>0</v>
      </c>
      <c r="J141" s="18"/>
      <c r="K141" s="18"/>
      <c r="L141" s="18"/>
      <c r="M141" s="52"/>
      <c r="N141" s="18"/>
      <c r="O141" s="18"/>
      <c r="P141" s="77"/>
      <c r="Q141" s="18"/>
      <c r="R141" s="18"/>
      <c r="S141" s="18"/>
      <c r="T141" s="18"/>
    </row>
    <row r="142" spans="1:20">
      <c r="A142" s="4">
        <v>138</v>
      </c>
      <c r="B142" s="17"/>
      <c r="C142" s="18"/>
      <c r="D142" s="18"/>
      <c r="E142" s="19"/>
      <c r="F142" s="18"/>
      <c r="G142" s="19"/>
      <c r="H142" s="19"/>
      <c r="I142" s="17">
        <f t="shared" si="2"/>
        <v>0</v>
      </c>
      <c r="J142" s="18"/>
      <c r="K142" s="18"/>
      <c r="L142" s="18"/>
      <c r="M142" s="52"/>
      <c r="N142" s="18"/>
      <c r="O142" s="18"/>
      <c r="P142" s="77"/>
      <c r="Q142" s="18"/>
      <c r="R142" s="18"/>
      <c r="S142" s="18"/>
      <c r="T142" s="18"/>
    </row>
    <row r="143" spans="1:20">
      <c r="A143" s="4">
        <v>139</v>
      </c>
      <c r="B143" s="17"/>
      <c r="C143" s="18"/>
      <c r="D143" s="18"/>
      <c r="E143" s="19"/>
      <c r="F143" s="18"/>
      <c r="G143" s="19"/>
      <c r="H143" s="19"/>
      <c r="I143" s="17">
        <f t="shared" si="2"/>
        <v>0</v>
      </c>
      <c r="J143" s="18"/>
      <c r="K143" s="18"/>
      <c r="L143" s="18"/>
      <c r="M143" s="52"/>
      <c r="N143" s="18"/>
      <c r="O143" s="18"/>
      <c r="P143" s="77"/>
      <c r="Q143" s="18"/>
      <c r="R143" s="18"/>
      <c r="S143" s="18"/>
      <c r="T143" s="18"/>
    </row>
    <row r="144" spans="1:20">
      <c r="A144" s="4">
        <v>140</v>
      </c>
      <c r="B144" s="17"/>
      <c r="C144" s="18"/>
      <c r="D144" s="18"/>
      <c r="E144" s="19"/>
      <c r="F144" s="18"/>
      <c r="G144" s="19"/>
      <c r="H144" s="19"/>
      <c r="I144" s="17">
        <f t="shared" si="2"/>
        <v>0</v>
      </c>
      <c r="J144" s="18"/>
      <c r="K144" s="18"/>
      <c r="L144" s="18"/>
      <c r="M144" s="52"/>
      <c r="N144" s="18"/>
      <c r="O144" s="18"/>
      <c r="P144" s="77"/>
      <c r="Q144" s="18"/>
      <c r="R144" s="18"/>
      <c r="S144" s="18"/>
      <c r="T144" s="18"/>
    </row>
    <row r="145" spans="1:20">
      <c r="A145" s="4">
        <v>141</v>
      </c>
      <c r="B145" s="17"/>
      <c r="C145" s="18"/>
      <c r="D145" s="18"/>
      <c r="E145" s="19"/>
      <c r="F145" s="18"/>
      <c r="G145" s="19"/>
      <c r="H145" s="19"/>
      <c r="I145" s="17">
        <f t="shared" si="2"/>
        <v>0</v>
      </c>
      <c r="J145" s="18"/>
      <c r="K145" s="18"/>
      <c r="L145" s="18"/>
      <c r="M145" s="52"/>
      <c r="N145" s="18"/>
      <c r="O145" s="18"/>
      <c r="P145" s="77"/>
      <c r="Q145" s="18"/>
      <c r="R145" s="18"/>
      <c r="S145" s="18"/>
      <c r="T145" s="18"/>
    </row>
    <row r="146" spans="1:20">
      <c r="A146" s="4">
        <v>142</v>
      </c>
      <c r="B146" s="17"/>
      <c r="C146" s="18"/>
      <c r="D146" s="18"/>
      <c r="E146" s="19"/>
      <c r="F146" s="18"/>
      <c r="G146" s="19"/>
      <c r="H146" s="19"/>
      <c r="I146" s="17">
        <f t="shared" si="2"/>
        <v>0</v>
      </c>
      <c r="J146" s="18"/>
      <c r="K146" s="18"/>
      <c r="L146" s="18"/>
      <c r="M146" s="52"/>
      <c r="N146" s="18"/>
      <c r="O146" s="18"/>
      <c r="P146" s="77"/>
      <c r="Q146" s="18"/>
      <c r="R146" s="18"/>
      <c r="S146" s="18"/>
      <c r="T146" s="18"/>
    </row>
    <row r="147" spans="1:20">
      <c r="A147" s="4">
        <v>143</v>
      </c>
      <c r="B147" s="17"/>
      <c r="C147" s="18"/>
      <c r="D147" s="18"/>
      <c r="E147" s="19"/>
      <c r="F147" s="18"/>
      <c r="G147" s="19"/>
      <c r="H147" s="19"/>
      <c r="I147" s="17">
        <f t="shared" si="2"/>
        <v>0</v>
      </c>
      <c r="J147" s="18"/>
      <c r="K147" s="18"/>
      <c r="L147" s="18"/>
      <c r="M147" s="52"/>
      <c r="N147" s="18"/>
      <c r="O147" s="18"/>
      <c r="P147" s="77"/>
      <c r="Q147" s="18"/>
      <c r="R147" s="18"/>
      <c r="S147" s="18"/>
      <c r="T147" s="18"/>
    </row>
    <row r="148" spans="1:20">
      <c r="A148" s="4">
        <v>144</v>
      </c>
      <c r="B148" s="17"/>
      <c r="C148" s="18"/>
      <c r="D148" s="18"/>
      <c r="E148" s="19"/>
      <c r="F148" s="18"/>
      <c r="G148" s="19"/>
      <c r="H148" s="19"/>
      <c r="I148" s="17">
        <f t="shared" si="2"/>
        <v>0</v>
      </c>
      <c r="J148" s="18"/>
      <c r="K148" s="18"/>
      <c r="L148" s="18"/>
      <c r="M148" s="52"/>
      <c r="N148" s="18"/>
      <c r="O148" s="18"/>
      <c r="P148" s="77"/>
      <c r="Q148" s="18"/>
      <c r="R148" s="18"/>
      <c r="S148" s="18"/>
      <c r="T148" s="18"/>
    </row>
    <row r="149" spans="1:20">
      <c r="A149" s="4">
        <v>145</v>
      </c>
      <c r="B149" s="17"/>
      <c r="C149" s="18"/>
      <c r="D149" s="18"/>
      <c r="E149" s="19"/>
      <c r="F149" s="18"/>
      <c r="G149" s="19"/>
      <c r="H149" s="19"/>
      <c r="I149" s="17">
        <f t="shared" si="2"/>
        <v>0</v>
      </c>
      <c r="J149" s="18"/>
      <c r="K149" s="18"/>
      <c r="L149" s="18"/>
      <c r="M149" s="52"/>
      <c r="N149" s="18"/>
      <c r="O149" s="18"/>
      <c r="P149" s="77"/>
      <c r="Q149" s="18"/>
      <c r="R149" s="18"/>
      <c r="S149" s="18"/>
      <c r="T149" s="18"/>
    </row>
    <row r="150" spans="1:20">
      <c r="A150" s="4">
        <v>146</v>
      </c>
      <c r="B150" s="17"/>
      <c r="C150" s="18"/>
      <c r="D150" s="18"/>
      <c r="E150" s="19"/>
      <c r="F150" s="18"/>
      <c r="G150" s="19"/>
      <c r="H150" s="19"/>
      <c r="I150" s="17">
        <f t="shared" si="2"/>
        <v>0</v>
      </c>
      <c r="J150" s="18"/>
      <c r="K150" s="18"/>
      <c r="L150" s="18"/>
      <c r="M150" s="52"/>
      <c r="N150" s="18"/>
      <c r="O150" s="18"/>
      <c r="P150" s="77"/>
      <c r="Q150" s="18"/>
      <c r="R150" s="18"/>
      <c r="S150" s="18"/>
      <c r="T150" s="18"/>
    </row>
    <row r="151" spans="1:20">
      <c r="A151" s="4">
        <v>147</v>
      </c>
      <c r="B151" s="17"/>
      <c r="C151" s="18"/>
      <c r="D151" s="18"/>
      <c r="E151" s="19"/>
      <c r="F151" s="18"/>
      <c r="G151" s="19"/>
      <c r="H151" s="19"/>
      <c r="I151" s="17">
        <f t="shared" si="2"/>
        <v>0</v>
      </c>
      <c r="J151" s="18"/>
      <c r="K151" s="18"/>
      <c r="L151" s="18"/>
      <c r="M151" s="52"/>
      <c r="N151" s="18"/>
      <c r="O151" s="18"/>
      <c r="P151" s="77"/>
      <c r="Q151" s="18"/>
      <c r="R151" s="18"/>
      <c r="S151" s="18"/>
      <c r="T151" s="18"/>
    </row>
    <row r="152" spans="1:20">
      <c r="A152" s="4">
        <v>148</v>
      </c>
      <c r="B152" s="17"/>
      <c r="C152" s="18"/>
      <c r="D152" s="18"/>
      <c r="E152" s="19"/>
      <c r="F152" s="18"/>
      <c r="G152" s="19"/>
      <c r="H152" s="19"/>
      <c r="I152" s="17">
        <f t="shared" si="2"/>
        <v>0</v>
      </c>
      <c r="J152" s="18"/>
      <c r="K152" s="18"/>
      <c r="L152" s="18"/>
      <c r="M152" s="52"/>
      <c r="N152" s="18"/>
      <c r="O152" s="18"/>
      <c r="P152" s="77"/>
      <c r="Q152" s="18"/>
      <c r="R152" s="18"/>
      <c r="S152" s="18"/>
      <c r="T152" s="18"/>
    </row>
    <row r="153" spans="1:20">
      <c r="A153" s="4">
        <v>149</v>
      </c>
      <c r="B153" s="17"/>
      <c r="C153" s="18"/>
      <c r="D153" s="18"/>
      <c r="E153" s="19"/>
      <c r="F153" s="18"/>
      <c r="G153" s="19"/>
      <c r="H153" s="19"/>
      <c r="I153" s="17">
        <f t="shared" si="2"/>
        <v>0</v>
      </c>
      <c r="J153" s="18"/>
      <c r="K153" s="18"/>
      <c r="L153" s="18"/>
      <c r="M153" s="52"/>
      <c r="N153" s="18"/>
      <c r="O153" s="18"/>
      <c r="P153" s="77"/>
      <c r="Q153" s="18"/>
      <c r="R153" s="18"/>
      <c r="S153" s="18"/>
      <c r="T153" s="18"/>
    </row>
    <row r="154" spans="1:20">
      <c r="A154" s="4">
        <v>150</v>
      </c>
      <c r="B154" s="17"/>
      <c r="C154" s="18"/>
      <c r="D154" s="18"/>
      <c r="E154" s="19"/>
      <c r="F154" s="18"/>
      <c r="G154" s="19"/>
      <c r="H154" s="19"/>
      <c r="I154" s="17">
        <f t="shared" si="2"/>
        <v>0</v>
      </c>
      <c r="J154" s="18"/>
      <c r="K154" s="18"/>
      <c r="L154" s="18"/>
      <c r="M154" s="52"/>
      <c r="N154" s="18"/>
      <c r="O154" s="18"/>
      <c r="P154" s="77"/>
      <c r="Q154" s="18"/>
      <c r="R154" s="18"/>
      <c r="S154" s="18"/>
      <c r="T154" s="18"/>
    </row>
    <row r="155" spans="1:20">
      <c r="A155" s="4">
        <v>151</v>
      </c>
      <c r="B155" s="17"/>
      <c r="C155" s="18"/>
      <c r="D155" s="18"/>
      <c r="E155" s="19"/>
      <c r="F155" s="18"/>
      <c r="G155" s="19"/>
      <c r="H155" s="19"/>
      <c r="I155" s="17">
        <f t="shared" si="2"/>
        <v>0</v>
      </c>
      <c r="J155" s="18"/>
      <c r="K155" s="18"/>
      <c r="L155" s="18"/>
      <c r="M155" s="52"/>
      <c r="N155" s="18"/>
      <c r="O155" s="18"/>
      <c r="P155" s="77"/>
      <c r="Q155" s="18"/>
      <c r="R155" s="18"/>
      <c r="S155" s="18"/>
      <c r="T155" s="18"/>
    </row>
    <row r="156" spans="1:20">
      <c r="A156" s="4">
        <v>152</v>
      </c>
      <c r="B156" s="17"/>
      <c r="C156" s="18"/>
      <c r="D156" s="18"/>
      <c r="E156" s="19"/>
      <c r="F156" s="18"/>
      <c r="G156" s="19"/>
      <c r="H156" s="19"/>
      <c r="I156" s="17">
        <f t="shared" si="2"/>
        <v>0</v>
      </c>
      <c r="J156" s="18"/>
      <c r="K156" s="18"/>
      <c r="L156" s="18"/>
      <c r="M156" s="52"/>
      <c r="N156" s="18"/>
      <c r="O156" s="18"/>
      <c r="P156" s="77"/>
      <c r="Q156" s="18"/>
      <c r="R156" s="18"/>
      <c r="S156" s="18"/>
      <c r="T156" s="18"/>
    </row>
    <row r="157" spans="1:20">
      <c r="A157" s="4">
        <v>153</v>
      </c>
      <c r="B157" s="17"/>
      <c r="C157" s="18"/>
      <c r="D157" s="18"/>
      <c r="E157" s="19"/>
      <c r="F157" s="18"/>
      <c r="G157" s="19"/>
      <c r="H157" s="19"/>
      <c r="I157" s="17">
        <f t="shared" si="2"/>
        <v>0</v>
      </c>
      <c r="J157" s="18"/>
      <c r="K157" s="18"/>
      <c r="L157" s="18"/>
      <c r="M157" s="52"/>
      <c r="N157" s="18"/>
      <c r="O157" s="18"/>
      <c r="P157" s="77"/>
      <c r="Q157" s="18"/>
      <c r="R157" s="18"/>
      <c r="S157" s="18"/>
      <c r="T157" s="18"/>
    </row>
    <row r="158" spans="1:20">
      <c r="A158" s="4">
        <v>154</v>
      </c>
      <c r="B158" s="17"/>
      <c r="C158" s="18"/>
      <c r="D158" s="18"/>
      <c r="E158" s="19"/>
      <c r="F158" s="18"/>
      <c r="G158" s="19"/>
      <c r="H158" s="19"/>
      <c r="I158" s="17">
        <f t="shared" si="2"/>
        <v>0</v>
      </c>
      <c r="J158" s="18"/>
      <c r="K158" s="18"/>
      <c r="L158" s="18"/>
      <c r="M158" s="52"/>
      <c r="N158" s="18"/>
      <c r="O158" s="18"/>
      <c r="P158" s="77"/>
      <c r="Q158" s="18"/>
      <c r="R158" s="18"/>
      <c r="S158" s="18"/>
      <c r="T158" s="18"/>
    </row>
    <row r="159" spans="1:20">
      <c r="A159" s="4">
        <v>155</v>
      </c>
      <c r="B159" s="17"/>
      <c r="C159" s="18"/>
      <c r="D159" s="18"/>
      <c r="E159" s="19"/>
      <c r="F159" s="18"/>
      <c r="G159" s="19"/>
      <c r="H159" s="19"/>
      <c r="I159" s="17">
        <f t="shared" si="2"/>
        <v>0</v>
      </c>
      <c r="J159" s="18"/>
      <c r="K159" s="18"/>
      <c r="L159" s="18"/>
      <c r="M159" s="52"/>
      <c r="N159" s="18"/>
      <c r="O159" s="18"/>
      <c r="P159" s="77"/>
      <c r="Q159" s="18"/>
      <c r="R159" s="18"/>
      <c r="S159" s="18"/>
      <c r="T159" s="18"/>
    </row>
    <row r="160" spans="1:20">
      <c r="A160" s="4">
        <v>156</v>
      </c>
      <c r="B160" s="17"/>
      <c r="C160" s="18"/>
      <c r="D160" s="18"/>
      <c r="E160" s="19"/>
      <c r="F160" s="18"/>
      <c r="G160" s="19"/>
      <c r="H160" s="19"/>
      <c r="I160" s="17">
        <f t="shared" si="2"/>
        <v>0</v>
      </c>
      <c r="J160" s="18"/>
      <c r="K160" s="18"/>
      <c r="L160" s="18"/>
      <c r="M160" s="52"/>
      <c r="N160" s="18"/>
      <c r="O160" s="18"/>
      <c r="P160" s="77"/>
      <c r="Q160" s="18"/>
      <c r="R160" s="18"/>
      <c r="S160" s="18"/>
      <c r="T160" s="18"/>
    </row>
    <row r="161" spans="1:20">
      <c r="A161" s="4">
        <v>157</v>
      </c>
      <c r="B161" s="17"/>
      <c r="C161" s="18"/>
      <c r="D161" s="18"/>
      <c r="E161" s="19"/>
      <c r="F161" s="18"/>
      <c r="G161" s="19"/>
      <c r="H161" s="19"/>
      <c r="I161" s="17">
        <f t="shared" si="2"/>
        <v>0</v>
      </c>
      <c r="J161" s="18"/>
      <c r="K161" s="18"/>
      <c r="L161" s="18"/>
      <c r="M161" s="52"/>
      <c r="N161" s="18"/>
      <c r="O161" s="18"/>
      <c r="P161" s="77"/>
      <c r="Q161" s="18"/>
      <c r="R161" s="18"/>
      <c r="S161" s="18"/>
      <c r="T161" s="18"/>
    </row>
    <row r="162" spans="1:20">
      <c r="A162" s="4">
        <v>158</v>
      </c>
      <c r="B162" s="17"/>
      <c r="C162" s="18"/>
      <c r="D162" s="18"/>
      <c r="E162" s="19"/>
      <c r="F162" s="18"/>
      <c r="G162" s="19"/>
      <c r="H162" s="19"/>
      <c r="I162" s="17">
        <f t="shared" si="2"/>
        <v>0</v>
      </c>
      <c r="J162" s="18"/>
      <c r="K162" s="18"/>
      <c r="L162" s="18"/>
      <c r="M162" s="52"/>
      <c r="N162" s="18"/>
      <c r="O162" s="18"/>
      <c r="P162" s="77"/>
      <c r="Q162" s="18"/>
      <c r="R162" s="18"/>
      <c r="S162" s="18"/>
      <c r="T162" s="18"/>
    </row>
    <row r="163" spans="1:20">
      <c r="A163" s="4">
        <v>159</v>
      </c>
      <c r="B163" s="17"/>
      <c r="C163" s="18"/>
      <c r="D163" s="18"/>
      <c r="E163" s="19"/>
      <c r="F163" s="18"/>
      <c r="G163" s="19"/>
      <c r="H163" s="19"/>
      <c r="I163" s="17">
        <f t="shared" si="2"/>
        <v>0</v>
      </c>
      <c r="J163" s="18"/>
      <c r="K163" s="18"/>
      <c r="L163" s="18"/>
      <c r="M163" s="52"/>
      <c r="N163" s="18"/>
      <c r="O163" s="18"/>
      <c r="P163" s="77"/>
      <c r="Q163" s="18"/>
      <c r="R163" s="18"/>
      <c r="S163" s="18"/>
      <c r="T163" s="18"/>
    </row>
    <row r="164" spans="1:20">
      <c r="A164" s="4">
        <v>160</v>
      </c>
      <c r="B164" s="17"/>
      <c r="C164" s="18"/>
      <c r="D164" s="18"/>
      <c r="E164" s="19"/>
      <c r="F164" s="18"/>
      <c r="G164" s="19"/>
      <c r="H164" s="19"/>
      <c r="I164" s="17">
        <f t="shared" si="2"/>
        <v>0</v>
      </c>
      <c r="J164" s="18"/>
      <c r="K164" s="18"/>
      <c r="L164" s="18"/>
      <c r="M164" s="52"/>
      <c r="N164" s="18"/>
      <c r="O164" s="18"/>
      <c r="P164" s="77"/>
      <c r="Q164" s="18"/>
      <c r="R164" s="18"/>
      <c r="S164" s="18"/>
      <c r="T164" s="18"/>
    </row>
    <row r="165" spans="1:20">
      <c r="A165" s="3" t="s">
        <v>11</v>
      </c>
      <c r="B165" s="41"/>
      <c r="C165" s="3">
        <f>COUNTIFS(C5:C164,"*")</f>
        <v>61</v>
      </c>
      <c r="D165" s="3"/>
      <c r="E165" s="13"/>
      <c r="F165" s="3"/>
      <c r="G165" s="13">
        <f>SUM(G5:G164)</f>
        <v>2961</v>
      </c>
      <c r="H165" s="13">
        <f>SUM(H5:H164)</f>
        <v>3217</v>
      </c>
      <c r="I165" s="13">
        <f>SUM(I5:I164)</f>
        <v>6178</v>
      </c>
      <c r="J165" s="3"/>
      <c r="K165" s="7"/>
      <c r="L165" s="21"/>
      <c r="M165" s="94"/>
      <c r="N165" s="7"/>
      <c r="O165" s="7"/>
      <c r="P165" s="14"/>
      <c r="Q165" s="3"/>
      <c r="R165" s="3"/>
      <c r="S165" s="3"/>
      <c r="T165" s="12"/>
    </row>
    <row r="166" spans="1:20">
      <c r="A166" s="46" t="s">
        <v>69</v>
      </c>
      <c r="B166" s="10">
        <f>COUNTIF(B$5:B$164,"Team 1")</f>
        <v>30</v>
      </c>
      <c r="C166" s="46" t="s">
        <v>29</v>
      </c>
      <c r="D166" s="10">
        <f>COUNTIF(D5:D164,"Anganwadi")</f>
        <v>24</v>
      </c>
    </row>
    <row r="167" spans="1:20">
      <c r="A167" s="46" t="s">
        <v>70</v>
      </c>
      <c r="B167" s="10">
        <f>COUNTIF(B$6:B$164,"Team 2")</f>
        <v>31</v>
      </c>
      <c r="C167" s="46" t="s">
        <v>27</v>
      </c>
      <c r="D167" s="10">
        <f>COUNTIF(D5:D164,"School")</f>
        <v>36</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55118110236220474" header="0.31496062992125984" footer="0.19685039370078741"/>
  <pageSetup paperSize="5" scale="56"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65" activePane="bottomRight" state="frozen"/>
      <selection pane="topRight" activeCell="C1" sqref="C1"/>
      <selection pane="bottomLeft" activeCell="A5" sqref="A5"/>
      <selection pane="bottomRight" activeCell="M10" sqref="M10"/>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65</v>
      </c>
      <c r="B1" s="231"/>
      <c r="C1" s="231"/>
      <c r="D1" s="232"/>
      <c r="E1" s="232"/>
      <c r="F1" s="232"/>
      <c r="G1" s="232"/>
      <c r="H1" s="232"/>
      <c r="I1" s="232"/>
      <c r="J1" s="232"/>
      <c r="K1" s="232"/>
      <c r="L1" s="232"/>
      <c r="M1" s="232"/>
      <c r="N1" s="232"/>
      <c r="O1" s="232"/>
      <c r="P1" s="232"/>
      <c r="Q1" s="232"/>
      <c r="R1" s="232"/>
      <c r="S1" s="232"/>
    </row>
    <row r="2" spans="1:20">
      <c r="A2" s="235" t="s">
        <v>63</v>
      </c>
      <c r="B2" s="236"/>
      <c r="C2" s="236"/>
      <c r="D2" s="25">
        <v>43586</v>
      </c>
      <c r="E2" s="22"/>
      <c r="F2" s="22"/>
      <c r="G2" s="22"/>
      <c r="H2" s="22"/>
      <c r="I2" s="22"/>
      <c r="J2" s="22"/>
      <c r="K2" s="22"/>
      <c r="L2" s="22"/>
      <c r="M2" s="22"/>
      <c r="N2" s="22"/>
      <c r="O2" s="22"/>
      <c r="P2" s="22"/>
      <c r="Q2" s="22"/>
      <c r="R2" s="22"/>
      <c r="S2" s="22"/>
    </row>
    <row r="3" spans="1:20" ht="24" customHeight="1">
      <c r="A3" s="237" t="s">
        <v>14</v>
      </c>
      <c r="B3" s="233" t="s">
        <v>68</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ht="36">
      <c r="A5" s="4">
        <v>1</v>
      </c>
      <c r="B5" s="17" t="s">
        <v>69</v>
      </c>
      <c r="C5" s="140" t="s">
        <v>335</v>
      </c>
      <c r="D5" s="18" t="s">
        <v>27</v>
      </c>
      <c r="E5" s="97">
        <v>18080314807</v>
      </c>
      <c r="F5" s="52" t="s">
        <v>95</v>
      </c>
      <c r="G5" s="97">
        <v>231</v>
      </c>
      <c r="H5" s="97">
        <v>209</v>
      </c>
      <c r="I5" s="17">
        <f>+G5+H5</f>
        <v>440</v>
      </c>
      <c r="J5" s="136">
        <v>9854348838</v>
      </c>
      <c r="K5" s="116" t="s">
        <v>113</v>
      </c>
      <c r="L5" s="116" t="s">
        <v>185</v>
      </c>
      <c r="M5" s="116">
        <v>9864225287</v>
      </c>
      <c r="N5" s="116" t="s">
        <v>327</v>
      </c>
      <c r="O5" s="116">
        <v>8011468009</v>
      </c>
      <c r="P5" s="144">
        <v>43587</v>
      </c>
      <c r="Q5" s="101" t="s">
        <v>115</v>
      </c>
      <c r="R5" s="70" t="s">
        <v>181</v>
      </c>
      <c r="S5" s="52" t="s">
        <v>210</v>
      </c>
      <c r="T5" s="149" t="s">
        <v>429</v>
      </c>
    </row>
    <row r="6" spans="1:20" ht="22.5">
      <c r="A6" s="4">
        <v>2</v>
      </c>
      <c r="B6" s="17" t="s">
        <v>69</v>
      </c>
      <c r="C6" s="141" t="s">
        <v>336</v>
      </c>
      <c r="D6" s="18" t="s">
        <v>27</v>
      </c>
      <c r="E6" s="97">
        <v>18080318501</v>
      </c>
      <c r="F6" s="52" t="s">
        <v>95</v>
      </c>
      <c r="G6" s="97">
        <v>60</v>
      </c>
      <c r="H6" s="97">
        <v>69</v>
      </c>
      <c r="I6" s="17">
        <f>+G6+H6</f>
        <v>129</v>
      </c>
      <c r="J6" s="136">
        <v>9854711026</v>
      </c>
      <c r="K6" s="61" t="s">
        <v>406</v>
      </c>
      <c r="L6" s="63" t="s">
        <v>407</v>
      </c>
      <c r="M6" s="60">
        <v>9401452448</v>
      </c>
      <c r="N6" s="62" t="s">
        <v>167</v>
      </c>
      <c r="O6" s="60">
        <v>9706623839</v>
      </c>
      <c r="P6" s="144">
        <v>43588</v>
      </c>
      <c r="Q6" s="101" t="s">
        <v>99</v>
      </c>
      <c r="R6" s="70" t="s">
        <v>177</v>
      </c>
      <c r="S6" s="52" t="s">
        <v>210</v>
      </c>
      <c r="T6" s="146">
        <v>42600</v>
      </c>
    </row>
    <row r="7" spans="1:20" ht="22.5">
      <c r="A7" s="4">
        <v>3</v>
      </c>
      <c r="B7" s="17" t="s">
        <v>69</v>
      </c>
      <c r="C7" s="141" t="s">
        <v>337</v>
      </c>
      <c r="D7" s="18" t="s">
        <v>27</v>
      </c>
      <c r="E7" s="97">
        <v>18080318502</v>
      </c>
      <c r="F7" s="52" t="s">
        <v>95</v>
      </c>
      <c r="G7" s="97">
        <v>50</v>
      </c>
      <c r="H7" s="97">
        <v>42</v>
      </c>
      <c r="I7" s="17">
        <f t="shared" ref="I7:I70" si="0">+G7+H7</f>
        <v>92</v>
      </c>
      <c r="J7" s="136">
        <v>9577535936</v>
      </c>
      <c r="K7" s="61" t="s">
        <v>406</v>
      </c>
      <c r="L7" s="63" t="s">
        <v>407</v>
      </c>
      <c r="M7" s="60">
        <v>9401452448</v>
      </c>
      <c r="N7" s="62" t="s">
        <v>167</v>
      </c>
      <c r="O7" s="60">
        <v>9706623839</v>
      </c>
      <c r="P7" s="144">
        <v>43589</v>
      </c>
      <c r="Q7" s="101" t="s">
        <v>116</v>
      </c>
      <c r="R7" s="70" t="s">
        <v>177</v>
      </c>
      <c r="S7" s="52" t="s">
        <v>210</v>
      </c>
      <c r="T7" s="146">
        <v>42601</v>
      </c>
    </row>
    <row r="8" spans="1:20" ht="30">
      <c r="A8" s="4">
        <v>4</v>
      </c>
      <c r="B8" s="17" t="s">
        <v>69</v>
      </c>
      <c r="C8" s="140" t="s">
        <v>338</v>
      </c>
      <c r="D8" s="18" t="s">
        <v>27</v>
      </c>
      <c r="E8" s="97">
        <v>18080315601</v>
      </c>
      <c r="F8" s="52" t="s">
        <v>95</v>
      </c>
      <c r="G8" s="97">
        <v>100</v>
      </c>
      <c r="H8" s="97">
        <v>110</v>
      </c>
      <c r="I8" s="17">
        <f t="shared" si="0"/>
        <v>210</v>
      </c>
      <c r="J8" s="136">
        <v>9435088153</v>
      </c>
      <c r="K8" s="60" t="s">
        <v>126</v>
      </c>
      <c r="L8" s="60" t="s">
        <v>127</v>
      </c>
      <c r="M8" s="60">
        <v>9859164553</v>
      </c>
      <c r="N8" s="60" t="s">
        <v>200</v>
      </c>
      <c r="O8" s="60">
        <v>9859508901</v>
      </c>
      <c r="P8" s="144">
        <v>43591</v>
      </c>
      <c r="Q8" s="101" t="s">
        <v>100</v>
      </c>
      <c r="R8" s="70" t="s">
        <v>159</v>
      </c>
      <c r="S8" s="52" t="s">
        <v>210</v>
      </c>
      <c r="T8" s="146">
        <v>42602</v>
      </c>
    </row>
    <row r="9" spans="1:20" ht="30">
      <c r="A9" s="4">
        <v>5</v>
      </c>
      <c r="B9" s="17" t="s">
        <v>69</v>
      </c>
      <c r="C9" s="140" t="s">
        <v>339</v>
      </c>
      <c r="D9" s="18" t="s">
        <v>27</v>
      </c>
      <c r="E9" s="97">
        <v>18080312705</v>
      </c>
      <c r="F9" s="52" t="s">
        <v>95</v>
      </c>
      <c r="G9" s="97">
        <v>65</v>
      </c>
      <c r="H9" s="97">
        <v>50</v>
      </c>
      <c r="I9" s="17">
        <f t="shared" si="0"/>
        <v>115</v>
      </c>
      <c r="J9" s="136">
        <v>9613440690</v>
      </c>
      <c r="K9" s="116" t="s">
        <v>408</v>
      </c>
      <c r="L9" s="116" t="s">
        <v>145</v>
      </c>
      <c r="M9" s="61"/>
      <c r="N9" s="116" t="s">
        <v>196</v>
      </c>
      <c r="O9" s="116">
        <v>9613583088</v>
      </c>
      <c r="P9" s="144">
        <v>43592</v>
      </c>
      <c r="Q9" s="101" t="s">
        <v>98</v>
      </c>
      <c r="R9" s="70" t="s">
        <v>158</v>
      </c>
      <c r="S9" s="52" t="s">
        <v>210</v>
      </c>
      <c r="T9" s="146">
        <v>42605</v>
      </c>
    </row>
    <row r="10" spans="1:20" ht="30">
      <c r="A10" s="4">
        <v>6</v>
      </c>
      <c r="B10" s="17" t="s">
        <v>69</v>
      </c>
      <c r="C10" s="140" t="s">
        <v>340</v>
      </c>
      <c r="D10" s="18" t="s">
        <v>27</v>
      </c>
      <c r="E10" s="97">
        <v>18080312701</v>
      </c>
      <c r="F10" s="52" t="s">
        <v>95</v>
      </c>
      <c r="G10" s="97">
        <v>84</v>
      </c>
      <c r="H10" s="97">
        <v>90</v>
      </c>
      <c r="I10" s="17">
        <f t="shared" si="0"/>
        <v>174</v>
      </c>
      <c r="J10" s="136">
        <v>9859092771</v>
      </c>
      <c r="K10" s="116" t="s">
        <v>408</v>
      </c>
      <c r="L10" s="116" t="s">
        <v>145</v>
      </c>
      <c r="M10" s="61"/>
      <c r="N10" s="60" t="s">
        <v>198</v>
      </c>
      <c r="O10" s="60">
        <v>9854489008</v>
      </c>
      <c r="P10" s="144">
        <v>43593</v>
      </c>
      <c r="Q10" s="101" t="s">
        <v>101</v>
      </c>
      <c r="R10" s="70" t="s">
        <v>159</v>
      </c>
      <c r="S10" s="52" t="s">
        <v>210</v>
      </c>
      <c r="T10" s="146">
        <v>42606</v>
      </c>
    </row>
    <row r="11" spans="1:20" ht="30">
      <c r="A11" s="4">
        <v>7</v>
      </c>
      <c r="B11" s="17" t="s">
        <v>69</v>
      </c>
      <c r="C11" s="140" t="s">
        <v>341</v>
      </c>
      <c r="D11" s="18" t="s">
        <v>27</v>
      </c>
      <c r="E11" s="97">
        <v>18080302402</v>
      </c>
      <c r="F11" s="52" t="s">
        <v>95</v>
      </c>
      <c r="G11" s="97">
        <v>51</v>
      </c>
      <c r="H11" s="97">
        <v>50</v>
      </c>
      <c r="I11" s="17">
        <f t="shared" si="0"/>
        <v>101</v>
      </c>
      <c r="J11" s="136">
        <v>9854643453</v>
      </c>
      <c r="K11" s="60" t="s">
        <v>321</v>
      </c>
      <c r="L11" s="60" t="s">
        <v>409</v>
      </c>
      <c r="M11" s="60">
        <v>9854751356</v>
      </c>
      <c r="N11" s="60" t="s">
        <v>410</v>
      </c>
      <c r="O11" s="60">
        <v>9859746697</v>
      </c>
      <c r="P11" s="144">
        <v>43594</v>
      </c>
      <c r="Q11" s="101" t="s">
        <v>115</v>
      </c>
      <c r="R11" s="70" t="s">
        <v>179</v>
      </c>
      <c r="S11" s="52" t="s">
        <v>210</v>
      </c>
      <c r="T11" s="146">
        <v>42608</v>
      </c>
    </row>
    <row r="12" spans="1:20" ht="30">
      <c r="A12" s="4">
        <v>8</v>
      </c>
      <c r="B12" s="17" t="s">
        <v>69</v>
      </c>
      <c r="C12" s="140" t="s">
        <v>342</v>
      </c>
      <c r="D12" s="18" t="s">
        <v>27</v>
      </c>
      <c r="E12" s="97">
        <v>18080301607</v>
      </c>
      <c r="F12" s="52" t="s">
        <v>95</v>
      </c>
      <c r="G12" s="97">
        <v>44</v>
      </c>
      <c r="H12" s="97">
        <v>42</v>
      </c>
      <c r="I12" s="17">
        <f t="shared" si="0"/>
        <v>86</v>
      </c>
      <c r="J12" s="136">
        <v>9577886507</v>
      </c>
      <c r="K12" s="60" t="s">
        <v>102</v>
      </c>
      <c r="L12" s="60" t="s">
        <v>411</v>
      </c>
      <c r="M12" s="60">
        <v>9401452451</v>
      </c>
      <c r="N12" s="60" t="s">
        <v>412</v>
      </c>
      <c r="O12" s="60">
        <v>9859976882</v>
      </c>
      <c r="P12" s="144">
        <v>43595</v>
      </c>
      <c r="Q12" s="101" t="s">
        <v>99</v>
      </c>
      <c r="R12" s="145" t="s">
        <v>179</v>
      </c>
      <c r="S12" s="52" t="s">
        <v>210</v>
      </c>
      <c r="T12" s="147">
        <v>42717</v>
      </c>
    </row>
    <row r="13" spans="1:20" ht="30">
      <c r="A13" s="4">
        <v>9</v>
      </c>
      <c r="B13" s="17" t="s">
        <v>69</v>
      </c>
      <c r="C13" s="142" t="s">
        <v>343</v>
      </c>
      <c r="D13" s="18" t="s">
        <v>27</v>
      </c>
      <c r="E13" s="97">
        <v>18080302005</v>
      </c>
      <c r="F13" s="52" t="s">
        <v>95</v>
      </c>
      <c r="G13" s="97">
        <v>32</v>
      </c>
      <c r="H13" s="97">
        <v>28</v>
      </c>
      <c r="I13" s="17">
        <f t="shared" si="0"/>
        <v>60</v>
      </c>
      <c r="J13" s="136">
        <v>9706612855</v>
      </c>
      <c r="K13" s="60" t="s">
        <v>102</v>
      </c>
      <c r="L13" s="60" t="s">
        <v>103</v>
      </c>
      <c r="M13" s="60">
        <v>9435021934</v>
      </c>
      <c r="N13" s="60" t="s">
        <v>104</v>
      </c>
      <c r="O13" s="60">
        <v>7399952455</v>
      </c>
      <c r="P13" s="144">
        <v>43595</v>
      </c>
      <c r="Q13" s="101" t="s">
        <v>99</v>
      </c>
      <c r="R13" s="145" t="s">
        <v>159</v>
      </c>
      <c r="S13" s="52" t="s">
        <v>210</v>
      </c>
      <c r="T13" s="147">
        <v>42717</v>
      </c>
    </row>
    <row r="14" spans="1:20">
      <c r="A14" s="4">
        <v>10</v>
      </c>
      <c r="B14" s="17" t="s">
        <v>69</v>
      </c>
      <c r="C14" s="142" t="s">
        <v>344</v>
      </c>
      <c r="D14" s="18" t="s">
        <v>27</v>
      </c>
      <c r="E14" s="97">
        <v>18080320502</v>
      </c>
      <c r="F14" s="52" t="s">
        <v>95</v>
      </c>
      <c r="G14" s="97">
        <v>46</v>
      </c>
      <c r="H14" s="97">
        <v>55</v>
      </c>
      <c r="I14" s="17">
        <f t="shared" si="0"/>
        <v>101</v>
      </c>
      <c r="J14" s="136">
        <v>9854350106</v>
      </c>
      <c r="K14" s="60" t="s">
        <v>149</v>
      </c>
      <c r="L14" s="60" t="s">
        <v>124</v>
      </c>
      <c r="M14" s="60">
        <v>9954801489</v>
      </c>
      <c r="N14" s="62" t="s">
        <v>200</v>
      </c>
      <c r="O14" s="60">
        <v>9854117301</v>
      </c>
      <c r="P14" s="144">
        <v>43596</v>
      </c>
      <c r="Q14" s="101" t="s">
        <v>116</v>
      </c>
      <c r="R14" s="70" t="s">
        <v>159</v>
      </c>
      <c r="S14" s="52" t="s">
        <v>210</v>
      </c>
      <c r="T14" s="147">
        <v>42718</v>
      </c>
    </row>
    <row r="15" spans="1:20" ht="30">
      <c r="A15" s="4">
        <v>11</v>
      </c>
      <c r="B15" s="17" t="s">
        <v>69</v>
      </c>
      <c r="C15" s="142" t="s">
        <v>345</v>
      </c>
      <c r="D15" s="18" t="s">
        <v>27</v>
      </c>
      <c r="E15" s="97">
        <v>18080311414</v>
      </c>
      <c r="F15" s="52" t="s">
        <v>95</v>
      </c>
      <c r="G15" s="97">
        <v>34</v>
      </c>
      <c r="H15" s="97">
        <v>40</v>
      </c>
      <c r="I15" s="17">
        <f t="shared" si="0"/>
        <v>74</v>
      </c>
      <c r="J15" s="136">
        <v>7002901798</v>
      </c>
      <c r="K15" s="60" t="s">
        <v>111</v>
      </c>
      <c r="L15" s="60" t="s">
        <v>128</v>
      </c>
      <c r="M15" s="60">
        <v>9401452447</v>
      </c>
      <c r="N15" s="60" t="s">
        <v>165</v>
      </c>
      <c r="O15" s="60">
        <v>9859115179</v>
      </c>
      <c r="P15" s="144">
        <v>43598</v>
      </c>
      <c r="Q15" s="101" t="s">
        <v>100</v>
      </c>
      <c r="R15" s="70" t="s">
        <v>176</v>
      </c>
      <c r="S15" s="52" t="s">
        <v>210</v>
      </c>
      <c r="T15" s="147">
        <v>42718</v>
      </c>
    </row>
    <row r="16" spans="1:20" ht="30">
      <c r="A16" s="4">
        <v>12</v>
      </c>
      <c r="B16" s="17" t="s">
        <v>69</v>
      </c>
      <c r="C16" s="142" t="s">
        <v>346</v>
      </c>
      <c r="D16" s="18" t="s">
        <v>27</v>
      </c>
      <c r="E16" s="97">
        <v>18080309404</v>
      </c>
      <c r="F16" s="52" t="s">
        <v>95</v>
      </c>
      <c r="G16" s="97">
        <v>12</v>
      </c>
      <c r="H16" s="97">
        <v>13</v>
      </c>
      <c r="I16" s="17">
        <f t="shared" si="0"/>
        <v>25</v>
      </c>
      <c r="J16" s="136">
        <v>9859187991</v>
      </c>
      <c r="K16" s="60" t="s">
        <v>164</v>
      </c>
      <c r="L16" s="60" t="s">
        <v>232</v>
      </c>
      <c r="M16" s="60">
        <v>9577018041</v>
      </c>
      <c r="N16" s="60" t="s">
        <v>413</v>
      </c>
      <c r="O16" s="60">
        <v>9859132467</v>
      </c>
      <c r="P16" s="144">
        <v>43599</v>
      </c>
      <c r="Q16" s="101" t="s">
        <v>98</v>
      </c>
      <c r="R16" s="70" t="s">
        <v>173</v>
      </c>
      <c r="S16" s="52" t="s">
        <v>210</v>
      </c>
      <c r="T16" s="147">
        <v>42719</v>
      </c>
    </row>
    <row r="17" spans="1:20">
      <c r="A17" s="4">
        <v>13</v>
      </c>
      <c r="B17" s="17" t="s">
        <v>69</v>
      </c>
      <c r="C17" s="142" t="s">
        <v>347</v>
      </c>
      <c r="D17" s="18" t="s">
        <v>27</v>
      </c>
      <c r="E17" s="97">
        <v>18080300507</v>
      </c>
      <c r="F17" s="52" t="s">
        <v>95</v>
      </c>
      <c r="G17" s="97">
        <v>52</v>
      </c>
      <c r="H17" s="97">
        <v>60</v>
      </c>
      <c r="I17" s="17">
        <f t="shared" si="0"/>
        <v>112</v>
      </c>
      <c r="J17" s="136">
        <v>7002813151</v>
      </c>
      <c r="K17" s="60" t="s">
        <v>109</v>
      </c>
      <c r="L17" s="60" t="s">
        <v>110</v>
      </c>
      <c r="M17" s="60">
        <v>9854428753</v>
      </c>
      <c r="N17" s="60" t="s">
        <v>414</v>
      </c>
      <c r="O17" s="60">
        <v>9577029159</v>
      </c>
      <c r="P17" s="144">
        <v>43600</v>
      </c>
      <c r="Q17" s="101" t="s">
        <v>101</v>
      </c>
      <c r="R17" s="70" t="s">
        <v>180</v>
      </c>
      <c r="S17" s="52" t="s">
        <v>210</v>
      </c>
      <c r="T17" s="147">
        <v>42719</v>
      </c>
    </row>
    <row r="18" spans="1:20" ht="30">
      <c r="A18" s="4">
        <v>14</v>
      </c>
      <c r="B18" s="17" t="s">
        <v>69</v>
      </c>
      <c r="C18" s="142" t="s">
        <v>348</v>
      </c>
      <c r="D18" s="18" t="s">
        <v>27</v>
      </c>
      <c r="E18" s="97">
        <v>18080313701</v>
      </c>
      <c r="F18" s="52" t="s">
        <v>95</v>
      </c>
      <c r="G18" s="97">
        <v>66</v>
      </c>
      <c r="H18" s="97">
        <v>60</v>
      </c>
      <c r="I18" s="17">
        <f t="shared" si="0"/>
        <v>126</v>
      </c>
      <c r="J18" s="136">
        <v>9859182389</v>
      </c>
      <c r="K18" s="60" t="s">
        <v>415</v>
      </c>
      <c r="L18" s="60" t="s">
        <v>151</v>
      </c>
      <c r="M18" s="60">
        <v>9706752723</v>
      </c>
      <c r="N18" s="60" t="s">
        <v>416</v>
      </c>
      <c r="O18" s="60">
        <v>8752049790</v>
      </c>
      <c r="P18" s="144">
        <v>43601</v>
      </c>
      <c r="Q18" s="101" t="s">
        <v>115</v>
      </c>
      <c r="R18" s="70" t="s">
        <v>180</v>
      </c>
      <c r="S18" s="52" t="s">
        <v>210</v>
      </c>
      <c r="T18" s="147">
        <v>42720</v>
      </c>
    </row>
    <row r="19" spans="1:20" ht="30">
      <c r="A19" s="4">
        <v>15</v>
      </c>
      <c r="B19" s="17" t="s">
        <v>69</v>
      </c>
      <c r="C19" s="142" t="s">
        <v>349</v>
      </c>
      <c r="D19" s="18" t="s">
        <v>27</v>
      </c>
      <c r="E19" s="97">
        <v>18080320501</v>
      </c>
      <c r="F19" s="52" t="s">
        <v>95</v>
      </c>
      <c r="G19" s="97">
        <v>110</v>
      </c>
      <c r="H19" s="97">
        <v>120</v>
      </c>
      <c r="I19" s="17">
        <f t="shared" si="0"/>
        <v>230</v>
      </c>
      <c r="J19" s="136">
        <v>9854315886</v>
      </c>
      <c r="K19" s="60" t="s">
        <v>150</v>
      </c>
      <c r="L19" s="60" t="s">
        <v>301</v>
      </c>
      <c r="M19" s="60">
        <v>9854174856</v>
      </c>
      <c r="N19" s="60" t="s">
        <v>204</v>
      </c>
      <c r="O19" s="60">
        <v>9577891818</v>
      </c>
      <c r="P19" s="144">
        <v>43602</v>
      </c>
      <c r="Q19" s="101" t="s">
        <v>99</v>
      </c>
      <c r="R19" s="70" t="s">
        <v>226</v>
      </c>
      <c r="S19" s="52" t="s">
        <v>210</v>
      </c>
      <c r="T19" s="147">
        <v>42720</v>
      </c>
    </row>
    <row r="20" spans="1:20" ht="30">
      <c r="A20" s="4">
        <v>16</v>
      </c>
      <c r="B20" s="17" t="s">
        <v>69</v>
      </c>
      <c r="C20" s="140" t="s">
        <v>350</v>
      </c>
      <c r="D20" s="18" t="s">
        <v>27</v>
      </c>
      <c r="E20" s="97">
        <v>18080308105</v>
      </c>
      <c r="F20" s="52" t="s">
        <v>95</v>
      </c>
      <c r="G20" s="97">
        <v>61</v>
      </c>
      <c r="H20" s="97">
        <v>67</v>
      </c>
      <c r="I20" s="17">
        <f t="shared" si="0"/>
        <v>128</v>
      </c>
      <c r="J20" s="136">
        <v>9854457796</v>
      </c>
      <c r="K20" s="60" t="s">
        <v>229</v>
      </c>
      <c r="L20" s="60" t="s">
        <v>217</v>
      </c>
      <c r="M20" s="60">
        <v>9854701298</v>
      </c>
      <c r="N20" s="60" t="s">
        <v>213</v>
      </c>
      <c r="O20" s="60">
        <v>9854963922</v>
      </c>
      <c r="P20" s="144">
        <v>43605</v>
      </c>
      <c r="Q20" s="101" t="s">
        <v>100</v>
      </c>
      <c r="R20" s="70" t="s">
        <v>175</v>
      </c>
      <c r="S20" s="52" t="s">
        <v>210</v>
      </c>
      <c r="T20" s="147">
        <v>42721</v>
      </c>
    </row>
    <row r="21" spans="1:20" ht="30">
      <c r="A21" s="4">
        <v>17</v>
      </c>
      <c r="B21" s="17" t="s">
        <v>69</v>
      </c>
      <c r="C21" s="140" t="s">
        <v>351</v>
      </c>
      <c r="D21" s="18" t="s">
        <v>27</v>
      </c>
      <c r="E21" s="97">
        <v>18080311501</v>
      </c>
      <c r="F21" s="52" t="s">
        <v>95</v>
      </c>
      <c r="G21" s="97">
        <v>50</v>
      </c>
      <c r="H21" s="97">
        <v>58</v>
      </c>
      <c r="I21" s="17">
        <f t="shared" si="0"/>
        <v>108</v>
      </c>
      <c r="J21" s="136">
        <v>9854018898</v>
      </c>
      <c r="K21" s="60" t="s">
        <v>131</v>
      </c>
      <c r="L21" s="60" t="s">
        <v>132</v>
      </c>
      <c r="M21" s="60">
        <v>9854646684</v>
      </c>
      <c r="N21" s="60" t="s">
        <v>141</v>
      </c>
      <c r="O21" s="60">
        <v>9859757945</v>
      </c>
      <c r="P21" s="144">
        <v>43606</v>
      </c>
      <c r="Q21" s="101" t="s">
        <v>98</v>
      </c>
      <c r="R21" s="70" t="s">
        <v>176</v>
      </c>
      <c r="S21" s="52" t="s">
        <v>210</v>
      </c>
      <c r="T21" s="147">
        <v>42721</v>
      </c>
    </row>
    <row r="22" spans="1:20" ht="30">
      <c r="A22" s="4">
        <v>18</v>
      </c>
      <c r="B22" s="17" t="s">
        <v>69</v>
      </c>
      <c r="C22" s="140" t="s">
        <v>352</v>
      </c>
      <c r="D22" s="18" t="s">
        <v>27</v>
      </c>
      <c r="E22" s="97">
        <v>18080311503</v>
      </c>
      <c r="F22" s="52" t="s">
        <v>95</v>
      </c>
      <c r="G22" s="97">
        <v>32</v>
      </c>
      <c r="H22" s="97">
        <v>33</v>
      </c>
      <c r="I22" s="17">
        <f t="shared" si="0"/>
        <v>65</v>
      </c>
      <c r="J22" s="136">
        <v>9859287667</v>
      </c>
      <c r="K22" s="116" t="s">
        <v>131</v>
      </c>
      <c r="L22" s="116" t="s">
        <v>132</v>
      </c>
      <c r="M22" s="116">
        <v>9854646684</v>
      </c>
      <c r="N22" s="116" t="s">
        <v>214</v>
      </c>
      <c r="O22" s="116">
        <v>9613983130</v>
      </c>
      <c r="P22" s="144">
        <v>43607</v>
      </c>
      <c r="Q22" s="101" t="s">
        <v>101</v>
      </c>
      <c r="R22" s="70" t="s">
        <v>174</v>
      </c>
      <c r="S22" s="52" t="s">
        <v>210</v>
      </c>
      <c r="T22" s="147">
        <v>42723</v>
      </c>
    </row>
    <row r="23" spans="1:20">
      <c r="A23" s="4">
        <v>19</v>
      </c>
      <c r="B23" s="17" t="s">
        <v>69</v>
      </c>
      <c r="C23" s="140" t="s">
        <v>353</v>
      </c>
      <c r="D23" s="18" t="s">
        <v>27</v>
      </c>
      <c r="E23" s="97">
        <v>18080300506</v>
      </c>
      <c r="F23" s="52" t="s">
        <v>95</v>
      </c>
      <c r="G23" s="97">
        <v>41</v>
      </c>
      <c r="H23" s="97">
        <v>44</v>
      </c>
      <c r="I23" s="17">
        <f t="shared" si="0"/>
        <v>85</v>
      </c>
      <c r="J23" s="136">
        <v>9957236557</v>
      </c>
      <c r="K23" s="60" t="s">
        <v>109</v>
      </c>
      <c r="L23" s="60" t="s">
        <v>187</v>
      </c>
      <c r="M23" s="60">
        <v>9954083191</v>
      </c>
      <c r="N23" s="60" t="s">
        <v>417</v>
      </c>
      <c r="O23" s="60">
        <v>7399119830</v>
      </c>
      <c r="P23" s="144">
        <v>43608</v>
      </c>
      <c r="Q23" s="101" t="s">
        <v>115</v>
      </c>
      <c r="R23" s="70" t="s">
        <v>176</v>
      </c>
      <c r="S23" s="52" t="s">
        <v>210</v>
      </c>
      <c r="T23" s="147">
        <v>42723</v>
      </c>
    </row>
    <row r="24" spans="1:20">
      <c r="A24" s="4">
        <v>20</v>
      </c>
      <c r="B24" s="17" t="s">
        <v>69</v>
      </c>
      <c r="C24" s="140" t="s">
        <v>354</v>
      </c>
      <c r="D24" s="18" t="s">
        <v>27</v>
      </c>
      <c r="E24" s="97">
        <v>18080300801</v>
      </c>
      <c r="F24" s="52" t="s">
        <v>95</v>
      </c>
      <c r="G24" s="97">
        <v>85</v>
      </c>
      <c r="H24" s="97">
        <v>88</v>
      </c>
      <c r="I24" s="17">
        <f t="shared" si="0"/>
        <v>173</v>
      </c>
      <c r="J24" s="136">
        <v>9707087045</v>
      </c>
      <c r="K24" s="60" t="s">
        <v>136</v>
      </c>
      <c r="L24" s="60" t="s">
        <v>139</v>
      </c>
      <c r="M24" s="60">
        <v>9864575319</v>
      </c>
      <c r="N24" s="60" t="s">
        <v>140</v>
      </c>
      <c r="O24" s="60">
        <v>9859554061</v>
      </c>
      <c r="P24" s="144">
        <v>43609</v>
      </c>
      <c r="Q24" s="101" t="s">
        <v>99</v>
      </c>
      <c r="R24" s="70" t="s">
        <v>173</v>
      </c>
      <c r="S24" s="52" t="s">
        <v>210</v>
      </c>
      <c r="T24" s="147">
        <v>42724</v>
      </c>
    </row>
    <row r="25" spans="1:20">
      <c r="A25" s="4">
        <v>21</v>
      </c>
      <c r="B25" s="17" t="s">
        <v>69</v>
      </c>
      <c r="C25" s="140" t="s">
        <v>355</v>
      </c>
      <c r="D25" s="18" t="s">
        <v>27</v>
      </c>
      <c r="E25" s="97">
        <v>18080315906</v>
      </c>
      <c r="F25" s="52" t="s">
        <v>96</v>
      </c>
      <c r="G25" s="97">
        <v>8</v>
      </c>
      <c r="H25" s="97">
        <v>12</v>
      </c>
      <c r="I25" s="17">
        <f t="shared" si="0"/>
        <v>20</v>
      </c>
      <c r="J25" s="136">
        <v>9954637672</v>
      </c>
      <c r="K25" s="62" t="s">
        <v>113</v>
      </c>
      <c r="L25" s="63" t="s">
        <v>114</v>
      </c>
      <c r="M25" s="60">
        <v>9577000257</v>
      </c>
      <c r="N25" s="60" t="s">
        <v>418</v>
      </c>
      <c r="O25" s="60">
        <v>9613745298</v>
      </c>
      <c r="P25" s="144">
        <v>43610</v>
      </c>
      <c r="Q25" s="101" t="s">
        <v>116</v>
      </c>
      <c r="R25" s="70" t="s">
        <v>182</v>
      </c>
      <c r="S25" s="52" t="s">
        <v>210</v>
      </c>
      <c r="T25" s="147">
        <v>42724</v>
      </c>
    </row>
    <row r="26" spans="1:20">
      <c r="A26" s="4">
        <v>22</v>
      </c>
      <c r="B26" s="17" t="s">
        <v>69</v>
      </c>
      <c r="C26" s="140" t="s">
        <v>356</v>
      </c>
      <c r="D26" s="18" t="s">
        <v>27</v>
      </c>
      <c r="E26" s="97">
        <v>18080315902</v>
      </c>
      <c r="F26" s="52" t="s">
        <v>95</v>
      </c>
      <c r="G26" s="97">
        <v>44</v>
      </c>
      <c r="H26" s="97">
        <v>41</v>
      </c>
      <c r="I26" s="17">
        <f t="shared" si="0"/>
        <v>85</v>
      </c>
      <c r="J26" s="136">
        <v>9435385895</v>
      </c>
      <c r="K26" s="62" t="s">
        <v>113</v>
      </c>
      <c r="L26" s="63" t="s">
        <v>114</v>
      </c>
      <c r="M26" s="60">
        <v>9577000257</v>
      </c>
      <c r="N26" s="60" t="s">
        <v>418</v>
      </c>
      <c r="O26" s="60">
        <v>9613745298</v>
      </c>
      <c r="P26" s="144">
        <v>43610</v>
      </c>
      <c r="Q26" s="101" t="s">
        <v>116</v>
      </c>
      <c r="R26" s="70" t="s">
        <v>182</v>
      </c>
      <c r="S26" s="52" t="s">
        <v>210</v>
      </c>
      <c r="T26" s="147">
        <v>42725</v>
      </c>
    </row>
    <row r="27" spans="1:20">
      <c r="A27" s="4">
        <v>23</v>
      </c>
      <c r="B27" s="17" t="s">
        <v>69</v>
      </c>
      <c r="C27" s="140" t="s">
        <v>357</v>
      </c>
      <c r="D27" s="18" t="s">
        <v>27</v>
      </c>
      <c r="E27" s="97">
        <v>18080311801</v>
      </c>
      <c r="F27" s="52" t="s">
        <v>95</v>
      </c>
      <c r="G27" s="97">
        <v>24</v>
      </c>
      <c r="H27" s="97">
        <v>26</v>
      </c>
      <c r="I27" s="17">
        <f t="shared" si="0"/>
        <v>50</v>
      </c>
      <c r="J27" s="136">
        <v>8638077346</v>
      </c>
      <c r="K27" s="60" t="s">
        <v>419</v>
      </c>
      <c r="L27" s="60" t="s">
        <v>407</v>
      </c>
      <c r="M27" s="60">
        <v>8752800902</v>
      </c>
      <c r="N27" s="60" t="s">
        <v>140</v>
      </c>
      <c r="O27" s="60">
        <v>9613408016</v>
      </c>
      <c r="P27" s="144">
        <v>43611</v>
      </c>
      <c r="Q27" s="101" t="s">
        <v>100</v>
      </c>
      <c r="R27" s="70" t="s">
        <v>180</v>
      </c>
      <c r="S27" s="52" t="s">
        <v>210</v>
      </c>
      <c r="T27" s="147">
        <v>42725</v>
      </c>
    </row>
    <row r="28" spans="1:20">
      <c r="A28" s="4">
        <v>24</v>
      </c>
      <c r="B28" s="17" t="s">
        <v>69</v>
      </c>
      <c r="C28" s="140" t="s">
        <v>358</v>
      </c>
      <c r="D28" s="18" t="s">
        <v>27</v>
      </c>
      <c r="E28" s="97">
        <v>18080310912</v>
      </c>
      <c r="F28" s="52" t="s">
        <v>95</v>
      </c>
      <c r="G28" s="97">
        <v>88</v>
      </c>
      <c r="H28" s="97">
        <v>90</v>
      </c>
      <c r="I28" s="17">
        <f t="shared" si="0"/>
        <v>178</v>
      </c>
      <c r="J28" s="109">
        <v>9854530401</v>
      </c>
      <c r="K28" s="60" t="s">
        <v>131</v>
      </c>
      <c r="L28" s="60" t="s">
        <v>211</v>
      </c>
      <c r="M28" s="60">
        <v>9401452450</v>
      </c>
      <c r="N28" s="60" t="s">
        <v>212</v>
      </c>
      <c r="O28" s="60">
        <v>7399858615</v>
      </c>
      <c r="P28" s="144">
        <v>43612</v>
      </c>
      <c r="Q28" s="101" t="s">
        <v>98</v>
      </c>
      <c r="R28" s="70" t="s">
        <v>177</v>
      </c>
      <c r="S28" s="52" t="s">
        <v>210</v>
      </c>
      <c r="T28" s="147">
        <v>42726</v>
      </c>
    </row>
    <row r="29" spans="1:20">
      <c r="A29" s="4">
        <v>25</v>
      </c>
      <c r="B29" s="17" t="s">
        <v>69</v>
      </c>
      <c r="C29" s="102" t="s">
        <v>359</v>
      </c>
      <c r="D29" s="55" t="s">
        <v>29</v>
      </c>
      <c r="E29" s="103">
        <v>442</v>
      </c>
      <c r="F29" s="52" t="s">
        <v>97</v>
      </c>
      <c r="G29" s="125">
        <v>28</v>
      </c>
      <c r="H29" s="125">
        <v>32</v>
      </c>
      <c r="I29" s="17">
        <f t="shared" si="0"/>
        <v>60</v>
      </c>
      <c r="J29" s="132">
        <v>9613582090</v>
      </c>
      <c r="K29" s="18" t="s">
        <v>420</v>
      </c>
      <c r="L29" s="18" t="s">
        <v>421</v>
      </c>
      <c r="M29" s="18">
        <v>9707767325</v>
      </c>
      <c r="N29" s="18" t="s">
        <v>422</v>
      </c>
      <c r="O29" s="18">
        <v>9613745568</v>
      </c>
      <c r="P29" s="144">
        <v>43613</v>
      </c>
      <c r="Q29" s="101" t="s">
        <v>101</v>
      </c>
      <c r="R29" s="70" t="s">
        <v>117</v>
      </c>
      <c r="S29" s="52" t="s">
        <v>210</v>
      </c>
      <c r="T29" s="148">
        <v>42488</v>
      </c>
    </row>
    <row r="30" spans="1:20">
      <c r="A30" s="4">
        <v>26</v>
      </c>
      <c r="B30" s="17" t="s">
        <v>69</v>
      </c>
      <c r="C30" s="102" t="s">
        <v>360</v>
      </c>
      <c r="D30" s="55" t="s">
        <v>29</v>
      </c>
      <c r="E30" s="103">
        <v>86</v>
      </c>
      <c r="F30" s="52" t="s">
        <v>97</v>
      </c>
      <c r="G30" s="125">
        <v>31</v>
      </c>
      <c r="H30" s="125">
        <v>57</v>
      </c>
      <c r="I30" s="17">
        <f t="shared" si="0"/>
        <v>88</v>
      </c>
      <c r="J30" s="132">
        <v>9854863067</v>
      </c>
      <c r="K30" s="18" t="s">
        <v>420</v>
      </c>
      <c r="L30" s="18" t="s">
        <v>421</v>
      </c>
      <c r="M30" s="18">
        <v>9707767325</v>
      </c>
      <c r="N30" s="18" t="s">
        <v>423</v>
      </c>
      <c r="O30" s="18">
        <v>9508621976</v>
      </c>
      <c r="P30" s="144">
        <v>43613</v>
      </c>
      <c r="Q30" s="101" t="s">
        <v>101</v>
      </c>
      <c r="R30" s="70" t="s">
        <v>117</v>
      </c>
      <c r="S30" s="52" t="s">
        <v>210</v>
      </c>
      <c r="T30" s="148">
        <v>42488</v>
      </c>
    </row>
    <row r="31" spans="1:20">
      <c r="A31" s="4">
        <v>27</v>
      </c>
      <c r="B31" s="17" t="s">
        <v>69</v>
      </c>
      <c r="C31" s="105" t="s">
        <v>361</v>
      </c>
      <c r="D31" s="55" t="s">
        <v>29</v>
      </c>
      <c r="E31" s="103">
        <v>88</v>
      </c>
      <c r="F31" s="52" t="s">
        <v>97</v>
      </c>
      <c r="G31" s="125">
        <v>47</v>
      </c>
      <c r="H31" s="125">
        <v>52</v>
      </c>
      <c r="I31" s="17">
        <f t="shared" si="0"/>
        <v>99</v>
      </c>
      <c r="J31" s="132">
        <v>9577831560</v>
      </c>
      <c r="K31" s="18" t="s">
        <v>420</v>
      </c>
      <c r="L31" s="18" t="s">
        <v>421</v>
      </c>
      <c r="M31" s="18">
        <v>9707767325</v>
      </c>
      <c r="N31" s="18" t="s">
        <v>422</v>
      </c>
      <c r="O31" s="18">
        <v>9613745568</v>
      </c>
      <c r="P31" s="144">
        <v>43613</v>
      </c>
      <c r="Q31" s="101" t="s">
        <v>101</v>
      </c>
      <c r="R31" s="70" t="s">
        <v>117</v>
      </c>
      <c r="S31" s="52" t="s">
        <v>210</v>
      </c>
      <c r="T31" s="148">
        <v>42489</v>
      </c>
    </row>
    <row r="32" spans="1:20">
      <c r="A32" s="4">
        <v>28</v>
      </c>
      <c r="B32" s="17" t="s">
        <v>69</v>
      </c>
      <c r="C32" s="102" t="s">
        <v>362</v>
      </c>
      <c r="D32" s="55" t="s">
        <v>29</v>
      </c>
      <c r="E32" s="103">
        <v>443</v>
      </c>
      <c r="F32" s="52" t="s">
        <v>97</v>
      </c>
      <c r="G32" s="125">
        <v>19</v>
      </c>
      <c r="H32" s="125">
        <v>54</v>
      </c>
      <c r="I32" s="17">
        <f t="shared" si="0"/>
        <v>73</v>
      </c>
      <c r="J32" s="132">
        <v>9954813624</v>
      </c>
      <c r="K32" s="18" t="s">
        <v>420</v>
      </c>
      <c r="L32" s="18" t="s">
        <v>421</v>
      </c>
      <c r="M32" s="18">
        <v>9707767325</v>
      </c>
      <c r="N32" s="18" t="s">
        <v>423</v>
      </c>
      <c r="O32" s="18">
        <v>9508621976</v>
      </c>
      <c r="P32" s="144">
        <v>43614</v>
      </c>
      <c r="Q32" s="101" t="s">
        <v>115</v>
      </c>
      <c r="R32" s="70" t="s">
        <v>178</v>
      </c>
      <c r="S32" s="52" t="s">
        <v>210</v>
      </c>
      <c r="T32" s="148">
        <v>42489</v>
      </c>
    </row>
    <row r="33" spans="1:20">
      <c r="A33" s="4">
        <v>29</v>
      </c>
      <c r="B33" s="17" t="s">
        <v>69</v>
      </c>
      <c r="C33" s="105" t="s">
        <v>363</v>
      </c>
      <c r="D33" s="55" t="s">
        <v>29</v>
      </c>
      <c r="E33" s="103">
        <v>446</v>
      </c>
      <c r="F33" s="52" t="s">
        <v>97</v>
      </c>
      <c r="G33" s="125">
        <v>64</v>
      </c>
      <c r="H33" s="125">
        <v>56</v>
      </c>
      <c r="I33" s="17">
        <f t="shared" si="0"/>
        <v>120</v>
      </c>
      <c r="J33" s="132">
        <v>9706483334</v>
      </c>
      <c r="K33" s="18" t="s">
        <v>420</v>
      </c>
      <c r="L33" s="18" t="s">
        <v>421</v>
      </c>
      <c r="M33" s="18">
        <v>9707767325</v>
      </c>
      <c r="N33" s="18" t="s">
        <v>422</v>
      </c>
      <c r="O33" s="18">
        <v>9613745568</v>
      </c>
      <c r="P33" s="144">
        <v>43614</v>
      </c>
      <c r="Q33" s="101" t="s">
        <v>115</v>
      </c>
      <c r="R33" s="70" t="s">
        <v>108</v>
      </c>
      <c r="S33" s="52" t="s">
        <v>210</v>
      </c>
      <c r="T33" s="148">
        <v>42490</v>
      </c>
    </row>
    <row r="34" spans="1:20">
      <c r="A34" s="4">
        <v>30</v>
      </c>
      <c r="B34" s="17" t="s">
        <v>69</v>
      </c>
      <c r="C34" s="102" t="s">
        <v>364</v>
      </c>
      <c r="D34" s="55" t="s">
        <v>29</v>
      </c>
      <c r="E34" s="103">
        <v>229</v>
      </c>
      <c r="F34" s="52" t="s">
        <v>97</v>
      </c>
      <c r="G34" s="125">
        <v>37</v>
      </c>
      <c r="H34" s="125">
        <v>63</v>
      </c>
      <c r="I34" s="17">
        <f t="shared" si="0"/>
        <v>100</v>
      </c>
      <c r="J34" s="132">
        <v>9854651199</v>
      </c>
      <c r="K34" s="18" t="s">
        <v>420</v>
      </c>
      <c r="L34" s="18" t="s">
        <v>421</v>
      </c>
      <c r="M34" s="18">
        <v>9707767325</v>
      </c>
      <c r="N34" s="18" t="s">
        <v>423</v>
      </c>
      <c r="O34" s="18">
        <v>9508621976</v>
      </c>
      <c r="P34" s="144">
        <v>43614</v>
      </c>
      <c r="Q34" s="101" t="s">
        <v>115</v>
      </c>
      <c r="R34" s="70" t="s">
        <v>108</v>
      </c>
      <c r="S34" s="52" t="s">
        <v>210</v>
      </c>
      <c r="T34" s="148">
        <v>42490</v>
      </c>
    </row>
    <row r="35" spans="1:20">
      <c r="A35" s="4">
        <v>31</v>
      </c>
      <c r="B35" s="17" t="s">
        <v>69</v>
      </c>
      <c r="C35" s="102" t="s">
        <v>365</v>
      </c>
      <c r="D35" s="55" t="s">
        <v>29</v>
      </c>
      <c r="E35" s="103">
        <v>441</v>
      </c>
      <c r="F35" s="52" t="s">
        <v>97</v>
      </c>
      <c r="G35" s="125">
        <v>44</v>
      </c>
      <c r="H35" s="125">
        <v>53</v>
      </c>
      <c r="I35" s="17">
        <f t="shared" si="0"/>
        <v>97</v>
      </c>
      <c r="J35" s="132">
        <v>9613085612</v>
      </c>
      <c r="K35" s="18" t="s">
        <v>420</v>
      </c>
      <c r="L35" s="18" t="s">
        <v>421</v>
      </c>
      <c r="M35" s="18">
        <v>9707767325</v>
      </c>
      <c r="N35" s="18" t="s">
        <v>422</v>
      </c>
      <c r="O35" s="18">
        <v>9613745568</v>
      </c>
      <c r="P35" s="144">
        <v>43615</v>
      </c>
      <c r="Q35" s="101" t="s">
        <v>99</v>
      </c>
      <c r="R35" s="70" t="s">
        <v>144</v>
      </c>
      <c r="S35" s="52" t="s">
        <v>210</v>
      </c>
      <c r="T35" s="148">
        <v>42481</v>
      </c>
    </row>
    <row r="36" spans="1:20">
      <c r="A36" s="4">
        <v>32</v>
      </c>
      <c r="B36" s="17" t="s">
        <v>69</v>
      </c>
      <c r="C36" s="105" t="s">
        <v>366</v>
      </c>
      <c r="D36" s="55" t="s">
        <v>29</v>
      </c>
      <c r="E36" s="103">
        <v>307</v>
      </c>
      <c r="F36" s="52" t="s">
        <v>97</v>
      </c>
      <c r="G36" s="125">
        <v>58</v>
      </c>
      <c r="H36" s="125">
        <v>71</v>
      </c>
      <c r="I36" s="17">
        <f t="shared" si="0"/>
        <v>129</v>
      </c>
      <c r="J36" s="132">
        <v>8486510218</v>
      </c>
      <c r="K36" s="18" t="s">
        <v>420</v>
      </c>
      <c r="L36" s="18" t="s">
        <v>421</v>
      </c>
      <c r="M36" s="18">
        <v>9707767325</v>
      </c>
      <c r="N36" s="18" t="s">
        <v>423</v>
      </c>
      <c r="O36" s="18">
        <v>9508621976</v>
      </c>
      <c r="P36" s="144">
        <v>43615</v>
      </c>
      <c r="Q36" s="101" t="s">
        <v>99</v>
      </c>
      <c r="R36" s="70" t="s">
        <v>144</v>
      </c>
      <c r="S36" s="52" t="s">
        <v>210</v>
      </c>
      <c r="T36" s="148">
        <v>42481</v>
      </c>
    </row>
    <row r="37" spans="1:20">
      <c r="A37" s="4">
        <v>33</v>
      </c>
      <c r="B37" s="17" t="s">
        <v>69</v>
      </c>
      <c r="C37" s="102" t="s">
        <v>367</v>
      </c>
      <c r="D37" s="55" t="s">
        <v>29</v>
      </c>
      <c r="E37" s="103">
        <v>438</v>
      </c>
      <c r="F37" s="52" t="s">
        <v>97</v>
      </c>
      <c r="G37" s="125">
        <v>12</v>
      </c>
      <c r="H37" s="125">
        <v>51</v>
      </c>
      <c r="I37" s="17">
        <f t="shared" si="0"/>
        <v>63</v>
      </c>
      <c r="J37" s="132">
        <v>9577852359</v>
      </c>
      <c r="K37" s="18" t="s">
        <v>420</v>
      </c>
      <c r="L37" s="18" t="s">
        <v>421</v>
      </c>
      <c r="M37" s="18">
        <v>9707767325</v>
      </c>
      <c r="N37" s="18" t="s">
        <v>422</v>
      </c>
      <c r="O37" s="18">
        <v>9613745568</v>
      </c>
      <c r="P37" s="144">
        <v>43615</v>
      </c>
      <c r="Q37" s="101" t="s">
        <v>99</v>
      </c>
      <c r="R37" s="70" t="s">
        <v>144</v>
      </c>
      <c r="S37" s="52" t="s">
        <v>210</v>
      </c>
      <c r="T37" s="148">
        <v>42482</v>
      </c>
    </row>
    <row r="38" spans="1:20">
      <c r="A38" s="4">
        <v>34</v>
      </c>
      <c r="B38" s="17" t="s">
        <v>69</v>
      </c>
      <c r="C38" s="102" t="s">
        <v>368</v>
      </c>
      <c r="D38" s="55" t="s">
        <v>29</v>
      </c>
      <c r="E38" s="103">
        <v>87</v>
      </c>
      <c r="F38" s="52" t="s">
        <v>97</v>
      </c>
      <c r="G38" s="125">
        <v>45</v>
      </c>
      <c r="H38" s="125">
        <v>77</v>
      </c>
      <c r="I38" s="17">
        <f t="shared" si="0"/>
        <v>122</v>
      </c>
      <c r="J38" s="132">
        <v>8486826045</v>
      </c>
      <c r="K38" s="18" t="s">
        <v>420</v>
      </c>
      <c r="L38" s="18" t="s">
        <v>421</v>
      </c>
      <c r="M38" s="18">
        <v>9707767325</v>
      </c>
      <c r="N38" s="18" t="s">
        <v>423</v>
      </c>
      <c r="O38" s="18">
        <v>9508621976</v>
      </c>
      <c r="P38" s="144">
        <v>43616</v>
      </c>
      <c r="Q38" s="101" t="s">
        <v>116</v>
      </c>
      <c r="R38" s="70" t="s">
        <v>117</v>
      </c>
      <c r="S38" s="52" t="s">
        <v>210</v>
      </c>
      <c r="T38" s="148">
        <v>42482</v>
      </c>
    </row>
    <row r="39" spans="1:20">
      <c r="A39" s="4">
        <v>35</v>
      </c>
      <c r="B39" s="17" t="s">
        <v>69</v>
      </c>
      <c r="C39" s="105" t="s">
        <v>369</v>
      </c>
      <c r="D39" s="55" t="s">
        <v>29</v>
      </c>
      <c r="E39" s="103">
        <v>439</v>
      </c>
      <c r="F39" s="52" t="s">
        <v>97</v>
      </c>
      <c r="G39" s="125">
        <v>25</v>
      </c>
      <c r="H39" s="125">
        <v>50</v>
      </c>
      <c r="I39" s="17">
        <f t="shared" si="0"/>
        <v>75</v>
      </c>
      <c r="J39" s="132">
        <v>9706957608</v>
      </c>
      <c r="K39" s="18" t="s">
        <v>420</v>
      </c>
      <c r="L39" s="18" t="s">
        <v>421</v>
      </c>
      <c r="M39" s="18">
        <v>9707767325</v>
      </c>
      <c r="N39" s="18" t="s">
        <v>422</v>
      </c>
      <c r="O39" s="18">
        <v>9613745568</v>
      </c>
      <c r="P39" s="144">
        <v>43616</v>
      </c>
      <c r="Q39" s="101" t="s">
        <v>116</v>
      </c>
      <c r="R39" s="70" t="s">
        <v>117</v>
      </c>
      <c r="S39" s="52" t="s">
        <v>210</v>
      </c>
      <c r="T39" s="148">
        <v>42485</v>
      </c>
    </row>
    <row r="40" spans="1:20">
      <c r="A40" s="4">
        <v>36</v>
      </c>
      <c r="B40" s="17" t="s">
        <v>69</v>
      </c>
      <c r="C40" s="102" t="s">
        <v>370</v>
      </c>
      <c r="D40" s="55" t="s">
        <v>29</v>
      </c>
      <c r="E40" s="103">
        <v>440</v>
      </c>
      <c r="F40" s="52" t="s">
        <v>97</v>
      </c>
      <c r="G40" s="125">
        <v>48</v>
      </c>
      <c r="H40" s="125">
        <v>52</v>
      </c>
      <c r="I40" s="17">
        <f t="shared" si="0"/>
        <v>100</v>
      </c>
      <c r="J40" s="132">
        <v>9613247368</v>
      </c>
      <c r="K40" s="18" t="s">
        <v>420</v>
      </c>
      <c r="L40" s="18" t="s">
        <v>421</v>
      </c>
      <c r="M40" s="18">
        <v>9707767325</v>
      </c>
      <c r="N40" s="18" t="s">
        <v>423</v>
      </c>
      <c r="O40" s="18">
        <v>9508621976</v>
      </c>
      <c r="P40" s="144">
        <v>43616</v>
      </c>
      <c r="Q40" s="101" t="s">
        <v>116</v>
      </c>
      <c r="R40" s="70" t="s">
        <v>117</v>
      </c>
      <c r="S40" s="52" t="s">
        <v>210</v>
      </c>
      <c r="T40" s="148">
        <v>42485</v>
      </c>
    </row>
    <row r="41" spans="1:20" ht="30">
      <c r="A41" s="4">
        <v>37</v>
      </c>
      <c r="B41" s="17" t="s">
        <v>70</v>
      </c>
      <c r="C41" s="140" t="s">
        <v>371</v>
      </c>
      <c r="D41" s="18" t="s">
        <v>27</v>
      </c>
      <c r="E41" s="97">
        <v>18080303802</v>
      </c>
      <c r="F41" s="52" t="s">
        <v>95</v>
      </c>
      <c r="G41" s="97">
        <v>48</v>
      </c>
      <c r="H41" s="97">
        <v>50</v>
      </c>
      <c r="I41" s="17">
        <f t="shared" si="0"/>
        <v>98</v>
      </c>
      <c r="J41" s="136">
        <v>9613034572</v>
      </c>
      <c r="K41" s="116" t="s">
        <v>236</v>
      </c>
      <c r="L41" s="143" t="s">
        <v>315</v>
      </c>
      <c r="M41" s="116">
        <v>9864883529</v>
      </c>
      <c r="N41" s="116" t="s">
        <v>237</v>
      </c>
      <c r="O41" s="116">
        <v>8486046626</v>
      </c>
      <c r="P41" s="144">
        <v>43587</v>
      </c>
      <c r="Q41" s="101" t="s">
        <v>115</v>
      </c>
      <c r="R41" s="70" t="s">
        <v>226</v>
      </c>
      <c r="S41" s="52" t="s">
        <v>210</v>
      </c>
      <c r="T41" s="146">
        <v>42599</v>
      </c>
    </row>
    <row r="42" spans="1:20">
      <c r="A42" s="4">
        <v>38</v>
      </c>
      <c r="B42" s="17" t="s">
        <v>70</v>
      </c>
      <c r="C42" s="140" t="s">
        <v>372</v>
      </c>
      <c r="D42" s="18" t="s">
        <v>27</v>
      </c>
      <c r="E42" s="97">
        <v>18080321401</v>
      </c>
      <c r="F42" s="52" t="s">
        <v>95</v>
      </c>
      <c r="G42" s="97">
        <v>78</v>
      </c>
      <c r="H42" s="97">
        <v>80</v>
      </c>
      <c r="I42" s="17">
        <f t="shared" si="0"/>
        <v>158</v>
      </c>
      <c r="J42" s="136">
        <v>9854530290</v>
      </c>
      <c r="K42" s="116" t="s">
        <v>236</v>
      </c>
      <c r="L42" s="143" t="s">
        <v>315</v>
      </c>
      <c r="M42" s="116">
        <v>9864883529</v>
      </c>
      <c r="N42" s="116" t="s">
        <v>237</v>
      </c>
      <c r="O42" s="116">
        <v>8486046626</v>
      </c>
      <c r="P42" s="144">
        <v>43588</v>
      </c>
      <c r="Q42" s="101" t="s">
        <v>99</v>
      </c>
      <c r="R42" s="70" t="s">
        <v>177</v>
      </c>
      <c r="S42" s="52" t="s">
        <v>210</v>
      </c>
      <c r="T42" s="146">
        <v>42600</v>
      </c>
    </row>
    <row r="43" spans="1:20" ht="30">
      <c r="A43" s="4">
        <v>39</v>
      </c>
      <c r="B43" s="17" t="s">
        <v>70</v>
      </c>
      <c r="C43" s="140" t="s">
        <v>373</v>
      </c>
      <c r="D43" s="18" t="s">
        <v>27</v>
      </c>
      <c r="E43" s="97">
        <v>18080310801</v>
      </c>
      <c r="F43" s="52" t="s">
        <v>95</v>
      </c>
      <c r="G43" s="97">
        <v>25</v>
      </c>
      <c r="H43" s="97">
        <v>30</v>
      </c>
      <c r="I43" s="17">
        <f t="shared" si="0"/>
        <v>55</v>
      </c>
      <c r="J43" s="136">
        <v>9613962605</v>
      </c>
      <c r="K43" s="116" t="s">
        <v>236</v>
      </c>
      <c r="L43" s="143" t="s">
        <v>315</v>
      </c>
      <c r="M43" s="116">
        <v>9864883529</v>
      </c>
      <c r="N43" s="116" t="s">
        <v>237</v>
      </c>
      <c r="O43" s="116">
        <v>8486046626</v>
      </c>
      <c r="P43" s="144">
        <v>43589</v>
      </c>
      <c r="Q43" s="101" t="s">
        <v>116</v>
      </c>
      <c r="R43" s="70" t="s">
        <v>177</v>
      </c>
      <c r="S43" s="52" t="s">
        <v>210</v>
      </c>
      <c r="T43" s="146">
        <v>42601</v>
      </c>
    </row>
    <row r="44" spans="1:20" ht="30">
      <c r="A44" s="4">
        <v>40</v>
      </c>
      <c r="B44" s="17" t="s">
        <v>70</v>
      </c>
      <c r="C44" s="140" t="s">
        <v>374</v>
      </c>
      <c r="D44" s="18" t="s">
        <v>27</v>
      </c>
      <c r="E44" s="97">
        <v>18080302007</v>
      </c>
      <c r="F44" s="52" t="s">
        <v>95</v>
      </c>
      <c r="G44" s="97">
        <v>0</v>
      </c>
      <c r="H44" s="97">
        <v>40</v>
      </c>
      <c r="I44" s="17">
        <f t="shared" si="0"/>
        <v>40</v>
      </c>
      <c r="J44" s="136">
        <v>9859793703</v>
      </c>
      <c r="K44" s="60" t="s">
        <v>102</v>
      </c>
      <c r="L44" s="60" t="s">
        <v>103</v>
      </c>
      <c r="M44" s="60">
        <v>9435021934</v>
      </c>
      <c r="N44" s="60" t="s">
        <v>138</v>
      </c>
      <c r="O44" s="60">
        <v>9957337525</v>
      </c>
      <c r="P44" s="144">
        <v>43591</v>
      </c>
      <c r="Q44" s="101" t="s">
        <v>100</v>
      </c>
      <c r="R44" s="70" t="s">
        <v>159</v>
      </c>
      <c r="S44" s="52" t="s">
        <v>210</v>
      </c>
      <c r="T44" s="146">
        <v>42602</v>
      </c>
    </row>
    <row r="45" spans="1:20">
      <c r="A45" s="4">
        <v>41</v>
      </c>
      <c r="B45" s="17" t="s">
        <v>70</v>
      </c>
      <c r="C45" s="140" t="s">
        <v>375</v>
      </c>
      <c r="D45" s="18" t="s">
        <v>27</v>
      </c>
      <c r="E45" s="97">
        <v>18080308704</v>
      </c>
      <c r="F45" s="52" t="s">
        <v>95</v>
      </c>
      <c r="G45" s="97">
        <v>24</v>
      </c>
      <c r="H45" s="97">
        <v>23</v>
      </c>
      <c r="I45" s="17">
        <f t="shared" si="0"/>
        <v>47</v>
      </c>
      <c r="J45" s="136">
        <v>9859382031</v>
      </c>
      <c r="K45" s="60" t="s">
        <v>118</v>
      </c>
      <c r="L45" s="60" t="s">
        <v>119</v>
      </c>
      <c r="M45" s="60">
        <v>9854442211</v>
      </c>
      <c r="N45" s="60" t="s">
        <v>171</v>
      </c>
      <c r="O45" s="60">
        <v>9613076550</v>
      </c>
      <c r="P45" s="144">
        <v>43592</v>
      </c>
      <c r="Q45" s="101" t="s">
        <v>98</v>
      </c>
      <c r="R45" s="70" t="s">
        <v>159</v>
      </c>
      <c r="S45" s="52" t="s">
        <v>210</v>
      </c>
      <c r="T45" s="146">
        <v>42605</v>
      </c>
    </row>
    <row r="46" spans="1:20">
      <c r="A46" s="4">
        <v>42</v>
      </c>
      <c r="B46" s="17" t="s">
        <v>70</v>
      </c>
      <c r="C46" s="140" t="s">
        <v>376</v>
      </c>
      <c r="D46" s="18" t="s">
        <v>27</v>
      </c>
      <c r="E46" s="97">
        <v>18080303702</v>
      </c>
      <c r="F46" s="52" t="s">
        <v>95</v>
      </c>
      <c r="G46" s="97">
        <v>22</v>
      </c>
      <c r="H46" s="97">
        <v>28</v>
      </c>
      <c r="I46" s="17">
        <f t="shared" si="0"/>
        <v>50</v>
      </c>
      <c r="J46" s="136">
        <v>9613035754</v>
      </c>
      <c r="K46" s="60" t="s">
        <v>154</v>
      </c>
      <c r="L46" s="60" t="s">
        <v>424</v>
      </c>
      <c r="M46" s="60">
        <v>9854547176</v>
      </c>
      <c r="N46" s="60" t="s">
        <v>425</v>
      </c>
      <c r="O46" s="60">
        <v>9577003602</v>
      </c>
      <c r="P46" s="144">
        <v>43593</v>
      </c>
      <c r="Q46" s="101" t="s">
        <v>101</v>
      </c>
      <c r="R46" s="70" t="s">
        <v>224</v>
      </c>
      <c r="S46" s="52" t="s">
        <v>210</v>
      </c>
      <c r="T46" s="146">
        <v>42606</v>
      </c>
    </row>
    <row r="47" spans="1:20" ht="30">
      <c r="A47" s="4">
        <v>43</v>
      </c>
      <c r="B47" s="17" t="s">
        <v>70</v>
      </c>
      <c r="C47" s="140" t="s">
        <v>377</v>
      </c>
      <c r="D47" s="18" t="s">
        <v>27</v>
      </c>
      <c r="E47" s="97">
        <v>18080303701</v>
      </c>
      <c r="F47" s="52" t="s">
        <v>95</v>
      </c>
      <c r="G47" s="97">
        <v>36</v>
      </c>
      <c r="H47" s="97">
        <v>40</v>
      </c>
      <c r="I47" s="17">
        <f t="shared" si="0"/>
        <v>76</v>
      </c>
      <c r="J47" s="136">
        <v>9678835157</v>
      </c>
      <c r="K47" s="60" t="s">
        <v>154</v>
      </c>
      <c r="L47" s="60" t="s">
        <v>424</v>
      </c>
      <c r="M47" s="60">
        <v>9854547176</v>
      </c>
      <c r="N47" s="60" t="s">
        <v>425</v>
      </c>
      <c r="O47" s="60">
        <v>9577003602</v>
      </c>
      <c r="P47" s="144">
        <v>43593</v>
      </c>
      <c r="Q47" s="101" t="s">
        <v>101</v>
      </c>
      <c r="R47" s="70" t="s">
        <v>224</v>
      </c>
      <c r="S47" s="52" t="s">
        <v>210</v>
      </c>
      <c r="T47" s="146">
        <v>42608</v>
      </c>
    </row>
    <row r="48" spans="1:20" ht="30">
      <c r="A48" s="4">
        <v>44</v>
      </c>
      <c r="B48" s="17" t="s">
        <v>70</v>
      </c>
      <c r="C48" s="140" t="s">
        <v>378</v>
      </c>
      <c r="D48" s="18" t="s">
        <v>27</v>
      </c>
      <c r="E48" s="97">
        <v>18080304006</v>
      </c>
      <c r="F48" s="52" t="s">
        <v>95</v>
      </c>
      <c r="G48" s="97">
        <v>37</v>
      </c>
      <c r="H48" s="97">
        <v>40</v>
      </c>
      <c r="I48" s="17">
        <f t="shared" si="0"/>
        <v>77</v>
      </c>
      <c r="J48" s="136">
        <v>9678404875</v>
      </c>
      <c r="K48" s="114" t="s">
        <v>234</v>
      </c>
      <c r="L48" s="115" t="s">
        <v>319</v>
      </c>
      <c r="M48" s="116">
        <v>9854547176</v>
      </c>
      <c r="N48" s="114" t="s">
        <v>143</v>
      </c>
      <c r="O48" s="116">
        <v>9577032263</v>
      </c>
      <c r="P48" s="144">
        <v>43594</v>
      </c>
      <c r="Q48" s="101" t="s">
        <v>115</v>
      </c>
      <c r="R48" s="70" t="s">
        <v>225</v>
      </c>
      <c r="S48" s="52" t="s">
        <v>210</v>
      </c>
      <c r="T48" s="147">
        <v>42726</v>
      </c>
    </row>
    <row r="49" spans="1:20" ht="30">
      <c r="A49" s="4">
        <v>45</v>
      </c>
      <c r="B49" s="17" t="s">
        <v>70</v>
      </c>
      <c r="C49" s="140" t="s">
        <v>379</v>
      </c>
      <c r="D49" s="18" t="s">
        <v>27</v>
      </c>
      <c r="E49" s="97">
        <v>18080304004</v>
      </c>
      <c r="F49" s="52" t="s">
        <v>95</v>
      </c>
      <c r="G49" s="97">
        <v>44</v>
      </c>
      <c r="H49" s="97">
        <v>50</v>
      </c>
      <c r="I49" s="17">
        <f t="shared" si="0"/>
        <v>94</v>
      </c>
      <c r="J49" s="136">
        <v>9854691839</v>
      </c>
      <c r="K49" s="114" t="s">
        <v>234</v>
      </c>
      <c r="L49" s="115" t="s">
        <v>319</v>
      </c>
      <c r="M49" s="116">
        <v>9854547176</v>
      </c>
      <c r="N49" s="114" t="s">
        <v>143</v>
      </c>
      <c r="O49" s="116">
        <v>9577032263</v>
      </c>
      <c r="P49" s="144">
        <v>43595</v>
      </c>
      <c r="Q49" s="101" t="s">
        <v>99</v>
      </c>
      <c r="R49" s="70" t="s">
        <v>225</v>
      </c>
      <c r="S49" s="52" t="s">
        <v>210</v>
      </c>
      <c r="T49" s="147">
        <v>42727</v>
      </c>
    </row>
    <row r="50" spans="1:20" ht="30">
      <c r="A50" s="4">
        <v>46</v>
      </c>
      <c r="B50" s="17" t="s">
        <v>70</v>
      </c>
      <c r="C50" s="140" t="s">
        <v>380</v>
      </c>
      <c r="D50" s="18" t="s">
        <v>27</v>
      </c>
      <c r="E50" s="97">
        <v>18080304001</v>
      </c>
      <c r="F50" s="52" t="s">
        <v>95</v>
      </c>
      <c r="G50" s="97">
        <v>99</v>
      </c>
      <c r="H50" s="97">
        <v>95</v>
      </c>
      <c r="I50" s="17">
        <f t="shared" si="0"/>
        <v>194</v>
      </c>
      <c r="J50" s="136">
        <v>9957655399</v>
      </c>
      <c r="K50" s="114" t="s">
        <v>234</v>
      </c>
      <c r="L50" s="115" t="s">
        <v>319</v>
      </c>
      <c r="M50" s="116">
        <v>9854547176</v>
      </c>
      <c r="N50" s="114" t="s">
        <v>143</v>
      </c>
      <c r="O50" s="116">
        <v>9577032263</v>
      </c>
      <c r="P50" s="144">
        <v>43596</v>
      </c>
      <c r="Q50" s="101" t="s">
        <v>116</v>
      </c>
      <c r="R50" s="70" t="s">
        <v>225</v>
      </c>
      <c r="S50" s="52" t="s">
        <v>210</v>
      </c>
      <c r="T50" s="147">
        <v>42727</v>
      </c>
    </row>
    <row r="51" spans="1:20" ht="30">
      <c r="A51" s="4">
        <v>47</v>
      </c>
      <c r="B51" s="17" t="s">
        <v>70</v>
      </c>
      <c r="C51" s="140" t="s">
        <v>381</v>
      </c>
      <c r="D51" s="18" t="s">
        <v>27</v>
      </c>
      <c r="E51" s="97">
        <v>18080301603</v>
      </c>
      <c r="F51" s="52" t="s">
        <v>382</v>
      </c>
      <c r="G51" s="97">
        <v>120</v>
      </c>
      <c r="H51" s="97">
        <v>126</v>
      </c>
      <c r="I51" s="17">
        <f t="shared" si="0"/>
        <v>246</v>
      </c>
      <c r="J51" s="136">
        <v>8876171589</v>
      </c>
      <c r="K51" s="60" t="s">
        <v>102</v>
      </c>
      <c r="L51" s="60" t="s">
        <v>411</v>
      </c>
      <c r="M51" s="60">
        <v>9401452451</v>
      </c>
      <c r="N51" s="60" t="s">
        <v>412</v>
      </c>
      <c r="O51" s="60">
        <v>9859976882</v>
      </c>
      <c r="P51" s="144">
        <v>43598</v>
      </c>
      <c r="Q51" s="101" t="s">
        <v>100</v>
      </c>
      <c r="R51" s="70" t="s">
        <v>159</v>
      </c>
      <c r="S51" s="52" t="s">
        <v>210</v>
      </c>
      <c r="T51" s="147">
        <v>42728</v>
      </c>
    </row>
    <row r="52" spans="1:20">
      <c r="A52" s="4">
        <v>48</v>
      </c>
      <c r="B52" s="17" t="s">
        <v>70</v>
      </c>
      <c r="C52" s="140" t="s">
        <v>383</v>
      </c>
      <c r="D52" s="18" t="s">
        <v>27</v>
      </c>
      <c r="E52" s="97">
        <v>18080321001</v>
      </c>
      <c r="F52" s="52" t="s">
        <v>95</v>
      </c>
      <c r="G52" s="97">
        <v>69</v>
      </c>
      <c r="H52" s="97">
        <v>70</v>
      </c>
      <c r="I52" s="17">
        <f t="shared" si="0"/>
        <v>139</v>
      </c>
      <c r="J52" s="136">
        <v>9854552913</v>
      </c>
      <c r="K52" s="60" t="s">
        <v>126</v>
      </c>
      <c r="L52" s="60" t="s">
        <v>127</v>
      </c>
      <c r="M52" s="60">
        <v>9864191111</v>
      </c>
      <c r="N52" s="60" t="s">
        <v>207</v>
      </c>
      <c r="O52" s="60">
        <v>8752049267</v>
      </c>
      <c r="P52" s="144">
        <v>43599</v>
      </c>
      <c r="Q52" s="101" t="s">
        <v>98</v>
      </c>
      <c r="R52" s="70" t="s">
        <v>178</v>
      </c>
      <c r="S52" s="52" t="s">
        <v>210</v>
      </c>
      <c r="T52" s="147">
        <v>42728</v>
      </c>
    </row>
    <row r="53" spans="1:20" ht="30">
      <c r="A53" s="4">
        <v>49</v>
      </c>
      <c r="B53" s="17" t="s">
        <v>70</v>
      </c>
      <c r="C53" s="140" t="s">
        <v>384</v>
      </c>
      <c r="D53" s="18" t="s">
        <v>27</v>
      </c>
      <c r="E53" s="97">
        <v>18080314102</v>
      </c>
      <c r="F53" s="52" t="s">
        <v>95</v>
      </c>
      <c r="G53" s="97">
        <v>66</v>
      </c>
      <c r="H53" s="97">
        <v>60</v>
      </c>
      <c r="I53" s="17">
        <f t="shared" si="0"/>
        <v>126</v>
      </c>
      <c r="J53" s="136">
        <v>7002709558</v>
      </c>
      <c r="K53" s="60" t="s">
        <v>161</v>
      </c>
      <c r="L53" s="60" t="s">
        <v>166</v>
      </c>
      <c r="M53" s="60">
        <v>9613072269</v>
      </c>
      <c r="N53" s="60" t="s">
        <v>163</v>
      </c>
      <c r="O53" s="60">
        <v>9613452580</v>
      </c>
      <c r="P53" s="144">
        <v>43600</v>
      </c>
      <c r="Q53" s="101" t="s">
        <v>101</v>
      </c>
      <c r="R53" s="70" t="s">
        <v>176</v>
      </c>
      <c r="S53" s="52" t="s">
        <v>210</v>
      </c>
      <c r="T53" s="147">
        <v>42730</v>
      </c>
    </row>
    <row r="54" spans="1:20" ht="30">
      <c r="A54" s="4">
        <v>50</v>
      </c>
      <c r="B54" s="17" t="s">
        <v>70</v>
      </c>
      <c r="C54" s="140" t="s">
        <v>385</v>
      </c>
      <c r="D54" s="18" t="s">
        <v>27</v>
      </c>
      <c r="E54" s="97">
        <v>18080314101</v>
      </c>
      <c r="F54" s="52" t="s">
        <v>95</v>
      </c>
      <c r="G54" s="97">
        <v>65</v>
      </c>
      <c r="H54" s="97">
        <v>69</v>
      </c>
      <c r="I54" s="17">
        <f t="shared" si="0"/>
        <v>134</v>
      </c>
      <c r="J54" s="136">
        <v>9435510548</v>
      </c>
      <c r="K54" s="60" t="s">
        <v>161</v>
      </c>
      <c r="L54" s="60" t="s">
        <v>162</v>
      </c>
      <c r="M54" s="60">
        <v>9613072269</v>
      </c>
      <c r="N54" s="60" t="s">
        <v>165</v>
      </c>
      <c r="O54" s="60">
        <v>9577848888</v>
      </c>
      <c r="P54" s="144">
        <v>43601</v>
      </c>
      <c r="Q54" s="101" t="s">
        <v>115</v>
      </c>
      <c r="R54" s="70" t="s">
        <v>176</v>
      </c>
      <c r="S54" s="52" t="s">
        <v>210</v>
      </c>
      <c r="T54" s="147">
        <v>42730</v>
      </c>
    </row>
    <row r="55" spans="1:20">
      <c r="A55" s="4">
        <v>51</v>
      </c>
      <c r="B55" s="17" t="s">
        <v>70</v>
      </c>
      <c r="C55" s="140" t="s">
        <v>386</v>
      </c>
      <c r="D55" s="18" t="s">
        <v>27</v>
      </c>
      <c r="E55" s="97">
        <v>18080314103</v>
      </c>
      <c r="F55" s="52" t="s">
        <v>95</v>
      </c>
      <c r="G55" s="97">
        <v>86</v>
      </c>
      <c r="H55" s="97">
        <v>89</v>
      </c>
      <c r="I55" s="17">
        <f t="shared" si="0"/>
        <v>175</v>
      </c>
      <c r="J55" s="136">
        <v>9854711076</v>
      </c>
      <c r="K55" s="60" t="s">
        <v>161</v>
      </c>
      <c r="L55" s="60" t="s">
        <v>166</v>
      </c>
      <c r="M55" s="60">
        <v>9613072269</v>
      </c>
      <c r="N55" s="60" t="s">
        <v>163</v>
      </c>
      <c r="O55" s="60">
        <v>9613452580</v>
      </c>
      <c r="P55" s="144">
        <v>43602</v>
      </c>
      <c r="Q55" s="101" t="s">
        <v>99</v>
      </c>
      <c r="R55" s="70" t="s">
        <v>175</v>
      </c>
      <c r="S55" s="52" t="s">
        <v>210</v>
      </c>
      <c r="T55" s="147">
        <v>42731</v>
      </c>
    </row>
    <row r="56" spans="1:20" ht="30">
      <c r="A56" s="4">
        <v>52</v>
      </c>
      <c r="B56" s="17" t="s">
        <v>70</v>
      </c>
      <c r="C56" s="140" t="s">
        <v>387</v>
      </c>
      <c r="D56" s="18" t="s">
        <v>27</v>
      </c>
      <c r="E56" s="97">
        <v>18080314401</v>
      </c>
      <c r="F56" s="52" t="s">
        <v>95</v>
      </c>
      <c r="G56" s="97">
        <v>61</v>
      </c>
      <c r="H56" s="97">
        <v>50</v>
      </c>
      <c r="I56" s="17">
        <f t="shared" si="0"/>
        <v>111</v>
      </c>
      <c r="J56" s="136">
        <v>9085739083</v>
      </c>
      <c r="K56" s="60" t="s">
        <v>161</v>
      </c>
      <c r="L56" s="60" t="s">
        <v>162</v>
      </c>
      <c r="M56" s="60">
        <v>9613072269</v>
      </c>
      <c r="N56" s="60" t="s">
        <v>165</v>
      </c>
      <c r="O56" s="60">
        <v>9577848888</v>
      </c>
      <c r="P56" s="144">
        <v>43605</v>
      </c>
      <c r="Q56" s="101" t="s">
        <v>100</v>
      </c>
      <c r="R56" s="61" t="s">
        <v>175</v>
      </c>
      <c r="S56" s="52" t="s">
        <v>210</v>
      </c>
      <c r="T56" s="147">
        <v>42731</v>
      </c>
    </row>
    <row r="57" spans="1:20" ht="30">
      <c r="A57" s="4">
        <v>53</v>
      </c>
      <c r="B57" s="17" t="s">
        <v>70</v>
      </c>
      <c r="C57" s="140" t="s">
        <v>388</v>
      </c>
      <c r="D57" s="18" t="s">
        <v>27</v>
      </c>
      <c r="E57" s="97">
        <v>18080312101</v>
      </c>
      <c r="F57" s="52" t="s">
        <v>95</v>
      </c>
      <c r="G57" s="97">
        <v>64</v>
      </c>
      <c r="H57" s="97">
        <v>60</v>
      </c>
      <c r="I57" s="17">
        <f t="shared" si="0"/>
        <v>124</v>
      </c>
      <c r="J57" s="136">
        <v>9854744972</v>
      </c>
      <c r="K57" s="60" t="s">
        <v>135</v>
      </c>
      <c r="L57" s="60" t="s">
        <v>137</v>
      </c>
      <c r="M57" s="60">
        <v>9401452422</v>
      </c>
      <c r="N57" s="60" t="s">
        <v>199</v>
      </c>
      <c r="O57" s="60">
        <v>9577201570</v>
      </c>
      <c r="P57" s="144">
        <v>43606</v>
      </c>
      <c r="Q57" s="101" t="s">
        <v>98</v>
      </c>
      <c r="R57" s="61" t="s">
        <v>173</v>
      </c>
      <c r="S57" s="52" t="s">
        <v>210</v>
      </c>
      <c r="T57" s="147">
        <v>42732</v>
      </c>
    </row>
    <row r="58" spans="1:20" ht="30">
      <c r="A58" s="4">
        <v>54</v>
      </c>
      <c r="B58" s="17" t="s">
        <v>70</v>
      </c>
      <c r="C58" s="140" t="s">
        <v>389</v>
      </c>
      <c r="D58" s="18" t="s">
        <v>27</v>
      </c>
      <c r="E58" s="97">
        <v>18080312102</v>
      </c>
      <c r="F58" s="52" t="s">
        <v>95</v>
      </c>
      <c r="G58" s="97">
        <v>40</v>
      </c>
      <c r="H58" s="97">
        <v>43</v>
      </c>
      <c r="I58" s="17">
        <f t="shared" si="0"/>
        <v>83</v>
      </c>
      <c r="J58" s="136">
        <v>9854529798</v>
      </c>
      <c r="K58" s="60" t="s">
        <v>135</v>
      </c>
      <c r="L58" s="60" t="s">
        <v>137</v>
      </c>
      <c r="M58" s="60">
        <v>9401452422</v>
      </c>
      <c r="N58" s="60" t="s">
        <v>199</v>
      </c>
      <c r="O58" s="60">
        <v>9577201570</v>
      </c>
      <c r="P58" s="144">
        <v>43607</v>
      </c>
      <c r="Q58" s="101" t="s">
        <v>101</v>
      </c>
      <c r="R58" s="61" t="s">
        <v>174</v>
      </c>
      <c r="S58" s="52" t="s">
        <v>210</v>
      </c>
      <c r="T58" s="147">
        <v>42732</v>
      </c>
    </row>
    <row r="59" spans="1:20">
      <c r="A59" s="4">
        <v>55</v>
      </c>
      <c r="B59" s="17" t="s">
        <v>70</v>
      </c>
      <c r="C59" s="140" t="s">
        <v>390</v>
      </c>
      <c r="D59" s="18" t="s">
        <v>27</v>
      </c>
      <c r="E59" s="97">
        <v>18080309802</v>
      </c>
      <c r="F59" s="52" t="s">
        <v>95</v>
      </c>
      <c r="G59" s="97">
        <v>90</v>
      </c>
      <c r="H59" s="97">
        <v>96</v>
      </c>
      <c r="I59" s="17">
        <f t="shared" si="0"/>
        <v>186</v>
      </c>
      <c r="J59" s="136">
        <v>9859717785</v>
      </c>
      <c r="K59" s="60" t="s">
        <v>105</v>
      </c>
      <c r="L59" s="60" t="s">
        <v>106</v>
      </c>
      <c r="M59" s="60">
        <v>9859187172</v>
      </c>
      <c r="N59" s="60" t="s">
        <v>216</v>
      </c>
      <c r="O59" s="60">
        <v>9859416346</v>
      </c>
      <c r="P59" s="144">
        <v>43608</v>
      </c>
      <c r="Q59" s="101" t="s">
        <v>115</v>
      </c>
      <c r="R59" s="61" t="s">
        <v>175</v>
      </c>
      <c r="S59" s="52" t="s">
        <v>210</v>
      </c>
      <c r="T59" s="147">
        <v>42733</v>
      </c>
    </row>
    <row r="60" spans="1:20" ht="30">
      <c r="A60" s="4">
        <v>56</v>
      </c>
      <c r="B60" s="17" t="s">
        <v>70</v>
      </c>
      <c r="C60" s="140" t="s">
        <v>391</v>
      </c>
      <c r="D60" s="18" t="s">
        <v>27</v>
      </c>
      <c r="E60" s="97">
        <v>18080309501</v>
      </c>
      <c r="F60" s="52" t="s">
        <v>95</v>
      </c>
      <c r="G60" s="97">
        <v>32</v>
      </c>
      <c r="H60" s="97">
        <v>36</v>
      </c>
      <c r="I60" s="17">
        <f t="shared" si="0"/>
        <v>68</v>
      </c>
      <c r="J60" s="136">
        <v>9531268246</v>
      </c>
      <c r="K60" s="60" t="s">
        <v>105</v>
      </c>
      <c r="L60" s="60" t="s">
        <v>106</v>
      </c>
      <c r="M60" s="60">
        <v>9859187172</v>
      </c>
      <c r="N60" s="60" t="s">
        <v>216</v>
      </c>
      <c r="O60" s="60">
        <v>9859416346</v>
      </c>
      <c r="P60" s="144">
        <v>43609</v>
      </c>
      <c r="Q60" s="101" t="s">
        <v>99</v>
      </c>
      <c r="R60" s="61" t="s">
        <v>172</v>
      </c>
      <c r="S60" s="52" t="s">
        <v>210</v>
      </c>
      <c r="T60" s="147">
        <v>42733</v>
      </c>
    </row>
    <row r="61" spans="1:20" ht="30">
      <c r="A61" s="4">
        <v>57</v>
      </c>
      <c r="B61" s="17" t="s">
        <v>70</v>
      </c>
      <c r="C61" s="140" t="s">
        <v>392</v>
      </c>
      <c r="D61" s="18" t="s">
        <v>27</v>
      </c>
      <c r="E61" s="97">
        <v>18080310405</v>
      </c>
      <c r="F61" s="52" t="s">
        <v>95</v>
      </c>
      <c r="G61" s="97">
        <v>65</v>
      </c>
      <c r="H61" s="97">
        <v>68</v>
      </c>
      <c r="I61" s="17">
        <f t="shared" si="0"/>
        <v>133</v>
      </c>
      <c r="J61" s="109">
        <v>9859299274</v>
      </c>
      <c r="K61" s="60" t="s">
        <v>120</v>
      </c>
      <c r="L61" s="60" t="s">
        <v>129</v>
      </c>
      <c r="M61" s="60">
        <v>9859735288</v>
      </c>
      <c r="N61" s="60" t="s">
        <v>134</v>
      </c>
      <c r="O61" s="60">
        <v>9707797822</v>
      </c>
      <c r="P61" s="144">
        <v>43610</v>
      </c>
      <c r="Q61" s="101" t="s">
        <v>116</v>
      </c>
      <c r="R61" s="61" t="s">
        <v>177</v>
      </c>
      <c r="S61" s="52" t="s">
        <v>210</v>
      </c>
      <c r="T61" s="147">
        <v>42734</v>
      </c>
    </row>
    <row r="62" spans="1:20" ht="30">
      <c r="A62" s="4">
        <v>58</v>
      </c>
      <c r="B62" s="17" t="s">
        <v>70</v>
      </c>
      <c r="C62" s="140" t="s">
        <v>393</v>
      </c>
      <c r="D62" s="18" t="s">
        <v>27</v>
      </c>
      <c r="E62" s="97">
        <v>18080305902</v>
      </c>
      <c r="F62" s="52" t="s">
        <v>95</v>
      </c>
      <c r="G62" s="97">
        <v>91</v>
      </c>
      <c r="H62" s="97">
        <v>94</v>
      </c>
      <c r="I62" s="17">
        <f t="shared" si="0"/>
        <v>185</v>
      </c>
      <c r="J62" s="109">
        <v>9859234512</v>
      </c>
      <c r="K62" s="60" t="s">
        <v>169</v>
      </c>
      <c r="L62" s="60" t="s">
        <v>121</v>
      </c>
      <c r="M62" s="60">
        <v>9401452431</v>
      </c>
      <c r="N62" s="60" t="s">
        <v>138</v>
      </c>
      <c r="O62" s="60">
        <v>9854444311</v>
      </c>
      <c r="P62" s="144">
        <v>43611</v>
      </c>
      <c r="Q62" s="101" t="s">
        <v>100</v>
      </c>
      <c r="R62" s="61" t="s">
        <v>178</v>
      </c>
      <c r="S62" s="52" t="s">
        <v>210</v>
      </c>
      <c r="T62" s="147">
        <v>42734</v>
      </c>
    </row>
    <row r="63" spans="1:20" ht="30">
      <c r="A63" s="4">
        <v>59</v>
      </c>
      <c r="B63" s="17" t="s">
        <v>70</v>
      </c>
      <c r="C63" s="140" t="s">
        <v>394</v>
      </c>
      <c r="D63" s="18" t="s">
        <v>27</v>
      </c>
      <c r="E63" s="97">
        <v>18080310803</v>
      </c>
      <c r="F63" s="53" t="s">
        <v>95</v>
      </c>
      <c r="G63" s="97">
        <v>75</v>
      </c>
      <c r="H63" s="97">
        <v>80</v>
      </c>
      <c r="I63" s="17">
        <f t="shared" si="0"/>
        <v>155</v>
      </c>
      <c r="J63" s="109">
        <v>9577001224</v>
      </c>
      <c r="K63" s="60" t="s">
        <v>236</v>
      </c>
      <c r="L63" s="76" t="s">
        <v>315</v>
      </c>
      <c r="M63" s="60">
        <v>9864883529</v>
      </c>
      <c r="N63" s="60" t="s">
        <v>237</v>
      </c>
      <c r="O63" s="60">
        <v>8486046626</v>
      </c>
      <c r="P63" s="144">
        <v>43612</v>
      </c>
      <c r="Q63" s="101" t="s">
        <v>98</v>
      </c>
      <c r="R63" s="18" t="s">
        <v>177</v>
      </c>
      <c r="S63" s="52" t="s">
        <v>210</v>
      </c>
      <c r="T63" s="147">
        <v>42735</v>
      </c>
    </row>
    <row r="64" spans="1:20">
      <c r="A64" s="4">
        <v>60</v>
      </c>
      <c r="B64" s="17" t="s">
        <v>70</v>
      </c>
      <c r="C64" s="105" t="s">
        <v>395</v>
      </c>
      <c r="D64" s="18" t="s">
        <v>29</v>
      </c>
      <c r="E64" s="103">
        <v>460</v>
      </c>
      <c r="F64" s="52" t="s">
        <v>97</v>
      </c>
      <c r="G64" s="125">
        <v>33</v>
      </c>
      <c r="H64" s="125">
        <v>45</v>
      </c>
      <c r="I64" s="17">
        <f t="shared" si="0"/>
        <v>78</v>
      </c>
      <c r="J64" s="132">
        <v>9706268766</v>
      </c>
      <c r="K64" s="60" t="s">
        <v>113</v>
      </c>
      <c r="L64" s="60" t="s">
        <v>160</v>
      </c>
      <c r="M64" s="60">
        <v>9435491753</v>
      </c>
      <c r="N64" s="60" t="s">
        <v>426</v>
      </c>
      <c r="O64" s="60">
        <v>9854960229</v>
      </c>
      <c r="P64" s="144">
        <v>43613</v>
      </c>
      <c r="Q64" s="101" t="s">
        <v>101</v>
      </c>
      <c r="R64" s="18" t="s">
        <v>202</v>
      </c>
      <c r="S64" s="52" t="s">
        <v>210</v>
      </c>
      <c r="T64" s="146">
        <v>42501</v>
      </c>
    </row>
    <row r="65" spans="1:20">
      <c r="A65" s="4">
        <v>61</v>
      </c>
      <c r="B65" s="17" t="s">
        <v>70</v>
      </c>
      <c r="C65" s="102" t="s">
        <v>396</v>
      </c>
      <c r="D65" s="18" t="s">
        <v>29</v>
      </c>
      <c r="E65" s="103" t="s">
        <v>397</v>
      </c>
      <c r="F65" s="52" t="s">
        <v>97</v>
      </c>
      <c r="G65" s="125">
        <v>33</v>
      </c>
      <c r="H65" s="125">
        <v>41</v>
      </c>
      <c r="I65" s="17">
        <f t="shared" si="0"/>
        <v>74</v>
      </c>
      <c r="J65" s="132">
        <v>9854108289</v>
      </c>
      <c r="K65" s="60" t="s">
        <v>113</v>
      </c>
      <c r="L65" s="60" t="s">
        <v>160</v>
      </c>
      <c r="M65" s="60">
        <v>9435491753</v>
      </c>
      <c r="N65" s="62" t="s">
        <v>141</v>
      </c>
      <c r="O65" s="60">
        <v>8876760421</v>
      </c>
      <c r="P65" s="144">
        <v>43613</v>
      </c>
      <c r="Q65" s="101" t="s">
        <v>101</v>
      </c>
      <c r="R65" s="18" t="s">
        <v>202</v>
      </c>
      <c r="S65" s="52" t="s">
        <v>210</v>
      </c>
      <c r="T65" s="146">
        <v>42501</v>
      </c>
    </row>
    <row r="66" spans="1:20">
      <c r="A66" s="4">
        <v>62</v>
      </c>
      <c r="B66" s="17" t="s">
        <v>70</v>
      </c>
      <c r="C66" s="102" t="s">
        <v>398</v>
      </c>
      <c r="D66" s="18" t="s">
        <v>29</v>
      </c>
      <c r="E66" s="103">
        <v>73</v>
      </c>
      <c r="F66" s="52" t="s">
        <v>97</v>
      </c>
      <c r="G66" s="125">
        <v>31</v>
      </c>
      <c r="H66" s="125">
        <v>47</v>
      </c>
      <c r="I66" s="17">
        <f t="shared" si="0"/>
        <v>78</v>
      </c>
      <c r="J66" s="132">
        <v>9854167551</v>
      </c>
      <c r="K66" s="60" t="s">
        <v>113</v>
      </c>
      <c r="L66" s="60" t="s">
        <v>160</v>
      </c>
      <c r="M66" s="60">
        <v>9435491753</v>
      </c>
      <c r="N66" s="60" t="s">
        <v>170</v>
      </c>
      <c r="O66" s="60">
        <v>9854808754</v>
      </c>
      <c r="P66" s="144">
        <v>43613</v>
      </c>
      <c r="Q66" s="101" t="s">
        <v>101</v>
      </c>
      <c r="R66" s="18" t="s">
        <v>202</v>
      </c>
      <c r="S66" s="52" t="s">
        <v>210</v>
      </c>
      <c r="T66" s="146">
        <v>42501</v>
      </c>
    </row>
    <row r="67" spans="1:20">
      <c r="A67" s="4">
        <v>63</v>
      </c>
      <c r="B67" s="17" t="s">
        <v>70</v>
      </c>
      <c r="C67" s="102" t="s">
        <v>399</v>
      </c>
      <c r="D67" s="18" t="s">
        <v>29</v>
      </c>
      <c r="E67" s="103">
        <v>461</v>
      </c>
      <c r="F67" s="52" t="s">
        <v>97</v>
      </c>
      <c r="G67" s="125">
        <v>36</v>
      </c>
      <c r="H67" s="125">
        <v>36</v>
      </c>
      <c r="I67" s="17">
        <f t="shared" si="0"/>
        <v>72</v>
      </c>
      <c r="J67" s="132">
        <v>9707604089</v>
      </c>
      <c r="K67" s="60" t="s">
        <v>113</v>
      </c>
      <c r="L67" s="60" t="s">
        <v>160</v>
      </c>
      <c r="M67" s="60">
        <v>9435491753</v>
      </c>
      <c r="N67" s="60" t="s">
        <v>426</v>
      </c>
      <c r="O67" s="60">
        <v>9854960229</v>
      </c>
      <c r="P67" s="144">
        <v>43614</v>
      </c>
      <c r="Q67" s="101" t="s">
        <v>115</v>
      </c>
      <c r="R67" s="18" t="s">
        <v>157</v>
      </c>
      <c r="S67" s="52" t="s">
        <v>210</v>
      </c>
      <c r="T67" s="146">
        <v>42502</v>
      </c>
    </row>
    <row r="68" spans="1:20">
      <c r="A68" s="4">
        <v>64</v>
      </c>
      <c r="B68" s="17" t="s">
        <v>70</v>
      </c>
      <c r="C68" s="102" t="s">
        <v>400</v>
      </c>
      <c r="D68" s="18" t="s">
        <v>29</v>
      </c>
      <c r="E68" s="103" t="s">
        <v>401</v>
      </c>
      <c r="F68" s="52" t="s">
        <v>97</v>
      </c>
      <c r="G68" s="125">
        <v>42</v>
      </c>
      <c r="H68" s="125">
        <v>55</v>
      </c>
      <c r="I68" s="17">
        <f t="shared" si="0"/>
        <v>97</v>
      </c>
      <c r="J68" s="132">
        <v>9706916917</v>
      </c>
      <c r="K68" s="60" t="s">
        <v>113</v>
      </c>
      <c r="L68" s="60" t="s">
        <v>160</v>
      </c>
      <c r="M68" s="60">
        <v>9435491753</v>
      </c>
      <c r="N68" s="62" t="s">
        <v>141</v>
      </c>
      <c r="O68" s="60">
        <v>8876760421</v>
      </c>
      <c r="P68" s="144">
        <v>43614</v>
      </c>
      <c r="Q68" s="101" t="s">
        <v>115</v>
      </c>
      <c r="R68" s="18" t="s">
        <v>157</v>
      </c>
      <c r="S68" s="52" t="s">
        <v>210</v>
      </c>
      <c r="T68" s="146">
        <v>42502</v>
      </c>
    </row>
    <row r="69" spans="1:20">
      <c r="A69" s="4">
        <v>65</v>
      </c>
      <c r="B69" s="17" t="s">
        <v>70</v>
      </c>
      <c r="C69" s="105" t="s">
        <v>402</v>
      </c>
      <c r="D69" s="18" t="s">
        <v>29</v>
      </c>
      <c r="E69" s="103">
        <v>297</v>
      </c>
      <c r="F69" s="52" t="s">
        <v>97</v>
      </c>
      <c r="G69" s="125">
        <v>29</v>
      </c>
      <c r="H69" s="125">
        <v>42</v>
      </c>
      <c r="I69" s="17">
        <f t="shared" si="0"/>
        <v>71</v>
      </c>
      <c r="J69" s="132">
        <v>9706768713</v>
      </c>
      <c r="K69" s="60" t="s">
        <v>113</v>
      </c>
      <c r="L69" s="60" t="s">
        <v>160</v>
      </c>
      <c r="M69" s="60">
        <v>9435491753</v>
      </c>
      <c r="N69" s="60" t="s">
        <v>170</v>
      </c>
      <c r="O69" s="60">
        <v>9854808754</v>
      </c>
      <c r="P69" s="144">
        <v>43614</v>
      </c>
      <c r="Q69" s="101" t="s">
        <v>115</v>
      </c>
      <c r="R69" s="18" t="s">
        <v>157</v>
      </c>
      <c r="S69" s="52" t="s">
        <v>210</v>
      </c>
      <c r="T69" s="146">
        <v>42503</v>
      </c>
    </row>
    <row r="70" spans="1:20">
      <c r="A70" s="4">
        <v>66</v>
      </c>
      <c r="B70" s="17" t="s">
        <v>70</v>
      </c>
      <c r="C70" s="102" t="s">
        <v>403</v>
      </c>
      <c r="D70" s="18" t="s">
        <v>29</v>
      </c>
      <c r="E70" s="103">
        <v>72</v>
      </c>
      <c r="F70" s="52" t="s">
        <v>97</v>
      </c>
      <c r="G70" s="125">
        <v>17</v>
      </c>
      <c r="H70" s="125">
        <v>34</v>
      </c>
      <c r="I70" s="17">
        <f t="shared" si="0"/>
        <v>51</v>
      </c>
      <c r="J70" s="132">
        <v>9859244661</v>
      </c>
      <c r="K70" s="60" t="s">
        <v>113</v>
      </c>
      <c r="L70" s="60" t="s">
        <v>160</v>
      </c>
      <c r="M70" s="60">
        <v>9435491753</v>
      </c>
      <c r="N70" s="60" t="s">
        <v>426</v>
      </c>
      <c r="O70" s="60">
        <v>9854960229</v>
      </c>
      <c r="P70" s="144">
        <v>43615</v>
      </c>
      <c r="Q70" s="101" t="s">
        <v>99</v>
      </c>
      <c r="R70" s="18" t="s">
        <v>157</v>
      </c>
      <c r="S70" s="52" t="s">
        <v>210</v>
      </c>
      <c r="T70" s="146">
        <v>42503</v>
      </c>
    </row>
    <row r="71" spans="1:20">
      <c r="A71" s="4">
        <v>67</v>
      </c>
      <c r="B71" s="17" t="s">
        <v>70</v>
      </c>
      <c r="C71" s="102" t="s">
        <v>404</v>
      </c>
      <c r="D71" s="18" t="s">
        <v>29</v>
      </c>
      <c r="E71" s="103">
        <v>459</v>
      </c>
      <c r="F71" s="52" t="s">
        <v>97</v>
      </c>
      <c r="G71" s="125">
        <v>35</v>
      </c>
      <c r="H71" s="125">
        <v>44</v>
      </c>
      <c r="I71" s="17">
        <f t="shared" ref="I71:I134" si="1">+G71+H71</f>
        <v>79</v>
      </c>
      <c r="J71" s="132">
        <v>9854144224</v>
      </c>
      <c r="K71" s="60" t="s">
        <v>113</v>
      </c>
      <c r="L71" s="60" t="s">
        <v>160</v>
      </c>
      <c r="M71" s="60">
        <v>9435491753</v>
      </c>
      <c r="N71" s="62" t="s">
        <v>141</v>
      </c>
      <c r="O71" s="60">
        <v>8876760421</v>
      </c>
      <c r="P71" s="144">
        <v>43615</v>
      </c>
      <c r="Q71" s="101" t="s">
        <v>99</v>
      </c>
      <c r="R71" s="18" t="s">
        <v>157</v>
      </c>
      <c r="S71" s="52" t="s">
        <v>210</v>
      </c>
      <c r="T71" s="146">
        <v>42506</v>
      </c>
    </row>
    <row r="72" spans="1:20">
      <c r="A72" s="4">
        <v>68</v>
      </c>
      <c r="B72" s="17" t="s">
        <v>70</v>
      </c>
      <c r="C72" s="105" t="s">
        <v>405</v>
      </c>
      <c r="D72" s="18" t="s">
        <v>29</v>
      </c>
      <c r="E72" s="103">
        <v>460</v>
      </c>
      <c r="F72" s="52" t="s">
        <v>97</v>
      </c>
      <c r="G72" s="125">
        <v>38</v>
      </c>
      <c r="H72" s="125">
        <v>43</v>
      </c>
      <c r="I72" s="17">
        <f t="shared" si="1"/>
        <v>81</v>
      </c>
      <c r="J72" s="132">
        <v>9577042969</v>
      </c>
      <c r="K72" s="60" t="s">
        <v>113</v>
      </c>
      <c r="L72" s="60" t="s">
        <v>160</v>
      </c>
      <c r="M72" s="60">
        <v>9435491753</v>
      </c>
      <c r="N72" s="60" t="s">
        <v>170</v>
      </c>
      <c r="O72" s="60">
        <v>9854808754</v>
      </c>
      <c r="P72" s="144">
        <v>43615</v>
      </c>
      <c r="Q72" s="101" t="s">
        <v>99</v>
      </c>
      <c r="R72" s="18" t="s">
        <v>157</v>
      </c>
      <c r="S72" s="52" t="s">
        <v>210</v>
      </c>
      <c r="T72" s="146">
        <v>42507</v>
      </c>
    </row>
    <row r="73" spans="1:20">
      <c r="A73" s="4">
        <v>69</v>
      </c>
      <c r="B73" s="17" t="s">
        <v>70</v>
      </c>
      <c r="C73" s="102" t="s">
        <v>190</v>
      </c>
      <c r="D73" s="18" t="s">
        <v>29</v>
      </c>
      <c r="E73" s="103">
        <v>426</v>
      </c>
      <c r="F73" s="52" t="s">
        <v>97</v>
      </c>
      <c r="G73" s="125">
        <v>31</v>
      </c>
      <c r="H73" s="125">
        <v>47</v>
      </c>
      <c r="I73" s="17">
        <f t="shared" si="1"/>
        <v>78</v>
      </c>
      <c r="J73" s="132">
        <v>8486677902</v>
      </c>
      <c r="K73" s="60" t="s">
        <v>427</v>
      </c>
      <c r="L73" s="60" t="s">
        <v>428</v>
      </c>
      <c r="M73" s="60">
        <v>9957016194</v>
      </c>
      <c r="N73" s="60" t="s">
        <v>203</v>
      </c>
      <c r="O73" s="60">
        <v>9577886119</v>
      </c>
      <c r="P73" s="144">
        <v>43616</v>
      </c>
      <c r="Q73" s="101" t="s">
        <v>116</v>
      </c>
      <c r="R73" s="18" t="s">
        <v>202</v>
      </c>
      <c r="S73" s="52" t="s">
        <v>210</v>
      </c>
      <c r="T73" s="146">
        <v>42508</v>
      </c>
    </row>
    <row r="74" spans="1:20">
      <c r="A74" s="4">
        <v>70</v>
      </c>
      <c r="B74" s="17" t="s">
        <v>70</v>
      </c>
      <c r="C74" s="105" t="s">
        <v>192</v>
      </c>
      <c r="D74" s="18" t="s">
        <v>29</v>
      </c>
      <c r="E74" s="103">
        <v>299</v>
      </c>
      <c r="F74" s="52" t="s">
        <v>97</v>
      </c>
      <c r="G74" s="125">
        <v>36</v>
      </c>
      <c r="H74" s="125">
        <v>36</v>
      </c>
      <c r="I74" s="17">
        <f t="shared" si="1"/>
        <v>72</v>
      </c>
      <c r="J74" s="132">
        <v>9859735403</v>
      </c>
      <c r="K74" s="60" t="s">
        <v>427</v>
      </c>
      <c r="L74" s="60" t="s">
        <v>428</v>
      </c>
      <c r="M74" s="60">
        <v>9957016194</v>
      </c>
      <c r="N74" s="60" t="s">
        <v>203</v>
      </c>
      <c r="O74" s="60">
        <v>9577886119</v>
      </c>
      <c r="P74" s="144">
        <v>43616</v>
      </c>
      <c r="Q74" s="101" t="s">
        <v>116</v>
      </c>
      <c r="R74" s="18" t="s">
        <v>202</v>
      </c>
      <c r="S74" s="52" t="s">
        <v>210</v>
      </c>
      <c r="T74" s="146">
        <v>42509</v>
      </c>
    </row>
    <row r="75" spans="1:20">
      <c r="A75" s="4">
        <v>71</v>
      </c>
      <c r="B75" s="17" t="s">
        <v>70</v>
      </c>
      <c r="C75" s="102" t="s">
        <v>191</v>
      </c>
      <c r="D75" s="18" t="s">
        <v>29</v>
      </c>
      <c r="E75" s="103">
        <v>75</v>
      </c>
      <c r="F75" s="52" t="s">
        <v>97</v>
      </c>
      <c r="G75" s="125">
        <v>42</v>
      </c>
      <c r="H75" s="125">
        <v>55</v>
      </c>
      <c r="I75" s="17">
        <f t="shared" si="1"/>
        <v>97</v>
      </c>
      <c r="J75" s="132">
        <v>9577853489</v>
      </c>
      <c r="K75" s="60" t="s">
        <v>427</v>
      </c>
      <c r="L75" s="60" t="s">
        <v>428</v>
      </c>
      <c r="M75" s="60">
        <v>9957016194</v>
      </c>
      <c r="N75" s="60" t="s">
        <v>203</v>
      </c>
      <c r="O75" s="60">
        <v>9577886119</v>
      </c>
      <c r="P75" s="144">
        <v>43616</v>
      </c>
      <c r="Q75" s="101" t="s">
        <v>116</v>
      </c>
      <c r="R75" s="18" t="s">
        <v>202</v>
      </c>
      <c r="S75" s="52" t="s">
        <v>210</v>
      </c>
      <c r="T75" s="146">
        <v>42509</v>
      </c>
    </row>
    <row r="76" spans="1:20">
      <c r="A76" s="4">
        <v>72</v>
      </c>
      <c r="B76" s="17" t="s">
        <v>70</v>
      </c>
      <c r="C76" s="102" t="s">
        <v>193</v>
      </c>
      <c r="D76" s="18" t="s">
        <v>29</v>
      </c>
      <c r="E76" s="103">
        <v>425</v>
      </c>
      <c r="F76" s="52" t="s">
        <v>97</v>
      </c>
      <c r="G76" s="125">
        <v>29</v>
      </c>
      <c r="H76" s="125">
        <v>41</v>
      </c>
      <c r="I76" s="17">
        <f t="shared" si="1"/>
        <v>70</v>
      </c>
      <c r="J76" s="132">
        <v>9577885156</v>
      </c>
      <c r="K76" s="60" t="s">
        <v>427</v>
      </c>
      <c r="L76" s="60" t="s">
        <v>428</v>
      </c>
      <c r="M76" s="60">
        <v>9957016194</v>
      </c>
      <c r="N76" s="60" t="s">
        <v>203</v>
      </c>
      <c r="O76" s="60">
        <v>9577886119</v>
      </c>
      <c r="P76" s="144">
        <v>43616</v>
      </c>
      <c r="Q76" s="101" t="s">
        <v>116</v>
      </c>
      <c r="R76" s="18" t="s">
        <v>202</v>
      </c>
      <c r="S76" s="52" t="s">
        <v>210</v>
      </c>
      <c r="T76" s="146">
        <v>42510</v>
      </c>
    </row>
    <row r="77" spans="1:20">
      <c r="A77" s="4">
        <v>73</v>
      </c>
      <c r="B77" s="17"/>
      <c r="C77" s="102"/>
      <c r="D77" s="18"/>
      <c r="E77" s="103"/>
      <c r="F77" s="52"/>
      <c r="G77" s="112"/>
      <c r="H77" s="112"/>
      <c r="I77" s="17">
        <f t="shared" si="1"/>
        <v>0</v>
      </c>
      <c r="J77" s="104"/>
      <c r="K77" s="62"/>
      <c r="L77" s="63"/>
      <c r="M77" s="60"/>
      <c r="N77" s="72"/>
      <c r="O77" s="61"/>
      <c r="P77" s="68"/>
      <c r="Q77" s="71"/>
      <c r="R77" s="52"/>
      <c r="S77" s="52"/>
      <c r="T77" s="110"/>
    </row>
    <row r="78" spans="1:20">
      <c r="A78" s="4">
        <v>74</v>
      </c>
      <c r="B78" s="17"/>
      <c r="C78" s="102"/>
      <c r="D78" s="18"/>
      <c r="E78" s="103"/>
      <c r="F78" s="52"/>
      <c r="G78" s="112"/>
      <c r="H78" s="112"/>
      <c r="I78" s="17">
        <f t="shared" si="1"/>
        <v>0</v>
      </c>
      <c r="J78" s="104"/>
      <c r="K78" s="60"/>
      <c r="L78" s="60"/>
      <c r="M78" s="60"/>
      <c r="N78" s="61"/>
      <c r="O78" s="61"/>
      <c r="P78" s="68"/>
      <c r="Q78" s="71"/>
      <c r="R78" s="52"/>
      <c r="S78" s="52"/>
      <c r="T78" s="110"/>
    </row>
    <row r="79" spans="1:20">
      <c r="A79" s="4">
        <v>75</v>
      </c>
      <c r="B79" s="17"/>
      <c r="C79" s="102"/>
      <c r="D79" s="18"/>
      <c r="E79" s="103"/>
      <c r="F79" s="52"/>
      <c r="G79" s="112"/>
      <c r="H79" s="112"/>
      <c r="I79" s="17">
        <f t="shared" si="1"/>
        <v>0</v>
      </c>
      <c r="J79" s="104"/>
      <c r="K79" s="60"/>
      <c r="L79" s="60"/>
      <c r="M79" s="60"/>
      <c r="N79" s="61"/>
      <c r="O79" s="61"/>
      <c r="P79" s="68"/>
      <c r="Q79" s="71"/>
      <c r="R79" s="52"/>
      <c r="S79" s="52"/>
      <c r="T79" s="110"/>
    </row>
    <row r="80" spans="1:20">
      <c r="A80" s="4">
        <v>76</v>
      </c>
      <c r="B80" s="17"/>
      <c r="C80" s="102"/>
      <c r="D80" s="18"/>
      <c r="E80" s="103"/>
      <c r="F80" s="52"/>
      <c r="G80" s="112"/>
      <c r="H80" s="112"/>
      <c r="I80" s="17">
        <f t="shared" si="1"/>
        <v>0</v>
      </c>
      <c r="J80" s="104"/>
      <c r="K80" s="60"/>
      <c r="L80" s="60"/>
      <c r="M80" s="60"/>
      <c r="N80" s="61"/>
      <c r="O80" s="61"/>
      <c r="P80" s="68"/>
      <c r="Q80" s="71"/>
      <c r="R80" s="52"/>
      <c r="S80" s="52"/>
      <c r="T80" s="110"/>
    </row>
    <row r="81" spans="1:20">
      <c r="A81" s="4">
        <v>77</v>
      </c>
      <c r="B81" s="17"/>
      <c r="C81" s="102"/>
      <c r="D81" s="18"/>
      <c r="E81" s="103"/>
      <c r="F81" s="52"/>
      <c r="G81" s="112"/>
      <c r="H81" s="112"/>
      <c r="I81" s="17">
        <f t="shared" si="1"/>
        <v>0</v>
      </c>
      <c r="J81" s="104"/>
      <c r="K81" s="60"/>
      <c r="L81" s="60"/>
      <c r="M81" s="60"/>
      <c r="N81" s="61"/>
      <c r="O81" s="61"/>
      <c r="P81" s="68"/>
      <c r="Q81" s="71"/>
      <c r="R81" s="52"/>
      <c r="S81" s="52"/>
      <c r="T81" s="110"/>
    </row>
    <row r="82" spans="1:20">
      <c r="A82" s="4">
        <v>78</v>
      </c>
      <c r="B82" s="17"/>
      <c r="C82" s="54"/>
      <c r="D82" s="18"/>
      <c r="E82" s="53"/>
      <c r="F82" s="52"/>
      <c r="G82" s="19"/>
      <c r="H82" s="19"/>
      <c r="I82" s="17">
        <f t="shared" si="1"/>
        <v>0</v>
      </c>
      <c r="J82" s="69"/>
      <c r="K82" s="64"/>
      <c r="L82" s="64"/>
      <c r="M82" s="64"/>
      <c r="N82" s="64"/>
      <c r="O82" s="70"/>
      <c r="P82" s="68"/>
      <c r="Q82" s="71"/>
      <c r="R82" s="73"/>
      <c r="S82" s="52"/>
      <c r="T82" s="18"/>
    </row>
    <row r="83" spans="1:20">
      <c r="A83" s="4">
        <v>79</v>
      </c>
      <c r="B83" s="17"/>
      <c r="C83" s="54"/>
      <c r="D83" s="18"/>
      <c r="E83" s="53"/>
      <c r="F83" s="52"/>
      <c r="G83" s="19"/>
      <c r="H83" s="19"/>
      <c r="I83" s="17">
        <f t="shared" si="1"/>
        <v>0</v>
      </c>
      <c r="J83" s="69"/>
      <c r="K83" s="64"/>
      <c r="L83" s="64"/>
      <c r="M83" s="64"/>
      <c r="N83" s="64"/>
      <c r="O83" s="70"/>
      <c r="P83" s="73"/>
      <c r="Q83" s="71"/>
      <c r="R83" s="73"/>
      <c r="S83" s="52"/>
      <c r="T83" s="18"/>
    </row>
    <row r="84" spans="1:20">
      <c r="A84" s="4">
        <v>80</v>
      </c>
      <c r="B84" s="17"/>
      <c r="C84" s="54"/>
      <c r="D84" s="18"/>
      <c r="E84" s="67"/>
      <c r="F84" s="52"/>
      <c r="G84" s="19"/>
      <c r="H84" s="19"/>
      <c r="I84" s="17">
        <f t="shared" si="1"/>
        <v>0</v>
      </c>
      <c r="J84" s="69"/>
      <c r="K84" s="64"/>
      <c r="L84" s="60"/>
      <c r="M84" s="74"/>
      <c r="N84" s="60"/>
      <c r="O84" s="75"/>
      <c r="P84" s="68"/>
      <c r="Q84" s="71"/>
      <c r="R84" s="52"/>
      <c r="S84" s="52"/>
      <c r="T84" s="18"/>
    </row>
    <row r="85" spans="1:20">
      <c r="A85" s="4">
        <v>81</v>
      </c>
      <c r="B85" s="17"/>
      <c r="C85" s="67"/>
      <c r="D85" s="18"/>
      <c r="E85" s="67"/>
      <c r="F85" s="52"/>
      <c r="G85" s="19"/>
      <c r="H85" s="19"/>
      <c r="I85" s="17">
        <f t="shared" si="1"/>
        <v>0</v>
      </c>
      <c r="J85" s="69"/>
      <c r="K85" s="18"/>
      <c r="L85" s="60"/>
      <c r="M85" s="74"/>
      <c r="N85" s="60"/>
      <c r="O85" s="75"/>
      <c r="P85" s="68"/>
      <c r="Q85" s="71"/>
      <c r="R85" s="52"/>
      <c r="S85" s="52"/>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41"/>
      <c r="C165" s="21">
        <f>COUNTIFS(C5:C164,"*")</f>
        <v>72</v>
      </c>
      <c r="D165" s="21"/>
      <c r="E165" s="13"/>
      <c r="F165" s="21"/>
      <c r="G165" s="21">
        <f>SUM(G5:G164)</f>
        <v>3697</v>
      </c>
      <c r="H165" s="21">
        <f>SUM(H5:H164)</f>
        <v>4148</v>
      </c>
      <c r="I165" s="21">
        <f>SUM(I5:I164)</f>
        <v>7845</v>
      </c>
      <c r="J165" s="21"/>
      <c r="K165" s="21"/>
      <c r="L165" s="21"/>
      <c r="M165" s="21"/>
      <c r="N165" s="21"/>
      <c r="O165" s="21"/>
      <c r="P165" s="14"/>
      <c r="Q165" s="21"/>
      <c r="R165" s="21"/>
      <c r="S165" s="21"/>
      <c r="T165" s="12"/>
    </row>
    <row r="166" spans="1:20">
      <c r="A166" s="46" t="s">
        <v>69</v>
      </c>
      <c r="B166" s="10">
        <f>COUNTIF(B$5:B$164,"Team 1")</f>
        <v>36</v>
      </c>
      <c r="C166" s="46" t="s">
        <v>29</v>
      </c>
      <c r="D166" s="10">
        <f>COUNTIF(D5:D164,"Anganwadi")</f>
        <v>25</v>
      </c>
    </row>
    <row r="167" spans="1:20">
      <c r="A167" s="46" t="s">
        <v>70</v>
      </c>
      <c r="B167" s="10">
        <f>COUNTIF(B$6:B$164,"Team 2")</f>
        <v>36</v>
      </c>
      <c r="C167" s="46" t="s">
        <v>27</v>
      </c>
      <c r="D167" s="10">
        <f>COUNTIF(D5:D164,"School")</f>
        <v>47</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5433070866141736" right="0.23622047244094491" top="0.43307086614173229" bottom="0.43307086614173229" header="0.31496062992125984" footer="0.23622047244094491"/>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71" activePane="bottomRight" state="frozen"/>
      <selection pane="topRight" activeCell="C1" sqref="C1"/>
      <selection pane="bottomLeft" activeCell="A5" sqref="A5"/>
      <selection pane="bottomRight" activeCell="L172" sqref="L17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86"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1" t="s">
        <v>189</v>
      </c>
      <c r="B1" s="241"/>
      <c r="C1" s="241"/>
      <c r="D1" s="242"/>
      <c r="E1" s="242"/>
      <c r="F1" s="242"/>
      <c r="G1" s="242"/>
      <c r="H1" s="242"/>
      <c r="I1" s="242"/>
      <c r="J1" s="242"/>
      <c r="K1" s="242"/>
      <c r="L1" s="242"/>
      <c r="M1" s="242"/>
      <c r="N1" s="242"/>
      <c r="O1" s="242"/>
      <c r="P1" s="242"/>
      <c r="Q1" s="242"/>
      <c r="R1" s="242"/>
      <c r="S1" s="242"/>
    </row>
    <row r="2" spans="1:20">
      <c r="A2" s="235" t="s">
        <v>63</v>
      </c>
      <c r="B2" s="236"/>
      <c r="C2" s="236"/>
      <c r="D2" s="25">
        <v>43617</v>
      </c>
      <c r="E2" s="22"/>
      <c r="F2" s="22"/>
      <c r="G2" s="22"/>
      <c r="H2" s="22"/>
      <c r="I2" s="22"/>
      <c r="J2" s="151"/>
      <c r="K2" s="22"/>
      <c r="L2" s="22"/>
      <c r="M2" s="22"/>
      <c r="N2" s="22"/>
      <c r="O2" s="22"/>
      <c r="P2" s="22"/>
      <c r="Q2" s="22"/>
      <c r="R2" s="22"/>
      <c r="S2" s="22"/>
    </row>
    <row r="3" spans="1:20" ht="24" customHeight="1">
      <c r="A3" s="237" t="s">
        <v>14</v>
      </c>
      <c r="B3" s="233" t="s">
        <v>68</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17" t="s">
        <v>69</v>
      </c>
      <c r="C5" s="152" t="s">
        <v>430</v>
      </c>
      <c r="D5" s="18" t="s">
        <v>27</v>
      </c>
      <c r="E5" s="152" t="s">
        <v>441</v>
      </c>
      <c r="F5" s="53" t="s">
        <v>564</v>
      </c>
      <c r="G5" s="59">
        <v>175</v>
      </c>
      <c r="H5" s="59">
        <v>236</v>
      </c>
      <c r="I5" s="17">
        <f>+G5+H5</f>
        <v>411</v>
      </c>
      <c r="J5" s="59">
        <v>9854257965</v>
      </c>
      <c r="K5" s="60" t="s">
        <v>223</v>
      </c>
      <c r="L5" s="61" t="s">
        <v>512</v>
      </c>
      <c r="M5" s="163">
        <v>9401452406</v>
      </c>
      <c r="N5" s="61" t="s">
        <v>513</v>
      </c>
      <c r="O5" s="163">
        <v>9859177522</v>
      </c>
      <c r="P5" s="68">
        <v>43617</v>
      </c>
      <c r="Q5" s="91" t="s">
        <v>116</v>
      </c>
      <c r="R5" s="73" t="s">
        <v>108</v>
      </c>
      <c r="S5" s="73" t="s">
        <v>562</v>
      </c>
      <c r="T5" s="18"/>
    </row>
    <row r="6" spans="1:20">
      <c r="A6" s="4">
        <v>2</v>
      </c>
      <c r="B6" s="17" t="s">
        <v>69</v>
      </c>
      <c r="C6" s="152" t="s">
        <v>430</v>
      </c>
      <c r="D6" s="18" t="s">
        <v>27</v>
      </c>
      <c r="E6" s="152" t="s">
        <v>441</v>
      </c>
      <c r="F6" s="53" t="s">
        <v>564</v>
      </c>
      <c r="G6" s="59">
        <v>0</v>
      </c>
      <c r="H6" s="59">
        <v>0</v>
      </c>
      <c r="I6" s="17">
        <f>+G6+H6</f>
        <v>0</v>
      </c>
      <c r="J6" s="59">
        <v>9854257965</v>
      </c>
      <c r="K6" s="60" t="s">
        <v>223</v>
      </c>
      <c r="L6" s="61" t="s">
        <v>512</v>
      </c>
      <c r="M6" s="163">
        <v>9401452406</v>
      </c>
      <c r="N6" s="61" t="s">
        <v>513</v>
      </c>
      <c r="O6" s="163">
        <v>9859177522</v>
      </c>
      <c r="P6" s="68">
        <v>43619</v>
      </c>
      <c r="Q6" s="91" t="s">
        <v>100</v>
      </c>
      <c r="R6" s="73" t="s">
        <v>108</v>
      </c>
      <c r="S6" s="73" t="s">
        <v>562</v>
      </c>
      <c r="T6" s="18"/>
    </row>
    <row r="7" spans="1:20" ht="33">
      <c r="A7" s="4">
        <v>3</v>
      </c>
      <c r="B7" s="17" t="s">
        <v>69</v>
      </c>
      <c r="C7" s="152" t="s">
        <v>431</v>
      </c>
      <c r="D7" s="18" t="s">
        <v>27</v>
      </c>
      <c r="E7" s="152" t="s">
        <v>442</v>
      </c>
      <c r="F7" s="53" t="s">
        <v>564</v>
      </c>
      <c r="G7" s="59">
        <v>131</v>
      </c>
      <c r="H7" s="59">
        <v>114</v>
      </c>
      <c r="I7" s="17">
        <f t="shared" ref="I7:I70" si="0">+G7+H7</f>
        <v>245</v>
      </c>
      <c r="J7" s="99"/>
      <c r="K7" s="60" t="s">
        <v>135</v>
      </c>
      <c r="L7" s="61" t="s">
        <v>137</v>
      </c>
      <c r="M7" s="163">
        <v>9401452422</v>
      </c>
      <c r="N7" s="61" t="s">
        <v>199</v>
      </c>
      <c r="O7" s="163">
        <v>9577201570</v>
      </c>
      <c r="P7" s="68">
        <v>43620</v>
      </c>
      <c r="Q7" s="91" t="s">
        <v>98</v>
      </c>
      <c r="R7" s="73" t="s">
        <v>159</v>
      </c>
      <c r="S7" s="73" t="s">
        <v>562</v>
      </c>
      <c r="T7" s="18" t="s">
        <v>505</v>
      </c>
    </row>
    <row r="8" spans="1:20" ht="30.75">
      <c r="A8" s="4">
        <v>4</v>
      </c>
      <c r="B8" s="17" t="s">
        <v>69</v>
      </c>
      <c r="C8" s="152" t="s">
        <v>432</v>
      </c>
      <c r="D8" s="18" t="s">
        <v>27</v>
      </c>
      <c r="E8" s="152" t="s">
        <v>443</v>
      </c>
      <c r="F8" s="53" t="s">
        <v>565</v>
      </c>
      <c r="G8" s="59">
        <v>499</v>
      </c>
      <c r="H8" s="59">
        <v>550</v>
      </c>
      <c r="I8" s="17">
        <f t="shared" si="0"/>
        <v>1049</v>
      </c>
      <c r="J8" s="157">
        <v>9508520540</v>
      </c>
      <c r="K8" s="60" t="s">
        <v>164</v>
      </c>
      <c r="L8" s="61" t="s">
        <v>232</v>
      </c>
      <c r="M8" s="163">
        <v>9577018041</v>
      </c>
      <c r="N8" s="61" t="s">
        <v>514</v>
      </c>
      <c r="O8" s="163">
        <v>8876013841</v>
      </c>
      <c r="P8" s="68">
        <v>43622</v>
      </c>
      <c r="Q8" s="91" t="s">
        <v>115</v>
      </c>
      <c r="R8" s="73" t="s">
        <v>175</v>
      </c>
      <c r="S8" s="73" t="s">
        <v>562</v>
      </c>
      <c r="T8" s="18"/>
    </row>
    <row r="9" spans="1:20" ht="30.75">
      <c r="A9" s="4">
        <v>5</v>
      </c>
      <c r="B9" s="17" t="s">
        <v>69</v>
      </c>
      <c r="C9" s="152" t="s">
        <v>432</v>
      </c>
      <c r="D9" s="18" t="s">
        <v>27</v>
      </c>
      <c r="E9" s="152" t="s">
        <v>443</v>
      </c>
      <c r="F9" s="53" t="s">
        <v>565</v>
      </c>
      <c r="G9" s="59">
        <v>0</v>
      </c>
      <c r="H9" s="59">
        <v>0</v>
      </c>
      <c r="I9" s="17">
        <f t="shared" si="0"/>
        <v>0</v>
      </c>
      <c r="J9" s="157">
        <v>9508520540</v>
      </c>
      <c r="K9" s="60" t="s">
        <v>164</v>
      </c>
      <c r="L9" s="61" t="s">
        <v>232</v>
      </c>
      <c r="M9" s="163">
        <v>9577018041</v>
      </c>
      <c r="N9" s="61" t="s">
        <v>514</v>
      </c>
      <c r="O9" s="163">
        <v>8876013841</v>
      </c>
      <c r="P9" s="68">
        <v>43623</v>
      </c>
      <c r="Q9" s="91" t="s">
        <v>99</v>
      </c>
      <c r="R9" s="73" t="s">
        <v>175</v>
      </c>
      <c r="S9" s="73" t="s">
        <v>562</v>
      </c>
      <c r="T9" s="18"/>
    </row>
    <row r="10" spans="1:20" ht="30.75">
      <c r="A10" s="4">
        <v>6</v>
      </c>
      <c r="B10" s="17" t="s">
        <v>69</v>
      </c>
      <c r="C10" s="152" t="s">
        <v>432</v>
      </c>
      <c r="D10" s="18" t="s">
        <v>27</v>
      </c>
      <c r="E10" s="152" t="s">
        <v>443</v>
      </c>
      <c r="F10" s="53" t="s">
        <v>565</v>
      </c>
      <c r="G10" s="59">
        <v>0</v>
      </c>
      <c r="H10" s="59">
        <v>0</v>
      </c>
      <c r="I10" s="17">
        <f t="shared" si="0"/>
        <v>0</v>
      </c>
      <c r="J10" s="157">
        <v>9508520540</v>
      </c>
      <c r="K10" s="60" t="s">
        <v>164</v>
      </c>
      <c r="L10" s="61" t="s">
        <v>232</v>
      </c>
      <c r="M10" s="163">
        <v>9577018041</v>
      </c>
      <c r="N10" s="61" t="s">
        <v>514</v>
      </c>
      <c r="O10" s="163">
        <v>8876013841</v>
      </c>
      <c r="P10" s="68">
        <v>43624</v>
      </c>
      <c r="Q10" s="91" t="s">
        <v>116</v>
      </c>
      <c r="R10" s="73" t="s">
        <v>175</v>
      </c>
      <c r="S10" s="73" t="s">
        <v>562</v>
      </c>
      <c r="T10" s="18"/>
    </row>
    <row r="11" spans="1:20" ht="30.75">
      <c r="A11" s="4">
        <v>7</v>
      </c>
      <c r="B11" s="17" t="s">
        <v>69</v>
      </c>
      <c r="C11" s="152" t="s">
        <v>432</v>
      </c>
      <c r="D11" s="18" t="s">
        <v>27</v>
      </c>
      <c r="E11" s="152" t="s">
        <v>443</v>
      </c>
      <c r="F11" s="53" t="s">
        <v>565</v>
      </c>
      <c r="G11" s="59">
        <v>0</v>
      </c>
      <c r="H11" s="59">
        <v>0</v>
      </c>
      <c r="I11" s="17">
        <f t="shared" si="0"/>
        <v>0</v>
      </c>
      <c r="J11" s="157">
        <v>9508520540</v>
      </c>
      <c r="K11" s="60" t="s">
        <v>164</v>
      </c>
      <c r="L11" s="61" t="s">
        <v>232</v>
      </c>
      <c r="M11" s="163">
        <v>9577018041</v>
      </c>
      <c r="N11" s="61" t="s">
        <v>514</v>
      </c>
      <c r="O11" s="163">
        <v>8876013841</v>
      </c>
      <c r="P11" s="68">
        <v>43626</v>
      </c>
      <c r="Q11" s="91" t="s">
        <v>100</v>
      </c>
      <c r="R11" s="73" t="s">
        <v>175</v>
      </c>
      <c r="S11" s="73" t="s">
        <v>562</v>
      </c>
      <c r="T11" s="18"/>
    </row>
    <row r="12" spans="1:20">
      <c r="A12" s="4">
        <v>8</v>
      </c>
      <c r="B12" s="17" t="s">
        <v>69</v>
      </c>
      <c r="C12" s="152" t="s">
        <v>433</v>
      </c>
      <c r="D12" s="18" t="s">
        <v>27</v>
      </c>
      <c r="E12" s="152" t="s">
        <v>444</v>
      </c>
      <c r="F12" s="53" t="s">
        <v>565</v>
      </c>
      <c r="G12" s="59">
        <v>375</v>
      </c>
      <c r="H12" s="59">
        <v>307</v>
      </c>
      <c r="I12" s="17">
        <f t="shared" si="0"/>
        <v>682</v>
      </c>
      <c r="J12" s="99"/>
      <c r="K12" s="60" t="s">
        <v>146</v>
      </c>
      <c r="L12" s="61" t="s">
        <v>147</v>
      </c>
      <c r="M12" s="163">
        <v>9577045840</v>
      </c>
      <c r="N12" s="61" t="s">
        <v>141</v>
      </c>
      <c r="O12" s="163">
        <v>9706630876</v>
      </c>
      <c r="P12" s="68">
        <v>43627</v>
      </c>
      <c r="Q12" s="91" t="s">
        <v>98</v>
      </c>
      <c r="R12" s="73" t="s">
        <v>173</v>
      </c>
      <c r="S12" s="73" t="s">
        <v>562</v>
      </c>
      <c r="T12" s="18"/>
    </row>
    <row r="13" spans="1:20">
      <c r="A13" s="4">
        <v>9</v>
      </c>
      <c r="B13" s="17" t="s">
        <v>69</v>
      </c>
      <c r="C13" s="152" t="s">
        <v>433</v>
      </c>
      <c r="D13" s="18" t="s">
        <v>27</v>
      </c>
      <c r="E13" s="152" t="s">
        <v>444</v>
      </c>
      <c r="F13" s="53" t="s">
        <v>565</v>
      </c>
      <c r="G13" s="99">
        <v>0</v>
      </c>
      <c r="H13" s="99">
        <v>0</v>
      </c>
      <c r="I13" s="17">
        <f t="shared" si="0"/>
        <v>0</v>
      </c>
      <c r="J13" s="99"/>
      <c r="K13" s="60" t="s">
        <v>146</v>
      </c>
      <c r="L13" s="61" t="s">
        <v>147</v>
      </c>
      <c r="M13" s="163">
        <v>9577045840</v>
      </c>
      <c r="N13" s="61" t="s">
        <v>141</v>
      </c>
      <c r="O13" s="163">
        <v>9706630876</v>
      </c>
      <c r="P13" s="68">
        <v>43628</v>
      </c>
      <c r="Q13" s="91" t="s">
        <v>101</v>
      </c>
      <c r="R13" s="73" t="s">
        <v>173</v>
      </c>
      <c r="S13" s="73" t="s">
        <v>562</v>
      </c>
      <c r="T13" s="18"/>
    </row>
    <row r="14" spans="1:20">
      <c r="A14" s="4">
        <v>10</v>
      </c>
      <c r="B14" s="17" t="s">
        <v>69</v>
      </c>
      <c r="C14" s="152" t="s">
        <v>433</v>
      </c>
      <c r="D14" s="18" t="s">
        <v>27</v>
      </c>
      <c r="E14" s="152" t="s">
        <v>444</v>
      </c>
      <c r="F14" s="53" t="s">
        <v>565</v>
      </c>
      <c r="G14" s="99">
        <v>0</v>
      </c>
      <c r="H14" s="99">
        <v>0</v>
      </c>
      <c r="I14" s="17">
        <f t="shared" si="0"/>
        <v>0</v>
      </c>
      <c r="J14" s="99"/>
      <c r="K14" s="60" t="s">
        <v>146</v>
      </c>
      <c r="L14" s="61" t="s">
        <v>515</v>
      </c>
      <c r="M14" s="163">
        <v>9859037445</v>
      </c>
      <c r="N14" s="61" t="s">
        <v>197</v>
      </c>
      <c r="O14" s="163">
        <v>9577340427</v>
      </c>
      <c r="P14" s="68">
        <v>43629</v>
      </c>
      <c r="Q14" s="91" t="s">
        <v>115</v>
      </c>
      <c r="R14" s="73" t="s">
        <v>173</v>
      </c>
      <c r="S14" s="73" t="s">
        <v>562</v>
      </c>
      <c r="T14" s="18"/>
    </row>
    <row r="15" spans="1:20">
      <c r="A15" s="4">
        <v>11</v>
      </c>
      <c r="B15" s="17" t="s">
        <v>69</v>
      </c>
      <c r="C15" s="152" t="s">
        <v>434</v>
      </c>
      <c r="D15" s="18" t="s">
        <v>27</v>
      </c>
      <c r="E15" s="152" t="s">
        <v>445</v>
      </c>
      <c r="F15" s="53"/>
      <c r="G15" s="59">
        <v>84</v>
      </c>
      <c r="H15" s="59">
        <v>85</v>
      </c>
      <c r="I15" s="17">
        <f t="shared" si="0"/>
        <v>169</v>
      </c>
      <c r="J15" s="99"/>
      <c r="K15" s="60" t="s">
        <v>154</v>
      </c>
      <c r="L15" s="61" t="s">
        <v>516</v>
      </c>
      <c r="M15" s="163">
        <v>8011826975</v>
      </c>
      <c r="N15" s="61" t="s">
        <v>305</v>
      </c>
      <c r="O15" s="163">
        <v>9678394467</v>
      </c>
      <c r="P15" s="68">
        <v>43630</v>
      </c>
      <c r="Q15" s="91" t="s">
        <v>99</v>
      </c>
      <c r="R15" s="73" t="s">
        <v>177</v>
      </c>
      <c r="S15" s="73" t="s">
        <v>562</v>
      </c>
      <c r="T15" s="18"/>
    </row>
    <row r="16" spans="1:20" ht="30.75">
      <c r="A16" s="4">
        <v>12</v>
      </c>
      <c r="B16" s="17" t="s">
        <v>69</v>
      </c>
      <c r="C16" s="152" t="s">
        <v>435</v>
      </c>
      <c r="D16" s="18" t="s">
        <v>27</v>
      </c>
      <c r="E16" s="152" t="s">
        <v>446</v>
      </c>
      <c r="F16" s="53" t="s">
        <v>564</v>
      </c>
      <c r="G16" s="59">
        <v>54</v>
      </c>
      <c r="H16" s="59">
        <v>107</v>
      </c>
      <c r="I16" s="17">
        <f t="shared" si="0"/>
        <v>161</v>
      </c>
      <c r="J16" s="157">
        <v>9613579362</v>
      </c>
      <c r="K16" s="60" t="s">
        <v>154</v>
      </c>
      <c r="L16" s="61" t="s">
        <v>516</v>
      </c>
      <c r="M16" s="163">
        <v>8011826975</v>
      </c>
      <c r="N16" s="61" t="s">
        <v>517</v>
      </c>
      <c r="O16" s="163">
        <v>9613094574</v>
      </c>
      <c r="P16" s="68">
        <v>43631</v>
      </c>
      <c r="Q16" s="91" t="s">
        <v>116</v>
      </c>
      <c r="R16" s="73" t="s">
        <v>224</v>
      </c>
      <c r="S16" s="73" t="s">
        <v>562</v>
      </c>
      <c r="T16" s="18"/>
    </row>
    <row r="17" spans="1:20" ht="30.75">
      <c r="A17" s="4">
        <v>13</v>
      </c>
      <c r="B17" s="17" t="s">
        <v>69</v>
      </c>
      <c r="C17" s="152" t="s">
        <v>436</v>
      </c>
      <c r="D17" s="18" t="s">
        <v>27</v>
      </c>
      <c r="E17" s="152" t="s">
        <v>447</v>
      </c>
      <c r="F17" s="53" t="s">
        <v>564</v>
      </c>
      <c r="G17" s="59">
        <v>40</v>
      </c>
      <c r="H17" s="59">
        <v>72</v>
      </c>
      <c r="I17" s="17">
        <f t="shared" si="0"/>
        <v>112</v>
      </c>
      <c r="J17" s="157">
        <v>9577001254</v>
      </c>
      <c r="K17" s="60" t="s">
        <v>230</v>
      </c>
      <c r="L17" s="61" t="s">
        <v>518</v>
      </c>
      <c r="M17" s="163">
        <v>9854442616</v>
      </c>
      <c r="N17" s="61" t="s">
        <v>519</v>
      </c>
      <c r="O17" s="163">
        <v>9854322674</v>
      </c>
      <c r="P17" s="73">
        <v>43633</v>
      </c>
      <c r="Q17" s="91" t="s">
        <v>100</v>
      </c>
      <c r="R17" s="73" t="s">
        <v>177</v>
      </c>
      <c r="S17" s="73" t="s">
        <v>562</v>
      </c>
      <c r="T17" s="18"/>
    </row>
    <row r="18" spans="1:20">
      <c r="A18" s="4">
        <v>14</v>
      </c>
      <c r="B18" s="17" t="s">
        <v>69</v>
      </c>
      <c r="C18" s="154" t="s">
        <v>481</v>
      </c>
      <c r="D18" s="18" t="s">
        <v>29</v>
      </c>
      <c r="E18" s="59">
        <v>32</v>
      </c>
      <c r="F18" s="53" t="s">
        <v>97</v>
      </c>
      <c r="G18" s="125">
        <v>62</v>
      </c>
      <c r="H18" s="125">
        <v>64</v>
      </c>
      <c r="I18" s="17">
        <f t="shared" si="0"/>
        <v>126</v>
      </c>
      <c r="J18" s="158">
        <v>8474074201</v>
      </c>
      <c r="K18" s="60" t="s">
        <v>150</v>
      </c>
      <c r="L18" s="61" t="s">
        <v>301</v>
      </c>
      <c r="M18" s="163">
        <v>9854174856</v>
      </c>
      <c r="N18" s="61" t="s">
        <v>204</v>
      </c>
      <c r="O18" s="163">
        <v>9577891818</v>
      </c>
      <c r="P18" s="73">
        <v>43634</v>
      </c>
      <c r="Q18" s="91" t="s">
        <v>98</v>
      </c>
      <c r="R18" s="73" t="s">
        <v>226</v>
      </c>
      <c r="S18" s="73" t="s">
        <v>562</v>
      </c>
      <c r="T18" s="18"/>
    </row>
    <row r="19" spans="1:20">
      <c r="A19" s="4">
        <v>15</v>
      </c>
      <c r="B19" s="17" t="s">
        <v>69</v>
      </c>
      <c r="C19" s="154" t="s">
        <v>482</v>
      </c>
      <c r="D19" s="18" t="s">
        <v>29</v>
      </c>
      <c r="E19" s="59">
        <v>43</v>
      </c>
      <c r="F19" s="53" t="s">
        <v>97</v>
      </c>
      <c r="G19" s="125">
        <v>72</v>
      </c>
      <c r="H19" s="125">
        <v>87</v>
      </c>
      <c r="I19" s="17">
        <f t="shared" si="0"/>
        <v>159</v>
      </c>
      <c r="J19" s="158">
        <v>9859001334</v>
      </c>
      <c r="K19" s="60" t="s">
        <v>150</v>
      </c>
      <c r="L19" s="61" t="s">
        <v>151</v>
      </c>
      <c r="M19" s="163">
        <v>9508025484</v>
      </c>
      <c r="N19" s="61" t="s">
        <v>140</v>
      </c>
      <c r="O19" s="163">
        <v>7896152956</v>
      </c>
      <c r="P19" s="73">
        <v>43634</v>
      </c>
      <c r="Q19" s="91" t="s">
        <v>98</v>
      </c>
      <c r="R19" s="73" t="s">
        <v>226</v>
      </c>
      <c r="S19" s="73" t="s">
        <v>562</v>
      </c>
      <c r="T19" s="18"/>
    </row>
    <row r="20" spans="1:20">
      <c r="A20" s="4">
        <v>16</v>
      </c>
      <c r="B20" s="17" t="s">
        <v>69</v>
      </c>
      <c r="C20" s="154" t="s">
        <v>483</v>
      </c>
      <c r="D20" s="18" t="s">
        <v>29</v>
      </c>
      <c r="E20" s="59">
        <v>21</v>
      </c>
      <c r="F20" s="53" t="s">
        <v>97</v>
      </c>
      <c r="G20" s="125">
        <v>63</v>
      </c>
      <c r="H20" s="125">
        <v>61</v>
      </c>
      <c r="I20" s="17">
        <f t="shared" si="0"/>
        <v>124</v>
      </c>
      <c r="J20" s="158">
        <v>9577018013</v>
      </c>
      <c r="K20" s="60" t="s">
        <v>150</v>
      </c>
      <c r="L20" s="61" t="s">
        <v>301</v>
      </c>
      <c r="M20" s="163">
        <v>9854174856</v>
      </c>
      <c r="N20" s="72" t="s">
        <v>520</v>
      </c>
      <c r="O20" s="163">
        <v>9854972086</v>
      </c>
      <c r="P20" s="73">
        <v>43634</v>
      </c>
      <c r="Q20" s="91" t="s">
        <v>98</v>
      </c>
      <c r="R20" s="73" t="s">
        <v>226</v>
      </c>
      <c r="S20" s="73" t="s">
        <v>562</v>
      </c>
      <c r="T20" s="110"/>
    </row>
    <row r="21" spans="1:20">
      <c r="A21" s="4">
        <v>17</v>
      </c>
      <c r="B21" s="17" t="s">
        <v>69</v>
      </c>
      <c r="C21" s="154" t="s">
        <v>484</v>
      </c>
      <c r="D21" s="18" t="s">
        <v>29</v>
      </c>
      <c r="E21" s="59">
        <v>25</v>
      </c>
      <c r="F21" s="53" t="s">
        <v>97</v>
      </c>
      <c r="G21" s="125">
        <v>68</v>
      </c>
      <c r="H21" s="125">
        <v>61</v>
      </c>
      <c r="I21" s="17">
        <f t="shared" si="0"/>
        <v>129</v>
      </c>
      <c r="J21" s="158">
        <v>7002881009</v>
      </c>
      <c r="K21" s="60" t="s">
        <v>150</v>
      </c>
      <c r="L21" s="61" t="s">
        <v>301</v>
      </c>
      <c r="M21" s="163">
        <v>9854174856</v>
      </c>
      <c r="N21" s="61" t="s">
        <v>204</v>
      </c>
      <c r="O21" s="163">
        <v>9577891818</v>
      </c>
      <c r="P21" s="73">
        <v>43635</v>
      </c>
      <c r="Q21" s="91" t="s">
        <v>101</v>
      </c>
      <c r="R21" s="73" t="s">
        <v>226</v>
      </c>
      <c r="S21" s="73" t="s">
        <v>562</v>
      </c>
      <c r="T21" s="110"/>
    </row>
    <row r="22" spans="1:20">
      <c r="A22" s="4">
        <v>18</v>
      </c>
      <c r="B22" s="17" t="s">
        <v>69</v>
      </c>
      <c r="C22" s="154" t="s">
        <v>485</v>
      </c>
      <c r="D22" s="18" t="s">
        <v>29</v>
      </c>
      <c r="E22" s="59">
        <v>24</v>
      </c>
      <c r="F22" s="53" t="s">
        <v>97</v>
      </c>
      <c r="G22" s="125">
        <v>58</v>
      </c>
      <c r="H22" s="125">
        <v>52</v>
      </c>
      <c r="I22" s="17">
        <f t="shared" si="0"/>
        <v>110</v>
      </c>
      <c r="J22" s="158">
        <v>9707467892</v>
      </c>
      <c r="K22" s="60" t="s">
        <v>150</v>
      </c>
      <c r="L22" s="61" t="s">
        <v>151</v>
      </c>
      <c r="M22" s="163">
        <v>9508025484</v>
      </c>
      <c r="N22" s="61" t="s">
        <v>140</v>
      </c>
      <c r="O22" s="163">
        <v>7896152956</v>
      </c>
      <c r="P22" s="73">
        <v>43635</v>
      </c>
      <c r="Q22" s="91" t="s">
        <v>101</v>
      </c>
      <c r="R22" s="73" t="s">
        <v>226</v>
      </c>
      <c r="S22" s="73" t="s">
        <v>562</v>
      </c>
      <c r="T22" s="110"/>
    </row>
    <row r="23" spans="1:20">
      <c r="A23" s="4">
        <v>19</v>
      </c>
      <c r="B23" s="17" t="s">
        <v>69</v>
      </c>
      <c r="C23" s="154" t="s">
        <v>486</v>
      </c>
      <c r="D23" s="18" t="s">
        <v>29</v>
      </c>
      <c r="E23" s="59">
        <v>40</v>
      </c>
      <c r="F23" s="53" t="s">
        <v>97</v>
      </c>
      <c r="G23" s="125">
        <v>55</v>
      </c>
      <c r="H23" s="125">
        <v>65</v>
      </c>
      <c r="I23" s="17">
        <f t="shared" si="0"/>
        <v>120</v>
      </c>
      <c r="J23" s="158">
        <v>9859966770</v>
      </c>
      <c r="K23" s="60" t="s">
        <v>150</v>
      </c>
      <c r="L23" s="61" t="s">
        <v>151</v>
      </c>
      <c r="M23" s="163">
        <v>9508025484</v>
      </c>
      <c r="N23" s="72" t="s">
        <v>520</v>
      </c>
      <c r="O23" s="163">
        <v>9854972086</v>
      </c>
      <c r="P23" s="73">
        <v>43635</v>
      </c>
      <c r="Q23" s="91" t="s">
        <v>101</v>
      </c>
      <c r="R23" s="73" t="s">
        <v>226</v>
      </c>
      <c r="S23" s="73" t="s">
        <v>562</v>
      </c>
      <c r="T23" s="110"/>
    </row>
    <row r="24" spans="1:20">
      <c r="A24" s="4">
        <v>20</v>
      </c>
      <c r="B24" s="17" t="s">
        <v>69</v>
      </c>
      <c r="C24" s="154" t="s">
        <v>487</v>
      </c>
      <c r="D24" s="18" t="s">
        <v>29</v>
      </c>
      <c r="E24" s="103"/>
      <c r="F24" s="53" t="s">
        <v>97</v>
      </c>
      <c r="G24" s="125">
        <v>34</v>
      </c>
      <c r="H24" s="125">
        <v>44</v>
      </c>
      <c r="I24" s="17">
        <f t="shared" si="0"/>
        <v>78</v>
      </c>
      <c r="J24" s="158">
        <v>6900890466</v>
      </c>
      <c r="K24" s="60" t="s">
        <v>109</v>
      </c>
      <c r="L24" s="61" t="s">
        <v>521</v>
      </c>
      <c r="M24" s="163">
        <v>9954083191</v>
      </c>
      <c r="N24" s="61" t="s">
        <v>522</v>
      </c>
      <c r="O24" s="163">
        <v>9859477228</v>
      </c>
      <c r="P24" s="73">
        <v>43636</v>
      </c>
      <c r="Q24" s="91" t="s">
        <v>115</v>
      </c>
      <c r="R24" s="73" t="s">
        <v>159</v>
      </c>
      <c r="S24" s="73" t="s">
        <v>562</v>
      </c>
      <c r="T24" s="110"/>
    </row>
    <row r="25" spans="1:20">
      <c r="A25" s="4">
        <v>21</v>
      </c>
      <c r="B25" s="17" t="s">
        <v>69</v>
      </c>
      <c r="C25" s="154" t="s">
        <v>488</v>
      </c>
      <c r="D25" s="18" t="s">
        <v>29</v>
      </c>
      <c r="E25" s="103"/>
      <c r="F25" s="53" t="s">
        <v>97</v>
      </c>
      <c r="G25" s="125">
        <v>43</v>
      </c>
      <c r="H25" s="125">
        <v>46</v>
      </c>
      <c r="I25" s="17">
        <f t="shared" si="0"/>
        <v>89</v>
      </c>
      <c r="J25" s="158">
        <v>7577071024</v>
      </c>
      <c r="K25" s="60" t="s">
        <v>109</v>
      </c>
      <c r="L25" s="61" t="s">
        <v>521</v>
      </c>
      <c r="M25" s="163">
        <v>9954083191</v>
      </c>
      <c r="N25" s="61" t="s">
        <v>523</v>
      </c>
      <c r="O25" s="163">
        <v>9613325567</v>
      </c>
      <c r="P25" s="73">
        <v>43636</v>
      </c>
      <c r="Q25" s="91" t="s">
        <v>115</v>
      </c>
      <c r="R25" s="73" t="s">
        <v>159</v>
      </c>
      <c r="S25" s="73" t="s">
        <v>562</v>
      </c>
      <c r="T25" s="110"/>
    </row>
    <row r="26" spans="1:20">
      <c r="A26" s="4">
        <v>22</v>
      </c>
      <c r="B26" s="17" t="s">
        <v>69</v>
      </c>
      <c r="C26" s="154" t="s">
        <v>489</v>
      </c>
      <c r="D26" s="18" t="s">
        <v>29</v>
      </c>
      <c r="E26" s="103"/>
      <c r="F26" s="53" t="s">
        <v>97</v>
      </c>
      <c r="G26" s="125">
        <v>44</v>
      </c>
      <c r="H26" s="125">
        <v>33</v>
      </c>
      <c r="I26" s="17">
        <f t="shared" si="0"/>
        <v>77</v>
      </c>
      <c r="J26" s="158">
        <v>7002947776</v>
      </c>
      <c r="K26" s="60" t="s">
        <v>109</v>
      </c>
      <c r="L26" s="61" t="s">
        <v>521</v>
      </c>
      <c r="M26" s="163">
        <v>9954083191</v>
      </c>
      <c r="N26" s="61" t="s">
        <v>522</v>
      </c>
      <c r="O26" s="163">
        <v>9859477228</v>
      </c>
      <c r="P26" s="73">
        <v>43637</v>
      </c>
      <c r="Q26" s="91" t="s">
        <v>99</v>
      </c>
      <c r="R26" s="73" t="s">
        <v>159</v>
      </c>
      <c r="S26" s="73" t="s">
        <v>562</v>
      </c>
      <c r="T26" s="110"/>
    </row>
    <row r="27" spans="1:20">
      <c r="A27" s="4">
        <v>23</v>
      </c>
      <c r="B27" s="17" t="s">
        <v>69</v>
      </c>
      <c r="C27" s="154" t="s">
        <v>490</v>
      </c>
      <c r="D27" s="18" t="s">
        <v>29</v>
      </c>
      <c r="E27" s="103"/>
      <c r="F27" s="53" t="s">
        <v>97</v>
      </c>
      <c r="G27" s="125">
        <v>53</v>
      </c>
      <c r="H27" s="125">
        <v>38</v>
      </c>
      <c r="I27" s="17">
        <f t="shared" si="0"/>
        <v>91</v>
      </c>
      <c r="J27" s="158">
        <v>9854367389</v>
      </c>
      <c r="K27" s="60" t="s">
        <v>109</v>
      </c>
      <c r="L27" s="61" t="s">
        <v>521</v>
      </c>
      <c r="M27" s="163">
        <v>9954083191</v>
      </c>
      <c r="N27" s="61" t="s">
        <v>523</v>
      </c>
      <c r="O27" s="163">
        <v>9613325567</v>
      </c>
      <c r="P27" s="73">
        <v>43637</v>
      </c>
      <c r="Q27" s="91" t="s">
        <v>99</v>
      </c>
      <c r="R27" s="73" t="s">
        <v>159</v>
      </c>
      <c r="S27" s="73" t="s">
        <v>562</v>
      </c>
      <c r="T27" s="110"/>
    </row>
    <row r="28" spans="1:20">
      <c r="A28" s="4">
        <v>24</v>
      </c>
      <c r="B28" s="17" t="s">
        <v>69</v>
      </c>
      <c r="C28" s="154" t="s">
        <v>493</v>
      </c>
      <c r="D28" s="18" t="s">
        <v>29</v>
      </c>
      <c r="E28" s="103"/>
      <c r="F28" s="53" t="s">
        <v>97</v>
      </c>
      <c r="G28" s="125">
        <v>33</v>
      </c>
      <c r="H28" s="125">
        <v>45</v>
      </c>
      <c r="I28" s="17">
        <f t="shared" si="0"/>
        <v>78</v>
      </c>
      <c r="J28" s="158">
        <v>9854478060</v>
      </c>
      <c r="K28" s="60" t="s">
        <v>524</v>
      </c>
      <c r="L28" s="126" t="s">
        <v>525</v>
      </c>
      <c r="M28" s="163">
        <v>9859425464</v>
      </c>
      <c r="N28" s="61" t="s">
        <v>233</v>
      </c>
      <c r="O28" s="163">
        <v>9859694717</v>
      </c>
      <c r="P28" s="73">
        <v>43638</v>
      </c>
      <c r="Q28" s="91" t="s">
        <v>116</v>
      </c>
      <c r="R28" s="73" t="s">
        <v>159</v>
      </c>
      <c r="S28" s="73" t="s">
        <v>562</v>
      </c>
      <c r="T28" s="110"/>
    </row>
    <row r="29" spans="1:20">
      <c r="A29" s="4">
        <v>25</v>
      </c>
      <c r="B29" s="17" t="s">
        <v>69</v>
      </c>
      <c r="C29" s="154" t="s">
        <v>491</v>
      </c>
      <c r="D29" s="18" t="s">
        <v>29</v>
      </c>
      <c r="E29" s="59">
        <v>59</v>
      </c>
      <c r="F29" s="53" t="s">
        <v>97</v>
      </c>
      <c r="G29" s="125">
        <v>50</v>
      </c>
      <c r="H29" s="125">
        <v>55</v>
      </c>
      <c r="I29" s="17">
        <f t="shared" si="0"/>
        <v>105</v>
      </c>
      <c r="J29" s="158">
        <v>9613524883</v>
      </c>
      <c r="K29" s="60" t="s">
        <v>524</v>
      </c>
      <c r="L29" s="126" t="s">
        <v>525</v>
      </c>
      <c r="M29" s="163">
        <v>9859425464</v>
      </c>
      <c r="N29" s="61" t="s">
        <v>214</v>
      </c>
      <c r="O29" s="163">
        <v>9577422318</v>
      </c>
      <c r="P29" s="73">
        <v>43638</v>
      </c>
      <c r="Q29" s="91" t="s">
        <v>116</v>
      </c>
      <c r="R29" s="73" t="s">
        <v>159</v>
      </c>
      <c r="S29" s="73" t="s">
        <v>562</v>
      </c>
      <c r="T29" s="110"/>
    </row>
    <row r="30" spans="1:20">
      <c r="A30" s="4">
        <v>26</v>
      </c>
      <c r="B30" s="17" t="s">
        <v>69</v>
      </c>
      <c r="C30" s="154" t="s">
        <v>492</v>
      </c>
      <c r="D30" s="18" t="s">
        <v>29</v>
      </c>
      <c r="E30" s="59">
        <v>60</v>
      </c>
      <c r="F30" s="53" t="s">
        <v>97</v>
      </c>
      <c r="G30" s="125">
        <v>53</v>
      </c>
      <c r="H30" s="125">
        <v>54</v>
      </c>
      <c r="I30" s="17">
        <f t="shared" si="0"/>
        <v>107</v>
      </c>
      <c r="J30" s="158">
        <v>9613246407</v>
      </c>
      <c r="K30" s="60" t="s">
        <v>524</v>
      </c>
      <c r="L30" s="126" t="s">
        <v>525</v>
      </c>
      <c r="M30" s="163">
        <v>9859425464</v>
      </c>
      <c r="N30" s="61" t="s">
        <v>233</v>
      </c>
      <c r="O30" s="163">
        <v>9859694717</v>
      </c>
      <c r="P30" s="73">
        <v>43640</v>
      </c>
      <c r="Q30" s="91" t="s">
        <v>100</v>
      </c>
      <c r="R30" s="73" t="s">
        <v>159</v>
      </c>
      <c r="S30" s="73" t="s">
        <v>562</v>
      </c>
      <c r="T30" s="110"/>
    </row>
    <row r="31" spans="1:20">
      <c r="A31" s="4">
        <v>27</v>
      </c>
      <c r="B31" s="17" t="s">
        <v>69</v>
      </c>
      <c r="C31" s="154" t="s">
        <v>494</v>
      </c>
      <c r="D31" s="18" t="s">
        <v>29</v>
      </c>
      <c r="E31" s="59">
        <v>165</v>
      </c>
      <c r="F31" s="53" t="s">
        <v>97</v>
      </c>
      <c r="G31" s="125">
        <v>38</v>
      </c>
      <c r="H31" s="125">
        <v>39</v>
      </c>
      <c r="I31" s="17">
        <f t="shared" si="0"/>
        <v>77</v>
      </c>
      <c r="J31" s="158">
        <v>9101512275</v>
      </c>
      <c r="K31" s="60" t="s">
        <v>524</v>
      </c>
      <c r="L31" s="126" t="s">
        <v>525</v>
      </c>
      <c r="M31" s="163">
        <v>9859425464</v>
      </c>
      <c r="N31" s="61" t="s">
        <v>214</v>
      </c>
      <c r="O31" s="163">
        <v>9577422318</v>
      </c>
      <c r="P31" s="73">
        <v>43640</v>
      </c>
      <c r="Q31" s="91" t="s">
        <v>100</v>
      </c>
      <c r="R31" s="73" t="s">
        <v>159</v>
      </c>
      <c r="S31" s="73" t="s">
        <v>562</v>
      </c>
      <c r="T31" s="110"/>
    </row>
    <row r="32" spans="1:20" ht="27">
      <c r="A32" s="4">
        <v>28</v>
      </c>
      <c r="B32" s="17" t="s">
        <v>69</v>
      </c>
      <c r="C32" s="156" t="s">
        <v>496</v>
      </c>
      <c r="D32" s="18" t="s">
        <v>29</v>
      </c>
      <c r="E32" s="152"/>
      <c r="F32" s="53" t="s">
        <v>97</v>
      </c>
      <c r="G32" s="59">
        <v>47</v>
      </c>
      <c r="H32" s="59">
        <v>59</v>
      </c>
      <c r="I32" s="17">
        <f t="shared" si="0"/>
        <v>106</v>
      </c>
      <c r="J32" s="157"/>
      <c r="K32" s="60" t="s">
        <v>164</v>
      </c>
      <c r="L32" s="61" t="s">
        <v>526</v>
      </c>
      <c r="M32" s="163">
        <v>9401452411</v>
      </c>
      <c r="N32" s="61" t="s">
        <v>218</v>
      </c>
      <c r="O32" s="163">
        <v>9854711375</v>
      </c>
      <c r="P32" s="73">
        <v>43641</v>
      </c>
      <c r="Q32" s="91" t="s">
        <v>98</v>
      </c>
      <c r="R32" s="73" t="s">
        <v>158</v>
      </c>
      <c r="S32" s="73" t="s">
        <v>562</v>
      </c>
      <c r="T32" s="110"/>
    </row>
    <row r="33" spans="1:20" ht="25.5">
      <c r="A33" s="4">
        <v>29</v>
      </c>
      <c r="B33" s="17" t="s">
        <v>69</v>
      </c>
      <c r="C33" s="155" t="s">
        <v>495</v>
      </c>
      <c r="D33" s="18" t="s">
        <v>29</v>
      </c>
      <c r="E33" s="152"/>
      <c r="F33" s="53" t="s">
        <v>97</v>
      </c>
      <c r="G33" s="59">
        <v>49</v>
      </c>
      <c r="H33" s="59">
        <v>61</v>
      </c>
      <c r="I33" s="17">
        <f t="shared" si="0"/>
        <v>110</v>
      </c>
      <c r="J33" s="157"/>
      <c r="K33" s="62" t="s">
        <v>219</v>
      </c>
      <c r="L33" s="161" t="s">
        <v>527</v>
      </c>
      <c r="M33" s="163">
        <v>9401452449</v>
      </c>
      <c r="N33" s="72" t="s">
        <v>528</v>
      </c>
      <c r="O33" s="163">
        <v>9085503558</v>
      </c>
      <c r="P33" s="73">
        <v>43642</v>
      </c>
      <c r="Q33" s="91" t="s">
        <v>101</v>
      </c>
      <c r="R33" s="73" t="s">
        <v>173</v>
      </c>
      <c r="S33" s="73" t="s">
        <v>562</v>
      </c>
      <c r="T33" s="110"/>
    </row>
    <row r="34" spans="1:20" ht="25.5">
      <c r="A34" s="4">
        <v>30</v>
      </c>
      <c r="B34" s="17" t="s">
        <v>69</v>
      </c>
      <c r="C34" s="155" t="s">
        <v>497</v>
      </c>
      <c r="D34" s="18" t="s">
        <v>29</v>
      </c>
      <c r="E34" s="152"/>
      <c r="F34" s="53" t="s">
        <v>97</v>
      </c>
      <c r="G34" s="56">
        <v>62</v>
      </c>
      <c r="H34" s="56">
        <v>64</v>
      </c>
      <c r="I34" s="17">
        <f t="shared" si="0"/>
        <v>126</v>
      </c>
      <c r="J34" s="157"/>
      <c r="K34" s="60" t="s">
        <v>529</v>
      </c>
      <c r="L34" s="61" t="s">
        <v>217</v>
      </c>
      <c r="M34" s="163">
        <v>9854701298</v>
      </c>
      <c r="N34" s="61" t="s">
        <v>530</v>
      </c>
      <c r="O34" s="163">
        <v>9613454145</v>
      </c>
      <c r="P34" s="73">
        <v>43642</v>
      </c>
      <c r="Q34" s="91" t="s">
        <v>101</v>
      </c>
      <c r="R34" s="73" t="s">
        <v>226</v>
      </c>
      <c r="S34" s="73" t="s">
        <v>562</v>
      </c>
      <c r="T34" s="110"/>
    </row>
    <row r="35" spans="1:20">
      <c r="A35" s="4">
        <v>31</v>
      </c>
      <c r="B35" s="17" t="s">
        <v>69</v>
      </c>
      <c r="C35" s="155" t="s">
        <v>498</v>
      </c>
      <c r="D35" s="18" t="s">
        <v>29</v>
      </c>
      <c r="E35" s="152"/>
      <c r="F35" s="53" t="s">
        <v>97</v>
      </c>
      <c r="G35" s="125">
        <v>60</v>
      </c>
      <c r="H35" s="125">
        <v>53</v>
      </c>
      <c r="I35" s="17">
        <f t="shared" si="0"/>
        <v>113</v>
      </c>
      <c r="J35" s="103"/>
      <c r="K35" s="60" t="s">
        <v>215</v>
      </c>
      <c r="L35" s="61" t="s">
        <v>531</v>
      </c>
      <c r="M35" s="163">
        <v>9859815027</v>
      </c>
      <c r="N35" s="61" t="s">
        <v>532</v>
      </c>
      <c r="O35" s="163">
        <v>8399860352</v>
      </c>
      <c r="P35" s="73">
        <v>43643</v>
      </c>
      <c r="Q35" s="91" t="s">
        <v>115</v>
      </c>
      <c r="R35" s="73" t="s">
        <v>175</v>
      </c>
      <c r="S35" s="73" t="s">
        <v>562</v>
      </c>
      <c r="T35" s="110"/>
    </row>
    <row r="36" spans="1:20" ht="25.5">
      <c r="A36" s="4">
        <v>32</v>
      </c>
      <c r="B36" s="17" t="s">
        <v>69</v>
      </c>
      <c r="C36" s="155" t="s">
        <v>499</v>
      </c>
      <c r="D36" s="18" t="s">
        <v>29</v>
      </c>
      <c r="E36" s="152"/>
      <c r="F36" s="53" t="s">
        <v>97</v>
      </c>
      <c r="G36" s="125">
        <v>42</v>
      </c>
      <c r="H36" s="125">
        <v>44</v>
      </c>
      <c r="I36" s="17">
        <f t="shared" si="0"/>
        <v>86</v>
      </c>
      <c r="J36" s="103"/>
      <c r="K36" s="60" t="s">
        <v>311</v>
      </c>
      <c r="L36" s="61" t="s">
        <v>533</v>
      </c>
      <c r="M36" s="163">
        <v>9613438892</v>
      </c>
      <c r="N36" s="61" t="s">
        <v>534</v>
      </c>
      <c r="O36" s="163">
        <v>9859023007</v>
      </c>
      <c r="P36" s="73">
        <v>43643</v>
      </c>
      <c r="Q36" s="91" t="s">
        <v>115</v>
      </c>
      <c r="R36" s="73" t="s">
        <v>176</v>
      </c>
      <c r="S36" s="73" t="s">
        <v>562</v>
      </c>
      <c r="T36" s="110"/>
    </row>
    <row r="37" spans="1:20">
      <c r="A37" s="4">
        <v>33</v>
      </c>
      <c r="B37" s="17" t="s">
        <v>69</v>
      </c>
      <c r="C37" s="58" t="s">
        <v>506</v>
      </c>
      <c r="D37" s="18" t="s">
        <v>29</v>
      </c>
      <c r="E37" s="59">
        <v>62</v>
      </c>
      <c r="F37" s="52" t="s">
        <v>97</v>
      </c>
      <c r="G37" s="59">
        <v>59</v>
      </c>
      <c r="H37" s="59">
        <v>56</v>
      </c>
      <c r="I37" s="17">
        <f t="shared" si="0"/>
        <v>115</v>
      </c>
      <c r="J37" s="160">
        <v>9577580588</v>
      </c>
      <c r="K37" s="18" t="s">
        <v>508</v>
      </c>
      <c r="L37" s="82" t="s">
        <v>509</v>
      </c>
      <c r="M37" s="52">
        <v>9864330398</v>
      </c>
      <c r="N37" s="18" t="s">
        <v>510</v>
      </c>
      <c r="O37" s="52">
        <v>9613623187</v>
      </c>
      <c r="P37" s="73">
        <v>43644</v>
      </c>
      <c r="Q37" s="91" t="s">
        <v>99</v>
      </c>
      <c r="R37" s="73" t="s">
        <v>182</v>
      </c>
      <c r="S37" s="73" t="s">
        <v>562</v>
      </c>
      <c r="T37" s="110"/>
    </row>
    <row r="38" spans="1:20">
      <c r="A38" s="4">
        <v>34</v>
      </c>
      <c r="B38" s="17" t="s">
        <v>69</v>
      </c>
      <c r="C38" s="58" t="s">
        <v>507</v>
      </c>
      <c r="D38" s="18" t="s">
        <v>29</v>
      </c>
      <c r="E38" s="59">
        <v>290</v>
      </c>
      <c r="F38" s="52" t="s">
        <v>97</v>
      </c>
      <c r="G38" s="59">
        <v>23</v>
      </c>
      <c r="H38" s="59">
        <v>34</v>
      </c>
      <c r="I38" s="17">
        <f t="shared" si="0"/>
        <v>57</v>
      </c>
      <c r="J38" s="160">
        <v>7399695220</v>
      </c>
      <c r="K38" s="18" t="s">
        <v>508</v>
      </c>
      <c r="L38" s="82" t="s">
        <v>509</v>
      </c>
      <c r="M38" s="52">
        <v>9864330398</v>
      </c>
      <c r="N38" s="18" t="s">
        <v>511</v>
      </c>
      <c r="O38" s="52">
        <v>9613957652</v>
      </c>
      <c r="P38" s="73">
        <v>43645</v>
      </c>
      <c r="Q38" s="91" t="s">
        <v>116</v>
      </c>
      <c r="R38" s="73" t="s">
        <v>182</v>
      </c>
      <c r="S38" s="73" t="s">
        <v>562</v>
      </c>
      <c r="T38" s="110"/>
    </row>
    <row r="39" spans="1:20">
      <c r="A39" s="4">
        <v>35</v>
      </c>
      <c r="B39" s="17" t="s">
        <v>70</v>
      </c>
      <c r="C39" s="152" t="s">
        <v>437</v>
      </c>
      <c r="D39" s="18" t="s">
        <v>27</v>
      </c>
      <c r="E39" s="152" t="s">
        <v>439</v>
      </c>
      <c r="F39" s="53" t="s">
        <v>564</v>
      </c>
      <c r="G39" s="59">
        <v>46</v>
      </c>
      <c r="H39" s="59">
        <v>148</v>
      </c>
      <c r="I39" s="17">
        <f t="shared" si="0"/>
        <v>194</v>
      </c>
      <c r="J39" s="157">
        <v>9613275003</v>
      </c>
      <c r="K39" s="60" t="s">
        <v>535</v>
      </c>
      <c r="L39" s="61" t="s">
        <v>536</v>
      </c>
      <c r="M39" s="163">
        <v>9401452410</v>
      </c>
      <c r="N39" s="61" t="s">
        <v>141</v>
      </c>
      <c r="O39" s="163">
        <v>9859750420</v>
      </c>
      <c r="P39" s="73">
        <v>43617</v>
      </c>
      <c r="Q39" s="91" t="s">
        <v>116</v>
      </c>
      <c r="R39" s="73" t="s">
        <v>174</v>
      </c>
      <c r="S39" s="73" t="s">
        <v>563</v>
      </c>
      <c r="T39" s="110"/>
    </row>
    <row r="40" spans="1:20">
      <c r="A40" s="4">
        <v>36</v>
      </c>
      <c r="B40" s="17" t="s">
        <v>70</v>
      </c>
      <c r="C40" s="152" t="s">
        <v>438</v>
      </c>
      <c r="D40" s="18" t="s">
        <v>27</v>
      </c>
      <c r="E40" s="152" t="s">
        <v>440</v>
      </c>
      <c r="F40" s="53" t="s">
        <v>564</v>
      </c>
      <c r="G40" s="59">
        <v>197</v>
      </c>
      <c r="H40" s="59">
        <v>181</v>
      </c>
      <c r="I40" s="17">
        <f t="shared" si="0"/>
        <v>378</v>
      </c>
      <c r="J40" s="157">
        <v>7086422461</v>
      </c>
      <c r="K40" s="62" t="s">
        <v>184</v>
      </c>
      <c r="L40" s="161" t="s">
        <v>537</v>
      </c>
      <c r="M40" s="163">
        <v>9706475876</v>
      </c>
      <c r="N40" s="72" t="s">
        <v>538</v>
      </c>
      <c r="O40" s="163">
        <v>9854007690</v>
      </c>
      <c r="P40" s="73">
        <v>43619</v>
      </c>
      <c r="Q40" s="91" t="s">
        <v>100</v>
      </c>
      <c r="R40" s="73" t="s">
        <v>178</v>
      </c>
      <c r="S40" s="73" t="s">
        <v>563</v>
      </c>
      <c r="T40" s="110"/>
    </row>
    <row r="41" spans="1:20">
      <c r="A41" s="4">
        <v>37</v>
      </c>
      <c r="B41" s="17" t="s">
        <v>70</v>
      </c>
      <c r="C41" s="152" t="s">
        <v>438</v>
      </c>
      <c r="D41" s="18" t="s">
        <v>27</v>
      </c>
      <c r="E41" s="152" t="s">
        <v>440</v>
      </c>
      <c r="F41" s="53" t="s">
        <v>564</v>
      </c>
      <c r="G41" s="59">
        <v>0</v>
      </c>
      <c r="H41" s="59">
        <v>0</v>
      </c>
      <c r="I41" s="17">
        <f t="shared" si="0"/>
        <v>0</v>
      </c>
      <c r="J41" s="157">
        <v>7086422461</v>
      </c>
      <c r="K41" s="62" t="s">
        <v>184</v>
      </c>
      <c r="L41" s="161" t="s">
        <v>537</v>
      </c>
      <c r="M41" s="163">
        <v>9706475876</v>
      </c>
      <c r="N41" s="72" t="s">
        <v>538</v>
      </c>
      <c r="O41" s="163">
        <v>9854007690</v>
      </c>
      <c r="P41" s="73">
        <v>43620</v>
      </c>
      <c r="Q41" s="91" t="s">
        <v>98</v>
      </c>
      <c r="R41" s="73" t="s">
        <v>178</v>
      </c>
      <c r="S41" s="73" t="s">
        <v>563</v>
      </c>
      <c r="T41" s="110"/>
    </row>
    <row r="42" spans="1:20">
      <c r="A42" s="4">
        <v>38</v>
      </c>
      <c r="B42" s="17" t="s">
        <v>70</v>
      </c>
      <c r="C42" s="152" t="s">
        <v>448</v>
      </c>
      <c r="D42" s="18" t="s">
        <v>27</v>
      </c>
      <c r="E42" s="152" t="s">
        <v>454</v>
      </c>
      <c r="F42" s="53" t="s">
        <v>564</v>
      </c>
      <c r="G42" s="59">
        <v>190</v>
      </c>
      <c r="H42" s="59">
        <v>358</v>
      </c>
      <c r="I42" s="17">
        <f t="shared" si="0"/>
        <v>548</v>
      </c>
      <c r="J42" s="103"/>
      <c r="K42" s="60" t="s">
        <v>118</v>
      </c>
      <c r="L42" s="61" t="s">
        <v>119</v>
      </c>
      <c r="M42" s="163">
        <v>9854442211</v>
      </c>
      <c r="N42" s="61" t="s">
        <v>539</v>
      </c>
      <c r="O42" s="163">
        <v>9854711909</v>
      </c>
      <c r="P42" s="73">
        <v>43622</v>
      </c>
      <c r="Q42" s="91" t="s">
        <v>115</v>
      </c>
      <c r="R42" s="73" t="s">
        <v>174</v>
      </c>
      <c r="S42" s="73" t="s">
        <v>563</v>
      </c>
      <c r="T42" s="110" t="s">
        <v>219</v>
      </c>
    </row>
    <row r="43" spans="1:20">
      <c r="A43" s="4">
        <v>39</v>
      </c>
      <c r="B43" s="17" t="s">
        <v>70</v>
      </c>
      <c r="C43" s="152" t="s">
        <v>448</v>
      </c>
      <c r="D43" s="18" t="s">
        <v>27</v>
      </c>
      <c r="E43" s="152" t="s">
        <v>454</v>
      </c>
      <c r="F43" s="53" t="s">
        <v>564</v>
      </c>
      <c r="G43" s="59">
        <v>0</v>
      </c>
      <c r="H43" s="59">
        <v>0</v>
      </c>
      <c r="I43" s="17">
        <f t="shared" si="0"/>
        <v>0</v>
      </c>
      <c r="J43" s="103"/>
      <c r="K43" s="60" t="s">
        <v>118</v>
      </c>
      <c r="L43" s="61" t="s">
        <v>119</v>
      </c>
      <c r="M43" s="163">
        <v>9854442211</v>
      </c>
      <c r="N43" s="61" t="s">
        <v>539</v>
      </c>
      <c r="O43" s="163">
        <v>9854711909</v>
      </c>
      <c r="P43" s="73">
        <v>43623</v>
      </c>
      <c r="Q43" s="91" t="s">
        <v>99</v>
      </c>
      <c r="R43" s="52" t="s">
        <v>174</v>
      </c>
      <c r="S43" s="73" t="s">
        <v>563</v>
      </c>
      <c r="T43" s="110"/>
    </row>
    <row r="44" spans="1:20" ht="30.75">
      <c r="A44" s="4">
        <v>40</v>
      </c>
      <c r="B44" s="17" t="s">
        <v>70</v>
      </c>
      <c r="C44" s="152" t="s">
        <v>449</v>
      </c>
      <c r="D44" s="18" t="s">
        <v>27</v>
      </c>
      <c r="E44" s="152" t="s">
        <v>455</v>
      </c>
      <c r="F44" s="53" t="s">
        <v>564</v>
      </c>
      <c r="G44" s="59">
        <v>126</v>
      </c>
      <c r="H44" s="59">
        <v>134</v>
      </c>
      <c r="I44" s="17">
        <f t="shared" si="0"/>
        <v>260</v>
      </c>
      <c r="J44" s="103">
        <v>9854397547</v>
      </c>
      <c r="K44" s="60" t="s">
        <v>540</v>
      </c>
      <c r="L44" s="61" t="s">
        <v>541</v>
      </c>
      <c r="M44" s="163">
        <v>9864883529</v>
      </c>
      <c r="N44" s="61" t="s">
        <v>235</v>
      </c>
      <c r="O44" s="163">
        <v>8749913426</v>
      </c>
      <c r="P44" s="73">
        <v>43624</v>
      </c>
      <c r="Q44" s="91" t="s">
        <v>116</v>
      </c>
      <c r="R44" s="52" t="s">
        <v>177</v>
      </c>
      <c r="S44" s="73" t="s">
        <v>563</v>
      </c>
      <c r="T44" s="110"/>
    </row>
    <row r="45" spans="1:20" ht="30.75">
      <c r="A45" s="4">
        <v>41</v>
      </c>
      <c r="B45" s="17" t="s">
        <v>70</v>
      </c>
      <c r="C45" s="152" t="s">
        <v>450</v>
      </c>
      <c r="D45" s="18" t="s">
        <v>27</v>
      </c>
      <c r="E45" s="152" t="s">
        <v>456</v>
      </c>
      <c r="F45" s="53" t="s">
        <v>564</v>
      </c>
      <c r="G45" s="59">
        <v>97</v>
      </c>
      <c r="H45" s="59">
        <v>68</v>
      </c>
      <c r="I45" s="17">
        <f t="shared" si="0"/>
        <v>165</v>
      </c>
      <c r="J45" s="157"/>
      <c r="K45" s="60" t="s">
        <v>125</v>
      </c>
      <c r="L45" s="61" t="s">
        <v>221</v>
      </c>
      <c r="M45" s="163">
        <v>9678858323</v>
      </c>
      <c r="N45" s="61" t="s">
        <v>197</v>
      </c>
      <c r="O45" s="163">
        <v>9613267380</v>
      </c>
      <c r="P45" s="73">
        <v>43626</v>
      </c>
      <c r="Q45" s="91" t="s">
        <v>100</v>
      </c>
      <c r="R45" s="52" t="s">
        <v>158</v>
      </c>
      <c r="S45" s="73" t="s">
        <v>563</v>
      </c>
      <c r="T45" s="110"/>
    </row>
    <row r="46" spans="1:20">
      <c r="A46" s="4">
        <v>42</v>
      </c>
      <c r="B46" s="17" t="s">
        <v>70</v>
      </c>
      <c r="C46" s="152" t="s">
        <v>451</v>
      </c>
      <c r="D46" s="18" t="s">
        <v>27</v>
      </c>
      <c r="E46" s="152" t="s">
        <v>457</v>
      </c>
      <c r="F46" s="53" t="s">
        <v>564</v>
      </c>
      <c r="G46" s="59">
        <v>65</v>
      </c>
      <c r="H46" s="59">
        <v>145</v>
      </c>
      <c r="I46" s="17">
        <f t="shared" si="0"/>
        <v>210</v>
      </c>
      <c r="J46" s="157">
        <v>9613254307</v>
      </c>
      <c r="K46" s="60" t="s">
        <v>125</v>
      </c>
      <c r="L46" s="61" t="s">
        <v>221</v>
      </c>
      <c r="M46" s="163">
        <v>9678858323</v>
      </c>
      <c r="N46" s="61" t="s">
        <v>197</v>
      </c>
      <c r="O46" s="163">
        <v>9613267380</v>
      </c>
      <c r="P46" s="73">
        <v>43627</v>
      </c>
      <c r="Q46" s="91" t="s">
        <v>98</v>
      </c>
      <c r="R46" s="52" t="s">
        <v>158</v>
      </c>
      <c r="S46" s="73" t="s">
        <v>563</v>
      </c>
      <c r="T46" s="110"/>
    </row>
    <row r="47" spans="1:20" ht="30.75">
      <c r="A47" s="4">
        <v>43</v>
      </c>
      <c r="B47" s="17" t="s">
        <v>70</v>
      </c>
      <c r="C47" s="152" t="s">
        <v>452</v>
      </c>
      <c r="D47" s="18" t="s">
        <v>27</v>
      </c>
      <c r="E47" s="152" t="s">
        <v>458</v>
      </c>
      <c r="F47" s="53" t="s">
        <v>564</v>
      </c>
      <c r="G47" s="59">
        <v>107</v>
      </c>
      <c r="H47" s="59">
        <v>66</v>
      </c>
      <c r="I47" s="17">
        <f t="shared" si="0"/>
        <v>173</v>
      </c>
      <c r="J47" s="103"/>
      <c r="K47" s="60" t="s">
        <v>311</v>
      </c>
      <c r="L47" s="61" t="s">
        <v>533</v>
      </c>
      <c r="M47" s="163">
        <v>9613438892</v>
      </c>
      <c r="N47" s="162" t="s">
        <v>141</v>
      </c>
      <c r="O47" s="163">
        <v>9577379499</v>
      </c>
      <c r="P47" s="73">
        <v>43628</v>
      </c>
      <c r="Q47" s="91" t="s">
        <v>101</v>
      </c>
      <c r="R47" s="52" t="s">
        <v>172</v>
      </c>
      <c r="S47" s="73" t="s">
        <v>563</v>
      </c>
      <c r="T47" s="110"/>
    </row>
    <row r="48" spans="1:20">
      <c r="A48" s="4">
        <v>44</v>
      </c>
      <c r="B48" s="17" t="s">
        <v>70</v>
      </c>
      <c r="C48" s="152" t="s">
        <v>453</v>
      </c>
      <c r="D48" s="18" t="s">
        <v>27</v>
      </c>
      <c r="E48" s="152" t="s">
        <v>459</v>
      </c>
      <c r="F48" s="53" t="s">
        <v>564</v>
      </c>
      <c r="G48" s="59">
        <v>126</v>
      </c>
      <c r="H48" s="59">
        <v>161</v>
      </c>
      <c r="I48" s="17">
        <f t="shared" si="0"/>
        <v>287</v>
      </c>
      <c r="J48" s="103"/>
      <c r="K48" s="60" t="s">
        <v>105</v>
      </c>
      <c r="L48" s="61" t="s">
        <v>106</v>
      </c>
      <c r="M48" s="163">
        <v>9859187172</v>
      </c>
      <c r="N48" s="61" t="s">
        <v>216</v>
      </c>
      <c r="O48" s="163">
        <v>9859416346</v>
      </c>
      <c r="P48" s="73">
        <v>43629</v>
      </c>
      <c r="Q48" s="91" t="s">
        <v>115</v>
      </c>
      <c r="R48" s="52" t="s">
        <v>176</v>
      </c>
      <c r="S48" s="73" t="s">
        <v>563</v>
      </c>
      <c r="T48" s="110"/>
    </row>
    <row r="49" spans="1:20" ht="30.75">
      <c r="A49" s="4">
        <v>45</v>
      </c>
      <c r="B49" s="17" t="s">
        <v>70</v>
      </c>
      <c r="C49" s="153" t="s">
        <v>276</v>
      </c>
      <c r="D49" s="18" t="s">
        <v>27</v>
      </c>
      <c r="E49" s="101">
        <v>18080311703</v>
      </c>
      <c r="F49" s="53" t="s">
        <v>95</v>
      </c>
      <c r="G49" s="97">
        <v>31</v>
      </c>
      <c r="H49" s="97">
        <v>27</v>
      </c>
      <c r="I49" s="17">
        <f t="shared" si="0"/>
        <v>58</v>
      </c>
      <c r="J49" s="97">
        <v>9854183192</v>
      </c>
      <c r="K49" s="70" t="s">
        <v>219</v>
      </c>
      <c r="L49" s="118" t="s">
        <v>217</v>
      </c>
      <c r="M49" s="70">
        <v>9854453719</v>
      </c>
      <c r="N49" s="117" t="s">
        <v>220</v>
      </c>
      <c r="O49" s="70">
        <v>8822678397</v>
      </c>
      <c r="P49" s="73">
        <v>43630</v>
      </c>
      <c r="Q49" s="91" t="s">
        <v>99</v>
      </c>
      <c r="R49" s="52" t="s">
        <v>175</v>
      </c>
      <c r="S49" s="73" t="s">
        <v>563</v>
      </c>
      <c r="T49" s="110"/>
    </row>
    <row r="50" spans="1:20">
      <c r="A50" s="4">
        <v>46</v>
      </c>
      <c r="B50" s="17" t="s">
        <v>70</v>
      </c>
      <c r="C50" s="105" t="s">
        <v>501</v>
      </c>
      <c r="D50" s="18" t="s">
        <v>29</v>
      </c>
      <c r="E50" s="103">
        <v>77</v>
      </c>
      <c r="F50" s="52" t="s">
        <v>97</v>
      </c>
      <c r="G50" s="56">
        <v>44</v>
      </c>
      <c r="H50" s="56">
        <v>86</v>
      </c>
      <c r="I50" s="17">
        <f t="shared" si="0"/>
        <v>130</v>
      </c>
      <c r="J50" s="103"/>
      <c r="K50" s="60" t="s">
        <v>542</v>
      </c>
      <c r="L50" s="61" t="s">
        <v>543</v>
      </c>
      <c r="M50" s="163">
        <v>9401452426</v>
      </c>
      <c r="N50" s="61" t="s">
        <v>545</v>
      </c>
      <c r="O50" s="163">
        <v>9859214060</v>
      </c>
      <c r="P50" s="73">
        <v>43631</v>
      </c>
      <c r="Q50" s="91" t="s">
        <v>116</v>
      </c>
      <c r="R50" s="52" t="s">
        <v>158</v>
      </c>
      <c r="S50" s="73" t="s">
        <v>563</v>
      </c>
      <c r="T50" s="18"/>
    </row>
    <row r="51" spans="1:20">
      <c r="A51" s="4">
        <v>47</v>
      </c>
      <c r="B51" s="17" t="s">
        <v>70</v>
      </c>
      <c r="C51" s="102" t="s">
        <v>465</v>
      </c>
      <c r="D51" s="18" t="s">
        <v>29</v>
      </c>
      <c r="E51" s="103">
        <v>301</v>
      </c>
      <c r="F51" s="52" t="s">
        <v>97</v>
      </c>
      <c r="G51" s="56">
        <v>40</v>
      </c>
      <c r="H51" s="56">
        <v>47</v>
      </c>
      <c r="I51" s="17">
        <f t="shared" si="0"/>
        <v>87</v>
      </c>
      <c r="J51" s="103">
        <v>9678186357</v>
      </c>
      <c r="K51" s="60" t="s">
        <v>542</v>
      </c>
      <c r="L51" s="61" t="s">
        <v>544</v>
      </c>
      <c r="M51" s="163">
        <v>9401452433</v>
      </c>
      <c r="N51" s="61" t="s">
        <v>546</v>
      </c>
      <c r="O51" s="163">
        <v>9577992998</v>
      </c>
      <c r="P51" s="73">
        <v>43631</v>
      </c>
      <c r="Q51" s="91" t="s">
        <v>116</v>
      </c>
      <c r="R51" s="52" t="s">
        <v>158</v>
      </c>
      <c r="S51" s="73" t="s">
        <v>563</v>
      </c>
      <c r="T51" s="18"/>
    </row>
    <row r="52" spans="1:20">
      <c r="A52" s="4">
        <v>48</v>
      </c>
      <c r="B52" s="17" t="s">
        <v>70</v>
      </c>
      <c r="C52" s="105" t="s">
        <v>466</v>
      </c>
      <c r="D52" s="18" t="s">
        <v>29</v>
      </c>
      <c r="E52" s="103">
        <v>76</v>
      </c>
      <c r="F52" s="52" t="s">
        <v>97</v>
      </c>
      <c r="G52" s="56">
        <v>50</v>
      </c>
      <c r="H52" s="56">
        <v>70</v>
      </c>
      <c r="I52" s="17">
        <f t="shared" si="0"/>
        <v>120</v>
      </c>
      <c r="J52" s="103">
        <v>9859205171</v>
      </c>
      <c r="K52" s="60" t="s">
        <v>542</v>
      </c>
      <c r="L52" s="61" t="s">
        <v>543</v>
      </c>
      <c r="M52" s="163">
        <v>9401452426</v>
      </c>
      <c r="N52" s="61" t="s">
        <v>545</v>
      </c>
      <c r="O52" s="163">
        <v>9859214060</v>
      </c>
      <c r="P52" s="73">
        <v>43633</v>
      </c>
      <c r="Q52" s="91" t="s">
        <v>100</v>
      </c>
      <c r="R52" s="52" t="s">
        <v>158</v>
      </c>
      <c r="S52" s="73" t="s">
        <v>563</v>
      </c>
      <c r="T52" s="18"/>
    </row>
    <row r="53" spans="1:20">
      <c r="A53" s="4">
        <v>49</v>
      </c>
      <c r="B53" s="17" t="s">
        <v>70</v>
      </c>
      <c r="C53" s="102" t="s">
        <v>467</v>
      </c>
      <c r="D53" s="18" t="s">
        <v>29</v>
      </c>
      <c r="E53" s="103">
        <v>300</v>
      </c>
      <c r="F53" s="52" t="s">
        <v>97</v>
      </c>
      <c r="G53" s="59">
        <v>26</v>
      </c>
      <c r="H53" s="59">
        <v>48</v>
      </c>
      <c r="I53" s="17">
        <f t="shared" si="0"/>
        <v>74</v>
      </c>
      <c r="J53" s="103">
        <v>9854165266</v>
      </c>
      <c r="K53" s="60" t="s">
        <v>542</v>
      </c>
      <c r="L53" s="61" t="s">
        <v>543</v>
      </c>
      <c r="M53" s="163">
        <v>9401452426</v>
      </c>
      <c r="N53" s="61" t="s">
        <v>545</v>
      </c>
      <c r="O53" s="163">
        <v>9859214060</v>
      </c>
      <c r="P53" s="73">
        <v>43633</v>
      </c>
      <c r="Q53" s="91" t="s">
        <v>100</v>
      </c>
      <c r="R53" s="52" t="s">
        <v>158</v>
      </c>
      <c r="S53" s="73" t="s">
        <v>563</v>
      </c>
      <c r="T53" s="18"/>
    </row>
    <row r="54" spans="1:20">
      <c r="A54" s="4">
        <v>50</v>
      </c>
      <c r="B54" s="17" t="s">
        <v>70</v>
      </c>
      <c r="C54" s="102" t="s">
        <v>468</v>
      </c>
      <c r="D54" s="18" t="s">
        <v>29</v>
      </c>
      <c r="E54" s="103">
        <v>432</v>
      </c>
      <c r="F54" s="52" t="s">
        <v>97</v>
      </c>
      <c r="G54" s="59">
        <v>47</v>
      </c>
      <c r="H54" s="59">
        <v>59</v>
      </c>
      <c r="I54" s="17">
        <f t="shared" si="0"/>
        <v>106</v>
      </c>
      <c r="J54" s="103">
        <v>7399224528</v>
      </c>
      <c r="K54" s="60" t="s">
        <v>542</v>
      </c>
      <c r="L54" s="61" t="s">
        <v>544</v>
      </c>
      <c r="M54" s="163">
        <v>9401452433</v>
      </c>
      <c r="N54" s="61" t="s">
        <v>546</v>
      </c>
      <c r="O54" s="163">
        <v>9577992998</v>
      </c>
      <c r="P54" s="73">
        <v>43633</v>
      </c>
      <c r="Q54" s="91" t="s">
        <v>100</v>
      </c>
      <c r="R54" s="52" t="s">
        <v>158</v>
      </c>
      <c r="S54" s="73" t="s">
        <v>563</v>
      </c>
      <c r="T54" s="18"/>
    </row>
    <row r="55" spans="1:20">
      <c r="A55" s="4">
        <v>51</v>
      </c>
      <c r="B55" s="17" t="s">
        <v>70</v>
      </c>
      <c r="C55" s="102" t="s">
        <v>502</v>
      </c>
      <c r="D55" s="18" t="s">
        <v>29</v>
      </c>
      <c r="E55" s="103">
        <v>421</v>
      </c>
      <c r="F55" s="52" t="s">
        <v>97</v>
      </c>
      <c r="G55" s="59">
        <v>49</v>
      </c>
      <c r="H55" s="59">
        <v>61</v>
      </c>
      <c r="I55" s="17">
        <f t="shared" si="0"/>
        <v>110</v>
      </c>
      <c r="J55" s="103">
        <v>8876307610</v>
      </c>
      <c r="K55" s="60" t="s">
        <v>547</v>
      </c>
      <c r="L55" s="61" t="s">
        <v>128</v>
      </c>
      <c r="M55" s="163">
        <v>9401452440</v>
      </c>
      <c r="N55" s="61" t="s">
        <v>548</v>
      </c>
      <c r="O55" s="163">
        <v>9508563140</v>
      </c>
      <c r="P55" s="73">
        <v>43634</v>
      </c>
      <c r="Q55" s="91" t="s">
        <v>98</v>
      </c>
      <c r="R55" s="52" t="s">
        <v>181</v>
      </c>
      <c r="S55" s="73" t="s">
        <v>563</v>
      </c>
      <c r="T55" s="18"/>
    </row>
    <row r="56" spans="1:20">
      <c r="A56" s="4">
        <v>52</v>
      </c>
      <c r="B56" s="17" t="s">
        <v>70</v>
      </c>
      <c r="C56" s="105" t="s">
        <v>469</v>
      </c>
      <c r="D56" s="18" t="s">
        <v>29</v>
      </c>
      <c r="E56" s="103">
        <v>112</v>
      </c>
      <c r="F56" s="52" t="s">
        <v>97</v>
      </c>
      <c r="G56" s="56">
        <v>62</v>
      </c>
      <c r="H56" s="56">
        <v>64</v>
      </c>
      <c r="I56" s="17">
        <f t="shared" si="0"/>
        <v>126</v>
      </c>
      <c r="J56" s="103">
        <v>9854870909</v>
      </c>
      <c r="K56" s="60" t="s">
        <v>547</v>
      </c>
      <c r="L56" s="61" t="s">
        <v>128</v>
      </c>
      <c r="M56" s="163">
        <v>9401452440</v>
      </c>
      <c r="N56" s="61" t="s">
        <v>548</v>
      </c>
      <c r="O56" s="163">
        <v>9508563140</v>
      </c>
      <c r="P56" s="73">
        <v>43634</v>
      </c>
      <c r="Q56" s="91" t="s">
        <v>98</v>
      </c>
      <c r="R56" s="52" t="s">
        <v>181</v>
      </c>
      <c r="S56" s="73" t="s">
        <v>563</v>
      </c>
      <c r="T56" s="18"/>
    </row>
    <row r="57" spans="1:20">
      <c r="A57" s="4">
        <v>53</v>
      </c>
      <c r="B57" s="17" t="s">
        <v>70</v>
      </c>
      <c r="C57" s="102" t="s">
        <v>470</v>
      </c>
      <c r="D57" s="18" t="s">
        <v>29</v>
      </c>
      <c r="E57" s="103">
        <v>318</v>
      </c>
      <c r="F57" s="52" t="s">
        <v>97</v>
      </c>
      <c r="G57" s="59">
        <v>35</v>
      </c>
      <c r="H57" s="59">
        <v>42</v>
      </c>
      <c r="I57" s="17">
        <f t="shared" si="0"/>
        <v>77</v>
      </c>
      <c r="J57" s="103">
        <v>9854141928</v>
      </c>
      <c r="K57" s="60" t="s">
        <v>547</v>
      </c>
      <c r="L57" s="61" t="s">
        <v>128</v>
      </c>
      <c r="M57" s="163">
        <v>9401452440</v>
      </c>
      <c r="N57" s="61" t="s">
        <v>548</v>
      </c>
      <c r="O57" s="163">
        <v>9508563140</v>
      </c>
      <c r="P57" s="73">
        <v>43634</v>
      </c>
      <c r="Q57" s="91" t="s">
        <v>98</v>
      </c>
      <c r="R57" s="52" t="s">
        <v>181</v>
      </c>
      <c r="S57" s="73" t="s">
        <v>563</v>
      </c>
      <c r="T57" s="18"/>
    </row>
    <row r="58" spans="1:20">
      <c r="A58" s="4">
        <v>54</v>
      </c>
      <c r="B58" s="17" t="s">
        <v>70</v>
      </c>
      <c r="C58" s="105" t="s">
        <v>471</v>
      </c>
      <c r="D58" s="18" t="s">
        <v>29</v>
      </c>
      <c r="E58" s="103">
        <v>228</v>
      </c>
      <c r="F58" s="52" t="s">
        <v>97</v>
      </c>
      <c r="G58" s="59">
        <v>44</v>
      </c>
      <c r="H58" s="59">
        <v>71</v>
      </c>
      <c r="I58" s="17">
        <f t="shared" si="0"/>
        <v>115</v>
      </c>
      <c r="J58" s="103">
        <v>9577886288</v>
      </c>
      <c r="K58" s="60" t="s">
        <v>547</v>
      </c>
      <c r="L58" s="61" t="s">
        <v>128</v>
      </c>
      <c r="M58" s="163">
        <v>9401452440</v>
      </c>
      <c r="N58" s="61" t="s">
        <v>548</v>
      </c>
      <c r="O58" s="163">
        <v>9508563140</v>
      </c>
      <c r="P58" s="73">
        <v>43635</v>
      </c>
      <c r="Q58" s="91" t="s">
        <v>101</v>
      </c>
      <c r="R58" s="52" t="s">
        <v>181</v>
      </c>
      <c r="S58" s="73" t="s">
        <v>563</v>
      </c>
      <c r="T58" s="18"/>
    </row>
    <row r="59" spans="1:20">
      <c r="A59" s="4">
        <v>55</v>
      </c>
      <c r="B59" s="17" t="s">
        <v>70</v>
      </c>
      <c r="C59" s="102" t="s">
        <v>472</v>
      </c>
      <c r="D59" s="18" t="s">
        <v>29</v>
      </c>
      <c r="E59" s="103" t="s">
        <v>500</v>
      </c>
      <c r="F59" s="52" t="s">
        <v>97</v>
      </c>
      <c r="G59" s="59">
        <v>24</v>
      </c>
      <c r="H59" s="59">
        <v>26</v>
      </c>
      <c r="I59" s="17">
        <f t="shared" si="0"/>
        <v>50</v>
      </c>
      <c r="J59" s="103">
        <v>9859298360</v>
      </c>
      <c r="K59" s="60" t="s">
        <v>547</v>
      </c>
      <c r="L59" s="61" t="s">
        <v>128</v>
      </c>
      <c r="M59" s="163">
        <v>9401452440</v>
      </c>
      <c r="N59" s="61" t="s">
        <v>548</v>
      </c>
      <c r="O59" s="163">
        <v>9508563140</v>
      </c>
      <c r="P59" s="73">
        <v>43635</v>
      </c>
      <c r="Q59" s="91" t="s">
        <v>101</v>
      </c>
      <c r="R59" s="52" t="s">
        <v>181</v>
      </c>
      <c r="S59" s="73" t="s">
        <v>563</v>
      </c>
      <c r="T59" s="18"/>
    </row>
    <row r="60" spans="1:20">
      <c r="A60" s="4">
        <v>56</v>
      </c>
      <c r="B60" s="17" t="s">
        <v>70</v>
      </c>
      <c r="C60" s="102" t="s">
        <v>503</v>
      </c>
      <c r="D60" s="18" t="s">
        <v>29</v>
      </c>
      <c r="E60" s="103">
        <v>283</v>
      </c>
      <c r="F60" s="52" t="s">
        <v>97</v>
      </c>
      <c r="G60" s="59">
        <v>26</v>
      </c>
      <c r="H60" s="59">
        <v>48</v>
      </c>
      <c r="I60" s="17">
        <f t="shared" si="0"/>
        <v>74</v>
      </c>
      <c r="J60" s="103">
        <v>8751923988</v>
      </c>
      <c r="K60" s="60" t="s">
        <v>549</v>
      </c>
      <c r="L60" s="61" t="s">
        <v>151</v>
      </c>
      <c r="M60" s="163">
        <v>9706752723</v>
      </c>
      <c r="N60" s="61" t="s">
        <v>551</v>
      </c>
      <c r="O60" s="163">
        <v>9859631015</v>
      </c>
      <c r="P60" s="73">
        <v>43636</v>
      </c>
      <c r="Q60" s="91" t="s">
        <v>115</v>
      </c>
      <c r="R60" s="52" t="s">
        <v>159</v>
      </c>
      <c r="S60" s="73" t="s">
        <v>563</v>
      </c>
      <c r="T60" s="18"/>
    </row>
    <row r="61" spans="1:20">
      <c r="A61" s="4">
        <v>57</v>
      </c>
      <c r="B61" s="17" t="s">
        <v>70</v>
      </c>
      <c r="C61" s="105" t="s">
        <v>473</v>
      </c>
      <c r="D61" s="18" t="s">
        <v>29</v>
      </c>
      <c r="E61" s="103">
        <v>51</v>
      </c>
      <c r="F61" s="52" t="s">
        <v>97</v>
      </c>
      <c r="G61" s="59">
        <v>47</v>
      </c>
      <c r="H61" s="59">
        <v>59</v>
      </c>
      <c r="I61" s="17">
        <f t="shared" si="0"/>
        <v>106</v>
      </c>
      <c r="J61" s="103">
        <v>9854164938</v>
      </c>
      <c r="K61" s="60" t="s">
        <v>549</v>
      </c>
      <c r="L61" s="61" t="s">
        <v>151</v>
      </c>
      <c r="M61" s="163">
        <v>9706752723</v>
      </c>
      <c r="N61" s="61" t="s">
        <v>551</v>
      </c>
      <c r="O61" s="163">
        <v>9859631015</v>
      </c>
      <c r="P61" s="73">
        <v>43636</v>
      </c>
      <c r="Q61" s="91" t="s">
        <v>115</v>
      </c>
      <c r="R61" s="52" t="s">
        <v>159</v>
      </c>
      <c r="S61" s="73" t="s">
        <v>563</v>
      </c>
      <c r="T61" s="18"/>
    </row>
    <row r="62" spans="1:20">
      <c r="A62" s="4">
        <v>58</v>
      </c>
      <c r="B62" s="17" t="s">
        <v>70</v>
      </c>
      <c r="C62" s="102" t="s">
        <v>504</v>
      </c>
      <c r="D62" s="18" t="s">
        <v>29</v>
      </c>
      <c r="E62" s="103">
        <v>394</v>
      </c>
      <c r="F62" s="52" t="s">
        <v>97</v>
      </c>
      <c r="G62" s="59">
        <v>49</v>
      </c>
      <c r="H62" s="59">
        <v>61</v>
      </c>
      <c r="I62" s="17">
        <f t="shared" si="0"/>
        <v>110</v>
      </c>
      <c r="J62" s="103">
        <v>9859850617</v>
      </c>
      <c r="K62" s="60" t="s">
        <v>549</v>
      </c>
      <c r="L62" s="61" t="s">
        <v>550</v>
      </c>
      <c r="M62" s="163">
        <v>9706752723</v>
      </c>
      <c r="N62" s="61" t="s">
        <v>552</v>
      </c>
      <c r="O62" s="163">
        <v>9854447495</v>
      </c>
      <c r="P62" s="73">
        <v>43636</v>
      </c>
      <c r="Q62" s="91" t="s">
        <v>115</v>
      </c>
      <c r="R62" s="52" t="s">
        <v>159</v>
      </c>
      <c r="S62" s="73" t="s">
        <v>563</v>
      </c>
      <c r="T62" s="18"/>
    </row>
    <row r="63" spans="1:20">
      <c r="A63" s="4">
        <v>59</v>
      </c>
      <c r="B63" s="17" t="s">
        <v>70</v>
      </c>
      <c r="C63" s="105" t="s">
        <v>474</v>
      </c>
      <c r="D63" s="18" t="s">
        <v>29</v>
      </c>
      <c r="E63" s="103">
        <v>389</v>
      </c>
      <c r="F63" s="52" t="s">
        <v>97</v>
      </c>
      <c r="G63" s="56">
        <v>62</v>
      </c>
      <c r="H63" s="56">
        <v>64</v>
      </c>
      <c r="I63" s="17">
        <f t="shared" si="0"/>
        <v>126</v>
      </c>
      <c r="J63" s="103">
        <v>9085407910</v>
      </c>
      <c r="K63" s="60" t="s">
        <v>549</v>
      </c>
      <c r="L63" s="61" t="s">
        <v>553</v>
      </c>
      <c r="M63" s="163">
        <v>9854691919</v>
      </c>
      <c r="N63" s="61" t="s">
        <v>554</v>
      </c>
      <c r="O63" s="163">
        <v>7399680746</v>
      </c>
      <c r="P63" s="73">
        <v>43637</v>
      </c>
      <c r="Q63" s="91" t="s">
        <v>99</v>
      </c>
      <c r="R63" s="52" t="s">
        <v>159</v>
      </c>
      <c r="S63" s="73" t="s">
        <v>563</v>
      </c>
      <c r="T63" s="18"/>
    </row>
    <row r="64" spans="1:20">
      <c r="A64" s="4">
        <v>60</v>
      </c>
      <c r="B64" s="17" t="s">
        <v>70</v>
      </c>
      <c r="C64" s="102" t="s">
        <v>475</v>
      </c>
      <c r="D64" s="18" t="s">
        <v>29</v>
      </c>
      <c r="E64" s="103">
        <v>30</v>
      </c>
      <c r="F64" s="52" t="s">
        <v>97</v>
      </c>
      <c r="G64" s="59">
        <v>26</v>
      </c>
      <c r="H64" s="59">
        <v>48</v>
      </c>
      <c r="I64" s="17">
        <f t="shared" si="0"/>
        <v>74</v>
      </c>
      <c r="J64" s="103">
        <v>8876857057</v>
      </c>
      <c r="K64" s="60" t="s">
        <v>555</v>
      </c>
      <c r="L64" s="61" t="s">
        <v>556</v>
      </c>
      <c r="M64" s="163">
        <v>9859135401</v>
      </c>
      <c r="N64" s="61" t="s">
        <v>557</v>
      </c>
      <c r="O64" s="163">
        <v>9678774427</v>
      </c>
      <c r="P64" s="73">
        <v>43638</v>
      </c>
      <c r="Q64" s="91" t="s">
        <v>116</v>
      </c>
      <c r="R64" s="52" t="s">
        <v>178</v>
      </c>
      <c r="S64" s="73" t="s">
        <v>563</v>
      </c>
      <c r="T64" s="18"/>
    </row>
    <row r="65" spans="1:20">
      <c r="A65" s="4">
        <v>61</v>
      </c>
      <c r="B65" s="17" t="s">
        <v>70</v>
      </c>
      <c r="C65" s="105" t="s">
        <v>476</v>
      </c>
      <c r="D65" s="18" t="s">
        <v>29</v>
      </c>
      <c r="E65" s="103">
        <v>29</v>
      </c>
      <c r="F65" s="52" t="s">
        <v>97</v>
      </c>
      <c r="G65" s="59">
        <v>47</v>
      </c>
      <c r="H65" s="59">
        <v>59</v>
      </c>
      <c r="I65" s="17">
        <f t="shared" si="0"/>
        <v>106</v>
      </c>
      <c r="J65" s="103">
        <v>9859645135</v>
      </c>
      <c r="K65" s="60" t="s">
        <v>555</v>
      </c>
      <c r="L65" s="61" t="s">
        <v>556</v>
      </c>
      <c r="M65" s="163">
        <v>9859135401</v>
      </c>
      <c r="N65" s="61" t="s">
        <v>557</v>
      </c>
      <c r="O65" s="163">
        <v>9678774427</v>
      </c>
      <c r="P65" s="73">
        <v>43638</v>
      </c>
      <c r="Q65" s="91" t="s">
        <v>116</v>
      </c>
      <c r="R65" s="52" t="s">
        <v>178</v>
      </c>
      <c r="S65" s="73" t="s">
        <v>563</v>
      </c>
      <c r="T65" s="18"/>
    </row>
    <row r="66" spans="1:20">
      <c r="A66" s="4">
        <v>62</v>
      </c>
      <c r="B66" s="17" t="s">
        <v>70</v>
      </c>
      <c r="C66" s="102" t="s">
        <v>477</v>
      </c>
      <c r="D66" s="18" t="s">
        <v>29</v>
      </c>
      <c r="E66" s="103">
        <v>246</v>
      </c>
      <c r="F66" s="52" t="s">
        <v>97</v>
      </c>
      <c r="G66" s="59">
        <v>49</v>
      </c>
      <c r="H66" s="59">
        <v>61</v>
      </c>
      <c r="I66" s="17">
        <f t="shared" si="0"/>
        <v>110</v>
      </c>
      <c r="J66" s="103">
        <v>9678118044</v>
      </c>
      <c r="K66" s="60" t="s">
        <v>555</v>
      </c>
      <c r="L66" s="61" t="s">
        <v>556</v>
      </c>
      <c r="M66" s="163">
        <v>9859135401</v>
      </c>
      <c r="N66" s="61" t="s">
        <v>557</v>
      </c>
      <c r="O66" s="163">
        <v>9678774427</v>
      </c>
      <c r="P66" s="73">
        <v>43638</v>
      </c>
      <c r="Q66" s="91" t="s">
        <v>116</v>
      </c>
      <c r="R66" s="52" t="s">
        <v>178</v>
      </c>
      <c r="S66" s="73" t="s">
        <v>563</v>
      </c>
      <c r="T66" s="18"/>
    </row>
    <row r="67" spans="1:20">
      <c r="A67" s="4">
        <v>63</v>
      </c>
      <c r="B67" s="17" t="s">
        <v>70</v>
      </c>
      <c r="C67" s="154" t="s">
        <v>478</v>
      </c>
      <c r="D67" s="18" t="s">
        <v>29</v>
      </c>
      <c r="E67" s="59">
        <v>247</v>
      </c>
      <c r="F67" s="52" t="s">
        <v>97</v>
      </c>
      <c r="G67" s="56">
        <v>62</v>
      </c>
      <c r="H67" s="56">
        <v>64</v>
      </c>
      <c r="I67" s="17">
        <f t="shared" si="0"/>
        <v>126</v>
      </c>
      <c r="J67" s="158">
        <v>9854153958</v>
      </c>
      <c r="K67" s="60" t="s">
        <v>558</v>
      </c>
      <c r="L67" s="61" t="s">
        <v>148</v>
      </c>
      <c r="M67" s="163">
        <v>9854442616</v>
      </c>
      <c r="N67" s="61" t="s">
        <v>237</v>
      </c>
      <c r="O67" s="163">
        <v>7399380803</v>
      </c>
      <c r="P67" s="73">
        <v>43640</v>
      </c>
      <c r="Q67" s="91" t="s">
        <v>100</v>
      </c>
      <c r="R67" s="52" t="s">
        <v>179</v>
      </c>
      <c r="S67" s="73" t="s">
        <v>563</v>
      </c>
      <c r="T67" s="18"/>
    </row>
    <row r="68" spans="1:20">
      <c r="A68" s="4">
        <v>64</v>
      </c>
      <c r="B68" s="17" t="s">
        <v>70</v>
      </c>
      <c r="C68" s="154" t="s">
        <v>479</v>
      </c>
      <c r="D68" s="18" t="s">
        <v>29</v>
      </c>
      <c r="E68" s="59">
        <v>268</v>
      </c>
      <c r="F68" s="52" t="s">
        <v>97</v>
      </c>
      <c r="G68" s="125">
        <v>60</v>
      </c>
      <c r="H68" s="125">
        <v>53</v>
      </c>
      <c r="I68" s="17">
        <f t="shared" si="0"/>
        <v>113</v>
      </c>
      <c r="J68" s="158">
        <v>9854275273</v>
      </c>
      <c r="K68" s="60" t="s">
        <v>558</v>
      </c>
      <c r="L68" s="61" t="s">
        <v>148</v>
      </c>
      <c r="M68" s="163">
        <v>9854442616</v>
      </c>
      <c r="N68" s="61" t="s">
        <v>237</v>
      </c>
      <c r="O68" s="163">
        <v>7399380803</v>
      </c>
      <c r="P68" s="73">
        <v>43640</v>
      </c>
      <c r="Q68" s="91" t="s">
        <v>100</v>
      </c>
      <c r="R68" s="52" t="s">
        <v>179</v>
      </c>
      <c r="S68" s="73" t="s">
        <v>563</v>
      </c>
      <c r="T68" s="18"/>
    </row>
    <row r="69" spans="1:20">
      <c r="A69" s="4">
        <v>65</v>
      </c>
      <c r="B69" s="17" t="s">
        <v>70</v>
      </c>
      <c r="C69" s="154" t="s">
        <v>480</v>
      </c>
      <c r="D69" s="18" t="s">
        <v>29</v>
      </c>
      <c r="E69" s="59">
        <v>330</v>
      </c>
      <c r="F69" s="52" t="s">
        <v>97</v>
      </c>
      <c r="G69" s="125">
        <v>42</v>
      </c>
      <c r="H69" s="125">
        <v>44</v>
      </c>
      <c r="I69" s="17">
        <f t="shared" si="0"/>
        <v>86</v>
      </c>
      <c r="J69" s="158">
        <v>9577850740</v>
      </c>
      <c r="K69" s="60" t="s">
        <v>558</v>
      </c>
      <c r="L69" s="61" t="s">
        <v>148</v>
      </c>
      <c r="M69" s="163">
        <v>9854442616</v>
      </c>
      <c r="N69" s="61" t="s">
        <v>237</v>
      </c>
      <c r="O69" s="163">
        <v>7399380803</v>
      </c>
      <c r="P69" s="73">
        <v>43641</v>
      </c>
      <c r="Q69" s="91" t="s">
        <v>98</v>
      </c>
      <c r="R69" s="52" t="s">
        <v>179</v>
      </c>
      <c r="S69" s="73" t="s">
        <v>563</v>
      </c>
      <c r="T69" s="18"/>
    </row>
    <row r="70" spans="1:20">
      <c r="A70" s="4">
        <v>66</v>
      </c>
      <c r="B70" s="17" t="s">
        <v>70</v>
      </c>
      <c r="C70" s="102" t="s">
        <v>460</v>
      </c>
      <c r="D70" s="18" t="s">
        <v>29</v>
      </c>
      <c r="E70" s="159">
        <v>148</v>
      </c>
      <c r="F70" s="52" t="s">
        <v>97</v>
      </c>
      <c r="G70" s="59">
        <v>47</v>
      </c>
      <c r="H70" s="59">
        <v>59</v>
      </c>
      <c r="I70" s="17">
        <f t="shared" si="0"/>
        <v>106</v>
      </c>
      <c r="J70" s="103">
        <v>9854441546</v>
      </c>
      <c r="K70" s="60" t="s">
        <v>321</v>
      </c>
      <c r="L70" s="61" t="s">
        <v>121</v>
      </c>
      <c r="M70" s="163">
        <v>9435386093</v>
      </c>
      <c r="N70" s="61" t="s">
        <v>214</v>
      </c>
      <c r="O70" s="163">
        <v>9859515871</v>
      </c>
      <c r="P70" s="73">
        <v>43642</v>
      </c>
      <c r="Q70" s="91" t="s">
        <v>101</v>
      </c>
      <c r="R70" s="52" t="s">
        <v>181</v>
      </c>
      <c r="S70" s="73" t="s">
        <v>563</v>
      </c>
      <c r="T70" s="110"/>
    </row>
    <row r="71" spans="1:20">
      <c r="A71" s="4">
        <v>67</v>
      </c>
      <c r="B71" s="17" t="s">
        <v>70</v>
      </c>
      <c r="C71" s="102" t="s">
        <v>461</v>
      </c>
      <c r="D71" s="18" t="s">
        <v>29</v>
      </c>
      <c r="E71" s="159">
        <v>143</v>
      </c>
      <c r="F71" s="52" t="s">
        <v>97</v>
      </c>
      <c r="G71" s="59">
        <v>49</v>
      </c>
      <c r="H71" s="59">
        <v>61</v>
      </c>
      <c r="I71" s="17">
        <f t="shared" ref="I71:I134" si="1">+G71+H71</f>
        <v>110</v>
      </c>
      <c r="J71" s="103"/>
      <c r="K71" s="60" t="s">
        <v>321</v>
      </c>
      <c r="L71" s="61" t="s">
        <v>121</v>
      </c>
      <c r="M71" s="163">
        <v>9435386093</v>
      </c>
      <c r="N71" s="61" t="s">
        <v>410</v>
      </c>
      <c r="O71" s="163">
        <v>9859746697</v>
      </c>
      <c r="P71" s="73">
        <v>43643</v>
      </c>
      <c r="Q71" s="91" t="s">
        <v>115</v>
      </c>
      <c r="R71" s="52" t="s">
        <v>226</v>
      </c>
      <c r="S71" s="73" t="s">
        <v>563</v>
      </c>
      <c r="T71" s="110"/>
    </row>
    <row r="72" spans="1:20">
      <c r="A72" s="4">
        <v>68</v>
      </c>
      <c r="B72" s="17" t="s">
        <v>70</v>
      </c>
      <c r="C72" s="102" t="s">
        <v>462</v>
      </c>
      <c r="D72" s="18" t="s">
        <v>29</v>
      </c>
      <c r="E72" s="159">
        <v>144</v>
      </c>
      <c r="F72" s="52" t="s">
        <v>97</v>
      </c>
      <c r="G72" s="56">
        <v>62</v>
      </c>
      <c r="H72" s="56">
        <v>64</v>
      </c>
      <c r="I72" s="17">
        <f t="shared" si="1"/>
        <v>126</v>
      </c>
      <c r="J72" s="103">
        <v>9706083637</v>
      </c>
      <c r="K72" s="60" t="s">
        <v>321</v>
      </c>
      <c r="L72" s="61" t="s">
        <v>121</v>
      </c>
      <c r="M72" s="163">
        <v>9435386093</v>
      </c>
      <c r="N72" s="61" t="s">
        <v>410</v>
      </c>
      <c r="O72" s="163">
        <v>9859746697</v>
      </c>
      <c r="P72" s="73">
        <v>43643</v>
      </c>
      <c r="Q72" s="91" t="s">
        <v>115</v>
      </c>
      <c r="R72" s="52" t="s">
        <v>226</v>
      </c>
      <c r="S72" s="73" t="s">
        <v>563</v>
      </c>
      <c r="T72" s="110"/>
    </row>
    <row r="73" spans="1:20">
      <c r="A73" s="4">
        <v>69</v>
      </c>
      <c r="B73" s="17" t="s">
        <v>70</v>
      </c>
      <c r="C73" s="102" t="s">
        <v>463</v>
      </c>
      <c r="D73" s="18" t="s">
        <v>29</v>
      </c>
      <c r="E73" s="159">
        <v>146</v>
      </c>
      <c r="F73" s="52" t="s">
        <v>97</v>
      </c>
      <c r="G73" s="125">
        <v>60</v>
      </c>
      <c r="H73" s="125">
        <v>53</v>
      </c>
      <c r="I73" s="17">
        <f t="shared" si="1"/>
        <v>113</v>
      </c>
      <c r="J73" s="103">
        <v>9613917417</v>
      </c>
      <c r="K73" s="60" t="s">
        <v>321</v>
      </c>
      <c r="L73" s="61" t="s">
        <v>409</v>
      </c>
      <c r="M73" s="163">
        <v>9854751356</v>
      </c>
      <c r="N73" s="61" t="s">
        <v>559</v>
      </c>
      <c r="O73" s="163">
        <v>9859257743</v>
      </c>
      <c r="P73" s="73">
        <v>43644</v>
      </c>
      <c r="Q73" s="91" t="s">
        <v>99</v>
      </c>
      <c r="R73" s="52" t="s">
        <v>177</v>
      </c>
      <c r="S73" s="73" t="s">
        <v>563</v>
      </c>
      <c r="T73" s="110"/>
    </row>
    <row r="74" spans="1:20">
      <c r="A74" s="4">
        <v>70</v>
      </c>
      <c r="B74" s="17" t="s">
        <v>70</v>
      </c>
      <c r="C74" s="102" t="s">
        <v>464</v>
      </c>
      <c r="D74" s="18" t="s">
        <v>29</v>
      </c>
      <c r="E74" s="159">
        <v>222</v>
      </c>
      <c r="F74" s="52" t="s">
        <v>97</v>
      </c>
      <c r="G74" s="125">
        <v>42</v>
      </c>
      <c r="H74" s="125">
        <v>44</v>
      </c>
      <c r="I74" s="17">
        <f t="shared" si="1"/>
        <v>86</v>
      </c>
      <c r="J74" s="103">
        <v>9954075139</v>
      </c>
      <c r="K74" s="60" t="s">
        <v>118</v>
      </c>
      <c r="L74" s="61" t="s">
        <v>560</v>
      </c>
      <c r="M74" s="163">
        <v>9954252094</v>
      </c>
      <c r="N74" s="61" t="s">
        <v>561</v>
      </c>
      <c r="O74" s="163">
        <v>9678326751</v>
      </c>
      <c r="P74" s="73">
        <v>43645</v>
      </c>
      <c r="Q74" s="91" t="s">
        <v>116</v>
      </c>
      <c r="R74" s="52" t="s">
        <v>174</v>
      </c>
      <c r="S74" s="73" t="s">
        <v>563</v>
      </c>
      <c r="T74" s="110"/>
    </row>
    <row r="75" spans="1:20">
      <c r="A75" s="4">
        <v>71</v>
      </c>
      <c r="B75" s="17"/>
      <c r="C75" s="102"/>
      <c r="D75" s="18"/>
      <c r="E75" s="103"/>
      <c r="F75" s="52"/>
      <c r="G75" s="107"/>
      <c r="H75" s="107"/>
      <c r="I75" s="17">
        <f t="shared" si="1"/>
        <v>0</v>
      </c>
      <c r="J75" s="103"/>
      <c r="K75" s="60"/>
      <c r="L75" s="61"/>
      <c r="M75" s="61"/>
      <c r="N75" s="61"/>
      <c r="O75" s="61"/>
      <c r="P75" s="68"/>
      <c r="Q75" s="18"/>
      <c r="R75" s="52"/>
      <c r="S75" s="73"/>
      <c r="T75" s="110"/>
    </row>
    <row r="76" spans="1:20">
      <c r="A76" s="4">
        <v>72</v>
      </c>
      <c r="B76" s="17"/>
      <c r="C76" s="105"/>
      <c r="D76" s="18"/>
      <c r="E76" s="103"/>
      <c r="F76" s="52"/>
      <c r="G76" s="107"/>
      <c r="H76" s="107"/>
      <c r="I76" s="17">
        <f t="shared" si="1"/>
        <v>0</v>
      </c>
      <c r="J76" s="103"/>
      <c r="K76" s="60"/>
      <c r="L76" s="61"/>
      <c r="M76" s="61"/>
      <c r="N76" s="61"/>
      <c r="O76" s="61"/>
      <c r="P76" s="68"/>
      <c r="Q76" s="18"/>
      <c r="R76" s="52"/>
      <c r="S76" s="73"/>
      <c r="T76" s="110"/>
    </row>
    <row r="77" spans="1:20">
      <c r="A77" s="4">
        <v>73</v>
      </c>
      <c r="B77" s="17"/>
      <c r="C77" s="105"/>
      <c r="D77" s="18"/>
      <c r="E77" s="103"/>
      <c r="F77" s="52"/>
      <c r="G77" s="107"/>
      <c r="H77" s="107"/>
      <c r="I77" s="17">
        <f t="shared" si="1"/>
        <v>0</v>
      </c>
      <c r="J77" s="103"/>
      <c r="K77" s="60"/>
      <c r="L77" s="61"/>
      <c r="M77" s="61"/>
      <c r="N77" s="61"/>
      <c r="O77" s="61"/>
      <c r="P77" s="68"/>
      <c r="Q77" s="18"/>
      <c r="R77" s="52"/>
      <c r="S77" s="73"/>
      <c r="T77" s="110"/>
    </row>
    <row r="78" spans="1:20">
      <c r="A78" s="4">
        <v>74</v>
      </c>
      <c r="B78" s="17"/>
      <c r="C78" s="102"/>
      <c r="D78" s="18"/>
      <c r="E78" s="103"/>
      <c r="F78" s="52"/>
      <c r="G78" s="107"/>
      <c r="H78" s="107"/>
      <c r="I78" s="17">
        <f t="shared" si="1"/>
        <v>0</v>
      </c>
      <c r="J78" s="103"/>
      <c r="K78" s="60"/>
      <c r="L78" s="61"/>
      <c r="M78" s="61"/>
      <c r="N78" s="61"/>
      <c r="O78" s="61"/>
      <c r="P78" s="68"/>
      <c r="Q78" s="18"/>
      <c r="R78" s="52"/>
      <c r="S78" s="73"/>
      <c r="T78" s="110"/>
    </row>
    <row r="79" spans="1:20">
      <c r="A79" s="4">
        <v>75</v>
      </c>
      <c r="B79" s="17"/>
      <c r="C79" s="102"/>
      <c r="D79" s="18"/>
      <c r="E79" s="103"/>
      <c r="F79" s="52"/>
      <c r="G79" s="107"/>
      <c r="H79" s="107"/>
      <c r="I79" s="17">
        <f t="shared" si="1"/>
        <v>0</v>
      </c>
      <c r="J79" s="103"/>
      <c r="K79" s="61"/>
      <c r="L79" s="61"/>
      <c r="M79" s="61"/>
      <c r="N79" s="61"/>
      <c r="O79" s="61"/>
      <c r="P79" s="68"/>
      <c r="Q79" s="18"/>
      <c r="R79" s="52"/>
      <c r="S79" s="73"/>
      <c r="T79" s="110"/>
    </row>
    <row r="80" spans="1:20">
      <c r="A80" s="4">
        <v>76</v>
      </c>
      <c r="B80" s="17"/>
      <c r="C80" s="102"/>
      <c r="D80" s="18"/>
      <c r="E80" s="103"/>
      <c r="F80" s="52"/>
      <c r="G80" s="111"/>
      <c r="H80" s="111"/>
      <c r="I80" s="17">
        <f t="shared" si="1"/>
        <v>0</v>
      </c>
      <c r="J80" s="103"/>
      <c r="K80" s="61"/>
      <c r="L80" s="61"/>
      <c r="M80" s="61"/>
      <c r="N80" s="61"/>
      <c r="O80" s="61"/>
      <c r="P80" s="68"/>
      <c r="Q80" s="18"/>
      <c r="R80" s="52"/>
      <c r="S80" s="73"/>
      <c r="T80" s="110"/>
    </row>
    <row r="81" spans="1:20">
      <c r="A81" s="4">
        <v>77</v>
      </c>
      <c r="B81" s="17"/>
      <c r="C81" s="102"/>
      <c r="D81" s="18"/>
      <c r="E81" s="103"/>
      <c r="F81" s="52"/>
      <c r="G81" s="111"/>
      <c r="H81" s="111"/>
      <c r="I81" s="17">
        <f t="shared" si="1"/>
        <v>0</v>
      </c>
      <c r="J81" s="103"/>
      <c r="K81" s="61"/>
      <c r="L81" s="61"/>
      <c r="M81" s="61"/>
      <c r="N81" s="61"/>
      <c r="O81" s="61"/>
      <c r="P81" s="68"/>
      <c r="Q81" s="18"/>
      <c r="R81" s="52"/>
      <c r="S81" s="73"/>
      <c r="T81" s="110"/>
    </row>
    <row r="82" spans="1:20">
      <c r="A82" s="4">
        <v>78</v>
      </c>
      <c r="B82" s="17"/>
      <c r="C82" s="105"/>
      <c r="D82" s="18"/>
      <c r="E82" s="103"/>
      <c r="F82" s="52"/>
      <c r="G82" s="111"/>
      <c r="H82" s="111"/>
      <c r="I82" s="17">
        <f t="shared" si="1"/>
        <v>0</v>
      </c>
      <c r="J82" s="103"/>
      <c r="K82" s="61"/>
      <c r="L82" s="61"/>
      <c r="M82" s="61"/>
      <c r="N82" s="61"/>
      <c r="O82" s="61"/>
      <c r="P82" s="68"/>
      <c r="Q82" s="18"/>
      <c r="R82" s="52"/>
      <c r="S82" s="73"/>
      <c r="T82" s="110"/>
    </row>
    <row r="83" spans="1:20">
      <c r="A83" s="4">
        <v>79</v>
      </c>
      <c r="B83" s="17"/>
      <c r="C83" s="105"/>
      <c r="D83" s="18"/>
      <c r="E83" s="103"/>
      <c r="F83" s="52"/>
      <c r="G83" s="111"/>
      <c r="H83" s="111"/>
      <c r="I83" s="17">
        <f t="shared" si="1"/>
        <v>0</v>
      </c>
      <c r="J83" s="103"/>
      <c r="K83" s="61"/>
      <c r="L83" s="61"/>
      <c r="M83" s="61"/>
      <c r="N83" s="61"/>
      <c r="O83" s="61"/>
      <c r="P83" s="68"/>
      <c r="Q83" s="18"/>
      <c r="R83" s="52"/>
      <c r="S83" s="73"/>
      <c r="T83" s="110"/>
    </row>
    <row r="84" spans="1:20">
      <c r="A84" s="4">
        <v>80</v>
      </c>
      <c r="B84" s="17"/>
      <c r="C84" s="102"/>
      <c r="D84" s="18"/>
      <c r="E84" s="103"/>
      <c r="F84" s="52"/>
      <c r="G84" s="111"/>
      <c r="H84" s="111"/>
      <c r="I84" s="17">
        <f t="shared" si="1"/>
        <v>0</v>
      </c>
      <c r="J84" s="103"/>
      <c r="K84" s="61"/>
      <c r="L84" s="61"/>
      <c r="M84" s="61"/>
      <c r="N84" s="61"/>
      <c r="O84" s="61"/>
      <c r="P84" s="68"/>
      <c r="Q84" s="18"/>
      <c r="R84" s="52"/>
      <c r="S84" s="73"/>
      <c r="T84" s="110"/>
    </row>
    <row r="85" spans="1:20">
      <c r="A85" s="4">
        <v>81</v>
      </c>
      <c r="B85" s="17"/>
      <c r="C85" s="102"/>
      <c r="D85" s="18"/>
      <c r="E85" s="103"/>
      <c r="F85" s="52"/>
      <c r="G85" s="113"/>
      <c r="H85" s="113"/>
      <c r="I85" s="17">
        <f t="shared" si="1"/>
        <v>0</v>
      </c>
      <c r="J85" s="103"/>
      <c r="K85" s="61"/>
      <c r="L85" s="61"/>
      <c r="M85" s="61"/>
      <c r="N85" s="61"/>
      <c r="O85" s="61"/>
      <c r="P85" s="68"/>
      <c r="Q85" s="18"/>
      <c r="R85" s="52"/>
      <c r="S85" s="73"/>
      <c r="T85" s="110"/>
    </row>
    <row r="86" spans="1:20">
      <c r="A86" s="4">
        <v>82</v>
      </c>
      <c r="B86" s="17"/>
      <c r="C86" s="102"/>
      <c r="D86" s="18"/>
      <c r="E86" s="103"/>
      <c r="F86" s="52"/>
      <c r="G86" s="113"/>
      <c r="H86" s="113"/>
      <c r="I86" s="17">
        <f t="shared" si="1"/>
        <v>0</v>
      </c>
      <c r="J86" s="103"/>
      <c r="K86" s="61"/>
      <c r="L86" s="61"/>
      <c r="M86" s="61"/>
      <c r="N86" s="61"/>
      <c r="O86" s="61"/>
      <c r="P86" s="68"/>
      <c r="Q86" s="18"/>
      <c r="R86" s="52"/>
      <c r="S86" s="73"/>
      <c r="T86" s="110"/>
    </row>
    <row r="87" spans="1:20">
      <c r="A87" s="4">
        <v>83</v>
      </c>
      <c r="B87" s="17"/>
      <c r="C87" s="105"/>
      <c r="D87" s="18"/>
      <c r="E87" s="103"/>
      <c r="F87" s="52"/>
      <c r="G87" s="113"/>
      <c r="H87" s="113"/>
      <c r="I87" s="17">
        <f t="shared" si="1"/>
        <v>0</v>
      </c>
      <c r="J87" s="103"/>
      <c r="K87" s="61"/>
      <c r="L87" s="61"/>
      <c r="M87" s="61"/>
      <c r="N87" s="61"/>
      <c r="O87" s="61"/>
      <c r="P87" s="68"/>
      <c r="Q87" s="18"/>
      <c r="R87" s="52"/>
      <c r="S87" s="73"/>
      <c r="T87" s="110"/>
    </row>
    <row r="88" spans="1:20">
      <c r="A88" s="4">
        <v>84</v>
      </c>
      <c r="B88" s="17"/>
      <c r="C88" s="102"/>
      <c r="D88" s="18"/>
      <c r="E88" s="103"/>
      <c r="F88" s="52"/>
      <c r="G88" s="113"/>
      <c r="H88" s="113"/>
      <c r="I88" s="17">
        <f t="shared" si="1"/>
        <v>0</v>
      </c>
      <c r="J88" s="103"/>
      <c r="K88" s="61"/>
      <c r="L88" s="61"/>
      <c r="M88" s="61"/>
      <c r="N88" s="61"/>
      <c r="O88" s="61"/>
      <c r="P88" s="68"/>
      <c r="Q88" s="18"/>
      <c r="R88" s="52"/>
      <c r="S88" s="73"/>
      <c r="T88" s="110"/>
    </row>
    <row r="89" spans="1:20">
      <c r="A89" s="4">
        <v>85</v>
      </c>
      <c r="B89" s="17"/>
      <c r="C89" s="102"/>
      <c r="D89" s="18"/>
      <c r="E89" s="103"/>
      <c r="F89" s="52"/>
      <c r="G89" s="113"/>
      <c r="H89" s="113"/>
      <c r="I89" s="17">
        <f t="shared" si="1"/>
        <v>0</v>
      </c>
      <c r="J89" s="103"/>
      <c r="K89" s="61"/>
      <c r="L89" s="61"/>
      <c r="M89" s="61"/>
      <c r="N89" s="61"/>
      <c r="O89" s="61"/>
      <c r="P89" s="68"/>
      <c r="Q89" s="18"/>
      <c r="R89" s="52"/>
      <c r="S89" s="73"/>
      <c r="T89" s="110"/>
    </row>
    <row r="90" spans="1:20">
      <c r="A90" s="4">
        <v>86</v>
      </c>
      <c r="B90" s="17"/>
      <c r="C90" s="105"/>
      <c r="D90" s="18"/>
      <c r="E90" s="103"/>
      <c r="F90" s="52"/>
      <c r="G90" s="113"/>
      <c r="H90" s="113"/>
      <c r="I90" s="17">
        <f t="shared" si="1"/>
        <v>0</v>
      </c>
      <c r="J90" s="103"/>
      <c r="K90" s="61"/>
      <c r="L90" s="61"/>
      <c r="M90" s="61"/>
      <c r="N90" s="61"/>
      <c r="O90" s="61"/>
      <c r="P90" s="68"/>
      <c r="Q90" s="18"/>
      <c r="R90" s="52"/>
      <c r="S90" s="73"/>
      <c r="T90" s="110"/>
    </row>
    <row r="91" spans="1:20">
      <c r="A91" s="4">
        <v>87</v>
      </c>
      <c r="B91" s="17"/>
      <c r="C91" s="102"/>
      <c r="D91" s="18"/>
      <c r="E91" s="103"/>
      <c r="F91" s="52"/>
      <c r="G91" s="120"/>
      <c r="H91" s="120"/>
      <c r="I91" s="17">
        <f t="shared" si="1"/>
        <v>0</v>
      </c>
      <c r="J91" s="103"/>
      <c r="K91" s="61"/>
      <c r="L91" s="61"/>
      <c r="M91" s="61"/>
      <c r="N91" s="61"/>
      <c r="O91" s="61"/>
      <c r="P91" s="68"/>
      <c r="Q91" s="18"/>
      <c r="R91" s="52"/>
      <c r="S91" s="73"/>
      <c r="T91" s="110"/>
    </row>
    <row r="92" spans="1:20">
      <c r="A92" s="4">
        <v>88</v>
      </c>
      <c r="B92" s="17"/>
      <c r="C92" s="102"/>
      <c r="D92" s="18"/>
      <c r="E92" s="103"/>
      <c r="F92" s="52"/>
      <c r="G92" s="106"/>
      <c r="H92" s="106"/>
      <c r="I92" s="17">
        <f t="shared" si="1"/>
        <v>0</v>
      </c>
      <c r="J92" s="103"/>
      <c r="K92" s="61"/>
      <c r="L92" s="61"/>
      <c r="M92" s="61"/>
      <c r="N92" s="61"/>
      <c r="O92" s="61"/>
      <c r="P92" s="68"/>
      <c r="Q92" s="18"/>
      <c r="R92" s="73"/>
      <c r="S92" s="73"/>
      <c r="T92" s="110"/>
    </row>
    <row r="93" spans="1:20">
      <c r="A93" s="4">
        <v>89</v>
      </c>
      <c r="B93" s="17"/>
      <c r="C93" s="105"/>
      <c r="D93" s="18"/>
      <c r="E93" s="103"/>
      <c r="F93" s="52"/>
      <c r="G93" s="120"/>
      <c r="H93" s="120"/>
      <c r="I93" s="17">
        <f t="shared" si="1"/>
        <v>0</v>
      </c>
      <c r="J93" s="103"/>
      <c r="K93" s="61"/>
      <c r="L93" s="61"/>
      <c r="M93" s="61"/>
      <c r="N93" s="61"/>
      <c r="O93" s="61"/>
      <c r="P93" s="68"/>
      <c r="Q93" s="18"/>
      <c r="R93" s="52"/>
      <c r="S93" s="73"/>
      <c r="T93" s="110"/>
    </row>
    <row r="94" spans="1:20">
      <c r="A94" s="4">
        <v>90</v>
      </c>
      <c r="B94" s="17"/>
      <c r="C94" s="102"/>
      <c r="D94" s="18"/>
      <c r="E94" s="103"/>
      <c r="F94" s="53"/>
      <c r="G94" s="109"/>
      <c r="H94" s="109"/>
      <c r="I94" s="17">
        <f t="shared" si="1"/>
        <v>0</v>
      </c>
      <c r="J94" s="103"/>
      <c r="K94" s="60"/>
      <c r="L94" s="60"/>
      <c r="M94" s="60"/>
      <c r="N94" s="61"/>
      <c r="O94" s="61"/>
      <c r="P94" s="68"/>
      <c r="Q94" s="18"/>
      <c r="R94" s="52"/>
      <c r="S94" s="73"/>
      <c r="T94" s="18"/>
    </row>
    <row r="95" spans="1:20">
      <c r="A95" s="4">
        <v>91</v>
      </c>
      <c r="B95" s="17"/>
      <c r="C95" s="102"/>
      <c r="D95" s="18"/>
      <c r="E95" s="103"/>
      <c r="F95" s="53"/>
      <c r="G95" s="109"/>
      <c r="H95" s="109"/>
      <c r="I95" s="17">
        <f t="shared" si="1"/>
        <v>0</v>
      </c>
      <c r="J95" s="103"/>
      <c r="K95" s="60"/>
      <c r="L95" s="60"/>
      <c r="M95" s="60"/>
      <c r="N95" s="61"/>
      <c r="O95" s="61"/>
      <c r="P95" s="68"/>
      <c r="Q95" s="18"/>
      <c r="R95" s="52"/>
      <c r="S95" s="73"/>
      <c r="T95" s="18"/>
    </row>
    <row r="96" spans="1:20">
      <c r="A96" s="4">
        <v>92</v>
      </c>
      <c r="B96" s="17"/>
      <c r="C96" s="102"/>
      <c r="D96" s="18"/>
      <c r="E96" s="103"/>
      <c r="F96" s="53"/>
      <c r="G96" s="109"/>
      <c r="H96" s="109"/>
      <c r="I96" s="17">
        <f t="shared" si="1"/>
        <v>0</v>
      </c>
      <c r="J96" s="103"/>
      <c r="K96" s="60"/>
      <c r="L96" s="60"/>
      <c r="M96" s="60"/>
      <c r="N96" s="61"/>
      <c r="O96" s="61"/>
      <c r="P96" s="68"/>
      <c r="Q96" s="18"/>
      <c r="R96" s="52"/>
      <c r="S96" s="73"/>
      <c r="T96" s="18"/>
    </row>
    <row r="97" spans="1:20">
      <c r="A97" s="4">
        <v>93</v>
      </c>
      <c r="B97" s="17"/>
      <c r="C97" s="102"/>
      <c r="D97" s="18"/>
      <c r="E97" s="103"/>
      <c r="F97" s="65"/>
      <c r="G97" s="109"/>
      <c r="H97" s="109"/>
      <c r="I97" s="17">
        <f t="shared" si="1"/>
        <v>0</v>
      </c>
      <c r="J97" s="103"/>
      <c r="K97" s="60"/>
      <c r="L97" s="60"/>
      <c r="M97" s="60"/>
      <c r="N97" s="61"/>
      <c r="O97" s="61"/>
      <c r="P97" s="68"/>
      <c r="Q97" s="18"/>
      <c r="R97" s="52"/>
      <c r="S97" s="73"/>
      <c r="T97" s="18"/>
    </row>
    <row r="98" spans="1:20">
      <c r="A98" s="4">
        <v>94</v>
      </c>
      <c r="B98" s="17"/>
      <c r="C98" s="102"/>
      <c r="D98" s="18"/>
      <c r="E98" s="103"/>
      <c r="F98" s="66"/>
      <c r="G98" s="109"/>
      <c r="H98" s="109"/>
      <c r="I98" s="17">
        <f t="shared" si="1"/>
        <v>0</v>
      </c>
      <c r="J98" s="103"/>
      <c r="K98" s="60"/>
      <c r="L98" s="60"/>
      <c r="M98" s="60"/>
      <c r="N98" s="61"/>
      <c r="O98" s="61"/>
      <c r="P98" s="68"/>
      <c r="Q98" s="18"/>
      <c r="R98" s="52"/>
      <c r="S98" s="73"/>
      <c r="T98" s="18"/>
    </row>
    <row r="99" spans="1:20">
      <c r="A99" s="4">
        <v>95</v>
      </c>
      <c r="B99" s="17"/>
      <c r="C99" s="102"/>
      <c r="D99" s="18"/>
      <c r="E99" s="103"/>
      <c r="F99" s="66"/>
      <c r="G99" s="113"/>
      <c r="H99" s="113"/>
      <c r="I99" s="17">
        <f t="shared" si="1"/>
        <v>0</v>
      </c>
      <c r="J99" s="103"/>
      <c r="K99" s="60"/>
      <c r="L99" s="60"/>
      <c r="M99" s="60"/>
      <c r="N99" s="61"/>
      <c r="O99" s="61"/>
      <c r="P99" s="68"/>
      <c r="Q99" s="18"/>
      <c r="R99" s="52"/>
      <c r="S99" s="73"/>
      <c r="T99" s="18"/>
    </row>
    <row r="100" spans="1:20">
      <c r="A100" s="4">
        <v>96</v>
      </c>
      <c r="B100" s="17"/>
      <c r="C100" s="102"/>
      <c r="D100" s="18"/>
      <c r="E100" s="103"/>
      <c r="F100" s="66"/>
      <c r="G100" s="113"/>
      <c r="H100" s="113"/>
      <c r="I100" s="17">
        <f t="shared" si="1"/>
        <v>0</v>
      </c>
      <c r="J100" s="103"/>
      <c r="K100" s="60"/>
      <c r="L100" s="60"/>
      <c r="M100" s="60"/>
      <c r="N100" s="61"/>
      <c r="O100" s="61"/>
      <c r="P100" s="68"/>
      <c r="Q100" s="18"/>
      <c r="R100" s="52"/>
      <c r="S100" s="73"/>
      <c r="T100" s="18"/>
    </row>
    <row r="101" spans="1:20">
      <c r="A101" s="4">
        <v>97</v>
      </c>
      <c r="B101" s="17"/>
      <c r="C101" s="102"/>
      <c r="D101" s="18"/>
      <c r="E101" s="103"/>
      <c r="F101" s="52"/>
      <c r="G101" s="112"/>
      <c r="H101" s="112"/>
      <c r="I101" s="17">
        <f t="shared" si="1"/>
        <v>0</v>
      </c>
      <c r="J101" s="103"/>
      <c r="K101" s="62"/>
      <c r="L101" s="63"/>
      <c r="M101" s="60"/>
      <c r="N101" s="72"/>
      <c r="O101" s="61"/>
      <c r="P101" s="68"/>
      <c r="Q101" s="18"/>
      <c r="R101" s="73"/>
      <c r="S101" s="73"/>
      <c r="T101" s="18"/>
    </row>
    <row r="102" spans="1:20">
      <c r="A102" s="4">
        <v>98</v>
      </c>
      <c r="B102" s="17"/>
      <c r="C102" s="102"/>
      <c r="D102" s="18"/>
      <c r="E102" s="103"/>
      <c r="F102" s="52"/>
      <c r="G102" s="112"/>
      <c r="H102" s="112"/>
      <c r="I102" s="17">
        <f t="shared" si="1"/>
        <v>0</v>
      </c>
      <c r="J102" s="103"/>
      <c r="K102" s="60"/>
      <c r="L102" s="60"/>
      <c r="M102" s="60"/>
      <c r="N102" s="61"/>
      <c r="O102" s="61"/>
      <c r="P102" s="68"/>
      <c r="Q102" s="18"/>
      <c r="R102" s="52"/>
      <c r="S102" s="73"/>
      <c r="T102" s="18"/>
    </row>
    <row r="103" spans="1:20">
      <c r="A103" s="4">
        <v>99</v>
      </c>
      <c r="B103" s="17"/>
      <c r="C103" s="102"/>
      <c r="D103" s="18"/>
      <c r="E103" s="103"/>
      <c r="F103" s="52"/>
      <c r="G103" s="112"/>
      <c r="H103" s="112"/>
      <c r="I103" s="17">
        <f t="shared" si="1"/>
        <v>0</v>
      </c>
      <c r="J103" s="103"/>
      <c r="K103" s="60"/>
      <c r="L103" s="60"/>
      <c r="M103" s="60"/>
      <c r="N103" s="61"/>
      <c r="O103" s="61"/>
      <c r="P103" s="79"/>
      <c r="Q103" s="91"/>
      <c r="R103" s="52"/>
      <c r="S103" s="73"/>
      <c r="T103" s="18"/>
    </row>
    <row r="104" spans="1:20">
      <c r="A104" s="4">
        <v>100</v>
      </c>
      <c r="B104" s="17"/>
      <c r="C104" s="102"/>
      <c r="D104" s="18"/>
      <c r="E104" s="103"/>
      <c r="F104" s="52"/>
      <c r="G104" s="112"/>
      <c r="H104" s="112"/>
      <c r="I104" s="17">
        <f t="shared" si="1"/>
        <v>0</v>
      </c>
      <c r="J104" s="103"/>
      <c r="K104" s="60"/>
      <c r="L104" s="60"/>
      <c r="M104" s="60"/>
      <c r="N104" s="61"/>
      <c r="O104" s="61"/>
      <c r="P104" s="68"/>
      <c r="Q104" s="18"/>
      <c r="R104" s="52"/>
      <c r="S104" s="73"/>
      <c r="T104" s="18"/>
    </row>
    <row r="105" spans="1:20">
      <c r="A105" s="4">
        <v>101</v>
      </c>
      <c r="B105" s="17"/>
      <c r="C105" s="102"/>
      <c r="D105" s="18"/>
      <c r="E105" s="103"/>
      <c r="F105" s="52"/>
      <c r="G105" s="112"/>
      <c r="H105" s="112"/>
      <c r="I105" s="17">
        <f t="shared" si="1"/>
        <v>0</v>
      </c>
      <c r="J105" s="103"/>
      <c r="K105" s="60"/>
      <c r="L105" s="60"/>
      <c r="M105" s="60"/>
      <c r="N105" s="61"/>
      <c r="O105" s="61"/>
      <c r="P105" s="77"/>
      <c r="Q105" s="18"/>
      <c r="R105" s="52"/>
      <c r="S105" s="73"/>
      <c r="T105" s="18"/>
    </row>
    <row r="106" spans="1:20">
      <c r="A106" s="4">
        <v>102</v>
      </c>
      <c r="B106" s="17"/>
      <c r="C106" s="18"/>
      <c r="D106" s="18"/>
      <c r="E106" s="19"/>
      <c r="F106" s="18"/>
      <c r="G106" s="19"/>
      <c r="H106" s="19"/>
      <c r="I106" s="17">
        <f t="shared" si="1"/>
        <v>0</v>
      </c>
      <c r="J106" s="52"/>
      <c r="K106" s="18"/>
      <c r="L106" s="18"/>
      <c r="M106" s="18"/>
      <c r="N106" s="18"/>
      <c r="O106" s="18"/>
      <c r="P106" s="77"/>
      <c r="Q106" s="18"/>
      <c r="R106" s="18"/>
      <c r="S106" s="18"/>
      <c r="T106" s="18"/>
    </row>
    <row r="107" spans="1:20">
      <c r="A107" s="4">
        <v>103</v>
      </c>
      <c r="B107" s="17"/>
      <c r="C107" s="18"/>
      <c r="D107" s="18"/>
      <c r="E107" s="19"/>
      <c r="F107" s="18"/>
      <c r="G107" s="19"/>
      <c r="H107" s="19"/>
      <c r="I107" s="17">
        <f t="shared" si="1"/>
        <v>0</v>
      </c>
      <c r="J107" s="52"/>
      <c r="K107" s="18"/>
      <c r="L107" s="18"/>
      <c r="M107" s="18"/>
      <c r="N107" s="18"/>
      <c r="O107" s="18"/>
      <c r="P107" s="77"/>
      <c r="Q107" s="18"/>
      <c r="R107" s="18"/>
      <c r="S107" s="18"/>
      <c r="T107" s="18"/>
    </row>
    <row r="108" spans="1:20">
      <c r="A108" s="4">
        <v>104</v>
      </c>
      <c r="B108" s="17"/>
      <c r="C108" s="18"/>
      <c r="D108" s="18"/>
      <c r="E108" s="19"/>
      <c r="F108" s="18"/>
      <c r="G108" s="19"/>
      <c r="H108" s="19"/>
      <c r="I108" s="17">
        <f t="shared" si="1"/>
        <v>0</v>
      </c>
      <c r="J108" s="52"/>
      <c r="K108" s="18"/>
      <c r="L108" s="18"/>
      <c r="M108" s="18"/>
      <c r="N108" s="18"/>
      <c r="O108" s="18"/>
      <c r="P108" s="77"/>
      <c r="Q108" s="18"/>
      <c r="R108" s="18"/>
      <c r="S108" s="18"/>
      <c r="T108" s="18"/>
    </row>
    <row r="109" spans="1:20">
      <c r="A109" s="4">
        <v>105</v>
      </c>
      <c r="B109" s="17"/>
      <c r="C109" s="18"/>
      <c r="D109" s="18"/>
      <c r="E109" s="19"/>
      <c r="F109" s="18"/>
      <c r="G109" s="19"/>
      <c r="H109" s="19"/>
      <c r="I109" s="17">
        <f t="shared" si="1"/>
        <v>0</v>
      </c>
      <c r="J109" s="52"/>
      <c r="K109" s="18"/>
      <c r="L109" s="18"/>
      <c r="M109" s="18"/>
      <c r="N109" s="18"/>
      <c r="O109" s="18"/>
      <c r="P109" s="77"/>
      <c r="Q109" s="18"/>
      <c r="R109" s="18"/>
      <c r="S109" s="18"/>
      <c r="T109" s="18"/>
    </row>
    <row r="110" spans="1:20">
      <c r="A110" s="4">
        <v>106</v>
      </c>
      <c r="B110" s="17"/>
      <c r="C110" s="18"/>
      <c r="D110" s="18"/>
      <c r="E110" s="19"/>
      <c r="F110" s="18"/>
      <c r="G110" s="19"/>
      <c r="H110" s="19"/>
      <c r="I110" s="17">
        <f t="shared" si="1"/>
        <v>0</v>
      </c>
      <c r="J110" s="52"/>
      <c r="K110" s="18"/>
      <c r="L110" s="18"/>
      <c r="M110" s="18"/>
      <c r="N110" s="18"/>
      <c r="O110" s="18"/>
      <c r="P110" s="77"/>
      <c r="Q110" s="18"/>
      <c r="R110" s="18"/>
      <c r="S110" s="18"/>
      <c r="T110" s="18"/>
    </row>
    <row r="111" spans="1:20">
      <c r="A111" s="4">
        <v>107</v>
      </c>
      <c r="B111" s="17"/>
      <c r="C111" s="18"/>
      <c r="D111" s="18"/>
      <c r="E111" s="19"/>
      <c r="F111" s="18"/>
      <c r="G111" s="19"/>
      <c r="H111" s="19"/>
      <c r="I111" s="17">
        <f t="shared" si="1"/>
        <v>0</v>
      </c>
      <c r="J111" s="52"/>
      <c r="K111" s="18"/>
      <c r="L111" s="18"/>
      <c r="M111" s="18"/>
      <c r="N111" s="18"/>
      <c r="O111" s="18"/>
      <c r="P111" s="77"/>
      <c r="Q111" s="18"/>
      <c r="R111" s="18"/>
      <c r="S111" s="18"/>
      <c r="T111" s="18"/>
    </row>
    <row r="112" spans="1:20">
      <c r="A112" s="4">
        <v>108</v>
      </c>
      <c r="B112" s="17"/>
      <c r="C112" s="18"/>
      <c r="D112" s="18"/>
      <c r="E112" s="19"/>
      <c r="F112" s="18"/>
      <c r="G112" s="19"/>
      <c r="H112" s="19"/>
      <c r="I112" s="17">
        <f t="shared" si="1"/>
        <v>0</v>
      </c>
      <c r="J112" s="52"/>
      <c r="K112" s="18"/>
      <c r="L112" s="18"/>
      <c r="M112" s="18"/>
      <c r="N112" s="18"/>
      <c r="O112" s="18"/>
      <c r="P112" s="77"/>
      <c r="Q112" s="18"/>
      <c r="R112" s="18"/>
      <c r="S112" s="18"/>
      <c r="T112" s="18"/>
    </row>
    <row r="113" spans="1:20">
      <c r="A113" s="4">
        <v>109</v>
      </c>
      <c r="B113" s="17"/>
      <c r="C113" s="18"/>
      <c r="D113" s="18"/>
      <c r="E113" s="19"/>
      <c r="F113" s="18"/>
      <c r="G113" s="19"/>
      <c r="H113" s="19"/>
      <c r="I113" s="17">
        <f t="shared" si="1"/>
        <v>0</v>
      </c>
      <c r="J113" s="52"/>
      <c r="K113" s="18"/>
      <c r="L113" s="18"/>
      <c r="M113" s="18"/>
      <c r="N113" s="18"/>
      <c r="O113" s="18"/>
      <c r="P113" s="77"/>
      <c r="Q113" s="18"/>
      <c r="R113" s="18"/>
      <c r="S113" s="18"/>
      <c r="T113" s="18"/>
    </row>
    <row r="114" spans="1:20">
      <c r="A114" s="4">
        <v>110</v>
      </c>
      <c r="B114" s="17"/>
      <c r="C114" s="18"/>
      <c r="D114" s="18"/>
      <c r="E114" s="19"/>
      <c r="F114" s="18"/>
      <c r="G114" s="19"/>
      <c r="H114" s="19"/>
      <c r="I114" s="17">
        <f t="shared" si="1"/>
        <v>0</v>
      </c>
      <c r="J114" s="52"/>
      <c r="K114" s="18"/>
      <c r="L114" s="18"/>
      <c r="M114" s="18"/>
      <c r="N114" s="18"/>
      <c r="O114" s="18"/>
      <c r="P114" s="77"/>
      <c r="Q114" s="18"/>
      <c r="R114" s="18"/>
      <c r="S114" s="18"/>
      <c r="T114" s="18"/>
    </row>
    <row r="115" spans="1:20">
      <c r="A115" s="4">
        <v>111</v>
      </c>
      <c r="B115" s="17"/>
      <c r="C115" s="18"/>
      <c r="D115" s="18"/>
      <c r="E115" s="19"/>
      <c r="F115" s="18"/>
      <c r="G115" s="19"/>
      <c r="H115" s="19"/>
      <c r="I115" s="17">
        <f t="shared" si="1"/>
        <v>0</v>
      </c>
      <c r="J115" s="52"/>
      <c r="K115" s="18"/>
      <c r="L115" s="18"/>
      <c r="M115" s="18"/>
      <c r="N115" s="18"/>
      <c r="O115" s="18"/>
      <c r="P115" s="77"/>
      <c r="Q115" s="18"/>
      <c r="R115" s="18"/>
      <c r="S115" s="18"/>
      <c r="T115" s="18"/>
    </row>
    <row r="116" spans="1:20">
      <c r="A116" s="4">
        <v>112</v>
      </c>
      <c r="B116" s="17"/>
      <c r="C116" s="18"/>
      <c r="D116" s="18"/>
      <c r="E116" s="19"/>
      <c r="F116" s="18"/>
      <c r="G116" s="19"/>
      <c r="H116" s="19"/>
      <c r="I116" s="17">
        <f t="shared" si="1"/>
        <v>0</v>
      </c>
      <c r="J116" s="52"/>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52"/>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52"/>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52"/>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52"/>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52"/>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52"/>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52"/>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52"/>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52"/>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52"/>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52"/>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52"/>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52"/>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52"/>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52"/>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52"/>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52"/>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52"/>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52"/>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52"/>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52"/>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52"/>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52"/>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52"/>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52"/>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52"/>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52"/>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52"/>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52"/>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52"/>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52"/>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52"/>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52"/>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52"/>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52"/>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52"/>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52"/>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52"/>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52"/>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52"/>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52"/>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52"/>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52"/>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52"/>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52"/>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52"/>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52"/>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52"/>
      <c r="K164" s="18"/>
      <c r="L164" s="18"/>
      <c r="M164" s="18"/>
      <c r="N164" s="18"/>
      <c r="O164" s="18"/>
      <c r="P164" s="24"/>
      <c r="Q164" s="18"/>
      <c r="R164" s="18"/>
      <c r="S164" s="18"/>
      <c r="T164" s="18"/>
    </row>
    <row r="165" spans="1:20">
      <c r="A165" s="21" t="s">
        <v>11</v>
      </c>
      <c r="B165" s="41"/>
      <c r="C165" s="21">
        <f>COUNTIFS(C5:C164,"*")</f>
        <v>70</v>
      </c>
      <c r="D165" s="21"/>
      <c r="E165" s="13"/>
      <c r="F165" s="21"/>
      <c r="G165" s="21">
        <f>SUM(G5:G164)</f>
        <v>4562</v>
      </c>
      <c r="H165" s="21">
        <f>SUM(H5:H164)</f>
        <v>5290</v>
      </c>
      <c r="I165" s="21">
        <f>SUM(I5:I164)</f>
        <v>9852</v>
      </c>
      <c r="J165" s="150"/>
      <c r="K165" s="21"/>
      <c r="L165" s="21"/>
      <c r="M165" s="21"/>
      <c r="N165" s="21"/>
      <c r="O165" s="21"/>
      <c r="P165" s="14"/>
      <c r="Q165" s="21"/>
      <c r="R165" s="21"/>
      <c r="S165" s="21"/>
      <c r="T165" s="12"/>
    </row>
    <row r="166" spans="1:20">
      <c r="A166" s="46" t="s">
        <v>69</v>
      </c>
      <c r="B166" s="10">
        <f>COUNTIF(B$5:B$164,"Team 1")</f>
        <v>34</v>
      </c>
      <c r="C166" s="46" t="s">
        <v>29</v>
      </c>
      <c r="D166" s="10">
        <f>COUNTIF(D5:D164,"Anganwadi")</f>
        <v>46</v>
      </c>
    </row>
    <row r="167" spans="1:20">
      <c r="A167" s="46" t="s">
        <v>70</v>
      </c>
      <c r="B167" s="10">
        <f>COUNTIF(B$6:B$164,"Team 2")</f>
        <v>36</v>
      </c>
      <c r="C167" s="46" t="s">
        <v>27</v>
      </c>
      <c r="D167" s="10">
        <f>COUNTIF(D5:D164,"School")</f>
        <v>24</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22" right="0.23" top="0.43" bottom="0.45" header="0.3" footer="0.22"/>
  <pageSetup paperSize="9" scale="47"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G5" activePane="bottomRight" state="frozen"/>
      <selection pane="topRight" activeCell="C1" sqref="C1"/>
      <selection pane="bottomLeft" activeCell="A5" sqref="A5"/>
      <selection pane="bottomRight" activeCell="G8" sqref="G8:H1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86" customWidth="1"/>
    <col min="19" max="19" width="19.5703125" style="1" customWidth="1"/>
    <col min="20" max="20" width="9.5703125" style="1" bestFit="1" customWidth="1"/>
    <col min="21" max="16384" width="9.140625" style="1"/>
  </cols>
  <sheetData>
    <row r="1" spans="1:20" ht="51" customHeight="1">
      <c r="A1" s="231" t="s">
        <v>65</v>
      </c>
      <c r="B1" s="231"/>
      <c r="C1" s="231"/>
      <c r="D1" s="232"/>
      <c r="E1" s="232"/>
      <c r="F1" s="232"/>
      <c r="G1" s="232"/>
      <c r="H1" s="232"/>
      <c r="I1" s="232"/>
      <c r="J1" s="232"/>
      <c r="K1" s="232"/>
      <c r="L1" s="232"/>
      <c r="M1" s="232"/>
      <c r="N1" s="232"/>
      <c r="O1" s="232"/>
      <c r="P1" s="232"/>
      <c r="Q1" s="232"/>
      <c r="R1" s="232"/>
      <c r="S1" s="232"/>
    </row>
    <row r="2" spans="1:20">
      <c r="A2" s="235" t="s">
        <v>63</v>
      </c>
      <c r="B2" s="236"/>
      <c r="C2" s="236"/>
      <c r="D2" s="25">
        <v>43647</v>
      </c>
      <c r="E2" s="78"/>
      <c r="F2" s="22"/>
      <c r="G2" s="22"/>
      <c r="H2" s="22"/>
      <c r="I2" s="22"/>
      <c r="J2" s="22"/>
      <c r="K2" s="22"/>
      <c r="L2" s="22"/>
      <c r="M2" s="22"/>
      <c r="N2" s="22"/>
      <c r="O2" s="22"/>
      <c r="P2" s="22"/>
      <c r="Q2" s="22"/>
      <c r="R2" s="122"/>
      <c r="S2" s="22"/>
    </row>
    <row r="3" spans="1:20" ht="24" customHeight="1">
      <c r="A3" s="237" t="s">
        <v>14</v>
      </c>
      <c r="B3" s="233" t="s">
        <v>68</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c r="A5" s="4">
        <v>1</v>
      </c>
      <c r="B5" s="17" t="s">
        <v>69</v>
      </c>
      <c r="C5" s="166" t="s">
        <v>566</v>
      </c>
      <c r="D5" s="18" t="s">
        <v>29</v>
      </c>
      <c r="E5" s="159">
        <v>469</v>
      </c>
      <c r="F5" s="52" t="s">
        <v>97</v>
      </c>
      <c r="G5" s="167">
        <v>33</v>
      </c>
      <c r="H5" s="167">
        <v>28</v>
      </c>
      <c r="I5" s="17">
        <f>+G5+H5</f>
        <v>61</v>
      </c>
      <c r="J5" s="103">
        <v>9859132378</v>
      </c>
      <c r="K5" s="61" t="s">
        <v>535</v>
      </c>
      <c r="L5" s="61" t="s">
        <v>124</v>
      </c>
      <c r="M5" s="163">
        <v>9854820773</v>
      </c>
      <c r="N5" s="61" t="s">
        <v>806</v>
      </c>
      <c r="O5" s="163">
        <v>9613623287</v>
      </c>
      <c r="P5" s="85">
        <v>43647</v>
      </c>
      <c r="Q5" s="18" t="s">
        <v>100</v>
      </c>
      <c r="R5" s="52"/>
      <c r="S5" s="52"/>
      <c r="T5" s="80"/>
    </row>
    <row r="6" spans="1:20">
      <c r="A6" s="4">
        <v>2</v>
      </c>
      <c r="B6" s="17" t="s">
        <v>69</v>
      </c>
      <c r="C6" s="171" t="s">
        <v>567</v>
      </c>
      <c r="D6" s="18" t="s">
        <v>29</v>
      </c>
      <c r="E6" s="159">
        <v>113</v>
      </c>
      <c r="F6" s="52" t="s">
        <v>97</v>
      </c>
      <c r="G6" s="168">
        <v>23</v>
      </c>
      <c r="H6" s="168">
        <v>54</v>
      </c>
      <c r="I6" s="17">
        <f>+G6+H6</f>
        <v>77</v>
      </c>
      <c r="J6" s="103">
        <v>9854939407</v>
      </c>
      <c r="K6" s="61" t="s">
        <v>801</v>
      </c>
      <c r="L6" s="61" t="s">
        <v>802</v>
      </c>
      <c r="M6" s="163">
        <v>9859392946</v>
      </c>
      <c r="N6" s="61" t="s">
        <v>807</v>
      </c>
      <c r="O6" s="163">
        <v>9577892033</v>
      </c>
      <c r="P6" s="85">
        <v>43647</v>
      </c>
      <c r="Q6" s="18" t="s">
        <v>100</v>
      </c>
      <c r="R6" s="52"/>
      <c r="S6" s="52"/>
      <c r="T6" s="80"/>
    </row>
    <row r="7" spans="1:20">
      <c r="A7" s="4">
        <v>3</v>
      </c>
      <c r="B7" s="17" t="s">
        <v>69</v>
      </c>
      <c r="C7" s="166" t="s">
        <v>568</v>
      </c>
      <c r="D7" s="18" t="s">
        <v>29</v>
      </c>
      <c r="E7" s="159">
        <v>470</v>
      </c>
      <c r="F7" s="52" t="s">
        <v>97</v>
      </c>
      <c r="G7" s="168">
        <v>30</v>
      </c>
      <c r="H7" s="168">
        <v>52</v>
      </c>
      <c r="I7" s="17">
        <f t="shared" ref="I7:I70" si="0">+G7+H7</f>
        <v>82</v>
      </c>
      <c r="J7" s="103">
        <v>8753067570</v>
      </c>
      <c r="K7" s="61" t="s">
        <v>803</v>
      </c>
      <c r="L7" s="61" t="s">
        <v>804</v>
      </c>
      <c r="M7" s="163">
        <v>9859392946</v>
      </c>
      <c r="N7" s="61" t="s">
        <v>134</v>
      </c>
      <c r="O7" s="163">
        <v>9577921263</v>
      </c>
      <c r="P7" s="85">
        <v>43647</v>
      </c>
      <c r="Q7" s="18" t="s">
        <v>100</v>
      </c>
      <c r="R7" s="52"/>
      <c r="S7" s="52"/>
      <c r="T7" s="80"/>
    </row>
    <row r="8" spans="1:20">
      <c r="A8" s="4">
        <v>4</v>
      </c>
      <c r="B8" s="17" t="s">
        <v>69</v>
      </c>
      <c r="C8" s="166" t="s">
        <v>569</v>
      </c>
      <c r="D8" s="18" t="s">
        <v>29</v>
      </c>
      <c r="E8" s="159">
        <v>319</v>
      </c>
      <c r="F8" s="52" t="s">
        <v>97</v>
      </c>
      <c r="G8" s="168">
        <v>32</v>
      </c>
      <c r="H8" s="168">
        <v>48</v>
      </c>
      <c r="I8" s="17">
        <f t="shared" si="0"/>
        <v>80</v>
      </c>
      <c r="J8" s="103">
        <v>9859866245</v>
      </c>
      <c r="K8" s="61" t="s">
        <v>535</v>
      </c>
      <c r="L8" s="61" t="s">
        <v>805</v>
      </c>
      <c r="M8" s="163">
        <v>9854820773</v>
      </c>
      <c r="N8" s="61" t="s">
        <v>808</v>
      </c>
      <c r="O8" s="163">
        <v>9678543723</v>
      </c>
      <c r="P8" s="85">
        <v>43648</v>
      </c>
      <c r="Q8" s="18" t="s">
        <v>98</v>
      </c>
      <c r="R8" s="85"/>
      <c r="S8" s="18"/>
      <c r="T8" s="80"/>
    </row>
    <row r="9" spans="1:20">
      <c r="A9" s="4">
        <v>5</v>
      </c>
      <c r="B9" s="17" t="s">
        <v>69</v>
      </c>
      <c r="C9" s="171" t="s">
        <v>570</v>
      </c>
      <c r="D9" s="18" t="s">
        <v>29</v>
      </c>
      <c r="E9" s="159">
        <v>126</v>
      </c>
      <c r="F9" s="52" t="s">
        <v>97</v>
      </c>
      <c r="G9" s="158">
        <v>36</v>
      </c>
      <c r="H9" s="158">
        <v>59</v>
      </c>
      <c r="I9" s="17">
        <f t="shared" si="0"/>
        <v>95</v>
      </c>
      <c r="J9" s="103">
        <v>7896569495</v>
      </c>
      <c r="K9" s="61" t="s">
        <v>535</v>
      </c>
      <c r="L9" s="61" t="s">
        <v>124</v>
      </c>
      <c r="M9" s="163">
        <v>9854820773</v>
      </c>
      <c r="N9" s="61" t="s">
        <v>809</v>
      </c>
      <c r="O9" s="163">
        <v>7399801818</v>
      </c>
      <c r="P9" s="85">
        <v>43648</v>
      </c>
      <c r="Q9" s="18" t="s">
        <v>98</v>
      </c>
      <c r="R9" s="85"/>
      <c r="S9" s="18"/>
      <c r="T9" s="80"/>
    </row>
    <row r="10" spans="1:20">
      <c r="A10" s="4">
        <v>6</v>
      </c>
      <c r="B10" s="17" t="s">
        <v>69</v>
      </c>
      <c r="C10" s="166" t="s">
        <v>571</v>
      </c>
      <c r="D10" s="18" t="s">
        <v>29</v>
      </c>
      <c r="E10" s="159">
        <v>473</v>
      </c>
      <c r="F10" s="52" t="s">
        <v>97</v>
      </c>
      <c r="G10" s="158">
        <v>58</v>
      </c>
      <c r="H10" s="158">
        <v>72</v>
      </c>
      <c r="I10" s="17">
        <f t="shared" si="0"/>
        <v>130</v>
      </c>
      <c r="J10" s="103">
        <v>7399432603</v>
      </c>
      <c r="K10" s="61" t="s">
        <v>535</v>
      </c>
      <c r="L10" s="61" t="s">
        <v>124</v>
      </c>
      <c r="M10" s="163">
        <v>9854820773</v>
      </c>
      <c r="N10" s="61" t="s">
        <v>806</v>
      </c>
      <c r="O10" s="163">
        <v>9613623287</v>
      </c>
      <c r="P10" s="85">
        <v>43648</v>
      </c>
      <c r="Q10" s="18" t="s">
        <v>98</v>
      </c>
      <c r="R10" s="85"/>
      <c r="S10" s="18"/>
      <c r="T10" s="80"/>
    </row>
    <row r="11" spans="1:20">
      <c r="A11" s="4">
        <v>7</v>
      </c>
      <c r="B11" s="17" t="s">
        <v>69</v>
      </c>
      <c r="C11" s="171" t="s">
        <v>572</v>
      </c>
      <c r="D11" s="18" t="s">
        <v>29</v>
      </c>
      <c r="E11" s="159">
        <v>115</v>
      </c>
      <c r="F11" s="52" t="s">
        <v>97</v>
      </c>
      <c r="G11" s="158">
        <v>42</v>
      </c>
      <c r="H11" s="158">
        <v>51</v>
      </c>
      <c r="I11" s="17">
        <f t="shared" si="0"/>
        <v>93</v>
      </c>
      <c r="J11" s="103">
        <v>8011748806</v>
      </c>
      <c r="K11" s="61" t="s">
        <v>801</v>
      </c>
      <c r="L11" s="61" t="s">
        <v>802</v>
      </c>
      <c r="M11" s="163">
        <v>9859392946</v>
      </c>
      <c r="N11" s="61" t="s">
        <v>807</v>
      </c>
      <c r="O11" s="163">
        <v>9577892033</v>
      </c>
      <c r="P11" s="85">
        <v>43649</v>
      </c>
      <c r="Q11" s="18" t="s">
        <v>101</v>
      </c>
      <c r="R11" s="85"/>
      <c r="S11" s="18"/>
      <c r="T11" s="80"/>
    </row>
    <row r="12" spans="1:20">
      <c r="A12" s="4">
        <v>8</v>
      </c>
      <c r="B12" s="17" t="s">
        <v>69</v>
      </c>
      <c r="C12" s="166" t="s">
        <v>573</v>
      </c>
      <c r="D12" s="18" t="s">
        <v>29</v>
      </c>
      <c r="E12" s="159">
        <v>472</v>
      </c>
      <c r="F12" s="52" t="s">
        <v>97</v>
      </c>
      <c r="G12" s="158">
        <v>28</v>
      </c>
      <c r="H12" s="158">
        <v>54</v>
      </c>
      <c r="I12" s="17">
        <f t="shared" si="0"/>
        <v>82</v>
      </c>
      <c r="J12" s="103">
        <v>9859192480</v>
      </c>
      <c r="K12" s="61" t="s">
        <v>535</v>
      </c>
      <c r="L12" s="61" t="s">
        <v>124</v>
      </c>
      <c r="M12" s="163">
        <v>9854820773</v>
      </c>
      <c r="N12" s="61" t="s">
        <v>806</v>
      </c>
      <c r="O12" s="163">
        <v>9613623287</v>
      </c>
      <c r="P12" s="85">
        <v>43649</v>
      </c>
      <c r="Q12" s="18" t="s">
        <v>101</v>
      </c>
      <c r="R12" s="85"/>
      <c r="S12" s="18"/>
      <c r="T12" s="80"/>
    </row>
    <row r="13" spans="1:20">
      <c r="A13" s="4">
        <v>9</v>
      </c>
      <c r="B13" s="17" t="s">
        <v>69</v>
      </c>
      <c r="C13" s="166" t="s">
        <v>574</v>
      </c>
      <c r="D13" s="18" t="s">
        <v>29</v>
      </c>
      <c r="E13" s="159">
        <v>471</v>
      </c>
      <c r="F13" s="52" t="s">
        <v>97</v>
      </c>
      <c r="G13" s="158">
        <v>23</v>
      </c>
      <c r="H13" s="158">
        <v>54</v>
      </c>
      <c r="I13" s="17">
        <f t="shared" si="0"/>
        <v>77</v>
      </c>
      <c r="J13" s="103">
        <v>8822624364</v>
      </c>
      <c r="K13" s="61" t="s">
        <v>801</v>
      </c>
      <c r="L13" s="61" t="s">
        <v>802</v>
      </c>
      <c r="M13" s="163">
        <v>9859392946</v>
      </c>
      <c r="N13" s="61" t="s">
        <v>807</v>
      </c>
      <c r="O13" s="163">
        <v>9577892033</v>
      </c>
      <c r="P13" s="85">
        <v>43649</v>
      </c>
      <c r="Q13" s="18" t="s">
        <v>101</v>
      </c>
      <c r="R13" s="85"/>
      <c r="S13" s="18"/>
      <c r="T13" s="80"/>
    </row>
    <row r="14" spans="1:20">
      <c r="A14" s="4">
        <v>10</v>
      </c>
      <c r="B14" s="17" t="s">
        <v>69</v>
      </c>
      <c r="C14" s="171" t="s">
        <v>575</v>
      </c>
      <c r="D14" s="18" t="s">
        <v>29</v>
      </c>
      <c r="E14" s="159">
        <v>125</v>
      </c>
      <c r="F14" s="52" t="s">
        <v>97</v>
      </c>
      <c r="G14" s="158">
        <v>26</v>
      </c>
      <c r="H14" s="158">
        <v>51</v>
      </c>
      <c r="I14" s="17">
        <f t="shared" si="0"/>
        <v>77</v>
      </c>
      <c r="J14" s="103">
        <v>9854560542</v>
      </c>
      <c r="K14" s="61" t="s">
        <v>803</v>
      </c>
      <c r="L14" s="61" t="s">
        <v>804</v>
      </c>
      <c r="M14" s="163">
        <v>9859392946</v>
      </c>
      <c r="N14" s="61" t="s">
        <v>134</v>
      </c>
      <c r="O14" s="163">
        <v>9577921263</v>
      </c>
      <c r="P14" s="85">
        <v>43650</v>
      </c>
      <c r="Q14" s="18" t="s">
        <v>115</v>
      </c>
      <c r="R14" s="85"/>
      <c r="S14" s="18"/>
      <c r="T14" s="80"/>
    </row>
    <row r="15" spans="1:20">
      <c r="A15" s="4">
        <v>11</v>
      </c>
      <c r="B15" s="17" t="s">
        <v>69</v>
      </c>
      <c r="C15" s="166" t="s">
        <v>576</v>
      </c>
      <c r="D15" s="18" t="s">
        <v>29</v>
      </c>
      <c r="E15" s="159">
        <v>474</v>
      </c>
      <c r="F15" s="52" t="s">
        <v>97</v>
      </c>
      <c r="G15" s="168">
        <v>32</v>
      </c>
      <c r="H15" s="168">
        <v>48</v>
      </c>
      <c r="I15" s="17">
        <f t="shared" si="0"/>
        <v>80</v>
      </c>
      <c r="J15" s="103">
        <v>8753001793</v>
      </c>
      <c r="K15" s="61" t="s">
        <v>535</v>
      </c>
      <c r="L15" s="61" t="s">
        <v>805</v>
      </c>
      <c r="M15" s="163">
        <v>9854820773</v>
      </c>
      <c r="N15" s="61" t="s">
        <v>808</v>
      </c>
      <c r="O15" s="163">
        <v>9678543723</v>
      </c>
      <c r="P15" s="85">
        <v>43650</v>
      </c>
      <c r="Q15" s="18" t="s">
        <v>115</v>
      </c>
      <c r="R15" s="85"/>
      <c r="S15" s="18"/>
      <c r="T15" s="80"/>
    </row>
    <row r="16" spans="1:20">
      <c r="A16" s="4">
        <v>12</v>
      </c>
      <c r="B16" s="17" t="s">
        <v>69</v>
      </c>
      <c r="C16" s="166" t="s">
        <v>577</v>
      </c>
      <c r="D16" s="18" t="s">
        <v>29</v>
      </c>
      <c r="E16" s="159">
        <v>114</v>
      </c>
      <c r="F16" s="52" t="s">
        <v>97</v>
      </c>
      <c r="G16" s="158">
        <v>36</v>
      </c>
      <c r="H16" s="158">
        <v>59</v>
      </c>
      <c r="I16" s="17">
        <f t="shared" si="0"/>
        <v>95</v>
      </c>
      <c r="J16" s="103">
        <v>8753800732</v>
      </c>
      <c r="K16" s="61" t="s">
        <v>535</v>
      </c>
      <c r="L16" s="61" t="s">
        <v>124</v>
      </c>
      <c r="M16" s="163">
        <v>9854820773</v>
      </c>
      <c r="N16" s="61" t="s">
        <v>809</v>
      </c>
      <c r="O16" s="163">
        <v>7399801818</v>
      </c>
      <c r="P16" s="85">
        <v>43650</v>
      </c>
      <c r="Q16" s="18" t="s">
        <v>115</v>
      </c>
      <c r="R16" s="85"/>
      <c r="S16" s="18"/>
      <c r="T16" s="80"/>
    </row>
    <row r="17" spans="1:20">
      <c r="A17" s="4">
        <v>13</v>
      </c>
      <c r="B17" s="17" t="s">
        <v>69</v>
      </c>
      <c r="C17" s="166" t="s">
        <v>578</v>
      </c>
      <c r="D17" s="18" t="s">
        <v>29</v>
      </c>
      <c r="E17" s="159">
        <v>116</v>
      </c>
      <c r="F17" s="52" t="s">
        <v>97</v>
      </c>
      <c r="G17" s="158">
        <v>58</v>
      </c>
      <c r="H17" s="158">
        <v>72</v>
      </c>
      <c r="I17" s="17">
        <f t="shared" si="0"/>
        <v>130</v>
      </c>
      <c r="J17" s="103">
        <v>9859122846</v>
      </c>
      <c r="K17" s="72" t="s">
        <v>324</v>
      </c>
      <c r="L17" s="164" t="s">
        <v>810</v>
      </c>
      <c r="M17" s="163">
        <v>73399405748</v>
      </c>
      <c r="N17" s="72" t="s">
        <v>811</v>
      </c>
      <c r="O17" s="163">
        <v>9613701715</v>
      </c>
      <c r="P17" s="85">
        <v>43651</v>
      </c>
      <c r="Q17" s="18" t="s">
        <v>99</v>
      </c>
      <c r="R17" s="85"/>
      <c r="S17" s="18"/>
      <c r="T17" s="80"/>
    </row>
    <row r="18" spans="1:20">
      <c r="A18" s="4">
        <v>14</v>
      </c>
      <c r="B18" s="17" t="s">
        <v>69</v>
      </c>
      <c r="C18" s="171" t="s">
        <v>579</v>
      </c>
      <c r="D18" s="18" t="s">
        <v>29</v>
      </c>
      <c r="E18" s="159">
        <v>117</v>
      </c>
      <c r="F18" s="52" t="s">
        <v>97</v>
      </c>
      <c r="G18" s="158">
        <v>42</v>
      </c>
      <c r="H18" s="158">
        <v>51</v>
      </c>
      <c r="I18" s="17">
        <f t="shared" si="0"/>
        <v>93</v>
      </c>
      <c r="J18" s="103">
        <v>7662028370</v>
      </c>
      <c r="K18" s="72" t="s">
        <v>324</v>
      </c>
      <c r="L18" s="164" t="s">
        <v>810</v>
      </c>
      <c r="M18" s="163">
        <v>73399405748</v>
      </c>
      <c r="N18" s="72" t="s">
        <v>811</v>
      </c>
      <c r="O18" s="163">
        <v>9613701715</v>
      </c>
      <c r="P18" s="85">
        <v>43651</v>
      </c>
      <c r="Q18" s="18" t="s">
        <v>99</v>
      </c>
      <c r="R18" s="85"/>
      <c r="S18" s="18"/>
      <c r="T18" s="80"/>
    </row>
    <row r="19" spans="1:20">
      <c r="A19" s="4">
        <v>15</v>
      </c>
      <c r="B19" s="17" t="s">
        <v>69</v>
      </c>
      <c r="C19" s="166" t="s">
        <v>580</v>
      </c>
      <c r="D19" s="18" t="s">
        <v>29</v>
      </c>
      <c r="E19" s="159">
        <v>323</v>
      </c>
      <c r="F19" s="52" t="s">
        <v>97</v>
      </c>
      <c r="G19" s="158">
        <v>28</v>
      </c>
      <c r="H19" s="158">
        <v>54</v>
      </c>
      <c r="I19" s="17">
        <f t="shared" si="0"/>
        <v>82</v>
      </c>
      <c r="J19" s="103">
        <v>9577819214</v>
      </c>
      <c r="K19" s="72" t="s">
        <v>801</v>
      </c>
      <c r="L19" s="164" t="s">
        <v>812</v>
      </c>
      <c r="M19" s="163">
        <v>9859392946</v>
      </c>
      <c r="N19" s="72" t="s">
        <v>813</v>
      </c>
      <c r="O19" s="163">
        <v>9577641171</v>
      </c>
      <c r="P19" s="85">
        <v>43652</v>
      </c>
      <c r="Q19" s="18" t="s">
        <v>116</v>
      </c>
      <c r="R19" s="85"/>
      <c r="S19" s="18"/>
      <c r="T19" s="80"/>
    </row>
    <row r="20" spans="1:20">
      <c r="A20" s="4">
        <v>16</v>
      </c>
      <c r="B20" s="17" t="s">
        <v>69</v>
      </c>
      <c r="C20" s="166" t="s">
        <v>581</v>
      </c>
      <c r="D20" s="18" t="s">
        <v>29</v>
      </c>
      <c r="E20" s="159">
        <v>324</v>
      </c>
      <c r="F20" s="52" t="s">
        <v>97</v>
      </c>
      <c r="G20" s="158">
        <v>23</v>
      </c>
      <c r="H20" s="158">
        <v>54</v>
      </c>
      <c r="I20" s="17">
        <f t="shared" si="0"/>
        <v>77</v>
      </c>
      <c r="J20" s="103">
        <v>9859681763</v>
      </c>
      <c r="K20" s="61" t="s">
        <v>801</v>
      </c>
      <c r="L20" s="61" t="s">
        <v>814</v>
      </c>
      <c r="M20" s="163">
        <v>9401452410</v>
      </c>
      <c r="N20" s="61" t="s">
        <v>815</v>
      </c>
      <c r="O20" s="163">
        <v>9859793695</v>
      </c>
      <c r="P20" s="85">
        <v>43652</v>
      </c>
      <c r="Q20" s="18" t="s">
        <v>116</v>
      </c>
      <c r="R20" s="85"/>
      <c r="S20" s="18"/>
      <c r="T20" s="80"/>
    </row>
    <row r="21" spans="1:20">
      <c r="A21" s="4">
        <v>17</v>
      </c>
      <c r="B21" s="17" t="s">
        <v>69</v>
      </c>
      <c r="C21" s="171" t="s">
        <v>582</v>
      </c>
      <c r="D21" s="18" t="s">
        <v>29</v>
      </c>
      <c r="E21" s="159">
        <v>479</v>
      </c>
      <c r="F21" s="52" t="s">
        <v>97</v>
      </c>
      <c r="G21" s="158">
        <v>26</v>
      </c>
      <c r="H21" s="158">
        <v>51</v>
      </c>
      <c r="I21" s="17">
        <f t="shared" si="0"/>
        <v>77</v>
      </c>
      <c r="J21" s="103">
        <v>9577478207</v>
      </c>
      <c r="K21" s="61" t="s">
        <v>801</v>
      </c>
      <c r="L21" s="61" t="s">
        <v>814</v>
      </c>
      <c r="M21" s="163">
        <v>9401452410</v>
      </c>
      <c r="N21" s="72" t="s">
        <v>816</v>
      </c>
      <c r="O21" s="163">
        <v>7399801242</v>
      </c>
      <c r="P21" s="85">
        <v>43652</v>
      </c>
      <c r="Q21" s="18" t="s">
        <v>116</v>
      </c>
      <c r="R21" s="85"/>
      <c r="S21" s="18"/>
      <c r="T21" s="80"/>
    </row>
    <row r="22" spans="1:20">
      <c r="A22" s="4">
        <v>18</v>
      </c>
      <c r="B22" s="17" t="s">
        <v>69</v>
      </c>
      <c r="C22" s="166" t="s">
        <v>583</v>
      </c>
      <c r="D22" s="18" t="s">
        <v>29</v>
      </c>
      <c r="E22" s="159">
        <v>325</v>
      </c>
      <c r="F22" s="52" t="s">
        <v>97</v>
      </c>
      <c r="G22" s="158">
        <v>42</v>
      </c>
      <c r="H22" s="158">
        <v>51</v>
      </c>
      <c r="I22" s="17">
        <f t="shared" si="0"/>
        <v>93</v>
      </c>
      <c r="J22" s="103">
        <v>9613636481</v>
      </c>
      <c r="K22" s="61" t="s">
        <v>803</v>
      </c>
      <c r="L22" s="61" t="s">
        <v>802</v>
      </c>
      <c r="M22" s="163">
        <v>9859392946</v>
      </c>
      <c r="N22" s="61" t="s">
        <v>817</v>
      </c>
      <c r="O22" s="163">
        <v>8753067270</v>
      </c>
      <c r="P22" s="85">
        <v>43654</v>
      </c>
      <c r="Q22" s="18" t="s">
        <v>100</v>
      </c>
      <c r="R22" s="85"/>
      <c r="S22" s="18"/>
      <c r="T22" s="80"/>
    </row>
    <row r="23" spans="1:20">
      <c r="A23" s="4">
        <v>19</v>
      </c>
      <c r="B23" s="17" t="s">
        <v>69</v>
      </c>
      <c r="C23" s="171" t="s">
        <v>584</v>
      </c>
      <c r="D23" s="18" t="s">
        <v>29</v>
      </c>
      <c r="E23" s="159">
        <v>330</v>
      </c>
      <c r="F23" s="52" t="s">
        <v>97</v>
      </c>
      <c r="G23" s="158">
        <v>28</v>
      </c>
      <c r="H23" s="158">
        <v>54</v>
      </c>
      <c r="I23" s="17">
        <f t="shared" si="0"/>
        <v>82</v>
      </c>
      <c r="J23" s="103">
        <v>8752842880</v>
      </c>
      <c r="K23" s="72" t="s">
        <v>801</v>
      </c>
      <c r="L23" s="164" t="s">
        <v>802</v>
      </c>
      <c r="M23" s="163">
        <v>9401452410</v>
      </c>
      <c r="N23" s="72" t="s">
        <v>818</v>
      </c>
      <c r="O23" s="163">
        <v>9577173598</v>
      </c>
      <c r="P23" s="85">
        <v>43654</v>
      </c>
      <c r="Q23" s="18" t="s">
        <v>100</v>
      </c>
      <c r="R23" s="85"/>
      <c r="S23" s="18"/>
      <c r="T23" s="80"/>
    </row>
    <row r="24" spans="1:20">
      <c r="A24" s="4">
        <v>20</v>
      </c>
      <c r="B24" s="17" t="s">
        <v>69</v>
      </c>
      <c r="C24" s="166" t="s">
        <v>585</v>
      </c>
      <c r="D24" s="18" t="s">
        <v>29</v>
      </c>
      <c r="E24" s="159">
        <v>124</v>
      </c>
      <c r="F24" s="52" t="s">
        <v>97</v>
      </c>
      <c r="G24" s="158">
        <v>23</v>
      </c>
      <c r="H24" s="158">
        <v>54</v>
      </c>
      <c r="I24" s="17">
        <f t="shared" si="0"/>
        <v>77</v>
      </c>
      <c r="J24" s="103">
        <v>8486877127</v>
      </c>
      <c r="K24" s="61" t="s">
        <v>803</v>
      </c>
      <c r="L24" s="61" t="s">
        <v>802</v>
      </c>
      <c r="M24" s="163">
        <v>9859392946</v>
      </c>
      <c r="N24" s="61" t="s">
        <v>817</v>
      </c>
      <c r="O24" s="163">
        <v>8753067270</v>
      </c>
      <c r="P24" s="85">
        <v>43655</v>
      </c>
      <c r="Q24" s="18" t="s">
        <v>98</v>
      </c>
      <c r="R24" s="85"/>
      <c r="S24" s="18"/>
      <c r="T24" s="80"/>
    </row>
    <row r="25" spans="1:20">
      <c r="A25" s="4">
        <v>21</v>
      </c>
      <c r="B25" s="17" t="s">
        <v>69</v>
      </c>
      <c r="C25" s="171" t="s">
        <v>586</v>
      </c>
      <c r="D25" s="18" t="s">
        <v>29</v>
      </c>
      <c r="E25" s="159">
        <v>480</v>
      </c>
      <c r="F25" s="52" t="s">
        <v>97</v>
      </c>
      <c r="G25" s="158">
        <v>26</v>
      </c>
      <c r="H25" s="158">
        <v>51</v>
      </c>
      <c r="I25" s="17">
        <f t="shared" si="0"/>
        <v>77</v>
      </c>
      <c r="J25" s="103">
        <v>9577578655</v>
      </c>
      <c r="K25" s="61" t="s">
        <v>803</v>
      </c>
      <c r="L25" s="61" t="s">
        <v>802</v>
      </c>
      <c r="M25" s="163">
        <v>9859392946</v>
      </c>
      <c r="N25" s="61" t="s">
        <v>817</v>
      </c>
      <c r="O25" s="163">
        <v>8753067270</v>
      </c>
      <c r="P25" s="85">
        <v>43655</v>
      </c>
      <c r="Q25" s="18" t="s">
        <v>98</v>
      </c>
      <c r="R25" s="85"/>
      <c r="S25" s="18"/>
      <c r="T25" s="80"/>
    </row>
    <row r="26" spans="1:20">
      <c r="A26" s="4">
        <v>22</v>
      </c>
      <c r="B26" s="17" t="s">
        <v>69</v>
      </c>
      <c r="C26" s="166" t="s">
        <v>587</v>
      </c>
      <c r="D26" s="18" t="s">
        <v>29</v>
      </c>
      <c r="E26" s="159" t="s">
        <v>724</v>
      </c>
      <c r="F26" s="52" t="s">
        <v>97</v>
      </c>
      <c r="G26" s="168">
        <v>32</v>
      </c>
      <c r="H26" s="168">
        <v>48</v>
      </c>
      <c r="I26" s="17">
        <f t="shared" si="0"/>
        <v>80</v>
      </c>
      <c r="J26" s="103">
        <v>9854561494</v>
      </c>
      <c r="K26" s="72" t="s">
        <v>801</v>
      </c>
      <c r="L26" s="164" t="s">
        <v>802</v>
      </c>
      <c r="M26" s="163">
        <v>9401452410</v>
      </c>
      <c r="N26" s="72" t="s">
        <v>818</v>
      </c>
      <c r="O26" s="163">
        <v>9577173598</v>
      </c>
      <c r="P26" s="85">
        <v>43655</v>
      </c>
      <c r="Q26" s="18" t="s">
        <v>98</v>
      </c>
      <c r="R26" s="85"/>
      <c r="S26" s="18"/>
      <c r="T26" s="80"/>
    </row>
    <row r="27" spans="1:20">
      <c r="A27" s="4">
        <v>23</v>
      </c>
      <c r="B27" s="17" t="s">
        <v>69</v>
      </c>
      <c r="C27" s="171" t="s">
        <v>588</v>
      </c>
      <c r="D27" s="18" t="s">
        <v>29</v>
      </c>
      <c r="E27" s="159">
        <v>320</v>
      </c>
      <c r="F27" s="52" t="s">
        <v>97</v>
      </c>
      <c r="G27" s="158">
        <v>42</v>
      </c>
      <c r="H27" s="158">
        <v>51</v>
      </c>
      <c r="I27" s="17">
        <f t="shared" si="0"/>
        <v>93</v>
      </c>
      <c r="J27" s="103">
        <v>9577012438</v>
      </c>
      <c r="K27" s="72" t="s">
        <v>535</v>
      </c>
      <c r="L27" s="164" t="s">
        <v>814</v>
      </c>
      <c r="M27" s="163">
        <v>9401452410</v>
      </c>
      <c r="N27" s="72" t="s">
        <v>819</v>
      </c>
      <c r="O27" s="163">
        <v>9859559280</v>
      </c>
      <c r="P27" s="85">
        <v>43656</v>
      </c>
      <c r="Q27" s="18" t="s">
        <v>101</v>
      </c>
      <c r="R27" s="85"/>
      <c r="S27" s="18"/>
      <c r="T27" s="80"/>
    </row>
    <row r="28" spans="1:20">
      <c r="A28" s="4">
        <v>24</v>
      </c>
      <c r="B28" s="17" t="s">
        <v>69</v>
      </c>
      <c r="C28" s="166" t="s">
        <v>589</v>
      </c>
      <c r="D28" s="18" t="s">
        <v>29</v>
      </c>
      <c r="E28" s="159">
        <v>467</v>
      </c>
      <c r="F28" s="52" t="s">
        <v>97</v>
      </c>
      <c r="G28" s="158">
        <v>28</v>
      </c>
      <c r="H28" s="158">
        <v>54</v>
      </c>
      <c r="I28" s="17">
        <f t="shared" si="0"/>
        <v>82</v>
      </c>
      <c r="J28" s="103">
        <v>9854119747</v>
      </c>
      <c r="K28" s="72" t="s">
        <v>535</v>
      </c>
      <c r="L28" s="164" t="s">
        <v>814</v>
      </c>
      <c r="M28" s="163">
        <v>9401452410</v>
      </c>
      <c r="N28" s="72" t="s">
        <v>819</v>
      </c>
      <c r="O28" s="163">
        <v>9859559280</v>
      </c>
      <c r="P28" s="85">
        <v>43656</v>
      </c>
      <c r="Q28" s="18" t="s">
        <v>101</v>
      </c>
      <c r="R28" s="85"/>
      <c r="S28" s="18"/>
      <c r="T28" s="80"/>
    </row>
    <row r="29" spans="1:20">
      <c r="A29" s="4">
        <v>25</v>
      </c>
      <c r="B29" s="17" t="s">
        <v>69</v>
      </c>
      <c r="C29" s="171" t="s">
        <v>590</v>
      </c>
      <c r="D29" s="18" t="s">
        <v>29</v>
      </c>
      <c r="E29" s="159">
        <v>468</v>
      </c>
      <c r="F29" s="52" t="s">
        <v>97</v>
      </c>
      <c r="G29" s="158">
        <v>23</v>
      </c>
      <c r="H29" s="158">
        <v>54</v>
      </c>
      <c r="I29" s="17">
        <f t="shared" si="0"/>
        <v>77</v>
      </c>
      <c r="J29" s="103">
        <v>9577543152</v>
      </c>
      <c r="K29" s="72" t="s">
        <v>535</v>
      </c>
      <c r="L29" s="164" t="s">
        <v>814</v>
      </c>
      <c r="M29" s="163">
        <v>9401452410</v>
      </c>
      <c r="N29" s="72" t="s">
        <v>819</v>
      </c>
      <c r="O29" s="163">
        <v>9859559280</v>
      </c>
      <c r="P29" s="85">
        <v>43657</v>
      </c>
      <c r="Q29" s="18" t="s">
        <v>115</v>
      </c>
      <c r="R29" s="85"/>
      <c r="S29" s="18"/>
      <c r="T29" s="80"/>
    </row>
    <row r="30" spans="1:20">
      <c r="A30" s="4">
        <v>26</v>
      </c>
      <c r="B30" s="17" t="s">
        <v>69</v>
      </c>
      <c r="C30" s="166" t="s">
        <v>591</v>
      </c>
      <c r="D30" s="18" t="s">
        <v>29</v>
      </c>
      <c r="E30" s="159">
        <v>118</v>
      </c>
      <c r="F30" s="52" t="s">
        <v>97</v>
      </c>
      <c r="G30" s="158">
        <v>26</v>
      </c>
      <c r="H30" s="158">
        <v>51</v>
      </c>
      <c r="I30" s="17">
        <f t="shared" si="0"/>
        <v>77</v>
      </c>
      <c r="J30" s="103">
        <v>9954518435</v>
      </c>
      <c r="K30" s="72" t="s">
        <v>535</v>
      </c>
      <c r="L30" s="164" t="s">
        <v>814</v>
      </c>
      <c r="M30" s="163">
        <v>9401452410</v>
      </c>
      <c r="N30" s="72" t="s">
        <v>819</v>
      </c>
      <c r="O30" s="163">
        <v>9859559280</v>
      </c>
      <c r="P30" s="85">
        <v>43657</v>
      </c>
      <c r="Q30" s="18" t="s">
        <v>115</v>
      </c>
      <c r="R30" s="85"/>
      <c r="S30" s="18"/>
      <c r="T30" s="80"/>
    </row>
    <row r="31" spans="1:20">
      <c r="A31" s="4">
        <v>27</v>
      </c>
      <c r="B31" s="17" t="s">
        <v>69</v>
      </c>
      <c r="C31" s="166" t="s">
        <v>592</v>
      </c>
      <c r="D31" s="18" t="s">
        <v>29</v>
      </c>
      <c r="E31" s="159" t="s">
        <v>725</v>
      </c>
      <c r="F31" s="52" t="s">
        <v>97</v>
      </c>
      <c r="G31" s="168">
        <v>32</v>
      </c>
      <c r="H31" s="168">
        <v>48</v>
      </c>
      <c r="I31" s="17">
        <f t="shared" si="0"/>
        <v>80</v>
      </c>
      <c r="J31" s="103">
        <v>8752861124</v>
      </c>
      <c r="K31" s="72" t="s">
        <v>535</v>
      </c>
      <c r="L31" s="164" t="s">
        <v>814</v>
      </c>
      <c r="M31" s="163">
        <v>9401452410</v>
      </c>
      <c r="N31" s="72" t="s">
        <v>819</v>
      </c>
      <c r="O31" s="163">
        <v>9859559280</v>
      </c>
      <c r="P31" s="85">
        <v>43657</v>
      </c>
      <c r="Q31" s="18" t="s">
        <v>115</v>
      </c>
      <c r="R31" s="85"/>
      <c r="S31" s="18"/>
      <c r="T31" s="80"/>
    </row>
    <row r="32" spans="1:20">
      <c r="A32" s="4">
        <v>28</v>
      </c>
      <c r="B32" s="17" t="s">
        <v>69</v>
      </c>
      <c r="C32" s="166" t="s">
        <v>593</v>
      </c>
      <c r="D32" s="18" t="s">
        <v>29</v>
      </c>
      <c r="E32" s="159">
        <v>91</v>
      </c>
      <c r="F32" s="52" t="s">
        <v>97</v>
      </c>
      <c r="G32" s="158">
        <v>73</v>
      </c>
      <c r="H32" s="158">
        <v>73</v>
      </c>
      <c r="I32" s="17">
        <f t="shared" si="0"/>
        <v>146</v>
      </c>
      <c r="J32" s="103"/>
      <c r="K32" s="61" t="s">
        <v>780</v>
      </c>
      <c r="L32" s="61" t="s">
        <v>781</v>
      </c>
      <c r="M32" s="163">
        <v>9678339791</v>
      </c>
      <c r="N32" s="61" t="s">
        <v>782</v>
      </c>
      <c r="O32" s="163">
        <v>9678117895</v>
      </c>
      <c r="P32" s="85">
        <v>43658</v>
      </c>
      <c r="Q32" s="18" t="s">
        <v>99</v>
      </c>
      <c r="R32" s="85"/>
      <c r="S32" s="18"/>
      <c r="T32" s="80"/>
    </row>
    <row r="33" spans="1:20">
      <c r="A33" s="4">
        <v>29</v>
      </c>
      <c r="B33" s="17" t="s">
        <v>69</v>
      </c>
      <c r="C33" s="171" t="s">
        <v>594</v>
      </c>
      <c r="D33" s="18" t="s">
        <v>29</v>
      </c>
      <c r="E33" s="159">
        <v>241</v>
      </c>
      <c r="F33" s="52" t="s">
        <v>97</v>
      </c>
      <c r="G33" s="158">
        <v>74</v>
      </c>
      <c r="H33" s="158">
        <v>88</v>
      </c>
      <c r="I33" s="17">
        <f t="shared" si="0"/>
        <v>162</v>
      </c>
      <c r="J33" s="103">
        <v>9854704709</v>
      </c>
      <c r="K33" s="61" t="s">
        <v>111</v>
      </c>
      <c r="L33" s="61" t="s">
        <v>128</v>
      </c>
      <c r="M33" s="163">
        <v>9401452447</v>
      </c>
      <c r="N33" s="61" t="s">
        <v>783</v>
      </c>
      <c r="O33" s="163">
        <v>9859115179</v>
      </c>
      <c r="P33" s="85">
        <v>43658</v>
      </c>
      <c r="Q33" s="18" t="s">
        <v>99</v>
      </c>
      <c r="R33" s="85"/>
      <c r="S33" s="18"/>
      <c r="T33" s="80"/>
    </row>
    <row r="34" spans="1:20">
      <c r="A34" s="4">
        <v>30</v>
      </c>
      <c r="B34" s="17" t="s">
        <v>69</v>
      </c>
      <c r="C34" s="166" t="s">
        <v>595</v>
      </c>
      <c r="D34" s="18" t="s">
        <v>29</v>
      </c>
      <c r="E34" s="159">
        <v>482</v>
      </c>
      <c r="F34" s="52" t="s">
        <v>97</v>
      </c>
      <c r="G34" s="158">
        <v>45</v>
      </c>
      <c r="H34" s="158">
        <v>66</v>
      </c>
      <c r="I34" s="17">
        <f t="shared" si="0"/>
        <v>111</v>
      </c>
      <c r="J34" s="103">
        <v>9613944375</v>
      </c>
      <c r="K34" s="61" t="s">
        <v>784</v>
      </c>
      <c r="L34" s="61" t="s">
        <v>785</v>
      </c>
      <c r="M34" s="163">
        <v>9854768639</v>
      </c>
      <c r="N34" s="61" t="s">
        <v>786</v>
      </c>
      <c r="O34" s="163">
        <v>9854272951</v>
      </c>
      <c r="P34" s="85">
        <v>43658</v>
      </c>
      <c r="Q34" s="18" t="s">
        <v>99</v>
      </c>
      <c r="R34" s="85"/>
      <c r="S34" s="18"/>
      <c r="T34" s="80"/>
    </row>
    <row r="35" spans="1:20">
      <c r="A35" s="4">
        <v>31</v>
      </c>
      <c r="B35" s="17" t="s">
        <v>69</v>
      </c>
      <c r="C35" s="166" t="s">
        <v>596</v>
      </c>
      <c r="D35" s="18" t="s">
        <v>29</v>
      </c>
      <c r="E35" s="159">
        <v>483</v>
      </c>
      <c r="F35" s="52" t="s">
        <v>97</v>
      </c>
      <c r="G35" s="158">
        <v>68</v>
      </c>
      <c r="H35" s="158">
        <v>77</v>
      </c>
      <c r="I35" s="17">
        <f t="shared" si="0"/>
        <v>145</v>
      </c>
      <c r="J35" s="103">
        <v>9613970747</v>
      </c>
      <c r="K35" s="61" t="s">
        <v>780</v>
      </c>
      <c r="L35" s="61" t="s">
        <v>781</v>
      </c>
      <c r="M35" s="163">
        <v>9678339791</v>
      </c>
      <c r="N35" s="61" t="s">
        <v>782</v>
      </c>
      <c r="O35" s="163">
        <v>9678117895</v>
      </c>
      <c r="P35" s="85">
        <v>43658</v>
      </c>
      <c r="Q35" s="18" t="s">
        <v>99</v>
      </c>
      <c r="R35" s="85"/>
      <c r="S35" s="18"/>
      <c r="T35" s="80"/>
    </row>
    <row r="36" spans="1:20">
      <c r="A36" s="4">
        <v>32</v>
      </c>
      <c r="B36" s="17" t="s">
        <v>69</v>
      </c>
      <c r="C36" s="166" t="s">
        <v>597</v>
      </c>
      <c r="D36" s="18" t="s">
        <v>29</v>
      </c>
      <c r="E36" s="159">
        <v>89</v>
      </c>
      <c r="F36" s="52" t="s">
        <v>97</v>
      </c>
      <c r="G36" s="158">
        <v>31</v>
      </c>
      <c r="H36" s="158">
        <v>59</v>
      </c>
      <c r="I36" s="17">
        <f t="shared" si="0"/>
        <v>90</v>
      </c>
      <c r="J36" s="103">
        <v>9859983263</v>
      </c>
      <c r="K36" s="61" t="s">
        <v>111</v>
      </c>
      <c r="L36" s="61" t="s">
        <v>128</v>
      </c>
      <c r="M36" s="163">
        <v>9401452447</v>
      </c>
      <c r="N36" s="61" t="s">
        <v>783</v>
      </c>
      <c r="O36" s="163">
        <v>9859115179</v>
      </c>
      <c r="P36" s="85">
        <v>43659</v>
      </c>
      <c r="Q36" s="18" t="s">
        <v>116</v>
      </c>
      <c r="R36" s="85"/>
      <c r="S36" s="18"/>
      <c r="T36" s="80"/>
    </row>
    <row r="37" spans="1:20">
      <c r="A37" s="4">
        <v>33</v>
      </c>
      <c r="B37" s="17" t="s">
        <v>69</v>
      </c>
      <c r="C37" s="171" t="s">
        <v>598</v>
      </c>
      <c r="D37" s="18" t="s">
        <v>29</v>
      </c>
      <c r="E37" s="159">
        <v>308</v>
      </c>
      <c r="F37" s="52" t="s">
        <v>97</v>
      </c>
      <c r="G37" s="158">
        <v>79</v>
      </c>
      <c r="H37" s="158">
        <v>77</v>
      </c>
      <c r="I37" s="17">
        <f t="shared" si="0"/>
        <v>156</v>
      </c>
      <c r="J37" s="103">
        <v>9859758262</v>
      </c>
      <c r="K37" s="61" t="s">
        <v>784</v>
      </c>
      <c r="L37" s="61" t="s">
        <v>785</v>
      </c>
      <c r="M37" s="163">
        <v>9854768639</v>
      </c>
      <c r="N37" s="61" t="s">
        <v>786</v>
      </c>
      <c r="O37" s="163">
        <v>9854272951</v>
      </c>
      <c r="P37" s="85">
        <v>43659</v>
      </c>
      <c r="Q37" s="18" t="s">
        <v>116</v>
      </c>
      <c r="R37" s="85"/>
      <c r="S37" s="18"/>
      <c r="T37" s="80"/>
    </row>
    <row r="38" spans="1:20">
      <c r="A38" s="4">
        <v>34</v>
      </c>
      <c r="B38" s="17" t="s">
        <v>69</v>
      </c>
      <c r="C38" s="166" t="s">
        <v>599</v>
      </c>
      <c r="D38" s="18" t="s">
        <v>29</v>
      </c>
      <c r="E38" s="159">
        <v>242</v>
      </c>
      <c r="F38" s="52" t="s">
        <v>97</v>
      </c>
      <c r="G38" s="158">
        <v>39</v>
      </c>
      <c r="H38" s="158">
        <v>67</v>
      </c>
      <c r="I38" s="17">
        <f t="shared" si="0"/>
        <v>106</v>
      </c>
      <c r="J38" s="103">
        <v>8761084350</v>
      </c>
      <c r="K38" s="61" t="s">
        <v>784</v>
      </c>
      <c r="L38" s="61" t="s">
        <v>785</v>
      </c>
      <c r="M38" s="163">
        <v>9854768639</v>
      </c>
      <c r="N38" s="61" t="s">
        <v>782</v>
      </c>
      <c r="O38" s="163">
        <v>9678117895</v>
      </c>
      <c r="P38" s="85">
        <v>43659</v>
      </c>
      <c r="Q38" s="18" t="s">
        <v>116</v>
      </c>
      <c r="R38" s="85"/>
      <c r="S38" s="18"/>
      <c r="T38" s="80"/>
    </row>
    <row r="39" spans="1:20">
      <c r="A39" s="4">
        <v>35</v>
      </c>
      <c r="B39" s="17" t="s">
        <v>69</v>
      </c>
      <c r="C39" s="166" t="s">
        <v>600</v>
      </c>
      <c r="D39" s="18" t="s">
        <v>29</v>
      </c>
      <c r="E39" s="159">
        <v>90</v>
      </c>
      <c r="F39" s="52" t="s">
        <v>97</v>
      </c>
      <c r="G39" s="158">
        <v>64</v>
      </c>
      <c r="H39" s="158">
        <v>70</v>
      </c>
      <c r="I39" s="17">
        <f t="shared" si="0"/>
        <v>134</v>
      </c>
      <c r="J39" s="103">
        <v>9678552332</v>
      </c>
      <c r="K39" s="61" t="s">
        <v>780</v>
      </c>
      <c r="L39" s="61" t="s">
        <v>781</v>
      </c>
      <c r="M39" s="163">
        <v>9678339791</v>
      </c>
      <c r="N39" s="61" t="s">
        <v>783</v>
      </c>
      <c r="O39" s="163">
        <v>9859115179</v>
      </c>
      <c r="P39" s="85">
        <v>43661</v>
      </c>
      <c r="Q39" s="18" t="s">
        <v>100</v>
      </c>
      <c r="R39" s="85"/>
      <c r="S39" s="18"/>
      <c r="T39" s="80"/>
    </row>
    <row r="40" spans="1:20">
      <c r="A40" s="4">
        <v>36</v>
      </c>
      <c r="B40" s="17" t="s">
        <v>69</v>
      </c>
      <c r="C40" s="171" t="s">
        <v>601</v>
      </c>
      <c r="D40" s="18" t="s">
        <v>29</v>
      </c>
      <c r="E40" s="159">
        <v>92</v>
      </c>
      <c r="F40" s="52" t="s">
        <v>97</v>
      </c>
      <c r="G40" s="158">
        <v>36</v>
      </c>
      <c r="H40" s="158">
        <v>63</v>
      </c>
      <c r="I40" s="17">
        <f t="shared" si="0"/>
        <v>99</v>
      </c>
      <c r="J40" s="103">
        <v>9854456969</v>
      </c>
      <c r="K40" s="61" t="s">
        <v>111</v>
      </c>
      <c r="L40" s="61" t="s">
        <v>128</v>
      </c>
      <c r="M40" s="163">
        <v>9401452447</v>
      </c>
      <c r="N40" s="61" t="s">
        <v>786</v>
      </c>
      <c r="O40" s="163">
        <v>9854272951</v>
      </c>
      <c r="P40" s="85">
        <v>43661</v>
      </c>
      <c r="Q40" s="18" t="s">
        <v>100</v>
      </c>
      <c r="R40" s="85"/>
      <c r="S40" s="18"/>
      <c r="T40" s="80"/>
    </row>
    <row r="41" spans="1:20">
      <c r="A41" s="4">
        <v>37</v>
      </c>
      <c r="B41" s="17" t="s">
        <v>69</v>
      </c>
      <c r="C41" s="166" t="s">
        <v>602</v>
      </c>
      <c r="D41" s="18" t="s">
        <v>29</v>
      </c>
      <c r="E41" s="159">
        <v>243</v>
      </c>
      <c r="F41" s="52" t="s">
        <v>97</v>
      </c>
      <c r="G41" s="158">
        <v>33</v>
      </c>
      <c r="H41" s="158">
        <v>77</v>
      </c>
      <c r="I41" s="17">
        <f t="shared" si="0"/>
        <v>110</v>
      </c>
      <c r="J41" s="103">
        <v>9859362078</v>
      </c>
      <c r="K41" s="61" t="s">
        <v>111</v>
      </c>
      <c r="L41" s="61" t="s">
        <v>128</v>
      </c>
      <c r="M41" s="163">
        <v>9401452447</v>
      </c>
      <c r="N41" s="61" t="s">
        <v>786</v>
      </c>
      <c r="O41" s="163">
        <v>9854272951</v>
      </c>
      <c r="P41" s="85">
        <v>43661</v>
      </c>
      <c r="Q41" s="18" t="s">
        <v>100</v>
      </c>
      <c r="R41" s="85"/>
      <c r="S41" s="18"/>
      <c r="T41" s="80"/>
    </row>
    <row r="42" spans="1:20">
      <c r="A42" s="4">
        <v>38</v>
      </c>
      <c r="B42" s="17" t="s">
        <v>69</v>
      </c>
      <c r="C42" s="166" t="s">
        <v>603</v>
      </c>
      <c r="D42" s="18" t="s">
        <v>29</v>
      </c>
      <c r="E42" s="159">
        <v>309</v>
      </c>
      <c r="F42" s="52" t="s">
        <v>97</v>
      </c>
      <c r="G42" s="158">
        <v>36</v>
      </c>
      <c r="H42" s="158">
        <v>52</v>
      </c>
      <c r="I42" s="17">
        <f t="shared" si="0"/>
        <v>88</v>
      </c>
      <c r="J42" s="103">
        <v>9577173782</v>
      </c>
      <c r="K42" s="18" t="s">
        <v>787</v>
      </c>
      <c r="L42" s="18" t="s">
        <v>788</v>
      </c>
      <c r="M42" s="52">
        <v>9859586089</v>
      </c>
      <c r="N42" s="82" t="s">
        <v>789</v>
      </c>
      <c r="O42" s="52">
        <v>8752802440</v>
      </c>
      <c r="P42" s="85">
        <v>43662</v>
      </c>
      <c r="Q42" s="18" t="s">
        <v>98</v>
      </c>
      <c r="R42" s="85"/>
      <c r="S42" s="18"/>
      <c r="T42" s="80"/>
    </row>
    <row r="43" spans="1:20">
      <c r="A43" s="4">
        <v>39</v>
      </c>
      <c r="B43" s="17" t="s">
        <v>69</v>
      </c>
      <c r="C43" s="166" t="s">
        <v>604</v>
      </c>
      <c r="D43" s="18" t="s">
        <v>29</v>
      </c>
      <c r="E43" s="159">
        <v>485</v>
      </c>
      <c r="F43" s="52" t="s">
        <v>97</v>
      </c>
      <c r="G43" s="158">
        <v>42</v>
      </c>
      <c r="H43" s="158">
        <v>54</v>
      </c>
      <c r="I43" s="17">
        <f t="shared" si="0"/>
        <v>96</v>
      </c>
      <c r="J43" s="103">
        <v>8749988901</v>
      </c>
      <c r="K43" s="18" t="s">
        <v>787</v>
      </c>
      <c r="L43" s="18" t="s">
        <v>788</v>
      </c>
      <c r="M43" s="52">
        <v>9859586089</v>
      </c>
      <c r="N43" s="82" t="s">
        <v>789</v>
      </c>
      <c r="O43" s="52">
        <v>8752802440</v>
      </c>
      <c r="P43" s="85">
        <v>43662</v>
      </c>
      <c r="Q43" s="18" t="s">
        <v>98</v>
      </c>
      <c r="R43" s="85"/>
      <c r="S43" s="18"/>
      <c r="T43" s="80"/>
    </row>
    <row r="44" spans="1:20">
      <c r="A44" s="4">
        <v>40</v>
      </c>
      <c r="B44" s="17" t="s">
        <v>69</v>
      </c>
      <c r="C44" s="171" t="s">
        <v>605</v>
      </c>
      <c r="D44" s="18" t="s">
        <v>29</v>
      </c>
      <c r="E44" s="159" t="s">
        <v>726</v>
      </c>
      <c r="F44" s="52" t="s">
        <v>97</v>
      </c>
      <c r="G44" s="158">
        <v>24</v>
      </c>
      <c r="H44" s="158">
        <v>45</v>
      </c>
      <c r="I44" s="17">
        <f t="shared" si="0"/>
        <v>69</v>
      </c>
      <c r="J44" s="103">
        <v>9613863341</v>
      </c>
      <c r="K44" s="18" t="s">
        <v>787</v>
      </c>
      <c r="L44" s="18" t="s">
        <v>788</v>
      </c>
      <c r="M44" s="52">
        <v>9859586089</v>
      </c>
      <c r="N44" s="82" t="s">
        <v>121</v>
      </c>
      <c r="O44" s="52">
        <v>9613408016</v>
      </c>
      <c r="P44" s="85">
        <v>43662</v>
      </c>
      <c r="Q44" s="18" t="s">
        <v>98</v>
      </c>
      <c r="R44" s="85"/>
      <c r="S44" s="18"/>
      <c r="T44" s="80"/>
    </row>
    <row r="45" spans="1:20">
      <c r="A45" s="4">
        <v>41</v>
      </c>
      <c r="B45" s="17" t="s">
        <v>69</v>
      </c>
      <c r="C45" s="166" t="s">
        <v>606</v>
      </c>
      <c r="D45" s="18" t="s">
        <v>29</v>
      </c>
      <c r="E45" s="159">
        <v>486</v>
      </c>
      <c r="F45" s="52" t="s">
        <v>97</v>
      </c>
      <c r="G45" s="158">
        <v>26</v>
      </c>
      <c r="H45" s="158">
        <v>56</v>
      </c>
      <c r="I45" s="17">
        <f t="shared" si="0"/>
        <v>82</v>
      </c>
      <c r="J45" s="103">
        <v>9854220818</v>
      </c>
      <c r="K45" s="18" t="s">
        <v>787</v>
      </c>
      <c r="L45" s="18" t="s">
        <v>788</v>
      </c>
      <c r="M45" s="52">
        <v>9859586089</v>
      </c>
      <c r="N45" s="82" t="s">
        <v>789</v>
      </c>
      <c r="O45" s="52">
        <v>8752802440</v>
      </c>
      <c r="P45" s="85">
        <v>43663</v>
      </c>
      <c r="Q45" s="18" t="s">
        <v>101</v>
      </c>
      <c r="R45" s="85"/>
      <c r="S45" s="18"/>
      <c r="T45" s="80"/>
    </row>
    <row r="46" spans="1:20">
      <c r="A46" s="4">
        <v>42</v>
      </c>
      <c r="B46" s="17" t="s">
        <v>69</v>
      </c>
      <c r="C46" s="166" t="s">
        <v>607</v>
      </c>
      <c r="D46" s="18" t="s">
        <v>29</v>
      </c>
      <c r="E46" s="159">
        <v>94</v>
      </c>
      <c r="F46" s="52" t="s">
        <v>97</v>
      </c>
      <c r="G46" s="158">
        <v>23</v>
      </c>
      <c r="H46" s="158">
        <v>38</v>
      </c>
      <c r="I46" s="17">
        <f t="shared" si="0"/>
        <v>61</v>
      </c>
      <c r="J46" s="103">
        <v>9859161474</v>
      </c>
      <c r="K46" s="18" t="s">
        <v>787</v>
      </c>
      <c r="L46" s="18" t="s">
        <v>788</v>
      </c>
      <c r="M46" s="52">
        <v>9859586089</v>
      </c>
      <c r="N46" s="82" t="s">
        <v>789</v>
      </c>
      <c r="O46" s="52">
        <v>8752802440</v>
      </c>
      <c r="P46" s="85">
        <v>43663</v>
      </c>
      <c r="Q46" s="18" t="s">
        <v>101</v>
      </c>
      <c r="R46" s="85"/>
      <c r="S46" s="18"/>
      <c r="T46" s="80"/>
    </row>
    <row r="47" spans="1:20">
      <c r="A47" s="4">
        <v>43</v>
      </c>
      <c r="B47" s="17" t="s">
        <v>69</v>
      </c>
      <c r="C47" s="171" t="s">
        <v>608</v>
      </c>
      <c r="D47" s="18" t="s">
        <v>29</v>
      </c>
      <c r="E47" s="159">
        <v>484</v>
      </c>
      <c r="F47" s="52" t="s">
        <v>97</v>
      </c>
      <c r="G47" s="158">
        <v>22</v>
      </c>
      <c r="H47" s="158">
        <v>39</v>
      </c>
      <c r="I47" s="17">
        <f t="shared" si="0"/>
        <v>61</v>
      </c>
      <c r="J47" s="103">
        <v>9854214407</v>
      </c>
      <c r="K47" s="18" t="s">
        <v>787</v>
      </c>
      <c r="L47" s="18" t="s">
        <v>788</v>
      </c>
      <c r="M47" s="52">
        <v>9859586089</v>
      </c>
      <c r="N47" s="82" t="s">
        <v>121</v>
      </c>
      <c r="O47" s="52">
        <v>9613408016</v>
      </c>
      <c r="P47" s="85">
        <v>43663</v>
      </c>
      <c r="Q47" s="18" t="s">
        <v>101</v>
      </c>
      <c r="R47" s="85"/>
      <c r="S47" s="18"/>
      <c r="T47" s="80"/>
    </row>
    <row r="48" spans="1:20">
      <c r="A48" s="4">
        <v>44</v>
      </c>
      <c r="B48" s="17" t="s">
        <v>69</v>
      </c>
      <c r="C48" s="171" t="s">
        <v>609</v>
      </c>
      <c r="D48" s="18" t="s">
        <v>29</v>
      </c>
      <c r="E48" s="159">
        <v>93</v>
      </c>
      <c r="F48" s="52" t="s">
        <v>97</v>
      </c>
      <c r="G48" s="158">
        <v>8</v>
      </c>
      <c r="H48" s="158">
        <v>16</v>
      </c>
      <c r="I48" s="17">
        <f t="shared" si="0"/>
        <v>24</v>
      </c>
      <c r="J48" s="103">
        <v>9613246033</v>
      </c>
      <c r="K48" s="18" t="s">
        <v>787</v>
      </c>
      <c r="L48" s="18" t="s">
        <v>788</v>
      </c>
      <c r="M48" s="52">
        <v>9859586089</v>
      </c>
      <c r="N48" s="82" t="s">
        <v>121</v>
      </c>
      <c r="O48" s="52">
        <v>9613408016</v>
      </c>
      <c r="P48" s="85">
        <v>43664</v>
      </c>
      <c r="Q48" s="18" t="s">
        <v>115</v>
      </c>
      <c r="R48" s="52"/>
      <c r="S48" s="52"/>
      <c r="T48" s="80"/>
    </row>
    <row r="49" spans="1:20">
      <c r="A49" s="4">
        <v>45</v>
      </c>
      <c r="B49" s="17" t="s">
        <v>69</v>
      </c>
      <c r="C49" s="166" t="s">
        <v>610</v>
      </c>
      <c r="D49" s="18" t="s">
        <v>29</v>
      </c>
      <c r="E49" s="159" t="s">
        <v>727</v>
      </c>
      <c r="F49" s="52" t="s">
        <v>97</v>
      </c>
      <c r="G49" s="158">
        <v>30</v>
      </c>
      <c r="H49" s="158">
        <v>65</v>
      </c>
      <c r="I49" s="17">
        <f t="shared" si="0"/>
        <v>95</v>
      </c>
      <c r="J49" s="103">
        <v>9854457064</v>
      </c>
      <c r="K49" s="61" t="s">
        <v>767</v>
      </c>
      <c r="L49" s="126" t="s">
        <v>119</v>
      </c>
      <c r="M49" s="163">
        <v>9759701479</v>
      </c>
      <c r="N49" s="18" t="s">
        <v>768</v>
      </c>
      <c r="O49" s="163">
        <v>8749876652</v>
      </c>
      <c r="P49" s="85">
        <v>43665</v>
      </c>
      <c r="Q49" s="18" t="s">
        <v>99</v>
      </c>
      <c r="R49" s="52"/>
      <c r="S49" s="52"/>
      <c r="T49" s="80"/>
    </row>
    <row r="50" spans="1:20">
      <c r="A50" s="4">
        <v>46</v>
      </c>
      <c r="B50" s="17" t="s">
        <v>69</v>
      </c>
      <c r="C50" s="171" t="s">
        <v>611</v>
      </c>
      <c r="D50" s="18" t="s">
        <v>29</v>
      </c>
      <c r="E50" s="159">
        <v>311</v>
      </c>
      <c r="F50" s="52" t="s">
        <v>97</v>
      </c>
      <c r="G50" s="158">
        <v>50</v>
      </c>
      <c r="H50" s="158">
        <v>46</v>
      </c>
      <c r="I50" s="17">
        <f t="shared" si="0"/>
        <v>96</v>
      </c>
      <c r="J50" s="103">
        <v>9854917677</v>
      </c>
      <c r="K50" s="61" t="s">
        <v>754</v>
      </c>
      <c r="L50" s="61" t="s">
        <v>556</v>
      </c>
      <c r="M50" s="163">
        <v>9859124926</v>
      </c>
      <c r="N50" s="18" t="s">
        <v>769</v>
      </c>
      <c r="O50" s="163">
        <v>8749892322</v>
      </c>
      <c r="P50" s="85">
        <v>43665</v>
      </c>
      <c r="Q50" s="18" t="s">
        <v>99</v>
      </c>
      <c r="R50" s="52"/>
      <c r="S50" s="52"/>
      <c r="T50" s="80"/>
    </row>
    <row r="51" spans="1:20">
      <c r="A51" s="4">
        <v>47</v>
      </c>
      <c r="B51" s="17" t="s">
        <v>69</v>
      </c>
      <c r="C51" s="171" t="s">
        <v>612</v>
      </c>
      <c r="D51" s="18" t="s">
        <v>29</v>
      </c>
      <c r="E51" s="159">
        <v>97</v>
      </c>
      <c r="F51" s="52" t="s">
        <v>97</v>
      </c>
      <c r="G51" s="158">
        <v>22</v>
      </c>
      <c r="H51" s="158">
        <v>42</v>
      </c>
      <c r="I51" s="17">
        <f t="shared" si="0"/>
        <v>64</v>
      </c>
      <c r="J51" s="103">
        <v>9854650653</v>
      </c>
      <c r="K51" s="61" t="s">
        <v>770</v>
      </c>
      <c r="L51" s="61" t="s">
        <v>556</v>
      </c>
      <c r="M51" s="163">
        <v>9859124926</v>
      </c>
      <c r="N51" s="18" t="s">
        <v>771</v>
      </c>
      <c r="O51" s="163">
        <v>9613571247</v>
      </c>
      <c r="P51" s="85">
        <v>43666</v>
      </c>
      <c r="Q51" s="18" t="s">
        <v>116</v>
      </c>
      <c r="R51" s="52"/>
      <c r="S51" s="52"/>
      <c r="T51" s="80"/>
    </row>
    <row r="52" spans="1:20">
      <c r="A52" s="4">
        <v>48</v>
      </c>
      <c r="B52" s="17" t="s">
        <v>69</v>
      </c>
      <c r="C52" s="166" t="s">
        <v>613</v>
      </c>
      <c r="D52" s="18" t="s">
        <v>29</v>
      </c>
      <c r="E52" s="159">
        <v>489</v>
      </c>
      <c r="F52" s="52" t="s">
        <v>97</v>
      </c>
      <c r="G52" s="158">
        <v>44</v>
      </c>
      <c r="H52" s="158">
        <v>63</v>
      </c>
      <c r="I52" s="17">
        <f t="shared" si="0"/>
        <v>107</v>
      </c>
      <c r="J52" s="103">
        <v>9859988470</v>
      </c>
      <c r="K52" s="61" t="s">
        <v>767</v>
      </c>
      <c r="L52" s="126" t="s">
        <v>119</v>
      </c>
      <c r="M52" s="163">
        <v>9759701479</v>
      </c>
      <c r="N52" s="18" t="s">
        <v>768</v>
      </c>
      <c r="O52" s="163">
        <v>8749876652</v>
      </c>
      <c r="P52" s="85">
        <v>43666</v>
      </c>
      <c r="Q52" s="18" t="s">
        <v>116</v>
      </c>
      <c r="R52" s="52"/>
      <c r="S52" s="52"/>
      <c r="T52" s="80"/>
    </row>
    <row r="53" spans="1:20">
      <c r="A53" s="4">
        <v>49</v>
      </c>
      <c r="B53" s="17" t="s">
        <v>69</v>
      </c>
      <c r="C53" s="166" t="s">
        <v>614</v>
      </c>
      <c r="D53" s="18" t="s">
        <v>29</v>
      </c>
      <c r="E53" s="159">
        <v>490</v>
      </c>
      <c r="F53" s="52" t="s">
        <v>97</v>
      </c>
      <c r="G53" s="158">
        <v>39</v>
      </c>
      <c r="H53" s="158">
        <v>49</v>
      </c>
      <c r="I53" s="17">
        <f t="shared" si="0"/>
        <v>88</v>
      </c>
      <c r="J53" s="103">
        <v>9854343407</v>
      </c>
      <c r="K53" s="61" t="s">
        <v>754</v>
      </c>
      <c r="L53" s="61" t="s">
        <v>556</v>
      </c>
      <c r="M53" s="163">
        <v>9859124926</v>
      </c>
      <c r="N53" s="18" t="s">
        <v>771</v>
      </c>
      <c r="O53" s="163">
        <v>9613571247</v>
      </c>
      <c r="P53" s="85">
        <v>43666</v>
      </c>
      <c r="Q53" s="18" t="s">
        <v>116</v>
      </c>
      <c r="R53" s="52"/>
      <c r="S53" s="52"/>
      <c r="T53" s="80"/>
    </row>
    <row r="54" spans="1:20">
      <c r="A54" s="4">
        <v>50</v>
      </c>
      <c r="B54" s="17" t="s">
        <v>69</v>
      </c>
      <c r="C54" s="166" t="s">
        <v>615</v>
      </c>
      <c r="D54" s="18" t="s">
        <v>29</v>
      </c>
      <c r="E54" s="159">
        <v>98</v>
      </c>
      <c r="F54" s="52" t="s">
        <v>97</v>
      </c>
      <c r="G54" s="158">
        <v>21</v>
      </c>
      <c r="H54" s="158">
        <v>21</v>
      </c>
      <c r="I54" s="17">
        <f t="shared" si="0"/>
        <v>42</v>
      </c>
      <c r="J54" s="103">
        <v>8876727600</v>
      </c>
      <c r="K54" s="61" t="s">
        <v>770</v>
      </c>
      <c r="L54" s="61" t="s">
        <v>556</v>
      </c>
      <c r="M54" s="163">
        <v>9859124926</v>
      </c>
      <c r="N54" s="18" t="s">
        <v>768</v>
      </c>
      <c r="O54" s="163">
        <v>8749876652</v>
      </c>
      <c r="P54" s="85">
        <v>43666</v>
      </c>
      <c r="Q54" s="18" t="s">
        <v>116</v>
      </c>
      <c r="R54" s="52"/>
      <c r="S54" s="52"/>
      <c r="T54" s="80"/>
    </row>
    <row r="55" spans="1:20">
      <c r="A55" s="4">
        <v>51</v>
      </c>
      <c r="B55" s="17" t="s">
        <v>69</v>
      </c>
      <c r="C55" s="171" t="s">
        <v>616</v>
      </c>
      <c r="D55" s="18" t="s">
        <v>29</v>
      </c>
      <c r="E55" s="159">
        <v>123</v>
      </c>
      <c r="F55" s="52" t="s">
        <v>97</v>
      </c>
      <c r="G55" s="158">
        <v>29</v>
      </c>
      <c r="H55" s="158">
        <v>64</v>
      </c>
      <c r="I55" s="17">
        <f t="shared" si="0"/>
        <v>93</v>
      </c>
      <c r="J55" s="103">
        <v>9854550609</v>
      </c>
      <c r="K55" s="61" t="s">
        <v>125</v>
      </c>
      <c r="L55" s="61" t="s">
        <v>749</v>
      </c>
      <c r="M55" s="163">
        <v>9678858323</v>
      </c>
      <c r="N55" s="18" t="s">
        <v>790</v>
      </c>
      <c r="O55" s="163">
        <v>9854487657</v>
      </c>
      <c r="P55" s="85">
        <v>43668</v>
      </c>
      <c r="Q55" s="18" t="s">
        <v>100</v>
      </c>
      <c r="R55" s="52"/>
      <c r="S55" s="52"/>
      <c r="T55" s="80"/>
    </row>
    <row r="56" spans="1:20">
      <c r="A56" s="4">
        <v>52</v>
      </c>
      <c r="B56" s="17" t="s">
        <v>69</v>
      </c>
      <c r="C56" s="166" t="s">
        <v>617</v>
      </c>
      <c r="D56" s="18" t="s">
        <v>29</v>
      </c>
      <c r="E56" s="159">
        <v>322</v>
      </c>
      <c r="F56" s="52" t="s">
        <v>97</v>
      </c>
      <c r="G56" s="158">
        <v>34</v>
      </c>
      <c r="H56" s="158">
        <v>60</v>
      </c>
      <c r="I56" s="17">
        <f t="shared" si="0"/>
        <v>94</v>
      </c>
      <c r="J56" s="103">
        <v>7399857186</v>
      </c>
      <c r="K56" s="61" t="s">
        <v>125</v>
      </c>
      <c r="L56" s="61" t="s">
        <v>749</v>
      </c>
      <c r="M56" s="163">
        <v>9678858323</v>
      </c>
      <c r="N56" s="18" t="s">
        <v>790</v>
      </c>
      <c r="O56" s="163">
        <v>9854487657</v>
      </c>
      <c r="P56" s="85">
        <v>43668</v>
      </c>
      <c r="Q56" s="18" t="s">
        <v>100</v>
      </c>
      <c r="R56" s="52"/>
      <c r="S56" s="52"/>
      <c r="T56" s="80"/>
    </row>
    <row r="57" spans="1:20">
      <c r="A57" s="4">
        <v>53</v>
      </c>
      <c r="B57" s="17" t="s">
        <v>69</v>
      </c>
      <c r="C57" s="166" t="s">
        <v>618</v>
      </c>
      <c r="D57" s="18" t="s">
        <v>29</v>
      </c>
      <c r="E57" s="159">
        <v>122</v>
      </c>
      <c r="F57" s="52" t="s">
        <v>97</v>
      </c>
      <c r="G57" s="158">
        <v>23</v>
      </c>
      <c r="H57" s="158">
        <v>61</v>
      </c>
      <c r="I57" s="17">
        <f t="shared" si="0"/>
        <v>84</v>
      </c>
      <c r="J57" s="103">
        <v>9854229850</v>
      </c>
      <c r="K57" s="61" t="s">
        <v>125</v>
      </c>
      <c r="L57" s="61" t="s">
        <v>749</v>
      </c>
      <c r="M57" s="163">
        <v>9678858323</v>
      </c>
      <c r="N57" s="18" t="s">
        <v>790</v>
      </c>
      <c r="O57" s="163">
        <v>9854487657</v>
      </c>
      <c r="P57" s="85">
        <v>43669</v>
      </c>
      <c r="Q57" s="18" t="s">
        <v>98</v>
      </c>
      <c r="R57" s="52"/>
      <c r="S57" s="52"/>
      <c r="T57" s="80"/>
    </row>
    <row r="58" spans="1:20">
      <c r="A58" s="4">
        <v>54</v>
      </c>
      <c r="B58" s="17" t="s">
        <v>69</v>
      </c>
      <c r="C58" s="171" t="s">
        <v>619</v>
      </c>
      <c r="D58" s="18" t="s">
        <v>29</v>
      </c>
      <c r="E58" s="159">
        <v>481</v>
      </c>
      <c r="F58" s="52" t="s">
        <v>97</v>
      </c>
      <c r="G58" s="167">
        <v>33</v>
      </c>
      <c r="H58" s="167">
        <v>37</v>
      </c>
      <c r="I58" s="17">
        <f t="shared" si="0"/>
        <v>70</v>
      </c>
      <c r="J58" s="103">
        <v>9612834086</v>
      </c>
      <c r="K58" s="61" t="s">
        <v>125</v>
      </c>
      <c r="L58" s="61" t="s">
        <v>749</v>
      </c>
      <c r="M58" s="163">
        <v>9678858323</v>
      </c>
      <c r="N58" s="18" t="s">
        <v>790</v>
      </c>
      <c r="O58" s="163">
        <v>9854487657</v>
      </c>
      <c r="P58" s="85">
        <v>43669</v>
      </c>
      <c r="Q58" s="18" t="s">
        <v>98</v>
      </c>
      <c r="R58" s="52"/>
      <c r="S58" s="52"/>
      <c r="T58" s="80"/>
    </row>
    <row r="59" spans="1:20">
      <c r="A59" s="4">
        <v>55</v>
      </c>
      <c r="B59" s="17" t="s">
        <v>69</v>
      </c>
      <c r="C59" s="166" t="s">
        <v>620</v>
      </c>
      <c r="D59" s="18" t="s">
        <v>29</v>
      </c>
      <c r="E59" s="159">
        <v>477</v>
      </c>
      <c r="F59" s="52" t="s">
        <v>97</v>
      </c>
      <c r="G59" s="158">
        <v>30</v>
      </c>
      <c r="H59" s="158">
        <v>65</v>
      </c>
      <c r="I59" s="17">
        <f t="shared" si="0"/>
        <v>95</v>
      </c>
      <c r="J59" s="103">
        <v>9577444946</v>
      </c>
      <c r="K59" s="61" t="s">
        <v>801</v>
      </c>
      <c r="L59" s="61" t="s">
        <v>814</v>
      </c>
      <c r="M59" s="163">
        <v>9859392946</v>
      </c>
      <c r="N59" s="61" t="s">
        <v>820</v>
      </c>
      <c r="O59" s="163">
        <v>9859414129</v>
      </c>
      <c r="P59" s="85">
        <v>43670</v>
      </c>
      <c r="Q59" s="18" t="s">
        <v>101</v>
      </c>
      <c r="R59" s="52"/>
      <c r="S59" s="52"/>
      <c r="T59" s="80"/>
    </row>
    <row r="60" spans="1:20">
      <c r="A60" s="4">
        <v>56</v>
      </c>
      <c r="B60" s="17" t="s">
        <v>69</v>
      </c>
      <c r="C60" s="166" t="s">
        <v>621</v>
      </c>
      <c r="D60" s="18" t="s">
        <v>29</v>
      </c>
      <c r="E60" s="159">
        <v>478</v>
      </c>
      <c r="F60" s="52" t="s">
        <v>97</v>
      </c>
      <c r="G60" s="158">
        <v>40</v>
      </c>
      <c r="H60" s="158">
        <v>36</v>
      </c>
      <c r="I60" s="17">
        <f t="shared" si="0"/>
        <v>76</v>
      </c>
      <c r="J60" s="103">
        <v>8751882393</v>
      </c>
      <c r="K60" s="61" t="s">
        <v>801</v>
      </c>
      <c r="L60" s="61" t="s">
        <v>814</v>
      </c>
      <c r="M60" s="163">
        <v>9859392946</v>
      </c>
      <c r="N60" s="61" t="s">
        <v>820</v>
      </c>
      <c r="O60" s="163">
        <v>9859414129</v>
      </c>
      <c r="P60" s="85">
        <v>43670</v>
      </c>
      <c r="Q60" s="18" t="s">
        <v>101</v>
      </c>
      <c r="R60" s="52"/>
      <c r="S60" s="52"/>
      <c r="T60" s="80"/>
    </row>
    <row r="61" spans="1:20">
      <c r="A61" s="4">
        <v>57</v>
      </c>
      <c r="B61" s="17" t="s">
        <v>69</v>
      </c>
      <c r="C61" s="171" t="s">
        <v>622</v>
      </c>
      <c r="D61" s="18" t="s">
        <v>29</v>
      </c>
      <c r="E61" s="159">
        <v>121</v>
      </c>
      <c r="F61" s="52" t="s">
        <v>97</v>
      </c>
      <c r="G61" s="158">
        <v>22</v>
      </c>
      <c r="H61" s="158">
        <v>42</v>
      </c>
      <c r="I61" s="17">
        <f t="shared" si="0"/>
        <v>64</v>
      </c>
      <c r="J61" s="103">
        <v>8753841270</v>
      </c>
      <c r="K61" s="61" t="s">
        <v>801</v>
      </c>
      <c r="L61" s="61" t="s">
        <v>814</v>
      </c>
      <c r="M61" s="163">
        <v>9859392946</v>
      </c>
      <c r="N61" s="61" t="s">
        <v>820</v>
      </c>
      <c r="O61" s="163">
        <v>9859414129</v>
      </c>
      <c r="P61" s="85">
        <v>43670</v>
      </c>
      <c r="Q61" s="18" t="s">
        <v>101</v>
      </c>
      <c r="R61" s="52"/>
      <c r="S61" s="52"/>
      <c r="T61" s="80"/>
    </row>
    <row r="62" spans="1:20">
      <c r="A62" s="4">
        <v>58</v>
      </c>
      <c r="B62" s="17" t="s">
        <v>69</v>
      </c>
      <c r="C62" s="166" t="s">
        <v>623</v>
      </c>
      <c r="D62" s="18" t="s">
        <v>29</v>
      </c>
      <c r="E62" s="159" t="s">
        <v>728</v>
      </c>
      <c r="F62" s="52" t="s">
        <v>97</v>
      </c>
      <c r="G62" s="158">
        <v>36</v>
      </c>
      <c r="H62" s="158">
        <v>51</v>
      </c>
      <c r="I62" s="17">
        <f t="shared" si="0"/>
        <v>87</v>
      </c>
      <c r="J62" s="103">
        <v>9854929160</v>
      </c>
      <c r="K62" s="61" t="s">
        <v>408</v>
      </c>
      <c r="L62" s="61" t="s">
        <v>145</v>
      </c>
      <c r="M62" s="52"/>
      <c r="N62" s="61" t="s">
        <v>799</v>
      </c>
      <c r="O62" s="163">
        <v>9613583088</v>
      </c>
      <c r="P62" s="85">
        <v>43671</v>
      </c>
      <c r="Q62" s="18" t="s">
        <v>115</v>
      </c>
      <c r="R62" s="52"/>
      <c r="S62" s="52"/>
      <c r="T62" s="80"/>
    </row>
    <row r="63" spans="1:20">
      <c r="A63" s="4">
        <v>59</v>
      </c>
      <c r="B63" s="17" t="s">
        <v>69</v>
      </c>
      <c r="C63" s="171" t="s">
        <v>624</v>
      </c>
      <c r="D63" s="18" t="s">
        <v>29</v>
      </c>
      <c r="E63" s="159">
        <v>488</v>
      </c>
      <c r="F63" s="52" t="s">
        <v>97</v>
      </c>
      <c r="G63" s="158">
        <v>30</v>
      </c>
      <c r="H63" s="158">
        <v>63</v>
      </c>
      <c r="I63" s="17">
        <f t="shared" si="0"/>
        <v>93</v>
      </c>
      <c r="J63" s="103">
        <v>9854550651</v>
      </c>
      <c r="K63" s="61" t="s">
        <v>125</v>
      </c>
      <c r="L63" s="61" t="s">
        <v>145</v>
      </c>
      <c r="M63" s="52"/>
      <c r="N63" s="61" t="s">
        <v>800</v>
      </c>
      <c r="O63" s="163">
        <v>9854489008</v>
      </c>
      <c r="P63" s="85">
        <v>43671</v>
      </c>
      <c r="Q63" s="18" t="s">
        <v>115</v>
      </c>
      <c r="R63" s="52"/>
      <c r="S63" s="52"/>
      <c r="T63" s="80"/>
    </row>
    <row r="64" spans="1:20">
      <c r="A64" s="4">
        <v>60</v>
      </c>
      <c r="B64" s="17" t="s">
        <v>69</v>
      </c>
      <c r="C64" s="166" t="s">
        <v>625</v>
      </c>
      <c r="D64" s="18" t="s">
        <v>29</v>
      </c>
      <c r="E64" s="159">
        <v>250</v>
      </c>
      <c r="F64" s="52" t="s">
        <v>97</v>
      </c>
      <c r="G64" s="158">
        <v>43</v>
      </c>
      <c r="H64" s="158">
        <v>59</v>
      </c>
      <c r="I64" s="17">
        <f t="shared" si="0"/>
        <v>102</v>
      </c>
      <c r="J64" s="103">
        <v>7399801246</v>
      </c>
      <c r="K64" s="61" t="s">
        <v>408</v>
      </c>
      <c r="L64" s="61" t="s">
        <v>145</v>
      </c>
      <c r="M64" s="52"/>
      <c r="N64" s="61" t="s">
        <v>799</v>
      </c>
      <c r="O64" s="163">
        <v>9613583088</v>
      </c>
      <c r="P64" s="85">
        <v>43671</v>
      </c>
      <c r="Q64" s="18" t="s">
        <v>115</v>
      </c>
      <c r="R64" s="52"/>
      <c r="S64" s="52"/>
      <c r="T64" s="80"/>
    </row>
    <row r="65" spans="1:20">
      <c r="A65" s="4">
        <v>61</v>
      </c>
      <c r="B65" s="17" t="s">
        <v>69</v>
      </c>
      <c r="C65" s="166" t="s">
        <v>626</v>
      </c>
      <c r="D65" s="18" t="s">
        <v>29</v>
      </c>
      <c r="E65" s="159">
        <v>96</v>
      </c>
      <c r="F65" s="52" t="s">
        <v>97</v>
      </c>
      <c r="G65" s="158">
        <v>46</v>
      </c>
      <c r="H65" s="158">
        <v>62</v>
      </c>
      <c r="I65" s="17">
        <f t="shared" si="0"/>
        <v>108</v>
      </c>
      <c r="J65" s="103">
        <v>9577868444</v>
      </c>
      <c r="K65" s="61" t="s">
        <v>125</v>
      </c>
      <c r="L65" s="61" t="s">
        <v>145</v>
      </c>
      <c r="M65" s="52"/>
      <c r="N65" s="61" t="s">
        <v>800</v>
      </c>
      <c r="O65" s="163">
        <v>9854489008</v>
      </c>
      <c r="P65" s="85">
        <v>43671</v>
      </c>
      <c r="Q65" s="18" t="s">
        <v>115</v>
      </c>
      <c r="R65" s="52"/>
      <c r="S65" s="52"/>
      <c r="T65" s="80"/>
    </row>
    <row r="66" spans="1:20">
      <c r="A66" s="4">
        <v>62</v>
      </c>
      <c r="B66" s="17" t="s">
        <v>69</v>
      </c>
      <c r="C66" s="166" t="s">
        <v>627</v>
      </c>
      <c r="D66" s="18" t="s">
        <v>29</v>
      </c>
      <c r="E66" s="159">
        <v>95</v>
      </c>
      <c r="F66" s="52" t="s">
        <v>97</v>
      </c>
      <c r="G66" s="158">
        <v>25</v>
      </c>
      <c r="H66" s="158">
        <v>47</v>
      </c>
      <c r="I66" s="17">
        <f t="shared" si="0"/>
        <v>72</v>
      </c>
      <c r="J66" s="103">
        <v>7399927029</v>
      </c>
      <c r="K66" s="61" t="s">
        <v>408</v>
      </c>
      <c r="L66" s="61" t="s">
        <v>145</v>
      </c>
      <c r="M66" s="52"/>
      <c r="N66" s="61" t="s">
        <v>799</v>
      </c>
      <c r="O66" s="163">
        <v>9613583088</v>
      </c>
      <c r="P66" s="85">
        <v>43672</v>
      </c>
      <c r="Q66" s="18" t="s">
        <v>99</v>
      </c>
      <c r="R66" s="52"/>
      <c r="S66" s="52"/>
      <c r="T66" s="80"/>
    </row>
    <row r="67" spans="1:20">
      <c r="A67" s="4">
        <v>63</v>
      </c>
      <c r="B67" s="17" t="s">
        <v>69</v>
      </c>
      <c r="C67" s="171" t="s">
        <v>628</v>
      </c>
      <c r="D67" s="18" t="s">
        <v>29</v>
      </c>
      <c r="E67" s="159">
        <v>310</v>
      </c>
      <c r="F67" s="52" t="s">
        <v>97</v>
      </c>
      <c r="G67" s="158">
        <v>26</v>
      </c>
      <c r="H67" s="158">
        <v>40</v>
      </c>
      <c r="I67" s="17">
        <f t="shared" si="0"/>
        <v>66</v>
      </c>
      <c r="J67" s="103">
        <v>9854424755</v>
      </c>
      <c r="K67" s="61" t="s">
        <v>125</v>
      </c>
      <c r="L67" s="61" t="s">
        <v>145</v>
      </c>
      <c r="M67" s="52"/>
      <c r="N67" s="61" t="s">
        <v>800</v>
      </c>
      <c r="O67" s="163">
        <v>9854489008</v>
      </c>
      <c r="P67" s="85">
        <v>43672</v>
      </c>
      <c r="Q67" s="18" t="s">
        <v>99</v>
      </c>
      <c r="R67" s="52"/>
      <c r="S67" s="52"/>
      <c r="T67" s="80"/>
    </row>
    <row r="68" spans="1:20">
      <c r="A68" s="4">
        <v>64</v>
      </c>
      <c r="B68" s="17" t="s">
        <v>69</v>
      </c>
      <c r="C68" s="166" t="s">
        <v>629</v>
      </c>
      <c r="D68" s="18" t="s">
        <v>29</v>
      </c>
      <c r="E68" s="159">
        <v>487</v>
      </c>
      <c r="F68" s="52" t="s">
        <v>97</v>
      </c>
      <c r="G68" s="167">
        <v>33</v>
      </c>
      <c r="H68" s="167">
        <v>29</v>
      </c>
      <c r="I68" s="17">
        <f t="shared" si="0"/>
        <v>62</v>
      </c>
      <c r="J68" s="103">
        <v>8876307625</v>
      </c>
      <c r="K68" s="61" t="s">
        <v>408</v>
      </c>
      <c r="L68" s="61" t="s">
        <v>145</v>
      </c>
      <c r="M68" s="52"/>
      <c r="N68" s="61" t="s">
        <v>799</v>
      </c>
      <c r="O68" s="163">
        <v>9613583088</v>
      </c>
      <c r="P68" s="85">
        <v>43672</v>
      </c>
      <c r="Q68" s="18" t="s">
        <v>99</v>
      </c>
      <c r="R68" s="52"/>
      <c r="S68" s="52"/>
      <c r="T68" s="80"/>
    </row>
    <row r="69" spans="1:20">
      <c r="A69" s="4">
        <v>65</v>
      </c>
      <c r="B69" s="17" t="s">
        <v>69</v>
      </c>
      <c r="C69" s="166" t="s">
        <v>630</v>
      </c>
      <c r="D69" s="18" t="s">
        <v>29</v>
      </c>
      <c r="E69" s="159">
        <v>120</v>
      </c>
      <c r="F69" s="52" t="s">
        <v>97</v>
      </c>
      <c r="G69" s="158">
        <v>40</v>
      </c>
      <c r="H69" s="158">
        <v>76</v>
      </c>
      <c r="I69" s="17">
        <f t="shared" si="0"/>
        <v>116</v>
      </c>
      <c r="J69" s="103">
        <v>9854689682</v>
      </c>
      <c r="K69" s="61" t="s">
        <v>125</v>
      </c>
      <c r="L69" s="61" t="s">
        <v>221</v>
      </c>
      <c r="M69" s="163">
        <v>9678858323</v>
      </c>
      <c r="N69" s="18" t="s">
        <v>798</v>
      </c>
      <c r="O69" s="163">
        <v>9613267380</v>
      </c>
      <c r="P69" s="85">
        <v>43673</v>
      </c>
      <c r="Q69" s="18" t="s">
        <v>116</v>
      </c>
      <c r="R69" s="52"/>
      <c r="S69" s="52"/>
      <c r="T69" s="80"/>
    </row>
    <row r="70" spans="1:20">
      <c r="A70" s="4">
        <v>66</v>
      </c>
      <c r="B70" s="17" t="s">
        <v>69</v>
      </c>
      <c r="C70" s="166" t="s">
        <v>631</v>
      </c>
      <c r="D70" s="18" t="s">
        <v>29</v>
      </c>
      <c r="E70" s="159" t="s">
        <v>729</v>
      </c>
      <c r="F70" s="52" t="s">
        <v>97</v>
      </c>
      <c r="G70" s="158">
        <v>33</v>
      </c>
      <c r="H70" s="158">
        <v>65</v>
      </c>
      <c r="I70" s="17">
        <f t="shared" si="0"/>
        <v>98</v>
      </c>
      <c r="J70" s="103">
        <v>9435178195</v>
      </c>
      <c r="K70" s="61" t="s">
        <v>125</v>
      </c>
      <c r="L70" s="61" t="s">
        <v>221</v>
      </c>
      <c r="M70" s="163">
        <v>9678858323</v>
      </c>
      <c r="N70" s="18" t="s">
        <v>798</v>
      </c>
      <c r="O70" s="163">
        <v>9613267380</v>
      </c>
      <c r="P70" s="85">
        <v>43673</v>
      </c>
      <c r="Q70" s="18" t="s">
        <v>116</v>
      </c>
      <c r="R70" s="52"/>
      <c r="S70" s="52"/>
      <c r="T70" s="80"/>
    </row>
    <row r="71" spans="1:20">
      <c r="A71" s="4">
        <v>67</v>
      </c>
      <c r="B71" s="17" t="s">
        <v>69</v>
      </c>
      <c r="C71" s="171" t="s">
        <v>632</v>
      </c>
      <c r="D71" s="18" t="s">
        <v>29</v>
      </c>
      <c r="E71" s="159">
        <v>321</v>
      </c>
      <c r="F71" s="52" t="s">
        <v>97</v>
      </c>
      <c r="G71" s="158">
        <v>55</v>
      </c>
      <c r="H71" s="158">
        <v>93</v>
      </c>
      <c r="I71" s="17">
        <f t="shared" ref="I71:I164" si="1">+G71+H71</f>
        <v>148</v>
      </c>
      <c r="J71" s="103">
        <v>7399566308</v>
      </c>
      <c r="K71" s="61" t="s">
        <v>125</v>
      </c>
      <c r="L71" s="61" t="s">
        <v>221</v>
      </c>
      <c r="M71" s="163">
        <v>9678858323</v>
      </c>
      <c r="N71" s="18" t="s">
        <v>798</v>
      </c>
      <c r="O71" s="163">
        <v>9613267380</v>
      </c>
      <c r="P71" s="85">
        <v>43673</v>
      </c>
      <c r="Q71" s="18" t="s">
        <v>116</v>
      </c>
      <c r="R71" s="52"/>
      <c r="S71" s="52"/>
      <c r="T71" s="80"/>
    </row>
    <row r="72" spans="1:20">
      <c r="A72" s="4">
        <v>68</v>
      </c>
      <c r="B72" s="17" t="s">
        <v>69</v>
      </c>
      <c r="C72" s="166" t="s">
        <v>633</v>
      </c>
      <c r="D72" s="18" t="s">
        <v>29</v>
      </c>
      <c r="E72" s="159">
        <v>475</v>
      </c>
      <c r="F72" s="52" t="s">
        <v>97</v>
      </c>
      <c r="G72" s="158">
        <v>43</v>
      </c>
      <c r="H72" s="158">
        <v>56</v>
      </c>
      <c r="I72" s="17">
        <f t="shared" si="1"/>
        <v>99</v>
      </c>
      <c r="J72" s="103">
        <v>8749853400</v>
      </c>
      <c r="K72" s="61" t="s">
        <v>125</v>
      </c>
      <c r="L72" s="61" t="s">
        <v>221</v>
      </c>
      <c r="M72" s="163">
        <v>9678858323</v>
      </c>
      <c r="N72" s="18" t="s">
        <v>798</v>
      </c>
      <c r="O72" s="163">
        <v>9613267380</v>
      </c>
      <c r="P72" s="85">
        <v>43675</v>
      </c>
      <c r="Q72" s="18" t="s">
        <v>100</v>
      </c>
      <c r="R72" s="52"/>
      <c r="S72" s="52"/>
      <c r="T72" s="18"/>
    </row>
    <row r="73" spans="1:20">
      <c r="A73" s="4">
        <v>69</v>
      </c>
      <c r="B73" s="17" t="s">
        <v>69</v>
      </c>
      <c r="C73" s="166" t="s">
        <v>634</v>
      </c>
      <c r="D73" s="18" t="s">
        <v>29</v>
      </c>
      <c r="E73" s="159">
        <v>119</v>
      </c>
      <c r="F73" s="52" t="s">
        <v>97</v>
      </c>
      <c r="G73" s="158">
        <v>35</v>
      </c>
      <c r="H73" s="158">
        <v>56</v>
      </c>
      <c r="I73" s="17">
        <f t="shared" si="1"/>
        <v>91</v>
      </c>
      <c r="J73" s="103">
        <v>9854783563</v>
      </c>
      <c r="K73" s="61" t="s">
        <v>125</v>
      </c>
      <c r="L73" s="61" t="s">
        <v>221</v>
      </c>
      <c r="M73" s="163">
        <v>9678858323</v>
      </c>
      <c r="N73" s="18" t="s">
        <v>798</v>
      </c>
      <c r="O73" s="163">
        <v>9613267380</v>
      </c>
      <c r="P73" s="85">
        <v>43675</v>
      </c>
      <c r="Q73" s="18" t="s">
        <v>100</v>
      </c>
      <c r="R73" s="52"/>
      <c r="S73" s="52"/>
      <c r="T73" s="18"/>
    </row>
    <row r="74" spans="1:20">
      <c r="A74" s="4">
        <v>70</v>
      </c>
      <c r="B74" s="17" t="s">
        <v>69</v>
      </c>
      <c r="C74" s="166" t="s">
        <v>635</v>
      </c>
      <c r="D74" s="18" t="s">
        <v>29</v>
      </c>
      <c r="E74" s="159">
        <v>476</v>
      </c>
      <c r="F74" s="52" t="s">
        <v>97</v>
      </c>
      <c r="G74" s="158">
        <v>20</v>
      </c>
      <c r="H74" s="158">
        <v>22</v>
      </c>
      <c r="I74" s="17">
        <f t="shared" si="1"/>
        <v>42</v>
      </c>
      <c r="J74" s="103">
        <v>9577733103</v>
      </c>
      <c r="K74" s="61" t="s">
        <v>125</v>
      </c>
      <c r="L74" s="61" t="s">
        <v>221</v>
      </c>
      <c r="M74" s="163">
        <v>9678858323</v>
      </c>
      <c r="N74" s="18" t="s">
        <v>798</v>
      </c>
      <c r="O74" s="163">
        <v>9613267380</v>
      </c>
      <c r="P74" s="85">
        <v>43675</v>
      </c>
      <c r="Q74" s="18" t="s">
        <v>100</v>
      </c>
      <c r="R74" s="52"/>
      <c r="S74" s="52"/>
      <c r="T74" s="18"/>
    </row>
    <row r="75" spans="1:20">
      <c r="A75" s="4">
        <v>71</v>
      </c>
      <c r="B75" s="17" t="s">
        <v>69</v>
      </c>
      <c r="C75" s="166" t="s">
        <v>636</v>
      </c>
      <c r="D75" s="18" t="s">
        <v>29</v>
      </c>
      <c r="E75" s="159">
        <v>68</v>
      </c>
      <c r="F75" s="52" t="s">
        <v>97</v>
      </c>
      <c r="G75" s="158">
        <v>33</v>
      </c>
      <c r="H75" s="158">
        <v>49</v>
      </c>
      <c r="I75" s="17">
        <f t="shared" si="1"/>
        <v>82</v>
      </c>
      <c r="J75" s="103">
        <v>9613233687</v>
      </c>
      <c r="K75" s="61" t="s">
        <v>746</v>
      </c>
      <c r="L75" s="61" t="s">
        <v>747</v>
      </c>
      <c r="M75" s="169">
        <v>9678858323</v>
      </c>
      <c r="N75" s="61" t="s">
        <v>748</v>
      </c>
      <c r="O75" s="169">
        <v>9859757942</v>
      </c>
      <c r="P75" s="85">
        <v>43676</v>
      </c>
      <c r="Q75" s="18" t="s">
        <v>98</v>
      </c>
      <c r="R75" s="52"/>
      <c r="S75" s="52"/>
      <c r="T75" s="18"/>
    </row>
    <row r="76" spans="1:20">
      <c r="A76" s="4">
        <v>72</v>
      </c>
      <c r="B76" s="17" t="s">
        <v>69</v>
      </c>
      <c r="C76" s="166" t="s">
        <v>637</v>
      </c>
      <c r="D76" s="18" t="s">
        <v>29</v>
      </c>
      <c r="E76" s="159" t="s">
        <v>730</v>
      </c>
      <c r="F76" s="52" t="s">
        <v>97</v>
      </c>
      <c r="G76" s="158">
        <v>30</v>
      </c>
      <c r="H76" s="158">
        <v>53</v>
      </c>
      <c r="I76" s="17">
        <f t="shared" si="1"/>
        <v>83</v>
      </c>
      <c r="J76" s="103">
        <v>9577465918</v>
      </c>
      <c r="K76" s="61" t="s">
        <v>125</v>
      </c>
      <c r="L76" s="61" t="s">
        <v>749</v>
      </c>
      <c r="M76" s="169">
        <v>9678858323</v>
      </c>
      <c r="N76" s="61" t="s">
        <v>750</v>
      </c>
      <c r="O76" s="169">
        <v>9859208334</v>
      </c>
      <c r="P76" s="85">
        <v>43676</v>
      </c>
      <c r="Q76" s="18" t="s">
        <v>98</v>
      </c>
      <c r="R76" s="52"/>
      <c r="S76" s="52"/>
      <c r="T76" s="18"/>
    </row>
    <row r="77" spans="1:20">
      <c r="A77" s="4">
        <v>73</v>
      </c>
      <c r="B77" s="17" t="s">
        <v>69</v>
      </c>
      <c r="C77" s="166" t="s">
        <v>638</v>
      </c>
      <c r="D77" s="18" t="s">
        <v>29</v>
      </c>
      <c r="E77" s="159">
        <v>69</v>
      </c>
      <c r="F77" s="52" t="s">
        <v>97</v>
      </c>
      <c r="G77" s="158">
        <v>29</v>
      </c>
      <c r="H77" s="158">
        <v>36</v>
      </c>
      <c r="I77" s="17">
        <f t="shared" si="1"/>
        <v>65</v>
      </c>
      <c r="J77" s="103">
        <v>7399711776</v>
      </c>
      <c r="K77" s="72" t="s">
        <v>111</v>
      </c>
      <c r="L77" s="164" t="s">
        <v>749</v>
      </c>
      <c r="M77" s="169">
        <v>9678858323</v>
      </c>
      <c r="N77" s="72" t="s">
        <v>751</v>
      </c>
      <c r="O77" s="169">
        <v>9854588231</v>
      </c>
      <c r="P77" s="85">
        <v>43676</v>
      </c>
      <c r="Q77" s="18" t="s">
        <v>98</v>
      </c>
      <c r="R77" s="52"/>
      <c r="S77" s="52"/>
      <c r="T77" s="18"/>
    </row>
    <row r="78" spans="1:20">
      <c r="A78" s="4">
        <v>74</v>
      </c>
      <c r="B78" s="17" t="s">
        <v>69</v>
      </c>
      <c r="C78" s="171" t="s">
        <v>639</v>
      </c>
      <c r="D78" s="18" t="s">
        <v>29</v>
      </c>
      <c r="E78" s="159">
        <v>455</v>
      </c>
      <c r="F78" s="52" t="s">
        <v>97</v>
      </c>
      <c r="G78" s="158">
        <v>35</v>
      </c>
      <c r="H78" s="158">
        <v>53</v>
      </c>
      <c r="I78" s="17">
        <f t="shared" si="1"/>
        <v>88</v>
      </c>
      <c r="J78" s="103">
        <v>8751835464</v>
      </c>
      <c r="K78" s="61" t="s">
        <v>125</v>
      </c>
      <c r="L78" s="61" t="s">
        <v>749</v>
      </c>
      <c r="M78" s="169">
        <v>9678858323</v>
      </c>
      <c r="N78" s="61" t="s">
        <v>752</v>
      </c>
      <c r="O78" s="169">
        <v>9859491734</v>
      </c>
      <c r="P78" s="85">
        <v>43676</v>
      </c>
      <c r="Q78" s="18" t="s">
        <v>98</v>
      </c>
      <c r="R78" s="52"/>
      <c r="S78" s="52"/>
      <c r="T78" s="18"/>
    </row>
    <row r="79" spans="1:20">
      <c r="A79" s="4">
        <v>75</v>
      </c>
      <c r="B79" s="17" t="s">
        <v>69</v>
      </c>
      <c r="C79" s="166" t="s">
        <v>640</v>
      </c>
      <c r="D79" s="18" t="s">
        <v>29</v>
      </c>
      <c r="E79" s="159">
        <v>237</v>
      </c>
      <c r="F79" s="52" t="s">
        <v>97</v>
      </c>
      <c r="G79" s="158">
        <v>23</v>
      </c>
      <c r="H79" s="158">
        <v>48</v>
      </c>
      <c r="I79" s="17">
        <f t="shared" si="1"/>
        <v>71</v>
      </c>
      <c r="J79" s="103">
        <v>9859002385</v>
      </c>
      <c r="K79" s="61" t="s">
        <v>746</v>
      </c>
      <c r="L79" s="61" t="s">
        <v>747</v>
      </c>
      <c r="M79" s="169">
        <v>9678858323</v>
      </c>
      <c r="N79" s="61" t="s">
        <v>748</v>
      </c>
      <c r="O79" s="169">
        <v>9859757942</v>
      </c>
      <c r="P79" s="85">
        <v>43677</v>
      </c>
      <c r="Q79" s="18" t="s">
        <v>101</v>
      </c>
      <c r="R79" s="52"/>
      <c r="S79" s="52"/>
      <c r="T79" s="18"/>
    </row>
    <row r="80" spans="1:20">
      <c r="A80" s="4">
        <v>76</v>
      </c>
      <c r="B80" s="17" t="s">
        <v>69</v>
      </c>
      <c r="C80" s="171" t="s">
        <v>641</v>
      </c>
      <c r="D80" s="18" t="s">
        <v>29</v>
      </c>
      <c r="E80" s="159">
        <v>454</v>
      </c>
      <c r="F80" s="52" t="s">
        <v>97</v>
      </c>
      <c r="G80" s="158">
        <v>20</v>
      </c>
      <c r="H80" s="158">
        <v>43</v>
      </c>
      <c r="I80" s="17">
        <f t="shared" si="1"/>
        <v>63</v>
      </c>
      <c r="J80" s="103">
        <v>9613561733</v>
      </c>
      <c r="K80" s="61" t="s">
        <v>125</v>
      </c>
      <c r="L80" s="61" t="s">
        <v>749</v>
      </c>
      <c r="M80" s="169">
        <v>9678858323</v>
      </c>
      <c r="N80" s="61" t="s">
        <v>752</v>
      </c>
      <c r="O80" s="169">
        <v>9859491734</v>
      </c>
      <c r="P80" s="85">
        <v>43677</v>
      </c>
      <c r="Q80" s="18" t="s">
        <v>101</v>
      </c>
      <c r="R80" s="52"/>
      <c r="S80" s="52"/>
      <c r="T80" s="18"/>
    </row>
    <row r="81" spans="1:20">
      <c r="A81" s="4">
        <v>77</v>
      </c>
      <c r="B81" s="17" t="s">
        <v>70</v>
      </c>
      <c r="C81" s="166" t="s">
        <v>642</v>
      </c>
      <c r="D81" s="18" t="s">
        <v>29</v>
      </c>
      <c r="E81" s="159">
        <v>456</v>
      </c>
      <c r="F81" s="52" t="s">
        <v>97</v>
      </c>
      <c r="G81" s="158">
        <v>23</v>
      </c>
      <c r="H81" s="158">
        <v>53</v>
      </c>
      <c r="I81" s="17">
        <f t="shared" si="1"/>
        <v>76</v>
      </c>
      <c r="J81" s="103">
        <v>9859602959</v>
      </c>
      <c r="K81" s="61" t="s">
        <v>746</v>
      </c>
      <c r="L81" s="61" t="s">
        <v>747</v>
      </c>
      <c r="M81" s="169">
        <v>9678858323</v>
      </c>
      <c r="N81" s="61" t="s">
        <v>748</v>
      </c>
      <c r="O81" s="169">
        <v>9859757942</v>
      </c>
      <c r="P81" s="85">
        <v>43677</v>
      </c>
      <c r="Q81" s="18" t="s">
        <v>101</v>
      </c>
      <c r="R81" s="52"/>
      <c r="S81" s="52"/>
      <c r="T81" s="18"/>
    </row>
    <row r="82" spans="1:20">
      <c r="A82" s="4">
        <v>78</v>
      </c>
      <c r="B82" s="17" t="s">
        <v>70</v>
      </c>
      <c r="C82" s="166" t="s">
        <v>643</v>
      </c>
      <c r="D82" s="18" t="s">
        <v>29</v>
      </c>
      <c r="E82" s="159">
        <v>453</v>
      </c>
      <c r="F82" s="52" t="s">
        <v>97</v>
      </c>
      <c r="G82" s="158">
        <v>31</v>
      </c>
      <c r="H82" s="158">
        <v>49</v>
      </c>
      <c r="I82" s="17">
        <f t="shared" si="1"/>
        <v>80</v>
      </c>
      <c r="J82" s="103">
        <v>9854726029</v>
      </c>
      <c r="K82" s="61" t="s">
        <v>125</v>
      </c>
      <c r="L82" s="61" t="s">
        <v>749</v>
      </c>
      <c r="M82" s="169">
        <v>9678858323</v>
      </c>
      <c r="N82" s="61" t="s">
        <v>750</v>
      </c>
      <c r="O82" s="169">
        <v>9859208334</v>
      </c>
      <c r="P82" s="85">
        <v>43647</v>
      </c>
      <c r="Q82" s="81" t="s">
        <v>100</v>
      </c>
      <c r="R82" s="52"/>
      <c r="S82" s="52"/>
      <c r="T82" s="18"/>
    </row>
    <row r="83" spans="1:20">
      <c r="A83" s="4">
        <v>79</v>
      </c>
      <c r="B83" s="17" t="s">
        <v>70</v>
      </c>
      <c r="C83" s="171" t="s">
        <v>644</v>
      </c>
      <c r="D83" s="18" t="s">
        <v>29</v>
      </c>
      <c r="E83" s="159">
        <v>70</v>
      </c>
      <c r="F83" s="52" t="s">
        <v>97</v>
      </c>
      <c r="G83" s="158">
        <v>23</v>
      </c>
      <c r="H83" s="158">
        <v>28</v>
      </c>
      <c r="I83" s="17">
        <f t="shared" si="1"/>
        <v>51</v>
      </c>
      <c r="J83" s="103">
        <v>9859480104</v>
      </c>
      <c r="K83" s="72" t="s">
        <v>111</v>
      </c>
      <c r="L83" s="164" t="s">
        <v>749</v>
      </c>
      <c r="M83" s="169">
        <v>9678858323</v>
      </c>
      <c r="N83" s="72" t="s">
        <v>751</v>
      </c>
      <c r="O83" s="169">
        <v>9854588231</v>
      </c>
      <c r="P83" s="85">
        <v>43647</v>
      </c>
      <c r="Q83" s="81" t="s">
        <v>100</v>
      </c>
      <c r="R83" s="52"/>
      <c r="S83" s="52"/>
      <c r="T83" s="18"/>
    </row>
    <row r="84" spans="1:20">
      <c r="A84" s="4">
        <v>80</v>
      </c>
      <c r="B84" s="17" t="s">
        <v>70</v>
      </c>
      <c r="C84" s="166" t="s">
        <v>645</v>
      </c>
      <c r="D84" s="18" t="s">
        <v>29</v>
      </c>
      <c r="E84" s="159" t="s">
        <v>731</v>
      </c>
      <c r="F84" s="52" t="s">
        <v>97</v>
      </c>
      <c r="G84" s="167">
        <v>22</v>
      </c>
      <c r="H84" s="167">
        <v>24</v>
      </c>
      <c r="I84" s="17">
        <f t="shared" si="1"/>
        <v>46</v>
      </c>
      <c r="J84" s="103">
        <v>7399708227</v>
      </c>
      <c r="K84" s="61" t="s">
        <v>125</v>
      </c>
      <c r="L84" s="61" t="s">
        <v>749</v>
      </c>
      <c r="M84" s="169">
        <v>9678858323</v>
      </c>
      <c r="N84" s="61" t="s">
        <v>750</v>
      </c>
      <c r="O84" s="169">
        <v>9859208334</v>
      </c>
      <c r="P84" s="85">
        <v>43648</v>
      </c>
      <c r="Q84" s="81" t="s">
        <v>98</v>
      </c>
      <c r="R84" s="52"/>
      <c r="S84" s="52"/>
      <c r="T84" s="18"/>
    </row>
    <row r="85" spans="1:20">
      <c r="A85" s="4">
        <v>81</v>
      </c>
      <c r="B85" s="17" t="s">
        <v>70</v>
      </c>
      <c r="C85" s="171" t="s">
        <v>646</v>
      </c>
      <c r="D85" s="18" t="s">
        <v>29</v>
      </c>
      <c r="E85" s="159">
        <v>295</v>
      </c>
      <c r="F85" s="52" t="s">
        <v>97</v>
      </c>
      <c r="G85" s="167">
        <v>23</v>
      </c>
      <c r="H85" s="167">
        <v>21</v>
      </c>
      <c r="I85" s="17">
        <f t="shared" si="1"/>
        <v>44</v>
      </c>
      <c r="J85" s="103">
        <v>9854611346</v>
      </c>
      <c r="K85" s="72" t="s">
        <v>111</v>
      </c>
      <c r="L85" s="164" t="s">
        <v>749</v>
      </c>
      <c r="M85" s="169">
        <v>9678858323</v>
      </c>
      <c r="N85" s="72" t="s">
        <v>751</v>
      </c>
      <c r="O85" s="169">
        <v>9854588231</v>
      </c>
      <c r="P85" s="85">
        <v>43648</v>
      </c>
      <c r="Q85" s="81" t="s">
        <v>98</v>
      </c>
      <c r="R85" s="52"/>
      <c r="S85" s="52"/>
      <c r="T85" s="18"/>
    </row>
    <row r="86" spans="1:20">
      <c r="A86" s="4">
        <v>82</v>
      </c>
      <c r="B86" s="17" t="s">
        <v>70</v>
      </c>
      <c r="C86" s="166" t="s">
        <v>647</v>
      </c>
      <c r="D86" s="18" t="s">
        <v>29</v>
      </c>
      <c r="E86" s="159">
        <v>448</v>
      </c>
      <c r="F86" s="52" t="s">
        <v>97</v>
      </c>
      <c r="G86" s="168">
        <v>32</v>
      </c>
      <c r="H86" s="168">
        <v>48</v>
      </c>
      <c r="I86" s="17">
        <f t="shared" si="1"/>
        <v>80</v>
      </c>
      <c r="J86" s="103">
        <v>9859753295</v>
      </c>
      <c r="K86" s="61" t="s">
        <v>754</v>
      </c>
      <c r="L86" s="61" t="s">
        <v>821</v>
      </c>
      <c r="M86" s="163">
        <v>9864192506</v>
      </c>
      <c r="N86" s="61" t="s">
        <v>822</v>
      </c>
      <c r="O86" s="163">
        <v>9859451217</v>
      </c>
      <c r="P86" s="85">
        <v>43649</v>
      </c>
      <c r="Q86" s="81" t="s">
        <v>101</v>
      </c>
      <c r="R86" s="52"/>
      <c r="S86" s="52"/>
      <c r="T86" s="18"/>
    </row>
    <row r="87" spans="1:20">
      <c r="A87" s="4">
        <v>83</v>
      </c>
      <c r="B87" s="17" t="s">
        <v>70</v>
      </c>
      <c r="C87" s="166" t="s">
        <v>648</v>
      </c>
      <c r="D87" s="18" t="s">
        <v>29</v>
      </c>
      <c r="E87" s="159" t="s">
        <v>732</v>
      </c>
      <c r="F87" s="52" t="s">
        <v>97</v>
      </c>
      <c r="G87" s="158">
        <v>36</v>
      </c>
      <c r="H87" s="158">
        <v>59</v>
      </c>
      <c r="I87" s="17">
        <f t="shared" si="1"/>
        <v>95</v>
      </c>
      <c r="J87" s="103">
        <v>9859508814</v>
      </c>
      <c r="K87" s="61" t="s">
        <v>754</v>
      </c>
      <c r="L87" s="61" t="s">
        <v>821</v>
      </c>
      <c r="M87" s="163">
        <v>9864192506</v>
      </c>
      <c r="N87" s="61" t="s">
        <v>199</v>
      </c>
      <c r="O87" s="163">
        <v>9577881715</v>
      </c>
      <c r="P87" s="85">
        <v>43649</v>
      </c>
      <c r="Q87" s="81" t="s">
        <v>101</v>
      </c>
      <c r="R87" s="52"/>
      <c r="S87" s="52"/>
      <c r="T87" s="18"/>
    </row>
    <row r="88" spans="1:20">
      <c r="A88" s="4">
        <v>84</v>
      </c>
      <c r="B88" s="17" t="s">
        <v>70</v>
      </c>
      <c r="C88" s="171" t="s">
        <v>649</v>
      </c>
      <c r="D88" s="18" t="s">
        <v>29</v>
      </c>
      <c r="E88" s="159">
        <v>291</v>
      </c>
      <c r="F88" s="52" t="s">
        <v>97</v>
      </c>
      <c r="G88" s="158">
        <v>58</v>
      </c>
      <c r="H88" s="158">
        <v>72</v>
      </c>
      <c r="I88" s="17">
        <f t="shared" si="1"/>
        <v>130</v>
      </c>
      <c r="J88" s="103">
        <v>7399380535</v>
      </c>
      <c r="K88" s="61" t="s">
        <v>754</v>
      </c>
      <c r="L88" s="61" t="s">
        <v>821</v>
      </c>
      <c r="M88" s="163">
        <v>9864192506</v>
      </c>
      <c r="N88" s="61" t="s">
        <v>822</v>
      </c>
      <c r="O88" s="163">
        <v>9859451217</v>
      </c>
      <c r="P88" s="85">
        <v>43649</v>
      </c>
      <c r="Q88" s="81" t="s">
        <v>101</v>
      </c>
      <c r="R88" s="52"/>
      <c r="S88" s="52"/>
      <c r="T88" s="18"/>
    </row>
    <row r="89" spans="1:20">
      <c r="A89" s="4">
        <v>85</v>
      </c>
      <c r="B89" s="17" t="s">
        <v>70</v>
      </c>
      <c r="C89" s="166" t="s">
        <v>650</v>
      </c>
      <c r="D89" s="18" t="s">
        <v>29</v>
      </c>
      <c r="E89" s="159">
        <v>63</v>
      </c>
      <c r="F89" s="52" t="s">
        <v>97</v>
      </c>
      <c r="G89" s="158">
        <v>42</v>
      </c>
      <c r="H89" s="158">
        <v>51</v>
      </c>
      <c r="I89" s="17">
        <f t="shared" si="1"/>
        <v>93</v>
      </c>
      <c r="J89" s="103">
        <v>7399380535</v>
      </c>
      <c r="K89" s="61" t="s">
        <v>754</v>
      </c>
      <c r="L89" s="61" t="s">
        <v>821</v>
      </c>
      <c r="M89" s="163">
        <v>9864192506</v>
      </c>
      <c r="N89" s="61" t="s">
        <v>199</v>
      </c>
      <c r="O89" s="163">
        <v>9577881715</v>
      </c>
      <c r="P89" s="85">
        <v>43649</v>
      </c>
      <c r="Q89" s="81" t="s">
        <v>101</v>
      </c>
      <c r="R89" s="52"/>
      <c r="S89" s="52"/>
      <c r="T89" s="18"/>
    </row>
    <row r="90" spans="1:20">
      <c r="A90" s="4">
        <v>86</v>
      </c>
      <c r="B90" s="17" t="s">
        <v>70</v>
      </c>
      <c r="C90" s="166" t="s">
        <v>651</v>
      </c>
      <c r="D90" s="18" t="s">
        <v>29</v>
      </c>
      <c r="E90" s="159" t="s">
        <v>733</v>
      </c>
      <c r="F90" s="52" t="s">
        <v>97</v>
      </c>
      <c r="G90" s="158">
        <v>28</v>
      </c>
      <c r="H90" s="158">
        <v>54</v>
      </c>
      <c r="I90" s="17">
        <f t="shared" si="1"/>
        <v>82</v>
      </c>
      <c r="J90" s="103">
        <v>9854588664</v>
      </c>
      <c r="K90" s="61" t="s">
        <v>169</v>
      </c>
      <c r="L90" s="61" t="s">
        <v>121</v>
      </c>
      <c r="M90" s="163">
        <v>9401452431</v>
      </c>
      <c r="N90" s="61" t="s">
        <v>138</v>
      </c>
      <c r="O90" s="163">
        <v>9854444311</v>
      </c>
      <c r="P90" s="85">
        <v>43650</v>
      </c>
      <c r="Q90" s="81" t="s">
        <v>115</v>
      </c>
      <c r="R90" s="52"/>
      <c r="S90" s="52"/>
      <c r="T90" s="18"/>
    </row>
    <row r="91" spans="1:20">
      <c r="A91" s="4">
        <v>87</v>
      </c>
      <c r="B91" s="17" t="s">
        <v>70</v>
      </c>
      <c r="C91" s="171" t="s">
        <v>652</v>
      </c>
      <c r="D91" s="18" t="s">
        <v>29</v>
      </c>
      <c r="E91" s="159">
        <v>66</v>
      </c>
      <c r="F91" s="52" t="s">
        <v>97</v>
      </c>
      <c r="G91" s="158">
        <v>23</v>
      </c>
      <c r="H91" s="158">
        <v>54</v>
      </c>
      <c r="I91" s="17">
        <f t="shared" si="1"/>
        <v>77</v>
      </c>
      <c r="J91" s="103">
        <v>9859453796</v>
      </c>
      <c r="K91" s="61" t="s">
        <v>169</v>
      </c>
      <c r="L91" s="61" t="s">
        <v>121</v>
      </c>
      <c r="M91" s="163">
        <v>9864330398</v>
      </c>
      <c r="N91" s="61" t="s">
        <v>823</v>
      </c>
      <c r="O91" s="163">
        <v>9856621367</v>
      </c>
      <c r="P91" s="85">
        <v>43650</v>
      </c>
      <c r="Q91" s="81" t="s">
        <v>115</v>
      </c>
      <c r="R91" s="52"/>
      <c r="S91" s="52"/>
      <c r="T91" s="18"/>
    </row>
    <row r="92" spans="1:20">
      <c r="A92" s="4">
        <v>88</v>
      </c>
      <c r="B92" s="17" t="s">
        <v>70</v>
      </c>
      <c r="C92" s="171" t="s">
        <v>653</v>
      </c>
      <c r="D92" s="18" t="s">
        <v>29</v>
      </c>
      <c r="E92" s="159">
        <v>65</v>
      </c>
      <c r="F92" s="52" t="s">
        <v>97</v>
      </c>
      <c r="G92" s="158">
        <v>26</v>
      </c>
      <c r="H92" s="158">
        <v>51</v>
      </c>
      <c r="I92" s="17">
        <f t="shared" si="1"/>
        <v>77</v>
      </c>
      <c r="J92" s="103">
        <v>8486942236</v>
      </c>
      <c r="K92" s="61" t="s">
        <v>169</v>
      </c>
      <c r="L92" s="61" t="s">
        <v>121</v>
      </c>
      <c r="M92" s="163">
        <v>9401452431</v>
      </c>
      <c r="N92" s="61" t="s">
        <v>138</v>
      </c>
      <c r="O92" s="163">
        <v>9854444311</v>
      </c>
      <c r="P92" s="85">
        <v>43651</v>
      </c>
      <c r="Q92" s="81" t="s">
        <v>99</v>
      </c>
      <c r="R92" s="52"/>
      <c r="S92" s="52"/>
      <c r="T92" s="18"/>
    </row>
    <row r="93" spans="1:20">
      <c r="A93" s="4">
        <v>89</v>
      </c>
      <c r="B93" s="17" t="s">
        <v>70</v>
      </c>
      <c r="C93" s="166" t="s">
        <v>654</v>
      </c>
      <c r="D93" s="18" t="s">
        <v>29</v>
      </c>
      <c r="E93" s="159">
        <v>450</v>
      </c>
      <c r="F93" s="52" t="s">
        <v>97</v>
      </c>
      <c r="G93" s="168">
        <v>32</v>
      </c>
      <c r="H93" s="168">
        <v>48</v>
      </c>
      <c r="I93" s="17">
        <f t="shared" si="1"/>
        <v>80</v>
      </c>
      <c r="J93" s="103">
        <v>8749808869</v>
      </c>
      <c r="K93" s="61" t="s">
        <v>169</v>
      </c>
      <c r="L93" s="61" t="s">
        <v>121</v>
      </c>
      <c r="M93" s="163">
        <v>9864330398</v>
      </c>
      <c r="N93" s="61" t="s">
        <v>823</v>
      </c>
      <c r="O93" s="163">
        <v>9856621367</v>
      </c>
      <c r="P93" s="85">
        <v>43651</v>
      </c>
      <c r="Q93" s="81" t="s">
        <v>99</v>
      </c>
      <c r="R93" s="52"/>
      <c r="S93" s="52"/>
      <c r="T93" s="18"/>
    </row>
    <row r="94" spans="1:20">
      <c r="A94" s="4">
        <v>90</v>
      </c>
      <c r="B94" s="17" t="s">
        <v>70</v>
      </c>
      <c r="C94" s="166" t="s">
        <v>655</v>
      </c>
      <c r="D94" s="18" t="s">
        <v>29</v>
      </c>
      <c r="E94" s="159">
        <v>451</v>
      </c>
      <c r="F94" s="52" t="s">
        <v>97</v>
      </c>
      <c r="G94" s="158">
        <v>36</v>
      </c>
      <c r="H94" s="158">
        <v>59</v>
      </c>
      <c r="I94" s="17">
        <f t="shared" si="1"/>
        <v>95</v>
      </c>
      <c r="J94" s="103">
        <v>9613071181</v>
      </c>
      <c r="K94" s="61" t="s">
        <v>169</v>
      </c>
      <c r="L94" s="61" t="s">
        <v>121</v>
      </c>
      <c r="M94" s="163">
        <v>9401452431</v>
      </c>
      <c r="N94" s="61" t="s">
        <v>138</v>
      </c>
      <c r="O94" s="163">
        <v>9854444311</v>
      </c>
      <c r="P94" s="85">
        <v>43652</v>
      </c>
      <c r="Q94" s="81" t="s">
        <v>116</v>
      </c>
      <c r="R94" s="52"/>
      <c r="S94" s="52"/>
      <c r="T94" s="18"/>
    </row>
    <row r="95" spans="1:20">
      <c r="A95" s="4">
        <v>91</v>
      </c>
      <c r="B95" s="17" t="s">
        <v>70</v>
      </c>
      <c r="C95" s="171" t="s">
        <v>656</v>
      </c>
      <c r="D95" s="18" t="s">
        <v>29</v>
      </c>
      <c r="E95" s="159">
        <v>293</v>
      </c>
      <c r="F95" s="52" t="s">
        <v>97</v>
      </c>
      <c r="G95" s="158">
        <v>58</v>
      </c>
      <c r="H95" s="158">
        <v>72</v>
      </c>
      <c r="I95" s="17">
        <f t="shared" si="1"/>
        <v>130</v>
      </c>
      <c r="J95" s="103">
        <v>9577875371</v>
      </c>
      <c r="K95" s="61" t="s">
        <v>169</v>
      </c>
      <c r="L95" s="61" t="s">
        <v>121</v>
      </c>
      <c r="M95" s="163">
        <v>9864330398</v>
      </c>
      <c r="N95" s="61" t="s">
        <v>823</v>
      </c>
      <c r="O95" s="163">
        <v>9856621367</v>
      </c>
      <c r="P95" s="85">
        <v>43652</v>
      </c>
      <c r="Q95" s="81" t="s">
        <v>116</v>
      </c>
      <c r="R95" s="52"/>
      <c r="S95" s="52"/>
      <c r="T95" s="18"/>
    </row>
    <row r="96" spans="1:20">
      <c r="A96" s="4">
        <v>92</v>
      </c>
      <c r="B96" s="17" t="s">
        <v>70</v>
      </c>
      <c r="C96" s="166" t="s">
        <v>657</v>
      </c>
      <c r="D96" s="18" t="s">
        <v>29</v>
      </c>
      <c r="E96" s="159">
        <v>64</v>
      </c>
      <c r="F96" s="52" t="s">
        <v>97</v>
      </c>
      <c r="G96" s="168">
        <v>32</v>
      </c>
      <c r="H96" s="168">
        <v>48</v>
      </c>
      <c r="I96" s="17">
        <f t="shared" si="1"/>
        <v>80</v>
      </c>
      <c r="J96" s="103">
        <v>9132294737</v>
      </c>
      <c r="K96" s="61" t="s">
        <v>824</v>
      </c>
      <c r="L96" s="126" t="s">
        <v>121</v>
      </c>
      <c r="M96" s="163">
        <v>9859041338</v>
      </c>
      <c r="N96" s="61" t="s">
        <v>825</v>
      </c>
      <c r="O96" s="163">
        <v>9613745554</v>
      </c>
      <c r="P96" s="85">
        <v>43654</v>
      </c>
      <c r="Q96" s="81" t="s">
        <v>100</v>
      </c>
      <c r="R96" s="52"/>
      <c r="S96" s="52"/>
      <c r="T96" s="18"/>
    </row>
    <row r="97" spans="1:20">
      <c r="A97" s="4">
        <v>93</v>
      </c>
      <c r="B97" s="17" t="s">
        <v>70</v>
      </c>
      <c r="C97" s="171" t="s">
        <v>658</v>
      </c>
      <c r="D97" s="18" t="s">
        <v>29</v>
      </c>
      <c r="E97" s="159">
        <v>292</v>
      </c>
      <c r="F97" s="52" t="s">
        <v>97</v>
      </c>
      <c r="G97" s="158">
        <v>36</v>
      </c>
      <c r="H97" s="158">
        <v>59</v>
      </c>
      <c r="I97" s="17">
        <f t="shared" si="1"/>
        <v>95</v>
      </c>
      <c r="J97" s="103">
        <v>9854385529</v>
      </c>
      <c r="K97" s="61" t="s">
        <v>824</v>
      </c>
      <c r="L97" s="126" t="s">
        <v>121</v>
      </c>
      <c r="M97" s="163">
        <v>9859041338</v>
      </c>
      <c r="N97" s="61" t="s">
        <v>825</v>
      </c>
      <c r="O97" s="163">
        <v>9613745554</v>
      </c>
      <c r="P97" s="85">
        <v>43654</v>
      </c>
      <c r="Q97" s="81" t="s">
        <v>100</v>
      </c>
      <c r="R97" s="52"/>
      <c r="S97" s="52"/>
      <c r="T97" s="18"/>
    </row>
    <row r="98" spans="1:20">
      <c r="A98" s="4">
        <v>94</v>
      </c>
      <c r="B98" s="17" t="s">
        <v>70</v>
      </c>
      <c r="C98" s="166" t="s">
        <v>659</v>
      </c>
      <c r="D98" s="18" t="s">
        <v>29</v>
      </c>
      <c r="E98" s="159">
        <v>449</v>
      </c>
      <c r="F98" s="52" t="s">
        <v>97</v>
      </c>
      <c r="G98" s="158">
        <v>58</v>
      </c>
      <c r="H98" s="158">
        <v>72</v>
      </c>
      <c r="I98" s="17">
        <f t="shared" si="1"/>
        <v>130</v>
      </c>
      <c r="J98" s="103">
        <v>9859479020</v>
      </c>
      <c r="K98" s="61" t="s">
        <v>824</v>
      </c>
      <c r="L98" s="126" t="s">
        <v>121</v>
      </c>
      <c r="M98" s="163">
        <v>9859041338</v>
      </c>
      <c r="N98" s="61" t="s">
        <v>825</v>
      </c>
      <c r="O98" s="163">
        <v>9613745554</v>
      </c>
      <c r="P98" s="85">
        <v>43654</v>
      </c>
      <c r="Q98" s="81" t="s">
        <v>100</v>
      </c>
      <c r="R98" s="52"/>
      <c r="S98" s="52"/>
      <c r="T98" s="18"/>
    </row>
    <row r="99" spans="1:20">
      <c r="A99" s="4">
        <v>95</v>
      </c>
      <c r="B99" s="17" t="s">
        <v>70</v>
      </c>
      <c r="C99" s="166" t="s">
        <v>660</v>
      </c>
      <c r="D99" s="18" t="s">
        <v>29</v>
      </c>
      <c r="E99" s="159">
        <v>466</v>
      </c>
      <c r="F99" s="52" t="s">
        <v>97</v>
      </c>
      <c r="G99" s="158">
        <v>42</v>
      </c>
      <c r="H99" s="158">
        <v>51</v>
      </c>
      <c r="I99" s="17">
        <f t="shared" si="1"/>
        <v>93</v>
      </c>
      <c r="J99" s="103">
        <v>9613059527</v>
      </c>
      <c r="K99" s="61" t="s">
        <v>824</v>
      </c>
      <c r="L99" s="61" t="s">
        <v>121</v>
      </c>
      <c r="M99" s="163">
        <v>9401452431</v>
      </c>
      <c r="N99" s="61" t="s">
        <v>827</v>
      </c>
      <c r="O99" s="163">
        <v>9613623187</v>
      </c>
      <c r="P99" s="85">
        <v>43655</v>
      </c>
      <c r="Q99" s="81" t="s">
        <v>98</v>
      </c>
      <c r="R99" s="52"/>
      <c r="S99" s="52"/>
      <c r="T99" s="18"/>
    </row>
    <row r="100" spans="1:20">
      <c r="A100" s="4">
        <v>96</v>
      </c>
      <c r="B100" s="17" t="s">
        <v>70</v>
      </c>
      <c r="C100" s="171" t="s">
        <v>661</v>
      </c>
      <c r="D100" s="18" t="s">
        <v>29</v>
      </c>
      <c r="E100" s="159">
        <v>290</v>
      </c>
      <c r="F100" s="52" t="s">
        <v>97</v>
      </c>
      <c r="G100" s="158">
        <v>28</v>
      </c>
      <c r="H100" s="158">
        <v>54</v>
      </c>
      <c r="I100" s="17">
        <f t="shared" si="1"/>
        <v>82</v>
      </c>
      <c r="J100" s="103">
        <v>7399695220</v>
      </c>
      <c r="K100" s="61" t="s">
        <v>169</v>
      </c>
      <c r="L100" s="61" t="s">
        <v>826</v>
      </c>
      <c r="M100" s="163">
        <v>9508633480</v>
      </c>
      <c r="N100" s="61" t="s">
        <v>828</v>
      </c>
      <c r="O100" s="163">
        <v>9613957652</v>
      </c>
      <c r="P100" s="85">
        <v>43655</v>
      </c>
      <c r="Q100" s="81" t="s">
        <v>98</v>
      </c>
      <c r="R100" s="52"/>
      <c r="S100" s="52"/>
      <c r="T100" s="18"/>
    </row>
    <row r="101" spans="1:20">
      <c r="A101" s="4">
        <v>97</v>
      </c>
      <c r="B101" s="17" t="s">
        <v>70</v>
      </c>
      <c r="C101" s="58" t="s">
        <v>506</v>
      </c>
      <c r="D101" s="18" t="s">
        <v>29</v>
      </c>
      <c r="E101" s="59">
        <v>62</v>
      </c>
      <c r="F101" s="52" t="s">
        <v>97</v>
      </c>
      <c r="G101" s="59">
        <v>59</v>
      </c>
      <c r="H101" s="59">
        <v>56</v>
      </c>
      <c r="I101" s="17">
        <f t="shared" si="1"/>
        <v>115</v>
      </c>
      <c r="J101" s="170">
        <v>9577580588</v>
      </c>
      <c r="K101" s="18" t="s">
        <v>508</v>
      </c>
      <c r="L101" s="18" t="s">
        <v>509</v>
      </c>
      <c r="M101" s="52">
        <v>9864330398</v>
      </c>
      <c r="N101" s="18" t="s">
        <v>510</v>
      </c>
      <c r="O101" s="52">
        <v>9613623187</v>
      </c>
      <c r="P101" s="85">
        <v>43655</v>
      </c>
      <c r="Q101" s="81" t="s">
        <v>98</v>
      </c>
      <c r="R101" s="52"/>
      <c r="S101" s="52"/>
      <c r="T101" s="18"/>
    </row>
    <row r="102" spans="1:20">
      <c r="A102" s="4">
        <v>98</v>
      </c>
      <c r="B102" s="17" t="s">
        <v>70</v>
      </c>
      <c r="C102" s="171" t="s">
        <v>662</v>
      </c>
      <c r="D102" s="18" t="s">
        <v>29</v>
      </c>
      <c r="E102" s="159">
        <v>452</v>
      </c>
      <c r="F102" s="52" t="s">
        <v>97</v>
      </c>
      <c r="G102" s="158">
        <v>23</v>
      </c>
      <c r="H102" s="158">
        <v>54</v>
      </c>
      <c r="I102" s="17">
        <f t="shared" si="1"/>
        <v>77</v>
      </c>
      <c r="J102" s="103">
        <v>7399695220</v>
      </c>
      <c r="K102" s="61" t="s">
        <v>169</v>
      </c>
      <c r="L102" s="61" t="s">
        <v>121</v>
      </c>
      <c r="M102" s="163">
        <v>9859041338</v>
      </c>
      <c r="N102" s="61" t="s">
        <v>829</v>
      </c>
      <c r="O102" s="163">
        <v>7399370551</v>
      </c>
      <c r="P102" s="85">
        <v>43656</v>
      </c>
      <c r="Q102" s="81" t="s">
        <v>101</v>
      </c>
      <c r="R102" s="52"/>
      <c r="S102" s="52"/>
      <c r="T102" s="18"/>
    </row>
    <row r="103" spans="1:20">
      <c r="A103" s="4">
        <v>99</v>
      </c>
      <c r="B103" s="17" t="s">
        <v>70</v>
      </c>
      <c r="C103" s="166" t="s">
        <v>663</v>
      </c>
      <c r="D103" s="18" t="s">
        <v>29</v>
      </c>
      <c r="E103" s="159" t="s">
        <v>734</v>
      </c>
      <c r="F103" s="52" t="s">
        <v>97</v>
      </c>
      <c r="G103" s="158">
        <v>26</v>
      </c>
      <c r="H103" s="158">
        <v>51</v>
      </c>
      <c r="I103" s="17">
        <f t="shared" si="1"/>
        <v>77</v>
      </c>
      <c r="J103" s="103">
        <v>9854219508</v>
      </c>
      <c r="K103" s="72" t="s">
        <v>169</v>
      </c>
      <c r="L103" s="164" t="s">
        <v>121</v>
      </c>
      <c r="M103" s="163">
        <v>9859041338</v>
      </c>
      <c r="N103" s="72" t="s">
        <v>200</v>
      </c>
      <c r="O103" s="163">
        <v>9854917274</v>
      </c>
      <c r="P103" s="85">
        <v>43656</v>
      </c>
      <c r="Q103" s="81" t="s">
        <v>101</v>
      </c>
      <c r="R103" s="52"/>
      <c r="S103" s="52"/>
      <c r="T103" s="18"/>
    </row>
    <row r="104" spans="1:20">
      <c r="A104" s="4">
        <v>100</v>
      </c>
      <c r="B104" s="17" t="s">
        <v>70</v>
      </c>
      <c r="C104" s="166" t="s">
        <v>664</v>
      </c>
      <c r="D104" s="18" t="s">
        <v>29</v>
      </c>
      <c r="E104" s="159">
        <v>67</v>
      </c>
      <c r="F104" s="52" t="s">
        <v>97</v>
      </c>
      <c r="G104" s="168">
        <v>32</v>
      </c>
      <c r="H104" s="168">
        <v>48</v>
      </c>
      <c r="I104" s="17">
        <f t="shared" si="1"/>
        <v>80</v>
      </c>
      <c r="J104" s="103">
        <v>8753034878</v>
      </c>
      <c r="K104" s="61" t="s">
        <v>169</v>
      </c>
      <c r="L104" s="61" t="s">
        <v>121</v>
      </c>
      <c r="M104" s="163">
        <v>9859041338</v>
      </c>
      <c r="N104" s="61" t="s">
        <v>829</v>
      </c>
      <c r="O104" s="163">
        <v>7399370551</v>
      </c>
      <c r="P104" s="85">
        <v>43656</v>
      </c>
      <c r="Q104" s="81" t="s">
        <v>101</v>
      </c>
      <c r="R104" s="52"/>
      <c r="S104" s="52"/>
      <c r="T104" s="18"/>
    </row>
    <row r="105" spans="1:20">
      <c r="A105" s="4">
        <v>101</v>
      </c>
      <c r="B105" s="17" t="s">
        <v>70</v>
      </c>
      <c r="C105" s="166" t="s">
        <v>665</v>
      </c>
      <c r="D105" s="18" t="s">
        <v>29</v>
      </c>
      <c r="E105" s="159" t="s">
        <v>735</v>
      </c>
      <c r="F105" s="52" t="s">
        <v>97</v>
      </c>
      <c r="G105" s="158">
        <v>36</v>
      </c>
      <c r="H105" s="158">
        <v>59</v>
      </c>
      <c r="I105" s="17">
        <f t="shared" si="1"/>
        <v>95</v>
      </c>
      <c r="J105" s="103">
        <v>9613744572</v>
      </c>
      <c r="K105" s="72" t="s">
        <v>169</v>
      </c>
      <c r="L105" s="164" t="s">
        <v>121</v>
      </c>
      <c r="M105" s="163">
        <v>9859041338</v>
      </c>
      <c r="N105" s="72" t="s">
        <v>200</v>
      </c>
      <c r="O105" s="163">
        <v>9854917274</v>
      </c>
      <c r="P105" s="85">
        <v>43657</v>
      </c>
      <c r="Q105" s="81" t="s">
        <v>115</v>
      </c>
      <c r="R105" s="52"/>
      <c r="S105" s="52"/>
      <c r="T105" s="18"/>
    </row>
    <row r="106" spans="1:20">
      <c r="A106" s="4">
        <v>102</v>
      </c>
      <c r="B106" s="17" t="s">
        <v>70</v>
      </c>
      <c r="C106" s="171" t="s">
        <v>666</v>
      </c>
      <c r="D106" s="18" t="s">
        <v>29</v>
      </c>
      <c r="E106" s="159">
        <v>294</v>
      </c>
      <c r="F106" s="52" t="s">
        <v>97</v>
      </c>
      <c r="G106" s="158">
        <v>58</v>
      </c>
      <c r="H106" s="158">
        <v>72</v>
      </c>
      <c r="I106" s="17">
        <f t="shared" si="1"/>
        <v>130</v>
      </c>
      <c r="J106" s="103">
        <v>9854381865</v>
      </c>
      <c r="K106" s="61" t="s">
        <v>169</v>
      </c>
      <c r="L106" s="61" t="s">
        <v>121</v>
      </c>
      <c r="M106" s="163">
        <v>9859041338</v>
      </c>
      <c r="N106" s="61" t="s">
        <v>829</v>
      </c>
      <c r="O106" s="163">
        <v>7399370551</v>
      </c>
      <c r="P106" s="85">
        <v>43657</v>
      </c>
      <c r="Q106" s="81" t="s">
        <v>115</v>
      </c>
      <c r="R106" s="52"/>
      <c r="S106" s="52"/>
      <c r="T106" s="18"/>
    </row>
    <row r="107" spans="1:20">
      <c r="A107" s="4">
        <v>103</v>
      </c>
      <c r="B107" s="17" t="s">
        <v>70</v>
      </c>
      <c r="C107" s="166" t="s">
        <v>667</v>
      </c>
      <c r="D107" s="18" t="s">
        <v>29</v>
      </c>
      <c r="E107" s="159" t="s">
        <v>736</v>
      </c>
      <c r="F107" s="52" t="s">
        <v>97</v>
      </c>
      <c r="G107" s="158">
        <v>42</v>
      </c>
      <c r="H107" s="158">
        <v>51</v>
      </c>
      <c r="I107" s="17">
        <f t="shared" si="1"/>
        <v>93</v>
      </c>
      <c r="J107" s="103">
        <v>7399341706</v>
      </c>
      <c r="K107" s="72" t="s">
        <v>169</v>
      </c>
      <c r="L107" s="164" t="s">
        <v>121</v>
      </c>
      <c r="M107" s="163">
        <v>9859041338</v>
      </c>
      <c r="N107" s="72" t="s">
        <v>200</v>
      </c>
      <c r="O107" s="163">
        <v>9854917274</v>
      </c>
      <c r="P107" s="85">
        <v>43657</v>
      </c>
      <c r="Q107" s="81" t="s">
        <v>115</v>
      </c>
      <c r="R107" s="52"/>
      <c r="S107" s="52"/>
      <c r="T107" s="18"/>
    </row>
    <row r="108" spans="1:20">
      <c r="A108" s="4">
        <v>104</v>
      </c>
      <c r="B108" s="17" t="s">
        <v>70</v>
      </c>
      <c r="C108" s="171" t="s">
        <v>668</v>
      </c>
      <c r="D108" s="18" t="s">
        <v>29</v>
      </c>
      <c r="E108" s="159">
        <v>296</v>
      </c>
      <c r="F108" s="52" t="s">
        <v>97</v>
      </c>
      <c r="G108" s="168">
        <v>32</v>
      </c>
      <c r="H108" s="168">
        <v>48</v>
      </c>
      <c r="I108" s="17">
        <f t="shared" si="1"/>
        <v>80</v>
      </c>
      <c r="J108" s="103">
        <v>9854230111</v>
      </c>
      <c r="K108" s="61" t="s">
        <v>830</v>
      </c>
      <c r="L108" s="61" t="s">
        <v>831</v>
      </c>
      <c r="M108" s="163">
        <v>9707767325</v>
      </c>
      <c r="N108" s="61" t="s">
        <v>833</v>
      </c>
      <c r="O108" s="163">
        <v>9854351782</v>
      </c>
      <c r="P108" s="85">
        <v>43658</v>
      </c>
      <c r="Q108" s="81" t="s">
        <v>99</v>
      </c>
      <c r="R108" s="52"/>
      <c r="S108" s="52"/>
      <c r="T108" s="18"/>
    </row>
    <row r="109" spans="1:20">
      <c r="A109" s="4">
        <v>105</v>
      </c>
      <c r="B109" s="17" t="s">
        <v>70</v>
      </c>
      <c r="C109" s="166" t="s">
        <v>669</v>
      </c>
      <c r="D109" s="18" t="s">
        <v>29</v>
      </c>
      <c r="E109" s="159">
        <v>457</v>
      </c>
      <c r="F109" s="52" t="s">
        <v>97</v>
      </c>
      <c r="G109" s="158">
        <v>36</v>
      </c>
      <c r="H109" s="158">
        <v>59</v>
      </c>
      <c r="I109" s="17">
        <f t="shared" si="1"/>
        <v>95</v>
      </c>
      <c r="J109" s="103">
        <v>8876795023</v>
      </c>
      <c r="K109" s="61" t="s">
        <v>830</v>
      </c>
      <c r="L109" s="61" t="s">
        <v>832</v>
      </c>
      <c r="M109" s="163">
        <v>9435385886</v>
      </c>
      <c r="N109" s="61" t="s">
        <v>834</v>
      </c>
      <c r="O109" s="163">
        <v>9957337526</v>
      </c>
      <c r="P109" s="85">
        <v>43658</v>
      </c>
      <c r="Q109" s="81" t="s">
        <v>99</v>
      </c>
      <c r="R109" s="52"/>
      <c r="S109" s="52"/>
      <c r="T109" s="18"/>
    </row>
    <row r="110" spans="1:20">
      <c r="A110" s="4">
        <v>106</v>
      </c>
      <c r="B110" s="17" t="s">
        <v>70</v>
      </c>
      <c r="C110" s="171" t="s">
        <v>670</v>
      </c>
      <c r="D110" s="18" t="s">
        <v>29</v>
      </c>
      <c r="E110" s="159">
        <v>71</v>
      </c>
      <c r="F110" s="52" t="s">
        <v>97</v>
      </c>
      <c r="G110" s="158">
        <v>58</v>
      </c>
      <c r="H110" s="158">
        <v>72</v>
      </c>
      <c r="I110" s="17">
        <f t="shared" si="1"/>
        <v>130</v>
      </c>
      <c r="J110" s="103">
        <v>7399927304</v>
      </c>
      <c r="K110" s="61" t="s">
        <v>830</v>
      </c>
      <c r="L110" s="61" t="s">
        <v>831</v>
      </c>
      <c r="M110" s="163">
        <v>9707767325</v>
      </c>
      <c r="N110" s="61" t="s">
        <v>833</v>
      </c>
      <c r="O110" s="163">
        <v>9854351782</v>
      </c>
      <c r="P110" s="85">
        <v>43659</v>
      </c>
      <c r="Q110" s="81" t="s">
        <v>116</v>
      </c>
      <c r="R110" s="52"/>
      <c r="S110" s="52"/>
      <c r="T110" s="18"/>
    </row>
    <row r="111" spans="1:20">
      <c r="A111" s="4">
        <v>107</v>
      </c>
      <c r="B111" s="17" t="s">
        <v>70</v>
      </c>
      <c r="C111" s="166" t="s">
        <v>671</v>
      </c>
      <c r="D111" s="18" t="s">
        <v>29</v>
      </c>
      <c r="E111" s="159" t="s">
        <v>737</v>
      </c>
      <c r="F111" s="52" t="s">
        <v>97</v>
      </c>
      <c r="G111" s="158">
        <v>42</v>
      </c>
      <c r="H111" s="158">
        <v>51</v>
      </c>
      <c r="I111" s="17">
        <f t="shared" si="1"/>
        <v>93</v>
      </c>
      <c r="J111" s="103">
        <v>9678136156</v>
      </c>
      <c r="K111" s="61" t="s">
        <v>830</v>
      </c>
      <c r="L111" s="61" t="s">
        <v>831</v>
      </c>
      <c r="M111" s="163">
        <v>9707767325</v>
      </c>
      <c r="N111" s="61" t="s">
        <v>833</v>
      </c>
      <c r="O111" s="163">
        <v>9854351782</v>
      </c>
      <c r="P111" s="85">
        <v>43659</v>
      </c>
      <c r="Q111" s="81" t="s">
        <v>116</v>
      </c>
      <c r="R111" s="52"/>
      <c r="S111" s="52"/>
      <c r="T111" s="18"/>
    </row>
    <row r="112" spans="1:20">
      <c r="A112" s="4">
        <v>108</v>
      </c>
      <c r="B112" s="17" t="s">
        <v>70</v>
      </c>
      <c r="C112" s="166" t="s">
        <v>672</v>
      </c>
      <c r="D112" s="18" t="s">
        <v>29</v>
      </c>
      <c r="E112" s="159">
        <v>458</v>
      </c>
      <c r="F112" s="52" t="s">
        <v>97</v>
      </c>
      <c r="G112" s="158">
        <v>28</v>
      </c>
      <c r="H112" s="158">
        <v>54</v>
      </c>
      <c r="I112" s="17">
        <f t="shared" si="1"/>
        <v>82</v>
      </c>
      <c r="J112" s="103">
        <v>8876724635</v>
      </c>
      <c r="K112" s="61" t="s">
        <v>830</v>
      </c>
      <c r="L112" s="61" t="s">
        <v>832</v>
      </c>
      <c r="M112" s="163">
        <v>9435385886</v>
      </c>
      <c r="N112" s="61" t="s">
        <v>834</v>
      </c>
      <c r="O112" s="163">
        <v>9957337526</v>
      </c>
      <c r="P112" s="85">
        <v>43659</v>
      </c>
      <c r="Q112" s="81" t="s">
        <v>116</v>
      </c>
      <c r="R112" s="52"/>
      <c r="S112" s="52"/>
      <c r="T112" s="18"/>
    </row>
    <row r="113" spans="1:20">
      <c r="A113" s="4">
        <v>109</v>
      </c>
      <c r="B113" s="17" t="s">
        <v>70</v>
      </c>
      <c r="C113" s="166" t="s">
        <v>673</v>
      </c>
      <c r="D113" s="18" t="s">
        <v>29</v>
      </c>
      <c r="E113" s="159">
        <v>491</v>
      </c>
      <c r="F113" s="52" t="s">
        <v>97</v>
      </c>
      <c r="G113" s="158">
        <v>23</v>
      </c>
      <c r="H113" s="158">
        <v>54</v>
      </c>
      <c r="I113" s="17">
        <f t="shared" si="1"/>
        <v>77</v>
      </c>
      <c r="J113" s="103">
        <v>8749972543</v>
      </c>
      <c r="K113" s="61" t="s">
        <v>542</v>
      </c>
      <c r="L113" s="61" t="s">
        <v>760</v>
      </c>
      <c r="M113" s="163">
        <v>9954083191</v>
      </c>
      <c r="N113" s="61" t="s">
        <v>527</v>
      </c>
      <c r="O113" s="163">
        <v>9854956012</v>
      </c>
      <c r="P113" s="85">
        <v>43661</v>
      </c>
      <c r="Q113" s="81" t="s">
        <v>100</v>
      </c>
      <c r="R113" s="52"/>
      <c r="S113" s="52"/>
      <c r="T113" s="18"/>
    </row>
    <row r="114" spans="1:20">
      <c r="A114" s="4">
        <v>110</v>
      </c>
      <c r="B114" s="17" t="s">
        <v>70</v>
      </c>
      <c r="C114" s="171" t="s">
        <v>674</v>
      </c>
      <c r="D114" s="18" t="s">
        <v>29</v>
      </c>
      <c r="E114" s="159">
        <v>99</v>
      </c>
      <c r="F114" s="52" t="s">
        <v>97</v>
      </c>
      <c r="G114" s="158">
        <v>26</v>
      </c>
      <c r="H114" s="158">
        <v>51</v>
      </c>
      <c r="I114" s="17">
        <f t="shared" si="1"/>
        <v>77</v>
      </c>
      <c r="J114" s="103">
        <v>8749972543</v>
      </c>
      <c r="K114" s="61" t="s">
        <v>542</v>
      </c>
      <c r="L114" s="61" t="s">
        <v>760</v>
      </c>
      <c r="M114" s="163">
        <v>9954083191</v>
      </c>
      <c r="N114" s="61" t="s">
        <v>761</v>
      </c>
      <c r="O114" s="163">
        <v>9577432621</v>
      </c>
      <c r="P114" s="85">
        <v>43661</v>
      </c>
      <c r="Q114" s="81" t="s">
        <v>100</v>
      </c>
      <c r="R114" s="52"/>
      <c r="S114" s="52"/>
      <c r="T114" s="18"/>
    </row>
    <row r="115" spans="1:20">
      <c r="A115" s="4">
        <v>111</v>
      </c>
      <c r="B115" s="17" t="s">
        <v>70</v>
      </c>
      <c r="C115" s="166" t="s">
        <v>675</v>
      </c>
      <c r="D115" s="18" t="s">
        <v>29</v>
      </c>
      <c r="E115" s="159">
        <v>312</v>
      </c>
      <c r="F115" s="52" t="s">
        <v>97</v>
      </c>
      <c r="G115" s="168">
        <v>32</v>
      </c>
      <c r="H115" s="168">
        <v>48</v>
      </c>
      <c r="I115" s="17">
        <f t="shared" si="1"/>
        <v>80</v>
      </c>
      <c r="J115" s="103">
        <v>9859758054</v>
      </c>
      <c r="K115" s="61" t="s">
        <v>762</v>
      </c>
      <c r="L115" s="61" t="s">
        <v>763</v>
      </c>
      <c r="M115" s="163">
        <v>9859701479</v>
      </c>
      <c r="N115" s="61" t="s">
        <v>764</v>
      </c>
      <c r="O115" s="163">
        <v>9859393267</v>
      </c>
      <c r="P115" s="85">
        <v>43662</v>
      </c>
      <c r="Q115" s="81" t="s">
        <v>98</v>
      </c>
      <c r="R115" s="52"/>
      <c r="S115" s="52"/>
      <c r="T115" s="18"/>
    </row>
    <row r="116" spans="1:20">
      <c r="A116" s="4">
        <v>112</v>
      </c>
      <c r="B116" s="17" t="s">
        <v>70</v>
      </c>
      <c r="C116" s="171" t="s">
        <v>676</v>
      </c>
      <c r="D116" s="18" t="s">
        <v>29</v>
      </c>
      <c r="E116" s="159">
        <v>100</v>
      </c>
      <c r="F116" s="52" t="s">
        <v>97</v>
      </c>
      <c r="G116" s="158">
        <v>36</v>
      </c>
      <c r="H116" s="158">
        <v>59</v>
      </c>
      <c r="I116" s="17">
        <f t="shared" si="1"/>
        <v>95</v>
      </c>
      <c r="J116" s="103">
        <v>7896465015</v>
      </c>
      <c r="K116" s="61" t="s">
        <v>762</v>
      </c>
      <c r="L116" s="61" t="s">
        <v>763</v>
      </c>
      <c r="M116" s="163">
        <v>9859701479</v>
      </c>
      <c r="N116" s="61" t="s">
        <v>741</v>
      </c>
      <c r="O116" s="163">
        <v>9859486342</v>
      </c>
      <c r="P116" s="85">
        <v>43662</v>
      </c>
      <c r="Q116" s="81" t="s">
        <v>98</v>
      </c>
      <c r="R116" s="52"/>
      <c r="S116" s="52"/>
      <c r="T116" s="18"/>
    </row>
    <row r="117" spans="1:20">
      <c r="A117" s="4">
        <v>113</v>
      </c>
      <c r="B117" s="17" t="s">
        <v>70</v>
      </c>
      <c r="C117" s="171" t="s">
        <v>677</v>
      </c>
      <c r="D117" s="18" t="s">
        <v>29</v>
      </c>
      <c r="E117" s="159">
        <v>492</v>
      </c>
      <c r="F117" s="52" t="s">
        <v>97</v>
      </c>
      <c r="G117" s="158">
        <v>58</v>
      </c>
      <c r="H117" s="158">
        <v>72</v>
      </c>
      <c r="I117" s="17">
        <f t="shared" si="1"/>
        <v>130</v>
      </c>
      <c r="J117" s="103">
        <v>9859923096</v>
      </c>
      <c r="K117" s="61" t="s">
        <v>765</v>
      </c>
      <c r="L117" s="61" t="s">
        <v>766</v>
      </c>
      <c r="M117" s="163">
        <v>9864791814</v>
      </c>
      <c r="N117" s="61" t="s">
        <v>527</v>
      </c>
      <c r="O117" s="163">
        <v>9854956012</v>
      </c>
      <c r="P117" s="85">
        <v>43663</v>
      </c>
      <c r="Q117" s="81" t="s">
        <v>101</v>
      </c>
      <c r="R117" s="52"/>
      <c r="S117" s="52"/>
      <c r="T117" s="18"/>
    </row>
    <row r="118" spans="1:20">
      <c r="A118" s="4">
        <v>114</v>
      </c>
      <c r="B118" s="17" t="s">
        <v>70</v>
      </c>
      <c r="C118" s="166" t="s">
        <v>678</v>
      </c>
      <c r="D118" s="18" t="s">
        <v>29</v>
      </c>
      <c r="E118" s="159">
        <v>101</v>
      </c>
      <c r="F118" s="52" t="s">
        <v>97</v>
      </c>
      <c r="G118" s="158">
        <v>42</v>
      </c>
      <c r="H118" s="158">
        <v>51</v>
      </c>
      <c r="I118" s="17">
        <f t="shared" si="1"/>
        <v>93</v>
      </c>
      <c r="J118" s="103">
        <v>9854916247</v>
      </c>
      <c r="K118" s="61" t="s">
        <v>765</v>
      </c>
      <c r="L118" s="61" t="s">
        <v>119</v>
      </c>
      <c r="M118" s="163">
        <v>9859701479</v>
      </c>
      <c r="N118" s="61" t="s">
        <v>527</v>
      </c>
      <c r="O118" s="163">
        <v>9854956012</v>
      </c>
      <c r="P118" s="85">
        <v>43663</v>
      </c>
      <c r="Q118" s="81" t="s">
        <v>101</v>
      </c>
      <c r="R118" s="52"/>
      <c r="S118" s="52"/>
      <c r="T118" s="18"/>
    </row>
    <row r="119" spans="1:20">
      <c r="A119" s="4">
        <v>115</v>
      </c>
      <c r="B119" s="17" t="s">
        <v>70</v>
      </c>
      <c r="C119" s="171" t="s">
        <v>679</v>
      </c>
      <c r="D119" s="18" t="s">
        <v>29</v>
      </c>
      <c r="E119" s="159">
        <v>444</v>
      </c>
      <c r="F119" s="52" t="s">
        <v>97</v>
      </c>
      <c r="G119" s="158">
        <v>37</v>
      </c>
      <c r="H119" s="158">
        <v>64</v>
      </c>
      <c r="I119" s="17">
        <f t="shared" si="1"/>
        <v>101</v>
      </c>
      <c r="J119" s="103">
        <v>9859750482</v>
      </c>
      <c r="K119" s="18" t="s">
        <v>796</v>
      </c>
      <c r="L119" s="18" t="s">
        <v>556</v>
      </c>
      <c r="M119" s="52">
        <v>9859124926</v>
      </c>
      <c r="N119" s="18" t="s">
        <v>797</v>
      </c>
      <c r="O119" s="52">
        <v>9613623287</v>
      </c>
      <c r="P119" s="85">
        <v>43664</v>
      </c>
      <c r="Q119" s="81" t="s">
        <v>115</v>
      </c>
      <c r="R119" s="52"/>
      <c r="S119" s="52"/>
      <c r="T119" s="18"/>
    </row>
    <row r="120" spans="1:20">
      <c r="A120" s="4">
        <v>116</v>
      </c>
      <c r="B120" s="17" t="s">
        <v>70</v>
      </c>
      <c r="C120" s="166" t="s">
        <v>680</v>
      </c>
      <c r="D120" s="18" t="s">
        <v>29</v>
      </c>
      <c r="E120" s="159">
        <v>305</v>
      </c>
      <c r="F120" s="52" t="s">
        <v>97</v>
      </c>
      <c r="G120" s="158">
        <v>39</v>
      </c>
      <c r="H120" s="158">
        <v>59</v>
      </c>
      <c r="I120" s="17">
        <f t="shared" si="1"/>
        <v>98</v>
      </c>
      <c r="J120" s="103">
        <v>9577886190</v>
      </c>
      <c r="K120" s="18" t="s">
        <v>796</v>
      </c>
      <c r="L120" s="18" t="s">
        <v>556</v>
      </c>
      <c r="M120" s="52">
        <v>9859124926</v>
      </c>
      <c r="N120" s="18" t="s">
        <v>797</v>
      </c>
      <c r="O120" s="52">
        <v>9613623287</v>
      </c>
      <c r="P120" s="85">
        <v>43664</v>
      </c>
      <c r="Q120" s="81" t="s">
        <v>115</v>
      </c>
      <c r="R120" s="52"/>
      <c r="S120" s="52"/>
      <c r="T120" s="18"/>
    </row>
    <row r="121" spans="1:20">
      <c r="A121" s="4">
        <v>117</v>
      </c>
      <c r="B121" s="17" t="s">
        <v>70</v>
      </c>
      <c r="C121" s="171" t="s">
        <v>681</v>
      </c>
      <c r="D121" s="18" t="s">
        <v>29</v>
      </c>
      <c r="E121" s="159">
        <v>81</v>
      </c>
      <c r="F121" s="52" t="s">
        <v>97</v>
      </c>
      <c r="G121" s="158">
        <v>20</v>
      </c>
      <c r="H121" s="158">
        <v>46</v>
      </c>
      <c r="I121" s="17">
        <f t="shared" si="1"/>
        <v>66</v>
      </c>
      <c r="J121" s="103">
        <v>9859213967</v>
      </c>
      <c r="K121" s="18" t="s">
        <v>796</v>
      </c>
      <c r="L121" s="18" t="s">
        <v>556</v>
      </c>
      <c r="M121" s="52">
        <v>9859124926</v>
      </c>
      <c r="N121" s="18" t="s">
        <v>797</v>
      </c>
      <c r="O121" s="52">
        <v>9613623287</v>
      </c>
      <c r="P121" s="85">
        <v>43665</v>
      </c>
      <c r="Q121" s="81" t="s">
        <v>99</v>
      </c>
      <c r="R121" s="52"/>
      <c r="S121" s="52"/>
      <c r="T121" s="18"/>
    </row>
    <row r="122" spans="1:20">
      <c r="A122" s="4">
        <v>118</v>
      </c>
      <c r="B122" s="17" t="s">
        <v>70</v>
      </c>
      <c r="C122" s="166" t="s">
        <v>682</v>
      </c>
      <c r="D122" s="18" t="s">
        <v>29</v>
      </c>
      <c r="E122" s="159">
        <v>445</v>
      </c>
      <c r="F122" s="52" t="s">
        <v>97</v>
      </c>
      <c r="G122" s="158">
        <v>15</v>
      </c>
      <c r="H122" s="158">
        <v>45</v>
      </c>
      <c r="I122" s="17">
        <f t="shared" si="1"/>
        <v>60</v>
      </c>
      <c r="J122" s="103">
        <v>9577853522</v>
      </c>
      <c r="K122" s="18" t="s">
        <v>796</v>
      </c>
      <c r="L122" s="18" t="s">
        <v>556</v>
      </c>
      <c r="M122" s="52">
        <v>9859124926</v>
      </c>
      <c r="N122" s="18" t="s">
        <v>797</v>
      </c>
      <c r="O122" s="52">
        <v>9613623287</v>
      </c>
      <c r="P122" s="85">
        <v>43665</v>
      </c>
      <c r="Q122" s="81" t="s">
        <v>99</v>
      </c>
      <c r="R122" s="52"/>
      <c r="S122" s="52"/>
      <c r="T122" s="18"/>
    </row>
    <row r="123" spans="1:20">
      <c r="A123" s="4">
        <v>119</v>
      </c>
      <c r="B123" s="17" t="s">
        <v>70</v>
      </c>
      <c r="C123" s="166" t="s">
        <v>683</v>
      </c>
      <c r="D123" s="18" t="s">
        <v>29</v>
      </c>
      <c r="E123" s="159">
        <v>437</v>
      </c>
      <c r="F123" s="52" t="s">
        <v>97</v>
      </c>
      <c r="G123" s="158">
        <v>22</v>
      </c>
      <c r="H123" s="158">
        <v>35</v>
      </c>
      <c r="I123" s="17">
        <f t="shared" si="1"/>
        <v>57</v>
      </c>
      <c r="J123" s="103">
        <v>8136043575</v>
      </c>
      <c r="K123" s="61" t="s">
        <v>135</v>
      </c>
      <c r="L123" s="61" t="s">
        <v>556</v>
      </c>
      <c r="M123" s="163">
        <v>9577045687</v>
      </c>
      <c r="N123" s="18" t="s">
        <v>753</v>
      </c>
      <c r="O123" s="163">
        <v>9859630930</v>
      </c>
      <c r="P123" s="85">
        <v>43666</v>
      </c>
      <c r="Q123" s="81" t="s">
        <v>116</v>
      </c>
      <c r="R123" s="52"/>
      <c r="S123" s="52"/>
      <c r="T123" s="18"/>
    </row>
    <row r="124" spans="1:20">
      <c r="A124" s="4">
        <v>120</v>
      </c>
      <c r="B124" s="17" t="s">
        <v>70</v>
      </c>
      <c r="C124" s="171" t="s">
        <v>684</v>
      </c>
      <c r="D124" s="18" t="s">
        <v>29</v>
      </c>
      <c r="E124" s="159">
        <v>82</v>
      </c>
      <c r="F124" s="52" t="s">
        <v>97</v>
      </c>
      <c r="G124" s="158">
        <v>21</v>
      </c>
      <c r="H124" s="158">
        <v>43</v>
      </c>
      <c r="I124" s="17">
        <f t="shared" si="1"/>
        <v>64</v>
      </c>
      <c r="J124" s="103">
        <v>9859584435</v>
      </c>
      <c r="K124" s="61" t="s">
        <v>754</v>
      </c>
      <c r="L124" s="61" t="s">
        <v>556</v>
      </c>
      <c r="M124" s="163">
        <v>9859124226</v>
      </c>
      <c r="N124" s="18" t="s">
        <v>755</v>
      </c>
      <c r="O124" s="163">
        <v>9613807653</v>
      </c>
      <c r="P124" s="85">
        <v>43666</v>
      </c>
      <c r="Q124" s="81" t="s">
        <v>116</v>
      </c>
      <c r="R124" s="52"/>
      <c r="S124" s="52"/>
      <c r="T124" s="18"/>
    </row>
    <row r="125" spans="1:20">
      <c r="A125" s="4">
        <v>121</v>
      </c>
      <c r="B125" s="17" t="s">
        <v>70</v>
      </c>
      <c r="C125" s="166" t="s">
        <v>685</v>
      </c>
      <c r="D125" s="18" t="s">
        <v>29</v>
      </c>
      <c r="E125" s="159">
        <v>436</v>
      </c>
      <c r="F125" s="52" t="s">
        <v>97</v>
      </c>
      <c r="G125" s="158">
        <v>33</v>
      </c>
      <c r="H125" s="158">
        <v>46</v>
      </c>
      <c r="I125" s="17">
        <f t="shared" si="1"/>
        <v>79</v>
      </c>
      <c r="J125" s="103">
        <v>9859090462</v>
      </c>
      <c r="K125" s="61" t="s">
        <v>756</v>
      </c>
      <c r="L125" s="61" t="s">
        <v>556</v>
      </c>
      <c r="M125" s="163">
        <v>9577045687</v>
      </c>
      <c r="N125" s="18" t="s">
        <v>757</v>
      </c>
      <c r="O125" s="163">
        <v>9577819410</v>
      </c>
      <c r="P125" s="85">
        <v>43668</v>
      </c>
      <c r="Q125" s="81" t="s">
        <v>100</v>
      </c>
      <c r="R125" s="52"/>
      <c r="S125" s="52"/>
      <c r="T125" s="18"/>
    </row>
    <row r="126" spans="1:20">
      <c r="A126" s="4">
        <v>122</v>
      </c>
      <c r="B126" s="17" t="s">
        <v>70</v>
      </c>
      <c r="C126" s="171" t="s">
        <v>686</v>
      </c>
      <c r="D126" s="18" t="s">
        <v>29</v>
      </c>
      <c r="E126" s="159">
        <v>306</v>
      </c>
      <c r="F126" s="52" t="s">
        <v>97</v>
      </c>
      <c r="G126" s="158">
        <v>41</v>
      </c>
      <c r="H126" s="158">
        <v>50</v>
      </c>
      <c r="I126" s="17">
        <f t="shared" si="1"/>
        <v>91</v>
      </c>
      <c r="J126" s="103">
        <v>9859425483</v>
      </c>
      <c r="K126" s="61" t="s">
        <v>756</v>
      </c>
      <c r="L126" s="61" t="s">
        <v>758</v>
      </c>
      <c r="M126" s="163">
        <v>9577045687</v>
      </c>
      <c r="N126" s="18" t="s">
        <v>755</v>
      </c>
      <c r="O126" s="163">
        <v>9613807653</v>
      </c>
      <c r="P126" s="85">
        <v>43668</v>
      </c>
      <c r="Q126" s="81" t="s">
        <v>100</v>
      </c>
      <c r="R126" s="52"/>
      <c r="S126" s="52"/>
      <c r="T126" s="18"/>
    </row>
    <row r="127" spans="1:20">
      <c r="A127" s="4">
        <v>123</v>
      </c>
      <c r="B127" s="17" t="s">
        <v>70</v>
      </c>
      <c r="C127" s="166" t="s">
        <v>687</v>
      </c>
      <c r="D127" s="18" t="s">
        <v>29</v>
      </c>
      <c r="E127" s="159">
        <v>249</v>
      </c>
      <c r="F127" s="52" t="s">
        <v>97</v>
      </c>
      <c r="G127" s="158">
        <v>52</v>
      </c>
      <c r="H127" s="158">
        <v>98</v>
      </c>
      <c r="I127" s="17">
        <f t="shared" si="1"/>
        <v>150</v>
      </c>
      <c r="J127" s="103">
        <v>9859374101</v>
      </c>
      <c r="K127" s="61" t="s">
        <v>135</v>
      </c>
      <c r="L127" s="61" t="s">
        <v>556</v>
      </c>
      <c r="M127" s="163">
        <v>9577045687</v>
      </c>
      <c r="N127" s="18" t="s">
        <v>759</v>
      </c>
      <c r="O127" s="163">
        <v>9957514171</v>
      </c>
      <c r="P127" s="85">
        <v>43669</v>
      </c>
      <c r="Q127" s="81" t="s">
        <v>98</v>
      </c>
      <c r="R127" s="52"/>
      <c r="S127" s="52"/>
      <c r="T127" s="18"/>
    </row>
    <row r="128" spans="1:20">
      <c r="A128" s="4">
        <v>124</v>
      </c>
      <c r="B128" s="17" t="s">
        <v>70</v>
      </c>
      <c r="C128" s="171" t="s">
        <v>688</v>
      </c>
      <c r="D128" s="18" t="s">
        <v>29</v>
      </c>
      <c r="E128" s="159">
        <v>83</v>
      </c>
      <c r="F128" s="52" t="s">
        <v>97</v>
      </c>
      <c r="G128" s="158">
        <v>35</v>
      </c>
      <c r="H128" s="158">
        <v>70</v>
      </c>
      <c r="I128" s="17">
        <f t="shared" si="1"/>
        <v>105</v>
      </c>
      <c r="J128" s="103">
        <v>9577882570</v>
      </c>
      <c r="K128" s="61" t="s">
        <v>754</v>
      </c>
      <c r="L128" s="61" t="s">
        <v>556</v>
      </c>
      <c r="M128" s="163">
        <v>9859124226</v>
      </c>
      <c r="N128" s="18" t="s">
        <v>759</v>
      </c>
      <c r="O128" s="163">
        <v>9957514171</v>
      </c>
      <c r="P128" s="85">
        <v>43669</v>
      </c>
      <c r="Q128" s="81" t="s">
        <v>98</v>
      </c>
      <c r="R128" s="52"/>
      <c r="S128" s="52"/>
      <c r="T128" s="18"/>
    </row>
    <row r="129" spans="1:20">
      <c r="A129" s="4">
        <v>125</v>
      </c>
      <c r="B129" s="17" t="s">
        <v>70</v>
      </c>
      <c r="C129" s="166" t="s">
        <v>689</v>
      </c>
      <c r="D129" s="18" t="s">
        <v>29</v>
      </c>
      <c r="E129" s="159">
        <v>433</v>
      </c>
      <c r="F129" s="52" t="s">
        <v>97</v>
      </c>
      <c r="G129" s="158">
        <v>30</v>
      </c>
      <c r="H129" s="158">
        <v>53</v>
      </c>
      <c r="I129" s="17">
        <f t="shared" si="1"/>
        <v>83</v>
      </c>
      <c r="J129" s="103">
        <v>8753017331</v>
      </c>
      <c r="K129" s="61" t="s">
        <v>756</v>
      </c>
      <c r="L129" s="61" t="s">
        <v>556</v>
      </c>
      <c r="M129" s="163">
        <v>9577045687</v>
      </c>
      <c r="N129" s="18" t="s">
        <v>755</v>
      </c>
      <c r="O129" s="163">
        <v>9613807653</v>
      </c>
      <c r="P129" s="85">
        <v>43670</v>
      </c>
      <c r="Q129" s="81" t="s">
        <v>101</v>
      </c>
      <c r="R129" s="52"/>
      <c r="S129" s="52"/>
      <c r="T129" s="18"/>
    </row>
    <row r="130" spans="1:20">
      <c r="A130" s="4">
        <v>126</v>
      </c>
      <c r="B130" s="17" t="s">
        <v>70</v>
      </c>
      <c r="C130" s="171" t="s">
        <v>690</v>
      </c>
      <c r="D130" s="18" t="s">
        <v>29</v>
      </c>
      <c r="E130" s="159">
        <v>85</v>
      </c>
      <c r="F130" s="52" t="s">
        <v>97</v>
      </c>
      <c r="G130" s="158">
        <v>44</v>
      </c>
      <c r="H130" s="158">
        <v>61</v>
      </c>
      <c r="I130" s="17">
        <f t="shared" si="1"/>
        <v>105</v>
      </c>
      <c r="J130" s="103">
        <v>8761049934</v>
      </c>
      <c r="K130" s="61" t="s">
        <v>754</v>
      </c>
      <c r="L130" s="61" t="s">
        <v>556</v>
      </c>
      <c r="M130" s="163">
        <v>9859124226</v>
      </c>
      <c r="N130" s="18" t="s">
        <v>757</v>
      </c>
      <c r="O130" s="163">
        <v>9577819410</v>
      </c>
      <c r="P130" s="85">
        <v>43670</v>
      </c>
      <c r="Q130" s="81" t="s">
        <v>101</v>
      </c>
      <c r="R130" s="52"/>
      <c r="S130" s="52"/>
      <c r="T130" s="18"/>
    </row>
    <row r="131" spans="1:20">
      <c r="A131" s="4">
        <v>127</v>
      </c>
      <c r="B131" s="17" t="s">
        <v>70</v>
      </c>
      <c r="C131" s="166" t="s">
        <v>691</v>
      </c>
      <c r="D131" s="18" t="s">
        <v>29</v>
      </c>
      <c r="E131" s="159">
        <v>434</v>
      </c>
      <c r="F131" s="52" t="s">
        <v>97</v>
      </c>
      <c r="G131" s="158">
        <v>20</v>
      </c>
      <c r="H131" s="158">
        <v>57</v>
      </c>
      <c r="I131" s="17">
        <f t="shared" si="1"/>
        <v>77</v>
      </c>
      <c r="J131" s="103">
        <v>8724851921</v>
      </c>
      <c r="K131" s="61" t="s">
        <v>756</v>
      </c>
      <c r="L131" s="61" t="s">
        <v>556</v>
      </c>
      <c r="M131" s="163">
        <v>9577045687</v>
      </c>
      <c r="N131" s="18" t="s">
        <v>753</v>
      </c>
      <c r="O131" s="163">
        <v>9859630930</v>
      </c>
      <c r="P131" s="85">
        <v>43671</v>
      </c>
      <c r="Q131" s="81" t="s">
        <v>115</v>
      </c>
      <c r="R131" s="52"/>
      <c r="S131" s="52"/>
      <c r="T131" s="18"/>
    </row>
    <row r="132" spans="1:20">
      <c r="A132" s="4">
        <v>128</v>
      </c>
      <c r="B132" s="17" t="s">
        <v>70</v>
      </c>
      <c r="C132" s="171" t="s">
        <v>692</v>
      </c>
      <c r="D132" s="18" t="s">
        <v>29</v>
      </c>
      <c r="E132" s="159">
        <v>84</v>
      </c>
      <c r="F132" s="52" t="s">
        <v>97</v>
      </c>
      <c r="G132" s="158">
        <v>24</v>
      </c>
      <c r="H132" s="158">
        <v>48</v>
      </c>
      <c r="I132" s="17">
        <f t="shared" si="1"/>
        <v>72</v>
      </c>
      <c r="J132" s="103">
        <v>9859849181</v>
      </c>
      <c r="K132" s="61" t="s">
        <v>756</v>
      </c>
      <c r="L132" s="61" t="s">
        <v>758</v>
      </c>
      <c r="M132" s="163">
        <v>9577045687</v>
      </c>
      <c r="N132" s="18" t="s">
        <v>757</v>
      </c>
      <c r="O132" s="163">
        <v>9577819410</v>
      </c>
      <c r="P132" s="85">
        <v>43671</v>
      </c>
      <c r="Q132" s="81" t="s">
        <v>115</v>
      </c>
      <c r="R132" s="52"/>
      <c r="S132" s="52"/>
      <c r="T132" s="18"/>
    </row>
    <row r="133" spans="1:20">
      <c r="A133" s="4">
        <v>129</v>
      </c>
      <c r="B133" s="17" t="s">
        <v>70</v>
      </c>
      <c r="C133" s="166" t="s">
        <v>693</v>
      </c>
      <c r="D133" s="18" t="s">
        <v>29</v>
      </c>
      <c r="E133" s="159">
        <v>435</v>
      </c>
      <c r="F133" s="52" t="s">
        <v>97</v>
      </c>
      <c r="G133" s="158">
        <v>19</v>
      </c>
      <c r="H133" s="158">
        <v>56</v>
      </c>
      <c r="I133" s="17">
        <f t="shared" si="1"/>
        <v>75</v>
      </c>
      <c r="J133" s="103">
        <v>9954827006</v>
      </c>
      <c r="K133" s="61" t="s">
        <v>135</v>
      </c>
      <c r="L133" s="61" t="s">
        <v>556</v>
      </c>
      <c r="M133" s="163">
        <v>9577045687</v>
      </c>
      <c r="N133" s="18" t="s">
        <v>757</v>
      </c>
      <c r="O133" s="163">
        <v>9577819410</v>
      </c>
      <c r="P133" s="85">
        <v>43671</v>
      </c>
      <c r="Q133" s="81" t="s">
        <v>115</v>
      </c>
      <c r="R133" s="52"/>
      <c r="S133" s="52"/>
      <c r="T133" s="18"/>
    </row>
    <row r="134" spans="1:20">
      <c r="A134" s="4">
        <v>130</v>
      </c>
      <c r="B134" s="17" t="s">
        <v>70</v>
      </c>
      <c r="C134" s="166" t="s">
        <v>694</v>
      </c>
      <c r="D134" s="18" t="s">
        <v>29</v>
      </c>
      <c r="E134" s="159">
        <v>298</v>
      </c>
      <c r="F134" s="52" t="s">
        <v>97</v>
      </c>
      <c r="G134" s="158">
        <v>52</v>
      </c>
      <c r="H134" s="158">
        <v>98</v>
      </c>
      <c r="I134" s="17">
        <f t="shared" si="1"/>
        <v>150</v>
      </c>
      <c r="J134" s="103">
        <v>8751938220</v>
      </c>
      <c r="K134" s="61" t="s">
        <v>113</v>
      </c>
      <c r="L134" s="165" t="s">
        <v>160</v>
      </c>
      <c r="M134" s="163">
        <v>9435491753</v>
      </c>
      <c r="N134" s="61" t="s">
        <v>835</v>
      </c>
      <c r="O134" s="163">
        <v>8876308159</v>
      </c>
      <c r="P134" s="85">
        <v>43672</v>
      </c>
      <c r="Q134" s="81" t="s">
        <v>99</v>
      </c>
      <c r="R134" s="52"/>
      <c r="S134" s="52"/>
      <c r="T134" s="18"/>
    </row>
    <row r="135" spans="1:20">
      <c r="A135" s="4">
        <v>131</v>
      </c>
      <c r="B135" s="17" t="s">
        <v>70</v>
      </c>
      <c r="C135" s="171" t="s">
        <v>695</v>
      </c>
      <c r="D135" s="18" t="s">
        <v>29</v>
      </c>
      <c r="E135" s="159">
        <v>464</v>
      </c>
      <c r="F135" s="52" t="s">
        <v>97</v>
      </c>
      <c r="G135" s="158">
        <v>41</v>
      </c>
      <c r="H135" s="158">
        <v>76</v>
      </c>
      <c r="I135" s="17">
        <f t="shared" si="1"/>
        <v>117</v>
      </c>
      <c r="J135" s="103">
        <v>9854182536</v>
      </c>
      <c r="K135" s="61" t="s">
        <v>113</v>
      </c>
      <c r="L135" s="165" t="s">
        <v>160</v>
      </c>
      <c r="M135" s="163">
        <v>9435491753</v>
      </c>
      <c r="N135" s="61" t="s">
        <v>835</v>
      </c>
      <c r="O135" s="163">
        <v>8876308159</v>
      </c>
      <c r="P135" s="85">
        <v>43672</v>
      </c>
      <c r="Q135" s="81" t="s">
        <v>99</v>
      </c>
      <c r="R135" s="52"/>
      <c r="S135" s="52"/>
      <c r="T135" s="18"/>
    </row>
    <row r="136" spans="1:20">
      <c r="A136" s="4">
        <v>132</v>
      </c>
      <c r="B136" s="17" t="s">
        <v>70</v>
      </c>
      <c r="C136" s="166" t="s">
        <v>696</v>
      </c>
      <c r="D136" s="18" t="s">
        <v>29</v>
      </c>
      <c r="E136" s="159">
        <v>465</v>
      </c>
      <c r="F136" s="52" t="s">
        <v>97</v>
      </c>
      <c r="G136" s="158">
        <v>35</v>
      </c>
      <c r="H136" s="158">
        <v>70</v>
      </c>
      <c r="I136" s="17">
        <f t="shared" si="1"/>
        <v>105</v>
      </c>
      <c r="J136" s="103">
        <v>9854460623</v>
      </c>
      <c r="K136" s="61" t="s">
        <v>113</v>
      </c>
      <c r="L136" s="165" t="s">
        <v>160</v>
      </c>
      <c r="M136" s="163">
        <v>9435491753</v>
      </c>
      <c r="N136" s="61" t="s">
        <v>835</v>
      </c>
      <c r="O136" s="163">
        <v>8876308159</v>
      </c>
      <c r="P136" s="85">
        <v>43673</v>
      </c>
      <c r="Q136" s="81" t="s">
        <v>116</v>
      </c>
      <c r="R136" s="52"/>
      <c r="S136" s="52"/>
      <c r="T136" s="18"/>
    </row>
    <row r="137" spans="1:20">
      <c r="A137" s="4">
        <v>133</v>
      </c>
      <c r="B137" s="17" t="s">
        <v>70</v>
      </c>
      <c r="C137" s="171" t="s">
        <v>697</v>
      </c>
      <c r="D137" s="18" t="s">
        <v>29</v>
      </c>
      <c r="E137" s="159">
        <v>74</v>
      </c>
      <c r="F137" s="52" t="s">
        <v>97</v>
      </c>
      <c r="G137" s="158">
        <v>30</v>
      </c>
      <c r="H137" s="158">
        <v>53</v>
      </c>
      <c r="I137" s="17">
        <f t="shared" si="1"/>
        <v>83</v>
      </c>
      <c r="J137" s="103">
        <v>9854916224</v>
      </c>
      <c r="K137" s="61" t="s">
        <v>113</v>
      </c>
      <c r="L137" s="165" t="s">
        <v>160</v>
      </c>
      <c r="M137" s="163">
        <v>9435491753</v>
      </c>
      <c r="N137" s="61" t="s">
        <v>835</v>
      </c>
      <c r="O137" s="163">
        <v>8876308159</v>
      </c>
      <c r="P137" s="85">
        <v>43673</v>
      </c>
      <c r="Q137" s="81" t="s">
        <v>116</v>
      </c>
      <c r="R137" s="52"/>
      <c r="S137" s="52"/>
      <c r="T137" s="18"/>
    </row>
    <row r="138" spans="1:20">
      <c r="A138" s="4">
        <v>134</v>
      </c>
      <c r="B138" s="17" t="s">
        <v>70</v>
      </c>
      <c r="C138" s="166" t="s">
        <v>698</v>
      </c>
      <c r="D138" s="18" t="s">
        <v>29</v>
      </c>
      <c r="E138" s="159">
        <v>463</v>
      </c>
      <c r="F138" s="52" t="s">
        <v>97</v>
      </c>
      <c r="G138" s="158">
        <v>44</v>
      </c>
      <c r="H138" s="158">
        <v>61</v>
      </c>
      <c r="I138" s="17">
        <f t="shared" si="1"/>
        <v>105</v>
      </c>
      <c r="J138" s="103">
        <v>9854700905</v>
      </c>
      <c r="K138" s="61" t="s">
        <v>113</v>
      </c>
      <c r="L138" s="165" t="s">
        <v>160</v>
      </c>
      <c r="M138" s="163">
        <v>9435491753</v>
      </c>
      <c r="N138" s="61" t="s">
        <v>835</v>
      </c>
      <c r="O138" s="163">
        <v>8876308159</v>
      </c>
      <c r="P138" s="85">
        <v>43673</v>
      </c>
      <c r="Q138" s="81" t="s">
        <v>116</v>
      </c>
      <c r="R138" s="52"/>
      <c r="S138" s="52"/>
      <c r="T138" s="18"/>
    </row>
    <row r="139" spans="1:20">
      <c r="A139" s="4">
        <v>135</v>
      </c>
      <c r="B139" s="17" t="s">
        <v>70</v>
      </c>
      <c r="C139" s="166" t="s">
        <v>699</v>
      </c>
      <c r="D139" s="18" t="s">
        <v>29</v>
      </c>
      <c r="E139" s="159">
        <v>428</v>
      </c>
      <c r="F139" s="52" t="s">
        <v>97</v>
      </c>
      <c r="G139" s="158">
        <v>32</v>
      </c>
      <c r="H139" s="158">
        <v>47</v>
      </c>
      <c r="I139" s="17">
        <f t="shared" si="1"/>
        <v>79</v>
      </c>
      <c r="J139" s="103">
        <v>9854788508</v>
      </c>
      <c r="K139" s="18" t="s">
        <v>772</v>
      </c>
      <c r="L139" s="18" t="s">
        <v>743</v>
      </c>
      <c r="M139" s="52">
        <v>9706627717</v>
      </c>
      <c r="N139" s="18" t="s">
        <v>773</v>
      </c>
      <c r="O139" s="52">
        <v>9854918068</v>
      </c>
      <c r="P139" s="85">
        <v>43675</v>
      </c>
      <c r="Q139" s="81" t="s">
        <v>100</v>
      </c>
      <c r="R139" s="52"/>
      <c r="S139" s="52"/>
      <c r="T139" s="18"/>
    </row>
    <row r="140" spans="1:20">
      <c r="A140" s="4">
        <v>136</v>
      </c>
      <c r="B140" s="17" t="s">
        <v>70</v>
      </c>
      <c r="C140" s="171" t="s">
        <v>700</v>
      </c>
      <c r="D140" s="18" t="s">
        <v>29</v>
      </c>
      <c r="E140" s="159">
        <v>78</v>
      </c>
      <c r="F140" s="52" t="s">
        <v>97</v>
      </c>
      <c r="G140" s="158">
        <v>28</v>
      </c>
      <c r="H140" s="158">
        <v>51</v>
      </c>
      <c r="I140" s="17">
        <f t="shared" si="1"/>
        <v>79</v>
      </c>
      <c r="J140" s="103">
        <v>7035434152</v>
      </c>
      <c r="K140" s="18" t="s">
        <v>772</v>
      </c>
      <c r="L140" s="18" t="s">
        <v>743</v>
      </c>
      <c r="M140" s="52">
        <v>9706627717</v>
      </c>
      <c r="N140" s="18" t="s">
        <v>773</v>
      </c>
      <c r="O140" s="52">
        <v>9854918068</v>
      </c>
      <c r="P140" s="85">
        <v>43675</v>
      </c>
      <c r="Q140" s="81" t="s">
        <v>100</v>
      </c>
      <c r="R140" s="52"/>
      <c r="S140" s="52"/>
      <c r="T140" s="18"/>
    </row>
    <row r="141" spans="1:20">
      <c r="A141" s="4">
        <v>137</v>
      </c>
      <c r="B141" s="17" t="s">
        <v>70</v>
      </c>
      <c r="C141" s="166" t="s">
        <v>701</v>
      </c>
      <c r="D141" s="18" t="s">
        <v>29</v>
      </c>
      <c r="E141" s="159">
        <v>431</v>
      </c>
      <c r="F141" s="52" t="s">
        <v>97</v>
      </c>
      <c r="G141" s="158">
        <v>29</v>
      </c>
      <c r="H141" s="158">
        <v>54</v>
      </c>
      <c r="I141" s="17">
        <f t="shared" si="1"/>
        <v>83</v>
      </c>
      <c r="J141" s="103">
        <v>7035505382</v>
      </c>
      <c r="K141" s="18" t="s">
        <v>772</v>
      </c>
      <c r="L141" s="18" t="s">
        <v>774</v>
      </c>
      <c r="M141" s="52">
        <v>9401452407</v>
      </c>
      <c r="N141" s="18" t="s">
        <v>775</v>
      </c>
      <c r="O141" s="52">
        <v>8011907397</v>
      </c>
      <c r="P141" s="85">
        <v>43675</v>
      </c>
      <c r="Q141" s="81" t="s">
        <v>100</v>
      </c>
      <c r="R141" s="52"/>
      <c r="S141" s="52"/>
      <c r="T141" s="18"/>
    </row>
    <row r="142" spans="1:20">
      <c r="A142" s="4">
        <v>138</v>
      </c>
      <c r="B142" s="17" t="s">
        <v>70</v>
      </c>
      <c r="C142" s="166" t="s">
        <v>702</v>
      </c>
      <c r="D142" s="18" t="s">
        <v>29</v>
      </c>
      <c r="E142" s="159">
        <v>430</v>
      </c>
      <c r="F142" s="52" t="s">
        <v>97</v>
      </c>
      <c r="G142" s="158">
        <v>33</v>
      </c>
      <c r="H142" s="158">
        <v>58</v>
      </c>
      <c r="I142" s="17">
        <f t="shared" si="1"/>
        <v>91</v>
      </c>
      <c r="J142" s="103">
        <v>9854559283</v>
      </c>
      <c r="K142" s="18" t="s">
        <v>772</v>
      </c>
      <c r="L142" s="18" t="s">
        <v>743</v>
      </c>
      <c r="M142" s="52">
        <v>9706627717</v>
      </c>
      <c r="N142" s="18" t="s">
        <v>773</v>
      </c>
      <c r="O142" s="52">
        <v>9854918068</v>
      </c>
      <c r="P142" s="85">
        <v>43676</v>
      </c>
      <c r="Q142" s="81" t="s">
        <v>98</v>
      </c>
      <c r="R142" s="52"/>
      <c r="S142" s="52"/>
      <c r="T142" s="18"/>
    </row>
    <row r="143" spans="1:20">
      <c r="A143" s="4">
        <v>139</v>
      </c>
      <c r="B143" s="17" t="s">
        <v>70</v>
      </c>
      <c r="C143" s="171" t="s">
        <v>700</v>
      </c>
      <c r="D143" s="18" t="s">
        <v>29</v>
      </c>
      <c r="E143" s="159">
        <v>53</v>
      </c>
      <c r="F143" s="52" t="s">
        <v>97</v>
      </c>
      <c r="G143" s="158">
        <v>34</v>
      </c>
      <c r="H143" s="158">
        <v>45</v>
      </c>
      <c r="I143" s="17">
        <f t="shared" si="1"/>
        <v>79</v>
      </c>
      <c r="J143" s="103">
        <v>9577855626</v>
      </c>
      <c r="K143" s="18" t="s">
        <v>772</v>
      </c>
      <c r="L143" s="18" t="s">
        <v>774</v>
      </c>
      <c r="M143" s="52">
        <v>9401452407</v>
      </c>
      <c r="N143" s="18" t="s">
        <v>775</v>
      </c>
      <c r="O143" s="52">
        <v>8011907397</v>
      </c>
      <c r="P143" s="85">
        <v>43676</v>
      </c>
      <c r="Q143" s="81" t="s">
        <v>98</v>
      </c>
      <c r="R143" s="52"/>
      <c r="S143" s="52"/>
      <c r="T143" s="18"/>
    </row>
    <row r="144" spans="1:20">
      <c r="A144" s="4">
        <v>140</v>
      </c>
      <c r="B144" s="17" t="s">
        <v>70</v>
      </c>
      <c r="C144" s="166" t="s">
        <v>703</v>
      </c>
      <c r="D144" s="18" t="s">
        <v>29</v>
      </c>
      <c r="E144" s="159">
        <v>429</v>
      </c>
      <c r="F144" s="52" t="s">
        <v>97</v>
      </c>
      <c r="G144" s="158">
        <v>24</v>
      </c>
      <c r="H144" s="158">
        <v>36</v>
      </c>
      <c r="I144" s="17">
        <f t="shared" si="1"/>
        <v>60</v>
      </c>
      <c r="J144" s="103">
        <v>9854406430</v>
      </c>
      <c r="K144" s="18" t="s">
        <v>772</v>
      </c>
      <c r="L144" s="18" t="s">
        <v>743</v>
      </c>
      <c r="M144" s="52">
        <v>9706627717</v>
      </c>
      <c r="N144" s="18" t="s">
        <v>773</v>
      </c>
      <c r="O144" s="52">
        <v>9854918068</v>
      </c>
      <c r="P144" s="85">
        <v>43676</v>
      </c>
      <c r="Q144" s="81" t="s">
        <v>98</v>
      </c>
      <c r="R144" s="52"/>
      <c r="S144" s="52"/>
      <c r="T144" s="18"/>
    </row>
    <row r="145" spans="1:20">
      <c r="A145" s="4">
        <v>141</v>
      </c>
      <c r="B145" s="17" t="s">
        <v>70</v>
      </c>
      <c r="C145" s="166" t="s">
        <v>704</v>
      </c>
      <c r="D145" s="18" t="s">
        <v>29</v>
      </c>
      <c r="E145" s="159">
        <v>303</v>
      </c>
      <c r="F145" s="52" t="s">
        <v>97</v>
      </c>
      <c r="G145" s="158">
        <v>29</v>
      </c>
      <c r="H145" s="158">
        <v>53</v>
      </c>
      <c r="I145" s="17">
        <f t="shared" si="1"/>
        <v>82</v>
      </c>
      <c r="J145" s="103">
        <v>8751938673</v>
      </c>
      <c r="K145" s="18" t="s">
        <v>772</v>
      </c>
      <c r="L145" s="18" t="s">
        <v>774</v>
      </c>
      <c r="M145" s="52">
        <v>9401452407</v>
      </c>
      <c r="N145" s="18" t="s">
        <v>775</v>
      </c>
      <c r="O145" s="52">
        <v>8011907397</v>
      </c>
      <c r="P145" s="85">
        <v>43677</v>
      </c>
      <c r="Q145" s="81" t="s">
        <v>101</v>
      </c>
      <c r="R145" s="52"/>
      <c r="S145" s="52"/>
      <c r="T145" s="18"/>
    </row>
    <row r="146" spans="1:20">
      <c r="A146" s="4">
        <v>142</v>
      </c>
      <c r="B146" s="17" t="s">
        <v>70</v>
      </c>
      <c r="C146" s="166" t="s">
        <v>705</v>
      </c>
      <c r="D146" s="18" t="s">
        <v>29</v>
      </c>
      <c r="E146" s="159">
        <v>427</v>
      </c>
      <c r="F146" s="52" t="s">
        <v>97</v>
      </c>
      <c r="G146" s="158">
        <v>24</v>
      </c>
      <c r="H146" s="158">
        <v>53</v>
      </c>
      <c r="I146" s="17">
        <f t="shared" si="1"/>
        <v>77</v>
      </c>
      <c r="J146" s="103">
        <v>7896107113</v>
      </c>
      <c r="K146" s="18" t="s">
        <v>772</v>
      </c>
      <c r="L146" s="18" t="s">
        <v>743</v>
      </c>
      <c r="M146" s="52">
        <v>9706627717</v>
      </c>
      <c r="N146" s="18" t="s">
        <v>773</v>
      </c>
      <c r="O146" s="52">
        <v>9854918068</v>
      </c>
      <c r="P146" s="85">
        <v>43677</v>
      </c>
      <c r="Q146" s="81" t="s">
        <v>101</v>
      </c>
      <c r="R146" s="52"/>
      <c r="S146" s="52"/>
      <c r="T146" s="18"/>
    </row>
    <row r="147" spans="1:20">
      <c r="A147" s="4">
        <v>143</v>
      </c>
      <c r="B147" s="17" t="s">
        <v>70</v>
      </c>
      <c r="C147" s="171" t="s">
        <v>706</v>
      </c>
      <c r="D147" s="18" t="s">
        <v>29</v>
      </c>
      <c r="E147" s="159">
        <v>302</v>
      </c>
      <c r="F147" s="52" t="s">
        <v>97</v>
      </c>
      <c r="G147" s="158">
        <v>26</v>
      </c>
      <c r="H147" s="158">
        <v>38</v>
      </c>
      <c r="I147" s="17">
        <f t="shared" si="1"/>
        <v>64</v>
      </c>
      <c r="J147" s="103">
        <v>9854983021</v>
      </c>
      <c r="K147" s="18" t="s">
        <v>772</v>
      </c>
      <c r="L147" s="18" t="s">
        <v>774</v>
      </c>
      <c r="M147" s="52">
        <v>9401452407</v>
      </c>
      <c r="N147" s="18" t="s">
        <v>775</v>
      </c>
      <c r="O147" s="52">
        <v>8011907397</v>
      </c>
      <c r="P147" s="85">
        <v>43677</v>
      </c>
      <c r="Q147" s="81" t="s">
        <v>101</v>
      </c>
      <c r="R147" s="52"/>
      <c r="S147" s="52"/>
      <c r="T147" s="18"/>
    </row>
    <row r="148" spans="1:20">
      <c r="A148" s="4">
        <v>144</v>
      </c>
      <c r="B148" s="17"/>
      <c r="C148" s="166"/>
      <c r="D148" s="18"/>
      <c r="E148" s="159"/>
      <c r="F148" s="52"/>
      <c r="G148" s="158"/>
      <c r="H148" s="158"/>
      <c r="I148" s="17">
        <f t="shared" si="1"/>
        <v>0</v>
      </c>
      <c r="J148" s="103"/>
      <c r="K148" s="61"/>
      <c r="L148" s="61"/>
      <c r="M148" s="163"/>
      <c r="N148" s="18"/>
      <c r="O148" s="163"/>
      <c r="P148" s="85"/>
      <c r="Q148" s="18"/>
      <c r="R148" s="52"/>
      <c r="S148" s="52"/>
      <c r="T148" s="18"/>
    </row>
    <row r="149" spans="1:20">
      <c r="A149" s="4">
        <v>145</v>
      </c>
      <c r="B149" s="17"/>
      <c r="C149" s="166"/>
      <c r="D149" s="18"/>
      <c r="E149" s="159"/>
      <c r="F149" s="52"/>
      <c r="G149" s="158"/>
      <c r="H149" s="158"/>
      <c r="I149" s="17">
        <f t="shared" si="1"/>
        <v>0</v>
      </c>
      <c r="J149" s="103"/>
      <c r="K149" s="61"/>
      <c r="L149" s="61"/>
      <c r="M149" s="163"/>
      <c r="N149" s="18"/>
      <c r="O149" s="163"/>
      <c r="P149" s="85"/>
      <c r="Q149" s="18"/>
      <c r="R149" s="52"/>
      <c r="S149" s="52"/>
      <c r="T149" s="18"/>
    </row>
    <row r="150" spans="1:20">
      <c r="A150" s="4">
        <v>146</v>
      </c>
      <c r="B150" s="17"/>
      <c r="C150" s="166"/>
      <c r="D150" s="18"/>
      <c r="E150" s="159"/>
      <c r="F150" s="52"/>
      <c r="G150" s="158"/>
      <c r="H150" s="158"/>
      <c r="I150" s="17">
        <f t="shared" si="1"/>
        <v>0</v>
      </c>
      <c r="J150" s="103"/>
      <c r="K150" s="61"/>
      <c r="L150" s="61"/>
      <c r="M150" s="163"/>
      <c r="N150" s="18"/>
      <c r="O150" s="163"/>
      <c r="P150" s="85"/>
      <c r="Q150" s="18"/>
      <c r="R150" s="52"/>
      <c r="S150" s="52"/>
      <c r="T150" s="18"/>
    </row>
    <row r="151" spans="1:20">
      <c r="A151" s="4">
        <v>147</v>
      </c>
      <c r="B151" s="17"/>
      <c r="C151" s="166"/>
      <c r="D151" s="18"/>
      <c r="E151" s="159"/>
      <c r="F151" s="52"/>
      <c r="G151" s="158"/>
      <c r="H151" s="158"/>
      <c r="I151" s="17">
        <f t="shared" si="1"/>
        <v>0</v>
      </c>
      <c r="J151" s="103"/>
      <c r="K151" s="61"/>
      <c r="L151" s="61"/>
      <c r="M151" s="163"/>
      <c r="N151" s="18"/>
      <c r="O151" s="163"/>
      <c r="P151" s="85"/>
      <c r="Q151" s="18"/>
      <c r="R151" s="52"/>
      <c r="S151" s="52"/>
      <c r="T151" s="18"/>
    </row>
    <row r="152" spans="1:20">
      <c r="A152" s="4">
        <v>148</v>
      </c>
      <c r="B152" s="17"/>
      <c r="C152" s="166"/>
      <c r="D152" s="18"/>
      <c r="E152" s="159"/>
      <c r="F152" s="52"/>
      <c r="G152" s="158"/>
      <c r="H152" s="158"/>
      <c r="I152" s="17">
        <f t="shared" si="1"/>
        <v>0</v>
      </c>
      <c r="J152" s="103"/>
      <c r="K152" s="61"/>
      <c r="L152" s="61"/>
      <c r="M152" s="163"/>
      <c r="N152" s="18"/>
      <c r="O152" s="163"/>
      <c r="P152" s="85"/>
      <c r="Q152" s="18"/>
      <c r="R152" s="52"/>
      <c r="S152" s="52"/>
      <c r="T152" s="18"/>
    </row>
    <row r="153" spans="1:20">
      <c r="A153" s="4">
        <v>149</v>
      </c>
      <c r="B153" s="17"/>
      <c r="C153" s="166"/>
      <c r="D153" s="18"/>
      <c r="E153" s="159"/>
      <c r="F153" s="52"/>
      <c r="G153" s="158"/>
      <c r="H153" s="158"/>
      <c r="I153" s="17">
        <f t="shared" si="1"/>
        <v>0</v>
      </c>
      <c r="J153" s="103"/>
      <c r="K153" s="61"/>
      <c r="L153" s="61"/>
      <c r="M153" s="163"/>
      <c r="N153" s="18"/>
      <c r="O153" s="163"/>
      <c r="P153" s="85"/>
      <c r="Q153" s="18"/>
      <c r="R153" s="52"/>
      <c r="S153" s="52"/>
      <c r="T153" s="18"/>
    </row>
    <row r="154" spans="1:20">
      <c r="A154" s="4">
        <v>150</v>
      </c>
      <c r="B154" s="17"/>
      <c r="C154" s="166"/>
      <c r="D154" s="18"/>
      <c r="E154" s="159"/>
      <c r="F154" s="52"/>
      <c r="G154" s="158"/>
      <c r="H154" s="158"/>
      <c r="I154" s="17">
        <f t="shared" si="1"/>
        <v>0</v>
      </c>
      <c r="J154" s="103"/>
      <c r="K154" s="61"/>
      <c r="L154" s="61"/>
      <c r="M154" s="163"/>
      <c r="N154" s="18"/>
      <c r="O154" s="163"/>
      <c r="P154" s="85"/>
      <c r="Q154" s="18"/>
      <c r="R154" s="52"/>
      <c r="S154" s="52"/>
      <c r="T154" s="18"/>
    </row>
    <row r="155" spans="1:20">
      <c r="A155" s="4">
        <v>151</v>
      </c>
      <c r="B155" s="17"/>
      <c r="C155" s="166"/>
      <c r="D155" s="18"/>
      <c r="E155" s="159"/>
      <c r="F155" s="52"/>
      <c r="G155" s="158"/>
      <c r="H155" s="158"/>
      <c r="I155" s="17">
        <f t="shared" si="1"/>
        <v>0</v>
      </c>
      <c r="J155" s="103"/>
      <c r="K155" s="61"/>
      <c r="L155" s="61"/>
      <c r="M155" s="163"/>
      <c r="N155" s="18"/>
      <c r="O155" s="163"/>
      <c r="P155" s="85"/>
      <c r="Q155" s="18"/>
      <c r="R155" s="52"/>
      <c r="S155" s="52"/>
      <c r="T155" s="18"/>
    </row>
    <row r="156" spans="1:20">
      <c r="A156" s="4">
        <v>152</v>
      </c>
      <c r="B156" s="17"/>
      <c r="C156" s="166"/>
      <c r="D156" s="18"/>
      <c r="E156" s="159"/>
      <c r="F156" s="52"/>
      <c r="G156" s="158"/>
      <c r="H156" s="158"/>
      <c r="I156" s="17">
        <f t="shared" si="1"/>
        <v>0</v>
      </c>
      <c r="J156" s="103"/>
      <c r="K156" s="61"/>
      <c r="L156" s="61"/>
      <c r="M156" s="163"/>
      <c r="N156" s="18"/>
      <c r="O156" s="163"/>
      <c r="P156" s="85"/>
      <c r="Q156" s="18"/>
      <c r="R156" s="52"/>
      <c r="S156" s="52"/>
      <c r="T156" s="18"/>
    </row>
    <row r="157" spans="1:20">
      <c r="A157" s="4">
        <v>153</v>
      </c>
      <c r="B157" s="17"/>
      <c r="C157" s="166"/>
      <c r="D157" s="18"/>
      <c r="E157" s="159"/>
      <c r="F157" s="52"/>
      <c r="G157" s="158"/>
      <c r="H157" s="158"/>
      <c r="I157" s="17">
        <f t="shared" si="1"/>
        <v>0</v>
      </c>
      <c r="J157" s="103"/>
      <c r="K157" s="61"/>
      <c r="L157" s="61"/>
      <c r="M157" s="163"/>
      <c r="N157" s="18"/>
      <c r="O157" s="163"/>
      <c r="P157" s="85"/>
      <c r="Q157" s="18"/>
      <c r="R157" s="52"/>
      <c r="S157" s="52"/>
      <c r="T157" s="18"/>
    </row>
    <row r="158" spans="1:20">
      <c r="A158" s="4">
        <v>154</v>
      </c>
      <c r="B158" s="17"/>
      <c r="C158" s="166"/>
      <c r="D158" s="18"/>
      <c r="E158" s="159"/>
      <c r="F158" s="52"/>
      <c r="G158" s="158"/>
      <c r="H158" s="158"/>
      <c r="I158" s="17">
        <f t="shared" si="1"/>
        <v>0</v>
      </c>
      <c r="J158" s="103"/>
      <c r="K158" s="61"/>
      <c r="L158" s="61"/>
      <c r="M158" s="163"/>
      <c r="N158" s="18"/>
      <c r="O158" s="163"/>
      <c r="P158" s="85"/>
      <c r="Q158" s="18"/>
      <c r="R158" s="52"/>
      <c r="S158" s="52"/>
      <c r="T158" s="18"/>
    </row>
    <row r="159" spans="1:20">
      <c r="A159" s="4">
        <v>155</v>
      </c>
      <c r="B159" s="17"/>
      <c r="C159" s="166"/>
      <c r="D159" s="18"/>
      <c r="E159" s="159"/>
      <c r="F159" s="52"/>
      <c r="G159" s="158"/>
      <c r="H159" s="158"/>
      <c r="I159" s="17">
        <f t="shared" si="1"/>
        <v>0</v>
      </c>
      <c r="J159" s="103"/>
      <c r="K159" s="61"/>
      <c r="L159" s="61"/>
      <c r="M159" s="163"/>
      <c r="N159" s="18"/>
      <c r="O159" s="163"/>
      <c r="P159" s="85"/>
      <c r="Q159" s="18"/>
      <c r="R159" s="52"/>
      <c r="S159" s="52"/>
      <c r="T159" s="18"/>
    </row>
    <row r="160" spans="1:20">
      <c r="A160" s="4">
        <v>156</v>
      </c>
      <c r="B160" s="17"/>
      <c r="C160" s="166"/>
      <c r="D160" s="18"/>
      <c r="E160" s="159"/>
      <c r="F160" s="52"/>
      <c r="G160" s="158"/>
      <c r="H160" s="158"/>
      <c r="I160" s="17">
        <f t="shared" si="1"/>
        <v>0</v>
      </c>
      <c r="J160" s="103"/>
      <c r="K160" s="61"/>
      <c r="L160" s="61"/>
      <c r="M160" s="163"/>
      <c r="N160" s="18"/>
      <c r="O160" s="163"/>
      <c r="P160" s="85"/>
      <c r="Q160" s="18"/>
      <c r="R160" s="52"/>
      <c r="S160" s="52"/>
      <c r="T160" s="18"/>
    </row>
    <row r="161" spans="1:20">
      <c r="A161" s="4">
        <v>157</v>
      </c>
      <c r="B161" s="17"/>
      <c r="C161" s="166"/>
      <c r="D161" s="18"/>
      <c r="E161" s="159"/>
      <c r="F161" s="52"/>
      <c r="G161" s="158"/>
      <c r="H161" s="158"/>
      <c r="I161" s="17">
        <f t="shared" si="1"/>
        <v>0</v>
      </c>
      <c r="J161" s="103"/>
      <c r="K161" s="61"/>
      <c r="L161" s="61"/>
      <c r="M161" s="163"/>
      <c r="N161" s="18"/>
      <c r="O161" s="163"/>
      <c r="P161" s="85"/>
      <c r="Q161" s="18"/>
      <c r="R161" s="52"/>
      <c r="S161" s="52"/>
      <c r="T161" s="18"/>
    </row>
    <row r="162" spans="1:20">
      <c r="A162" s="4">
        <v>158</v>
      </c>
      <c r="B162" s="17"/>
      <c r="C162" s="166"/>
      <c r="D162" s="18"/>
      <c r="E162" s="159"/>
      <c r="F162" s="52"/>
      <c r="G162" s="158"/>
      <c r="H162" s="158"/>
      <c r="I162" s="17">
        <f t="shared" si="1"/>
        <v>0</v>
      </c>
      <c r="J162" s="103"/>
      <c r="K162" s="61"/>
      <c r="L162" s="61"/>
      <c r="M162" s="163"/>
      <c r="N162" s="18"/>
      <c r="O162" s="163"/>
      <c r="P162" s="85"/>
      <c r="Q162" s="18"/>
      <c r="R162" s="52"/>
      <c r="S162" s="52"/>
      <c r="T162" s="18"/>
    </row>
    <row r="163" spans="1:20">
      <c r="A163" s="4">
        <v>159</v>
      </c>
      <c r="B163" s="17"/>
      <c r="C163" s="166"/>
      <c r="D163" s="18"/>
      <c r="E163" s="159"/>
      <c r="F163" s="52"/>
      <c r="G163" s="158"/>
      <c r="H163" s="158"/>
      <c r="I163" s="17">
        <f t="shared" si="1"/>
        <v>0</v>
      </c>
      <c r="J163" s="103"/>
      <c r="K163" s="61"/>
      <c r="L163" s="61"/>
      <c r="M163" s="163"/>
      <c r="N163" s="18"/>
      <c r="O163" s="163"/>
      <c r="P163" s="85"/>
      <c r="Q163" s="18"/>
      <c r="R163" s="52"/>
      <c r="S163" s="52"/>
      <c r="T163" s="18"/>
    </row>
    <row r="164" spans="1:20">
      <c r="A164" s="4">
        <v>160</v>
      </c>
      <c r="B164" s="17"/>
      <c r="C164" s="166"/>
      <c r="D164" s="18"/>
      <c r="E164" s="159"/>
      <c r="F164" s="52"/>
      <c r="G164" s="158"/>
      <c r="H164" s="158"/>
      <c r="I164" s="17">
        <f t="shared" si="1"/>
        <v>0</v>
      </c>
      <c r="J164" s="103"/>
      <c r="K164" s="72"/>
      <c r="L164" s="164"/>
      <c r="M164" s="163"/>
      <c r="N164" s="18"/>
      <c r="O164" s="163"/>
      <c r="P164" s="85"/>
      <c r="Q164" s="18"/>
      <c r="R164" s="52"/>
      <c r="S164" s="52"/>
      <c r="T164" s="18"/>
    </row>
    <row r="165" spans="1:20">
      <c r="A165" s="21" t="s">
        <v>11</v>
      </c>
      <c r="B165" s="41"/>
      <c r="C165" s="21">
        <f>COUNTIFS(C5:C164,"*")</f>
        <v>143</v>
      </c>
      <c r="D165" s="21"/>
      <c r="E165" s="13"/>
      <c r="F165" s="21"/>
      <c r="G165" s="21">
        <f>SUM(G5:G164)</f>
        <v>4944</v>
      </c>
      <c r="H165" s="21">
        <f>SUM(H5:H164)</f>
        <v>7758</v>
      </c>
      <c r="I165" s="21">
        <f>SUM(I5:I164)</f>
        <v>12702</v>
      </c>
      <c r="J165" s="21"/>
      <c r="K165" s="21"/>
      <c r="L165" s="21"/>
      <c r="M165" s="21"/>
      <c r="N165" s="21"/>
      <c r="O165" s="21"/>
      <c r="P165" s="14"/>
      <c r="Q165" s="21"/>
      <c r="R165" s="121"/>
      <c r="S165" s="21"/>
      <c r="T165" s="12"/>
    </row>
    <row r="166" spans="1:20">
      <c r="A166" s="46" t="s">
        <v>69</v>
      </c>
      <c r="B166" s="10">
        <f>COUNTIF(B$5:B$164,"Team 1")</f>
        <v>76</v>
      </c>
      <c r="C166" s="46" t="s">
        <v>29</v>
      </c>
      <c r="D166" s="10">
        <f>COUNTIF(D5:D164,"Anganwadi")</f>
        <v>143</v>
      </c>
    </row>
    <row r="167" spans="1:20">
      <c r="A167" s="46" t="s">
        <v>70</v>
      </c>
      <c r="B167" s="10">
        <f>COUNTIF(B$6:B$164,"Team 2")</f>
        <v>67</v>
      </c>
      <c r="C167" s="46" t="s">
        <v>27</v>
      </c>
      <c r="D167" s="10">
        <f>COUNTIF(D5:D164,"School")</f>
        <v>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P78" sqref="P78"/>
    </sheetView>
  </sheetViews>
  <sheetFormatPr defaultRowHeight="16.5"/>
  <cols>
    <col min="1" max="1" width="7.85546875" style="1" customWidth="1"/>
    <col min="2" max="2" width="13.7109375" style="1" bestFit="1" customWidth="1"/>
    <col min="3" max="3" width="25.85546875" style="1" customWidth="1"/>
    <col min="4" max="4" width="17.42578125" style="86" bestFit="1" customWidth="1"/>
    <col min="5" max="5" width="16" style="16" customWidth="1"/>
    <col min="6" max="6" width="17" style="86" customWidth="1"/>
    <col min="7" max="7" width="6.140625" style="16" customWidth="1"/>
    <col min="8" max="8" width="6.28515625" style="16" bestFit="1" customWidth="1"/>
    <col min="9" max="9" width="6" style="1" bestFit="1" customWidth="1"/>
    <col min="10" max="10" width="16.7109375" style="86" customWidth="1"/>
    <col min="11" max="12" width="19.5703125" style="1" customWidth="1"/>
    <col min="13" max="13" width="19.5703125" style="89" customWidth="1"/>
    <col min="14" max="14" width="19.140625" style="1" customWidth="1"/>
    <col min="15" max="15" width="14.85546875" style="89" bestFit="1" customWidth="1"/>
    <col min="16" max="16" width="15.28515625" style="1" customWidth="1"/>
    <col min="17" max="17" width="11.5703125" style="1" bestFit="1" customWidth="1"/>
    <col min="18" max="18" width="17.5703125" style="86" customWidth="1"/>
    <col min="19" max="19" width="19.5703125" style="1" customWidth="1"/>
    <col min="20" max="16384" width="9.140625" style="1"/>
  </cols>
  <sheetData>
    <row r="1" spans="1:20" ht="51" customHeight="1">
      <c r="A1" s="231" t="s">
        <v>66</v>
      </c>
      <c r="B1" s="231"/>
      <c r="C1" s="231"/>
      <c r="D1" s="232"/>
      <c r="E1" s="232"/>
      <c r="F1" s="232"/>
      <c r="G1" s="232"/>
      <c r="H1" s="232"/>
      <c r="I1" s="232"/>
      <c r="J1" s="232"/>
      <c r="K1" s="232"/>
      <c r="L1" s="232"/>
      <c r="M1" s="232"/>
      <c r="N1" s="232"/>
      <c r="O1" s="232"/>
      <c r="P1" s="232"/>
      <c r="Q1" s="232"/>
      <c r="R1" s="232"/>
      <c r="S1" s="232"/>
    </row>
    <row r="2" spans="1:20">
      <c r="A2" s="235" t="s">
        <v>63</v>
      </c>
      <c r="B2" s="236"/>
      <c r="C2" s="236"/>
      <c r="D2" s="25">
        <v>43678</v>
      </c>
      <c r="E2" s="22"/>
      <c r="F2" s="84"/>
      <c r="G2" s="22"/>
      <c r="H2" s="22"/>
      <c r="I2" s="22"/>
      <c r="J2" s="84"/>
      <c r="K2" s="22"/>
      <c r="L2" s="22"/>
      <c r="M2" s="87"/>
      <c r="N2" s="22"/>
      <c r="O2" s="87"/>
      <c r="P2" s="22"/>
      <c r="Q2" s="22"/>
      <c r="R2" s="84"/>
      <c r="S2" s="22"/>
    </row>
    <row r="3" spans="1:20" ht="24" customHeight="1">
      <c r="A3" s="237" t="s">
        <v>14</v>
      </c>
      <c r="B3" s="233" t="s">
        <v>68</v>
      </c>
      <c r="C3" s="238" t="s">
        <v>7</v>
      </c>
      <c r="D3" s="238" t="s">
        <v>59</v>
      </c>
      <c r="E3" s="238" t="s">
        <v>16</v>
      </c>
      <c r="F3" s="239" t="s">
        <v>17</v>
      </c>
      <c r="G3" s="238" t="s">
        <v>8</v>
      </c>
      <c r="H3" s="238"/>
      <c r="I3" s="238"/>
      <c r="J3" s="238" t="s">
        <v>35</v>
      </c>
      <c r="K3" s="233" t="s">
        <v>37</v>
      </c>
      <c r="L3" s="233" t="s">
        <v>54</v>
      </c>
      <c r="M3" s="243" t="s">
        <v>55</v>
      </c>
      <c r="N3" s="233" t="s">
        <v>38</v>
      </c>
      <c r="O3" s="24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44"/>
      <c r="N4" s="234"/>
      <c r="O4" s="244"/>
      <c r="P4" s="237"/>
      <c r="Q4" s="237"/>
      <c r="R4" s="238"/>
      <c r="S4" s="238"/>
      <c r="T4" s="238"/>
    </row>
    <row r="5" spans="1:20">
      <c r="A5" s="4">
        <v>1</v>
      </c>
      <c r="B5" s="17" t="s">
        <v>69</v>
      </c>
      <c r="C5" s="166" t="s">
        <v>707</v>
      </c>
      <c r="D5" s="18" t="s">
        <v>29</v>
      </c>
      <c r="E5" s="159">
        <v>424</v>
      </c>
      <c r="F5" s="52" t="s">
        <v>97</v>
      </c>
      <c r="G5" s="158">
        <v>40</v>
      </c>
      <c r="H5" s="158">
        <v>58</v>
      </c>
      <c r="I5" s="17">
        <f>+G5+H5</f>
        <v>98</v>
      </c>
      <c r="J5" s="103">
        <v>9859326971</v>
      </c>
      <c r="K5" s="61" t="s">
        <v>739</v>
      </c>
      <c r="L5" s="61" t="s">
        <v>740</v>
      </c>
      <c r="M5" s="163">
        <v>9854166263</v>
      </c>
      <c r="N5" s="18" t="s">
        <v>541</v>
      </c>
      <c r="O5" s="163">
        <v>9854593464</v>
      </c>
      <c r="P5" s="90">
        <v>43678</v>
      </c>
      <c r="Q5" s="18" t="s">
        <v>115</v>
      </c>
      <c r="R5" s="52" t="s">
        <v>181</v>
      </c>
      <c r="S5" s="52" t="s">
        <v>562</v>
      </c>
      <c r="T5" s="18"/>
    </row>
    <row r="6" spans="1:20">
      <c r="A6" s="4">
        <v>2</v>
      </c>
      <c r="B6" s="17" t="s">
        <v>69</v>
      </c>
      <c r="C6" s="171" t="s">
        <v>708</v>
      </c>
      <c r="D6" s="18" t="s">
        <v>29</v>
      </c>
      <c r="E6" s="159">
        <v>80</v>
      </c>
      <c r="F6" s="52" t="s">
        <v>97</v>
      </c>
      <c r="G6" s="158">
        <v>48</v>
      </c>
      <c r="H6" s="158">
        <v>65</v>
      </c>
      <c r="I6" s="17">
        <f>+G6+H6</f>
        <v>113</v>
      </c>
      <c r="J6" s="103">
        <v>9613238864</v>
      </c>
      <c r="K6" s="61" t="s">
        <v>739</v>
      </c>
      <c r="L6" s="61" t="s">
        <v>740</v>
      </c>
      <c r="M6" s="163">
        <v>9854166263</v>
      </c>
      <c r="N6" s="18" t="s">
        <v>741</v>
      </c>
      <c r="O6" s="163">
        <v>9859360723</v>
      </c>
      <c r="P6" s="90">
        <v>43678</v>
      </c>
      <c r="Q6" s="18" t="s">
        <v>115</v>
      </c>
      <c r="R6" s="52" t="s">
        <v>181</v>
      </c>
      <c r="S6" s="52" t="s">
        <v>562</v>
      </c>
      <c r="T6" s="18"/>
    </row>
    <row r="7" spans="1:20">
      <c r="A7" s="4">
        <v>3</v>
      </c>
      <c r="B7" s="17" t="s">
        <v>69</v>
      </c>
      <c r="C7" s="171" t="s">
        <v>709</v>
      </c>
      <c r="D7" s="18" t="s">
        <v>29</v>
      </c>
      <c r="E7" s="159">
        <v>304</v>
      </c>
      <c r="F7" s="52" t="s">
        <v>97</v>
      </c>
      <c r="G7" s="158">
        <v>46</v>
      </c>
      <c r="H7" s="158">
        <v>66</v>
      </c>
      <c r="I7" s="17">
        <f t="shared" ref="I7:I70" si="0">+G7+H7</f>
        <v>112</v>
      </c>
      <c r="J7" s="103">
        <v>9854701403</v>
      </c>
      <c r="K7" s="61" t="s">
        <v>739</v>
      </c>
      <c r="L7" s="61" t="s">
        <v>740</v>
      </c>
      <c r="M7" s="163">
        <v>9854166263</v>
      </c>
      <c r="N7" s="18" t="s">
        <v>541</v>
      </c>
      <c r="O7" s="163">
        <v>9854593464</v>
      </c>
      <c r="P7" s="90">
        <v>43679</v>
      </c>
      <c r="Q7" s="18" t="s">
        <v>99</v>
      </c>
      <c r="R7" s="52" t="s">
        <v>181</v>
      </c>
      <c r="S7" s="52" t="s">
        <v>562</v>
      </c>
      <c r="T7" s="18"/>
    </row>
    <row r="8" spans="1:20">
      <c r="A8" s="4">
        <v>4</v>
      </c>
      <c r="B8" s="17" t="s">
        <v>69</v>
      </c>
      <c r="C8" s="166" t="s">
        <v>710</v>
      </c>
      <c r="D8" s="18" t="s">
        <v>29</v>
      </c>
      <c r="E8" s="159" t="s">
        <v>738</v>
      </c>
      <c r="F8" s="52" t="s">
        <v>97</v>
      </c>
      <c r="G8" s="158">
        <v>45</v>
      </c>
      <c r="H8" s="158">
        <v>60</v>
      </c>
      <c r="I8" s="17">
        <f t="shared" si="0"/>
        <v>105</v>
      </c>
      <c r="J8" s="103">
        <v>9859508883</v>
      </c>
      <c r="K8" s="61" t="s">
        <v>739</v>
      </c>
      <c r="L8" s="61" t="s">
        <v>740</v>
      </c>
      <c r="M8" s="163">
        <v>9854166263</v>
      </c>
      <c r="N8" s="18" t="s">
        <v>741</v>
      </c>
      <c r="O8" s="163">
        <v>9859360723</v>
      </c>
      <c r="P8" s="90">
        <v>43679</v>
      </c>
      <c r="Q8" s="18" t="s">
        <v>99</v>
      </c>
      <c r="R8" s="52" t="s">
        <v>181</v>
      </c>
      <c r="S8" s="52" t="s">
        <v>562</v>
      </c>
      <c r="T8" s="18"/>
    </row>
    <row r="9" spans="1:20">
      <c r="A9" s="4">
        <v>5</v>
      </c>
      <c r="B9" s="17" t="s">
        <v>69</v>
      </c>
      <c r="C9" s="171" t="s">
        <v>711</v>
      </c>
      <c r="D9" s="18" t="s">
        <v>29</v>
      </c>
      <c r="E9" s="159">
        <v>79</v>
      </c>
      <c r="F9" s="52" t="s">
        <v>97</v>
      </c>
      <c r="G9" s="158">
        <v>36</v>
      </c>
      <c r="H9" s="158">
        <v>50</v>
      </c>
      <c r="I9" s="17">
        <f t="shared" si="0"/>
        <v>86</v>
      </c>
      <c r="J9" s="103">
        <v>9859630962</v>
      </c>
      <c r="K9" s="61" t="s">
        <v>739</v>
      </c>
      <c r="L9" s="61" t="s">
        <v>740</v>
      </c>
      <c r="M9" s="163">
        <v>9854166263</v>
      </c>
      <c r="N9" s="18" t="s">
        <v>541</v>
      </c>
      <c r="O9" s="163">
        <v>9854593464</v>
      </c>
      <c r="P9" s="90">
        <v>43680</v>
      </c>
      <c r="Q9" s="18" t="s">
        <v>116</v>
      </c>
      <c r="R9" s="52" t="s">
        <v>181</v>
      </c>
      <c r="S9" s="52" t="s">
        <v>562</v>
      </c>
      <c r="T9" s="18"/>
    </row>
    <row r="10" spans="1:20">
      <c r="A10" s="4">
        <v>6</v>
      </c>
      <c r="B10" s="17" t="s">
        <v>69</v>
      </c>
      <c r="C10" s="166" t="s">
        <v>712</v>
      </c>
      <c r="D10" s="18" t="s">
        <v>29</v>
      </c>
      <c r="E10" s="159">
        <v>423</v>
      </c>
      <c r="F10" s="52" t="s">
        <v>97</v>
      </c>
      <c r="G10" s="158">
        <v>22</v>
      </c>
      <c r="H10" s="158">
        <v>32</v>
      </c>
      <c r="I10" s="17">
        <f t="shared" si="0"/>
        <v>54</v>
      </c>
      <c r="J10" s="103">
        <v>9854219903</v>
      </c>
      <c r="K10" s="61" t="s">
        <v>739</v>
      </c>
      <c r="L10" s="61" t="s">
        <v>740</v>
      </c>
      <c r="M10" s="163">
        <v>9854166263</v>
      </c>
      <c r="N10" s="18" t="s">
        <v>541</v>
      </c>
      <c r="O10" s="163">
        <v>9854593464</v>
      </c>
      <c r="P10" s="90">
        <v>43680</v>
      </c>
      <c r="Q10" s="18" t="s">
        <v>116</v>
      </c>
      <c r="R10" s="52" t="s">
        <v>181</v>
      </c>
      <c r="S10" s="52" t="s">
        <v>562</v>
      </c>
      <c r="T10" s="18"/>
    </row>
    <row r="11" spans="1:20">
      <c r="A11" s="4">
        <v>7</v>
      </c>
      <c r="B11" s="17" t="s">
        <v>69</v>
      </c>
      <c r="C11" s="171" t="s">
        <v>713</v>
      </c>
      <c r="D11" s="18" t="s">
        <v>29</v>
      </c>
      <c r="E11" s="159">
        <v>313</v>
      </c>
      <c r="F11" s="52" t="s">
        <v>97</v>
      </c>
      <c r="G11" s="158">
        <v>36</v>
      </c>
      <c r="H11" s="158">
        <v>54</v>
      </c>
      <c r="I11" s="17">
        <f t="shared" si="0"/>
        <v>90</v>
      </c>
      <c r="J11" s="103">
        <v>9859213873</v>
      </c>
      <c r="K11" s="61" t="s">
        <v>742</v>
      </c>
      <c r="L11" s="61" t="s">
        <v>743</v>
      </c>
      <c r="M11" s="163">
        <v>9706627717</v>
      </c>
      <c r="N11" s="18" t="s">
        <v>744</v>
      </c>
      <c r="O11" s="163">
        <v>9577352248</v>
      </c>
      <c r="P11" s="90">
        <v>43682</v>
      </c>
      <c r="Q11" s="18" t="s">
        <v>100</v>
      </c>
      <c r="R11" s="52" t="s">
        <v>182</v>
      </c>
      <c r="S11" s="52" t="s">
        <v>562</v>
      </c>
      <c r="T11" s="18"/>
    </row>
    <row r="12" spans="1:20">
      <c r="A12" s="4">
        <v>8</v>
      </c>
      <c r="B12" s="17" t="s">
        <v>69</v>
      </c>
      <c r="C12" s="166" t="s">
        <v>714</v>
      </c>
      <c r="D12" s="18" t="s">
        <v>29</v>
      </c>
      <c r="E12" s="159">
        <v>418</v>
      </c>
      <c r="F12" s="52" t="s">
        <v>97</v>
      </c>
      <c r="G12" s="158">
        <v>55</v>
      </c>
      <c r="H12" s="158">
        <v>60</v>
      </c>
      <c r="I12" s="17">
        <f t="shared" si="0"/>
        <v>115</v>
      </c>
      <c r="J12" s="103">
        <v>8752012440</v>
      </c>
      <c r="K12" s="61" t="s">
        <v>742</v>
      </c>
      <c r="L12" s="61" t="s">
        <v>743</v>
      </c>
      <c r="M12" s="163">
        <v>9706627717</v>
      </c>
      <c r="N12" s="18" t="s">
        <v>745</v>
      </c>
      <c r="O12" s="163">
        <v>9859793511</v>
      </c>
      <c r="P12" s="90">
        <v>43682</v>
      </c>
      <c r="Q12" s="18" t="s">
        <v>100</v>
      </c>
      <c r="R12" s="52" t="s">
        <v>182</v>
      </c>
      <c r="S12" s="52" t="s">
        <v>562</v>
      </c>
      <c r="T12" s="18"/>
    </row>
    <row r="13" spans="1:20">
      <c r="A13" s="4">
        <v>9</v>
      </c>
      <c r="B13" s="17" t="s">
        <v>69</v>
      </c>
      <c r="C13" s="171" t="s">
        <v>715</v>
      </c>
      <c r="D13" s="18" t="s">
        <v>29</v>
      </c>
      <c r="E13" s="159">
        <v>102</v>
      </c>
      <c r="F13" s="52" t="s">
        <v>97</v>
      </c>
      <c r="G13" s="158">
        <v>60</v>
      </c>
      <c r="H13" s="158">
        <v>53</v>
      </c>
      <c r="I13" s="17">
        <f t="shared" si="0"/>
        <v>113</v>
      </c>
      <c r="J13" s="103">
        <v>9613075241</v>
      </c>
      <c r="K13" s="61" t="s">
        <v>742</v>
      </c>
      <c r="L13" s="61" t="s">
        <v>743</v>
      </c>
      <c r="M13" s="163">
        <v>9706627717</v>
      </c>
      <c r="N13" s="18" t="s">
        <v>744</v>
      </c>
      <c r="O13" s="163">
        <v>9577352248</v>
      </c>
      <c r="P13" s="90">
        <v>43683</v>
      </c>
      <c r="Q13" s="18" t="s">
        <v>98</v>
      </c>
      <c r="R13" s="52" t="s">
        <v>182</v>
      </c>
      <c r="S13" s="52" t="s">
        <v>562</v>
      </c>
      <c r="T13" s="18"/>
    </row>
    <row r="14" spans="1:20">
      <c r="A14" s="4">
        <v>10</v>
      </c>
      <c r="B14" s="17" t="s">
        <v>69</v>
      </c>
      <c r="C14" s="166" t="s">
        <v>716</v>
      </c>
      <c r="D14" s="18" t="s">
        <v>29</v>
      </c>
      <c r="E14" s="159">
        <v>417</v>
      </c>
      <c r="F14" s="52" t="s">
        <v>97</v>
      </c>
      <c r="G14" s="158">
        <v>33</v>
      </c>
      <c r="H14" s="158">
        <v>56</v>
      </c>
      <c r="I14" s="17">
        <f t="shared" si="0"/>
        <v>89</v>
      </c>
      <c r="J14" s="103">
        <v>9085929751</v>
      </c>
      <c r="K14" s="61" t="s">
        <v>742</v>
      </c>
      <c r="L14" s="61" t="s">
        <v>743</v>
      </c>
      <c r="M14" s="163">
        <v>9706627717</v>
      </c>
      <c r="N14" s="18" t="s">
        <v>745</v>
      </c>
      <c r="O14" s="163">
        <v>9859793511</v>
      </c>
      <c r="P14" s="90">
        <v>43683</v>
      </c>
      <c r="Q14" s="18" t="s">
        <v>98</v>
      </c>
      <c r="R14" s="52" t="s">
        <v>182</v>
      </c>
      <c r="S14" s="52" t="s">
        <v>562</v>
      </c>
      <c r="T14" s="18"/>
    </row>
    <row r="15" spans="1:20">
      <c r="A15" s="4">
        <v>11</v>
      </c>
      <c r="B15" s="17" t="s">
        <v>69</v>
      </c>
      <c r="C15" s="166" t="s">
        <v>717</v>
      </c>
      <c r="D15" s="18" t="s">
        <v>29</v>
      </c>
      <c r="E15" s="159">
        <v>415</v>
      </c>
      <c r="F15" s="52" t="s">
        <v>97</v>
      </c>
      <c r="G15" s="158">
        <v>80</v>
      </c>
      <c r="H15" s="158">
        <v>71</v>
      </c>
      <c r="I15" s="17">
        <f t="shared" si="0"/>
        <v>151</v>
      </c>
      <c r="J15" s="103">
        <v>9854916458</v>
      </c>
      <c r="K15" s="61" t="s">
        <v>791</v>
      </c>
      <c r="L15" s="61" t="s">
        <v>533</v>
      </c>
      <c r="M15" s="163">
        <v>9613438892</v>
      </c>
      <c r="N15" s="18" t="s">
        <v>792</v>
      </c>
      <c r="O15" s="163">
        <v>9577819416</v>
      </c>
      <c r="P15" s="90">
        <v>43684</v>
      </c>
      <c r="Q15" s="18" t="s">
        <v>101</v>
      </c>
      <c r="R15" s="52" t="s">
        <v>179</v>
      </c>
      <c r="S15" s="52" t="s">
        <v>562</v>
      </c>
      <c r="T15" s="18"/>
    </row>
    <row r="16" spans="1:20">
      <c r="A16" s="4">
        <v>12</v>
      </c>
      <c r="B16" s="17" t="s">
        <v>69</v>
      </c>
      <c r="C16" s="171" t="s">
        <v>718</v>
      </c>
      <c r="D16" s="18" t="s">
        <v>29</v>
      </c>
      <c r="E16" s="159">
        <v>104</v>
      </c>
      <c r="F16" s="52" t="s">
        <v>97</v>
      </c>
      <c r="G16" s="158">
        <v>33</v>
      </c>
      <c r="H16" s="158">
        <v>50</v>
      </c>
      <c r="I16" s="17">
        <f t="shared" si="0"/>
        <v>83</v>
      </c>
      <c r="J16" s="103">
        <v>7399843543</v>
      </c>
      <c r="K16" s="61" t="s">
        <v>311</v>
      </c>
      <c r="L16" s="61" t="s">
        <v>793</v>
      </c>
      <c r="M16" s="163">
        <v>7399528010</v>
      </c>
      <c r="N16" s="18" t="s">
        <v>794</v>
      </c>
      <c r="O16" s="163">
        <v>9854855545</v>
      </c>
      <c r="P16" s="90">
        <v>43684</v>
      </c>
      <c r="Q16" s="18" t="s">
        <v>101</v>
      </c>
      <c r="R16" s="52" t="s">
        <v>179</v>
      </c>
      <c r="S16" s="52" t="s">
        <v>562</v>
      </c>
      <c r="T16" s="18"/>
    </row>
    <row r="17" spans="1:20">
      <c r="A17" s="4">
        <v>13</v>
      </c>
      <c r="B17" s="17" t="s">
        <v>69</v>
      </c>
      <c r="C17" s="166" t="s">
        <v>719</v>
      </c>
      <c r="D17" s="18" t="s">
        <v>29</v>
      </c>
      <c r="E17" s="159">
        <v>416</v>
      </c>
      <c r="F17" s="52" t="s">
        <v>97</v>
      </c>
      <c r="G17" s="158">
        <v>82</v>
      </c>
      <c r="H17" s="158">
        <v>82</v>
      </c>
      <c r="I17" s="17">
        <f t="shared" si="0"/>
        <v>164</v>
      </c>
      <c r="J17" s="103">
        <v>9577804487</v>
      </c>
      <c r="K17" s="61" t="s">
        <v>311</v>
      </c>
      <c r="L17" s="61" t="s">
        <v>312</v>
      </c>
      <c r="M17" s="163">
        <v>7399528010</v>
      </c>
      <c r="N17" s="18" t="s">
        <v>795</v>
      </c>
      <c r="O17" s="163">
        <v>9859886192</v>
      </c>
      <c r="P17" s="90">
        <v>43685</v>
      </c>
      <c r="Q17" s="18" t="s">
        <v>115</v>
      </c>
      <c r="R17" s="52" t="s">
        <v>179</v>
      </c>
      <c r="S17" s="52" t="s">
        <v>562</v>
      </c>
      <c r="T17" s="18"/>
    </row>
    <row r="18" spans="1:20">
      <c r="A18" s="4">
        <v>14</v>
      </c>
      <c r="B18" s="17" t="s">
        <v>69</v>
      </c>
      <c r="C18" s="171" t="s">
        <v>720</v>
      </c>
      <c r="D18" s="18" t="s">
        <v>29</v>
      </c>
      <c r="E18" s="159">
        <v>105</v>
      </c>
      <c r="F18" s="52" t="s">
        <v>97</v>
      </c>
      <c r="G18" s="158">
        <v>28</v>
      </c>
      <c r="H18" s="158">
        <v>58</v>
      </c>
      <c r="I18" s="17">
        <f t="shared" si="0"/>
        <v>86</v>
      </c>
      <c r="J18" s="103">
        <v>9859109548</v>
      </c>
      <c r="K18" s="61" t="s">
        <v>311</v>
      </c>
      <c r="L18" s="61" t="s">
        <v>793</v>
      </c>
      <c r="M18" s="163">
        <v>7399528010</v>
      </c>
      <c r="N18" s="18" t="s">
        <v>794</v>
      </c>
      <c r="O18" s="163">
        <v>9854855545</v>
      </c>
      <c r="P18" s="90">
        <v>43685</v>
      </c>
      <c r="Q18" s="18" t="s">
        <v>115</v>
      </c>
      <c r="R18" s="52" t="s">
        <v>159</v>
      </c>
      <c r="S18" s="52" t="s">
        <v>562</v>
      </c>
      <c r="T18" s="18"/>
    </row>
    <row r="19" spans="1:20">
      <c r="A19" s="4">
        <v>15</v>
      </c>
      <c r="B19" s="17" t="s">
        <v>69</v>
      </c>
      <c r="C19" s="166" t="s">
        <v>721</v>
      </c>
      <c r="D19" s="18" t="s">
        <v>29</v>
      </c>
      <c r="E19" s="159">
        <v>315</v>
      </c>
      <c r="F19" s="52" t="s">
        <v>97</v>
      </c>
      <c r="G19" s="158">
        <v>67</v>
      </c>
      <c r="H19" s="158">
        <v>68</v>
      </c>
      <c r="I19" s="17">
        <f t="shared" si="0"/>
        <v>135</v>
      </c>
      <c r="J19" s="103">
        <v>9613085708</v>
      </c>
      <c r="K19" s="61" t="s">
        <v>311</v>
      </c>
      <c r="L19" s="61" t="s">
        <v>312</v>
      </c>
      <c r="M19" s="163">
        <v>7399528010</v>
      </c>
      <c r="N19" s="18" t="s">
        <v>795</v>
      </c>
      <c r="O19" s="163">
        <v>9859886192</v>
      </c>
      <c r="P19" s="90">
        <v>43685</v>
      </c>
      <c r="Q19" s="18" t="s">
        <v>115</v>
      </c>
      <c r="R19" s="52" t="s">
        <v>159</v>
      </c>
      <c r="S19" s="52" t="s">
        <v>562</v>
      </c>
      <c r="T19" s="18"/>
    </row>
    <row r="20" spans="1:20">
      <c r="A20" s="4">
        <v>16</v>
      </c>
      <c r="B20" s="17" t="s">
        <v>69</v>
      </c>
      <c r="C20" s="171" t="s">
        <v>722</v>
      </c>
      <c r="D20" s="18" t="s">
        <v>29</v>
      </c>
      <c r="E20" s="159">
        <v>106</v>
      </c>
      <c r="F20" s="52" t="s">
        <v>97</v>
      </c>
      <c r="G20" s="158">
        <v>33</v>
      </c>
      <c r="H20" s="158">
        <v>51</v>
      </c>
      <c r="I20" s="17">
        <f t="shared" si="0"/>
        <v>84</v>
      </c>
      <c r="J20" s="103">
        <v>9613002594</v>
      </c>
      <c r="K20" s="61" t="s">
        <v>126</v>
      </c>
      <c r="L20" s="61" t="s">
        <v>127</v>
      </c>
      <c r="M20" s="163">
        <v>9864191111</v>
      </c>
      <c r="N20" s="18" t="s">
        <v>776</v>
      </c>
      <c r="O20" s="163">
        <v>8752049267</v>
      </c>
      <c r="P20" s="90">
        <v>43686</v>
      </c>
      <c r="Q20" s="18" t="s">
        <v>99</v>
      </c>
      <c r="R20" s="52" t="s">
        <v>180</v>
      </c>
      <c r="S20" s="52" t="s">
        <v>562</v>
      </c>
      <c r="T20" s="18"/>
    </row>
    <row r="21" spans="1:20">
      <c r="A21" s="4">
        <v>17</v>
      </c>
      <c r="B21" s="17" t="s">
        <v>69</v>
      </c>
      <c r="C21" s="166" t="s">
        <v>723</v>
      </c>
      <c r="D21" s="18" t="s">
        <v>29</v>
      </c>
      <c r="E21" s="159">
        <v>419</v>
      </c>
      <c r="F21" s="52" t="s">
        <v>97</v>
      </c>
      <c r="G21" s="158">
        <v>25</v>
      </c>
      <c r="H21" s="158">
        <v>34</v>
      </c>
      <c r="I21" s="17">
        <f t="shared" si="0"/>
        <v>59</v>
      </c>
      <c r="J21" s="103">
        <v>9577081317</v>
      </c>
      <c r="K21" s="72" t="s">
        <v>777</v>
      </c>
      <c r="L21" s="164" t="s">
        <v>778</v>
      </c>
      <c r="M21" s="163">
        <v>7399528010</v>
      </c>
      <c r="N21" s="18" t="s">
        <v>779</v>
      </c>
      <c r="O21" s="163">
        <v>9854807887</v>
      </c>
      <c r="P21" s="90">
        <v>43686</v>
      </c>
      <c r="Q21" s="18" t="s">
        <v>99</v>
      </c>
      <c r="R21" s="52" t="s">
        <v>180</v>
      </c>
      <c r="S21" s="52" t="s">
        <v>562</v>
      </c>
      <c r="T21" s="18"/>
    </row>
    <row r="22" spans="1:20" ht="30.75">
      <c r="A22" s="4">
        <v>18</v>
      </c>
      <c r="B22" s="17" t="s">
        <v>69</v>
      </c>
      <c r="C22" s="153" t="s">
        <v>864</v>
      </c>
      <c r="D22" s="18" t="s">
        <v>27</v>
      </c>
      <c r="E22" s="97">
        <v>18080304902</v>
      </c>
      <c r="F22" s="53" t="s">
        <v>382</v>
      </c>
      <c r="G22" s="97">
        <v>130</v>
      </c>
      <c r="H22" s="97">
        <v>129</v>
      </c>
      <c r="I22" s="17">
        <f t="shared" si="0"/>
        <v>259</v>
      </c>
      <c r="J22" s="99">
        <v>9854350135</v>
      </c>
      <c r="K22" s="176" t="s">
        <v>893</v>
      </c>
      <c r="L22" s="177" t="s">
        <v>905</v>
      </c>
      <c r="M22" s="178">
        <v>9706513360</v>
      </c>
      <c r="N22" s="177" t="s">
        <v>906</v>
      </c>
      <c r="O22" s="178">
        <v>7399697244</v>
      </c>
      <c r="P22" s="90">
        <v>43687</v>
      </c>
      <c r="Q22" s="18" t="s">
        <v>116</v>
      </c>
      <c r="R22" s="52" t="s">
        <v>173</v>
      </c>
      <c r="S22" s="52" t="s">
        <v>562</v>
      </c>
      <c r="T22" s="18"/>
    </row>
    <row r="23" spans="1:20" ht="30.75">
      <c r="A23" s="4">
        <v>19</v>
      </c>
      <c r="B23" s="17" t="s">
        <v>69</v>
      </c>
      <c r="C23" s="153" t="s">
        <v>865</v>
      </c>
      <c r="D23" s="18" t="s">
        <v>27</v>
      </c>
      <c r="E23" s="97">
        <v>18080317201</v>
      </c>
      <c r="F23" s="53" t="s">
        <v>95</v>
      </c>
      <c r="G23" s="97">
        <v>89</v>
      </c>
      <c r="H23" s="97">
        <v>85</v>
      </c>
      <c r="I23" s="17">
        <f t="shared" si="0"/>
        <v>174</v>
      </c>
      <c r="J23" s="99">
        <v>9707743033</v>
      </c>
      <c r="K23" s="176" t="s">
        <v>894</v>
      </c>
      <c r="L23" s="177" t="s">
        <v>907</v>
      </c>
      <c r="M23" s="178">
        <v>9577820236</v>
      </c>
      <c r="N23" s="177" t="s">
        <v>829</v>
      </c>
      <c r="O23" s="178">
        <v>9854976282</v>
      </c>
      <c r="P23" s="90">
        <v>43690</v>
      </c>
      <c r="Q23" s="18" t="s">
        <v>98</v>
      </c>
      <c r="R23" s="52" t="s">
        <v>175</v>
      </c>
      <c r="S23" s="52" t="s">
        <v>562</v>
      </c>
      <c r="T23" s="18"/>
    </row>
    <row r="24" spans="1:20" ht="30.75">
      <c r="A24" s="4">
        <v>20</v>
      </c>
      <c r="B24" s="17" t="s">
        <v>69</v>
      </c>
      <c r="C24" s="153" t="s">
        <v>866</v>
      </c>
      <c r="D24" s="18" t="s">
        <v>27</v>
      </c>
      <c r="E24" s="97">
        <v>18080315101</v>
      </c>
      <c r="F24" s="53" t="s">
        <v>95</v>
      </c>
      <c r="G24" s="97">
        <v>92</v>
      </c>
      <c r="H24" s="97">
        <v>98</v>
      </c>
      <c r="I24" s="17">
        <f t="shared" si="0"/>
        <v>190</v>
      </c>
      <c r="J24" s="99">
        <v>9859114572</v>
      </c>
      <c r="K24" s="176" t="s">
        <v>895</v>
      </c>
      <c r="L24" s="177" t="s">
        <v>907</v>
      </c>
      <c r="M24" s="178">
        <v>9577820236</v>
      </c>
      <c r="N24" s="177" t="s">
        <v>829</v>
      </c>
      <c r="O24" s="178">
        <v>9854976282</v>
      </c>
      <c r="P24" s="90">
        <v>43691</v>
      </c>
      <c r="Q24" s="18" t="s">
        <v>101</v>
      </c>
      <c r="R24" s="52" t="s">
        <v>175</v>
      </c>
      <c r="S24" s="52" t="s">
        <v>562</v>
      </c>
      <c r="T24" s="18"/>
    </row>
    <row r="25" spans="1:20" ht="30.75">
      <c r="A25" s="4">
        <v>21</v>
      </c>
      <c r="B25" s="17" t="s">
        <v>69</v>
      </c>
      <c r="C25" s="153" t="s">
        <v>867</v>
      </c>
      <c r="D25" s="18" t="s">
        <v>27</v>
      </c>
      <c r="E25" s="97">
        <v>18080301701</v>
      </c>
      <c r="F25" s="52" t="s">
        <v>95</v>
      </c>
      <c r="G25" s="97">
        <v>159</v>
      </c>
      <c r="H25" s="97">
        <v>120</v>
      </c>
      <c r="I25" s="17">
        <f t="shared" si="0"/>
        <v>279</v>
      </c>
      <c r="J25" s="99">
        <v>8753052868</v>
      </c>
      <c r="K25" s="176" t="s">
        <v>896</v>
      </c>
      <c r="L25" s="177" t="s">
        <v>512</v>
      </c>
      <c r="M25" s="178">
        <v>9401452406</v>
      </c>
      <c r="N25" s="177" t="s">
        <v>156</v>
      </c>
      <c r="O25" s="178">
        <v>9613469120</v>
      </c>
      <c r="P25" s="90">
        <v>43693</v>
      </c>
      <c r="Q25" s="18" t="s">
        <v>99</v>
      </c>
      <c r="R25" s="52" t="s">
        <v>178</v>
      </c>
      <c r="S25" s="52" t="s">
        <v>562</v>
      </c>
      <c r="T25" s="18"/>
    </row>
    <row r="26" spans="1:20" ht="25.5">
      <c r="A26" s="4">
        <v>22</v>
      </c>
      <c r="B26" s="17" t="s">
        <v>69</v>
      </c>
      <c r="C26" s="174" t="s">
        <v>868</v>
      </c>
      <c r="D26" s="18" t="s">
        <v>27</v>
      </c>
      <c r="E26" s="97">
        <v>18080304302</v>
      </c>
      <c r="F26" s="53" t="s">
        <v>95</v>
      </c>
      <c r="G26" s="97">
        <v>22</v>
      </c>
      <c r="H26" s="97">
        <v>23</v>
      </c>
      <c r="I26" s="17">
        <f t="shared" si="0"/>
        <v>45</v>
      </c>
      <c r="J26" s="99">
        <v>9854157459</v>
      </c>
      <c r="K26" s="176" t="s">
        <v>897</v>
      </c>
      <c r="L26" s="177" t="s">
        <v>119</v>
      </c>
      <c r="M26" s="178">
        <v>9854442211</v>
      </c>
      <c r="N26" s="177" t="s">
        <v>539</v>
      </c>
      <c r="O26" s="178">
        <v>9854711909</v>
      </c>
      <c r="P26" s="90">
        <v>43694</v>
      </c>
      <c r="Q26" s="18" t="s">
        <v>116</v>
      </c>
      <c r="R26" s="52" t="s">
        <v>173</v>
      </c>
      <c r="S26" s="52" t="s">
        <v>562</v>
      </c>
      <c r="T26" s="18"/>
    </row>
    <row r="27" spans="1:20" ht="25.5">
      <c r="A27" s="4">
        <v>23</v>
      </c>
      <c r="B27" s="17" t="s">
        <v>69</v>
      </c>
      <c r="C27" s="174" t="s">
        <v>869</v>
      </c>
      <c r="D27" s="18" t="s">
        <v>27</v>
      </c>
      <c r="E27" s="97">
        <v>18080311103</v>
      </c>
      <c r="F27" s="53" t="s">
        <v>95</v>
      </c>
      <c r="G27" s="97">
        <v>52</v>
      </c>
      <c r="H27" s="97">
        <v>48</v>
      </c>
      <c r="I27" s="17">
        <f t="shared" si="0"/>
        <v>100</v>
      </c>
      <c r="J27" s="99">
        <v>9854700965</v>
      </c>
      <c r="K27" s="176" t="s">
        <v>898</v>
      </c>
      <c r="L27" s="177" t="s">
        <v>129</v>
      </c>
      <c r="M27" s="178">
        <v>9859735288</v>
      </c>
      <c r="N27" s="177" t="s">
        <v>138</v>
      </c>
      <c r="O27" s="178">
        <v>8822262927</v>
      </c>
      <c r="P27" s="90">
        <v>43696</v>
      </c>
      <c r="Q27" s="18" t="s">
        <v>100</v>
      </c>
      <c r="R27" s="52" t="s">
        <v>158</v>
      </c>
      <c r="S27" s="52" t="s">
        <v>562</v>
      </c>
      <c r="T27" s="18"/>
    </row>
    <row r="28" spans="1:20" ht="30.75">
      <c r="A28" s="4">
        <v>24</v>
      </c>
      <c r="B28" s="17" t="s">
        <v>69</v>
      </c>
      <c r="C28" s="153" t="s">
        <v>870</v>
      </c>
      <c r="D28" s="18" t="s">
        <v>27</v>
      </c>
      <c r="E28" s="97">
        <v>18080308204</v>
      </c>
      <c r="F28" s="52" t="s">
        <v>382</v>
      </c>
      <c r="G28" s="97">
        <v>55</v>
      </c>
      <c r="H28" s="97">
        <v>50</v>
      </c>
      <c r="I28" s="17">
        <f t="shared" si="0"/>
        <v>105</v>
      </c>
      <c r="J28" s="99">
        <v>9508677049</v>
      </c>
      <c r="K28" s="176" t="s">
        <v>898</v>
      </c>
      <c r="L28" s="177" t="s">
        <v>119</v>
      </c>
      <c r="M28" s="178">
        <v>9854442211</v>
      </c>
      <c r="N28" s="177" t="s">
        <v>134</v>
      </c>
      <c r="O28" s="178">
        <v>9707797822</v>
      </c>
      <c r="P28" s="90">
        <v>43698</v>
      </c>
      <c r="Q28" s="18" t="s">
        <v>101</v>
      </c>
      <c r="R28" s="52" t="s">
        <v>177</v>
      </c>
      <c r="S28" s="52" t="s">
        <v>562</v>
      </c>
      <c r="T28" s="18"/>
    </row>
    <row r="29" spans="1:20">
      <c r="A29" s="4">
        <v>25</v>
      </c>
      <c r="B29" s="17" t="s">
        <v>69</v>
      </c>
      <c r="C29" s="153" t="s">
        <v>871</v>
      </c>
      <c r="D29" s="18" t="s">
        <v>27</v>
      </c>
      <c r="E29" s="97">
        <v>18080312601</v>
      </c>
      <c r="F29" s="52" t="s">
        <v>95</v>
      </c>
      <c r="G29" s="97">
        <v>45</v>
      </c>
      <c r="H29" s="97">
        <v>48</v>
      </c>
      <c r="I29" s="17">
        <f t="shared" si="0"/>
        <v>93</v>
      </c>
      <c r="J29" s="99">
        <v>9954984019</v>
      </c>
      <c r="K29" s="176" t="s">
        <v>899</v>
      </c>
      <c r="L29" s="177" t="s">
        <v>908</v>
      </c>
      <c r="M29" s="178">
        <v>9577873363</v>
      </c>
      <c r="N29" s="177" t="s">
        <v>413</v>
      </c>
      <c r="O29" s="178">
        <v>9859132467</v>
      </c>
      <c r="P29" s="90">
        <v>43699</v>
      </c>
      <c r="Q29" s="18" t="s">
        <v>115</v>
      </c>
      <c r="R29" s="52" t="s">
        <v>159</v>
      </c>
      <c r="S29" s="52" t="s">
        <v>562</v>
      </c>
      <c r="T29" s="18"/>
    </row>
    <row r="30" spans="1:20" ht="30.75">
      <c r="A30" s="4">
        <v>26</v>
      </c>
      <c r="B30" s="17" t="s">
        <v>69</v>
      </c>
      <c r="C30" s="153" t="s">
        <v>872</v>
      </c>
      <c r="D30" s="18" t="s">
        <v>27</v>
      </c>
      <c r="E30" s="97">
        <v>18080307901</v>
      </c>
      <c r="F30" s="53" t="s">
        <v>95</v>
      </c>
      <c r="G30" s="97">
        <v>52</v>
      </c>
      <c r="H30" s="97">
        <v>50</v>
      </c>
      <c r="I30" s="17">
        <f t="shared" si="0"/>
        <v>102</v>
      </c>
      <c r="J30" s="99">
        <v>9864793427</v>
      </c>
      <c r="K30" s="176" t="s">
        <v>900</v>
      </c>
      <c r="L30" s="177" t="s">
        <v>909</v>
      </c>
      <c r="M30" s="178">
        <v>9613093936</v>
      </c>
      <c r="N30" s="177" t="s">
        <v>138</v>
      </c>
      <c r="O30" s="178">
        <v>9859104486</v>
      </c>
      <c r="P30" s="90">
        <v>43700</v>
      </c>
      <c r="Q30" s="18" t="s">
        <v>99</v>
      </c>
      <c r="R30" s="52" t="s">
        <v>226</v>
      </c>
      <c r="S30" s="52" t="s">
        <v>562</v>
      </c>
      <c r="T30" s="18"/>
    </row>
    <row r="31" spans="1:20">
      <c r="A31" s="4">
        <v>27</v>
      </c>
      <c r="B31" s="17" t="s">
        <v>69</v>
      </c>
      <c r="C31" s="153" t="s">
        <v>873</v>
      </c>
      <c r="D31" s="18" t="s">
        <v>27</v>
      </c>
      <c r="E31" s="97">
        <v>18080300303</v>
      </c>
      <c r="F31" s="53" t="s">
        <v>382</v>
      </c>
      <c r="G31" s="99">
        <v>332</v>
      </c>
      <c r="H31" s="99">
        <v>434</v>
      </c>
      <c r="I31" s="17">
        <f t="shared" si="0"/>
        <v>766</v>
      </c>
      <c r="J31" s="99">
        <v>9577785643</v>
      </c>
      <c r="K31" s="176" t="s">
        <v>901</v>
      </c>
      <c r="L31" s="177" t="s">
        <v>521</v>
      </c>
      <c r="M31" s="178">
        <v>9954083191</v>
      </c>
      <c r="N31" s="177" t="s">
        <v>910</v>
      </c>
      <c r="O31" s="178">
        <v>9613597387</v>
      </c>
      <c r="P31" s="90">
        <v>43703</v>
      </c>
      <c r="Q31" s="18" t="s">
        <v>100</v>
      </c>
      <c r="R31" s="52" t="s">
        <v>178</v>
      </c>
      <c r="S31" s="52" t="s">
        <v>562</v>
      </c>
      <c r="T31" s="18"/>
    </row>
    <row r="32" spans="1:20">
      <c r="A32" s="4">
        <v>28</v>
      </c>
      <c r="B32" s="17" t="s">
        <v>69</v>
      </c>
      <c r="C32" s="153" t="s">
        <v>874</v>
      </c>
      <c r="D32" s="18" t="s">
        <v>27</v>
      </c>
      <c r="E32" s="97">
        <v>18080311304</v>
      </c>
      <c r="F32" s="53" t="s">
        <v>95</v>
      </c>
      <c r="G32" s="99">
        <v>65</v>
      </c>
      <c r="H32" s="99">
        <v>93</v>
      </c>
      <c r="I32" s="17">
        <f t="shared" si="0"/>
        <v>158</v>
      </c>
      <c r="J32" s="99">
        <v>9613338153</v>
      </c>
      <c r="K32" s="176" t="s">
        <v>902</v>
      </c>
      <c r="L32" s="177" t="s">
        <v>802</v>
      </c>
      <c r="M32" s="178">
        <v>9859392946</v>
      </c>
      <c r="N32" s="177" t="s">
        <v>134</v>
      </c>
      <c r="O32" s="178">
        <v>9577921263</v>
      </c>
      <c r="P32" s="90">
        <v>43704</v>
      </c>
      <c r="Q32" s="18" t="s">
        <v>98</v>
      </c>
      <c r="R32" s="52" t="s">
        <v>174</v>
      </c>
      <c r="S32" s="52" t="s">
        <v>562</v>
      </c>
      <c r="T32" s="18"/>
    </row>
    <row r="33" spans="1:20" ht="30.75">
      <c r="A33" s="4">
        <v>29</v>
      </c>
      <c r="B33" s="17" t="s">
        <v>69</v>
      </c>
      <c r="C33" s="153" t="s">
        <v>875</v>
      </c>
      <c r="D33" s="18" t="s">
        <v>27</v>
      </c>
      <c r="E33" s="97">
        <v>18080314703</v>
      </c>
      <c r="F33" s="53" t="s">
        <v>95</v>
      </c>
      <c r="G33" s="97">
        <v>31</v>
      </c>
      <c r="H33" s="97">
        <v>33</v>
      </c>
      <c r="I33" s="17">
        <f t="shared" si="0"/>
        <v>64</v>
      </c>
      <c r="J33" s="99">
        <v>9859124554</v>
      </c>
      <c r="K33" s="176" t="s">
        <v>903</v>
      </c>
      <c r="L33" s="177" t="s">
        <v>137</v>
      </c>
      <c r="M33" s="178">
        <v>9401452422</v>
      </c>
      <c r="N33" s="177" t="s">
        <v>140</v>
      </c>
      <c r="O33" s="178">
        <v>9613085681</v>
      </c>
      <c r="P33" s="90">
        <v>43705</v>
      </c>
      <c r="Q33" s="18" t="s">
        <v>101</v>
      </c>
      <c r="R33" s="52" t="s">
        <v>179</v>
      </c>
      <c r="S33" s="52" t="s">
        <v>562</v>
      </c>
      <c r="T33" s="18"/>
    </row>
    <row r="34" spans="1:20" ht="30.75">
      <c r="A34" s="4">
        <v>30</v>
      </c>
      <c r="B34" s="17" t="s">
        <v>69</v>
      </c>
      <c r="C34" s="153" t="s">
        <v>876</v>
      </c>
      <c r="D34" s="18" t="s">
        <v>27</v>
      </c>
      <c r="E34" s="97">
        <v>18080305403</v>
      </c>
      <c r="F34" s="52" t="s">
        <v>95</v>
      </c>
      <c r="G34" s="97">
        <v>18</v>
      </c>
      <c r="H34" s="97">
        <v>20</v>
      </c>
      <c r="I34" s="17">
        <f t="shared" si="0"/>
        <v>38</v>
      </c>
      <c r="J34" s="99">
        <v>9577831656</v>
      </c>
      <c r="K34" s="176" t="s">
        <v>508</v>
      </c>
      <c r="L34" s="177" t="s">
        <v>121</v>
      </c>
      <c r="M34" s="178">
        <v>9401452431</v>
      </c>
      <c r="N34" s="177" t="s">
        <v>828</v>
      </c>
      <c r="O34" s="178">
        <v>9613957652</v>
      </c>
      <c r="P34" s="90">
        <v>43706</v>
      </c>
      <c r="Q34" s="18" t="s">
        <v>115</v>
      </c>
      <c r="R34" s="52" t="s">
        <v>181</v>
      </c>
      <c r="S34" s="52" t="s">
        <v>562</v>
      </c>
      <c r="T34" s="18"/>
    </row>
    <row r="35" spans="1:20" ht="27">
      <c r="A35" s="4">
        <v>31</v>
      </c>
      <c r="B35" s="17" t="s">
        <v>69</v>
      </c>
      <c r="C35" s="119" t="s">
        <v>877</v>
      </c>
      <c r="D35" s="18" t="s">
        <v>27</v>
      </c>
      <c r="E35" s="97">
        <v>18080303405</v>
      </c>
      <c r="F35" s="53" t="s">
        <v>95</v>
      </c>
      <c r="G35" s="97">
        <v>26</v>
      </c>
      <c r="H35" s="97">
        <v>26</v>
      </c>
      <c r="I35" s="17">
        <f t="shared" si="0"/>
        <v>52</v>
      </c>
      <c r="J35" s="99">
        <v>9859207415</v>
      </c>
      <c r="K35" s="176" t="s">
        <v>904</v>
      </c>
      <c r="L35" s="177" t="s">
        <v>424</v>
      </c>
      <c r="M35" s="178">
        <v>9854547176</v>
      </c>
      <c r="N35" s="177" t="s">
        <v>517</v>
      </c>
      <c r="O35" s="178">
        <v>9613094574</v>
      </c>
      <c r="P35" s="90">
        <v>43707</v>
      </c>
      <c r="Q35" s="18" t="s">
        <v>99</v>
      </c>
      <c r="R35" s="52" t="s">
        <v>173</v>
      </c>
      <c r="S35" s="52" t="s">
        <v>562</v>
      </c>
      <c r="T35" s="18"/>
    </row>
    <row r="36" spans="1:20" ht="30.75">
      <c r="A36" s="4">
        <v>32</v>
      </c>
      <c r="B36" s="17" t="s">
        <v>69</v>
      </c>
      <c r="C36" s="153" t="s">
        <v>878</v>
      </c>
      <c r="D36" s="18" t="s">
        <v>27</v>
      </c>
      <c r="E36" s="97">
        <v>18080311901</v>
      </c>
      <c r="F36" s="52" t="s">
        <v>95</v>
      </c>
      <c r="G36" s="97">
        <v>161</v>
      </c>
      <c r="H36" s="97">
        <v>150</v>
      </c>
      <c r="I36" s="17">
        <f t="shared" si="0"/>
        <v>311</v>
      </c>
      <c r="J36" s="99">
        <v>9854183145</v>
      </c>
      <c r="K36" s="176" t="s">
        <v>911</v>
      </c>
      <c r="L36" s="177" t="s">
        <v>128</v>
      </c>
      <c r="M36" s="178">
        <v>9401452447</v>
      </c>
      <c r="N36" s="177" t="s">
        <v>165</v>
      </c>
      <c r="O36" s="178">
        <v>9859115179</v>
      </c>
      <c r="P36" s="90">
        <v>43708</v>
      </c>
      <c r="Q36" s="18" t="s">
        <v>116</v>
      </c>
      <c r="R36" s="52" t="s">
        <v>181</v>
      </c>
      <c r="S36" s="52" t="s">
        <v>562</v>
      </c>
      <c r="T36" s="18"/>
    </row>
    <row r="37" spans="1:20">
      <c r="A37" s="4">
        <v>33</v>
      </c>
      <c r="B37" s="17" t="s">
        <v>70</v>
      </c>
      <c r="C37" s="172" t="s">
        <v>836</v>
      </c>
      <c r="D37" s="18" t="s">
        <v>29</v>
      </c>
      <c r="E37" s="159">
        <v>103</v>
      </c>
      <c r="F37" s="52" t="s">
        <v>97</v>
      </c>
      <c r="G37" s="158">
        <v>45</v>
      </c>
      <c r="H37" s="158">
        <v>60</v>
      </c>
      <c r="I37" s="17">
        <f t="shared" si="0"/>
        <v>105</v>
      </c>
      <c r="J37" s="103">
        <v>9859107008</v>
      </c>
      <c r="K37" s="177" t="s">
        <v>126</v>
      </c>
      <c r="L37" s="177" t="s">
        <v>127</v>
      </c>
      <c r="M37" s="178">
        <v>9864191111</v>
      </c>
      <c r="N37" s="177" t="s">
        <v>912</v>
      </c>
      <c r="O37" s="178">
        <v>7399585544</v>
      </c>
      <c r="P37" s="90">
        <v>43678</v>
      </c>
      <c r="Q37" s="18" t="s">
        <v>115</v>
      </c>
      <c r="R37" s="52" t="s">
        <v>178</v>
      </c>
      <c r="S37" s="52" t="s">
        <v>563</v>
      </c>
      <c r="T37" s="18"/>
    </row>
    <row r="38" spans="1:20">
      <c r="A38" s="4">
        <v>34</v>
      </c>
      <c r="B38" s="17" t="s">
        <v>70</v>
      </c>
      <c r="C38" s="102" t="s">
        <v>837</v>
      </c>
      <c r="D38" s="18" t="s">
        <v>29</v>
      </c>
      <c r="E38" s="159" t="s">
        <v>846</v>
      </c>
      <c r="F38" s="53" t="s">
        <v>97</v>
      </c>
      <c r="G38" s="158">
        <v>36</v>
      </c>
      <c r="H38" s="158">
        <v>50</v>
      </c>
      <c r="I38" s="17">
        <f t="shared" si="0"/>
        <v>86</v>
      </c>
      <c r="J38" s="103">
        <v>9859924369</v>
      </c>
      <c r="K38" s="177" t="s">
        <v>126</v>
      </c>
      <c r="L38" s="177" t="s">
        <v>127</v>
      </c>
      <c r="M38" s="178">
        <v>9864191111</v>
      </c>
      <c r="N38" s="177" t="s">
        <v>913</v>
      </c>
      <c r="O38" s="178">
        <v>9577478213</v>
      </c>
      <c r="P38" s="90">
        <v>43678</v>
      </c>
      <c r="Q38" s="18" t="s">
        <v>115</v>
      </c>
      <c r="R38" s="52" t="s">
        <v>178</v>
      </c>
      <c r="S38" s="52" t="s">
        <v>563</v>
      </c>
      <c r="T38" s="18"/>
    </row>
    <row r="39" spans="1:20">
      <c r="A39" s="4">
        <v>35</v>
      </c>
      <c r="B39" s="17" t="s">
        <v>70</v>
      </c>
      <c r="C39" s="102" t="s">
        <v>838</v>
      </c>
      <c r="D39" s="18" t="s">
        <v>29</v>
      </c>
      <c r="E39" s="159">
        <v>413</v>
      </c>
      <c r="F39" s="53" t="s">
        <v>97</v>
      </c>
      <c r="G39" s="158">
        <v>22</v>
      </c>
      <c r="H39" s="158">
        <v>32</v>
      </c>
      <c r="I39" s="17">
        <f t="shared" si="0"/>
        <v>54</v>
      </c>
      <c r="J39" s="103">
        <v>9854691864</v>
      </c>
      <c r="K39" s="177" t="s">
        <v>126</v>
      </c>
      <c r="L39" s="177" t="s">
        <v>127</v>
      </c>
      <c r="M39" s="178">
        <v>9864191111</v>
      </c>
      <c r="N39" s="177" t="s">
        <v>200</v>
      </c>
      <c r="O39" s="178">
        <v>9859508901</v>
      </c>
      <c r="P39" s="90">
        <v>43679</v>
      </c>
      <c r="Q39" s="18" t="s">
        <v>99</v>
      </c>
      <c r="R39" s="52" t="s">
        <v>178</v>
      </c>
      <c r="S39" s="52" t="s">
        <v>563</v>
      </c>
      <c r="T39" s="18"/>
    </row>
    <row r="40" spans="1:20">
      <c r="A40" s="4">
        <v>36</v>
      </c>
      <c r="B40" s="17" t="s">
        <v>70</v>
      </c>
      <c r="C40" s="102" t="s">
        <v>839</v>
      </c>
      <c r="D40" s="18" t="s">
        <v>29</v>
      </c>
      <c r="E40" s="159">
        <v>414</v>
      </c>
      <c r="F40" s="53" t="s">
        <v>97</v>
      </c>
      <c r="G40" s="158">
        <v>36</v>
      </c>
      <c r="H40" s="158">
        <v>54</v>
      </c>
      <c r="I40" s="17">
        <f t="shared" si="0"/>
        <v>90</v>
      </c>
      <c r="J40" s="103">
        <v>9854731728</v>
      </c>
      <c r="K40" s="177" t="s">
        <v>126</v>
      </c>
      <c r="L40" s="177" t="s">
        <v>127</v>
      </c>
      <c r="M40" s="178">
        <v>9864191111</v>
      </c>
      <c r="N40" s="177" t="s">
        <v>207</v>
      </c>
      <c r="O40" s="178">
        <v>8752049267</v>
      </c>
      <c r="P40" s="90">
        <v>43679</v>
      </c>
      <c r="Q40" s="18" t="s">
        <v>99</v>
      </c>
      <c r="R40" s="52" t="s">
        <v>178</v>
      </c>
      <c r="S40" s="52" t="s">
        <v>563</v>
      </c>
      <c r="T40" s="18"/>
    </row>
    <row r="41" spans="1:20">
      <c r="A41" s="4">
        <v>37</v>
      </c>
      <c r="B41" s="17" t="s">
        <v>70</v>
      </c>
      <c r="C41" s="105" t="s">
        <v>840</v>
      </c>
      <c r="D41" s="18" t="s">
        <v>29</v>
      </c>
      <c r="E41" s="159">
        <v>314</v>
      </c>
      <c r="F41" s="53" t="s">
        <v>97</v>
      </c>
      <c r="G41" s="158">
        <v>55</v>
      </c>
      <c r="H41" s="158">
        <v>60</v>
      </c>
      <c r="I41" s="17">
        <f t="shared" si="0"/>
        <v>115</v>
      </c>
      <c r="J41" s="103">
        <v>9854469893</v>
      </c>
      <c r="K41" s="177" t="s">
        <v>126</v>
      </c>
      <c r="L41" s="177" t="s">
        <v>127</v>
      </c>
      <c r="M41" s="178">
        <v>9864191111</v>
      </c>
      <c r="N41" s="177" t="s">
        <v>914</v>
      </c>
      <c r="O41" s="178">
        <v>9577000841</v>
      </c>
      <c r="P41" s="90">
        <v>43679</v>
      </c>
      <c r="Q41" s="18" t="s">
        <v>99</v>
      </c>
      <c r="R41" s="52" t="s">
        <v>178</v>
      </c>
      <c r="S41" s="52" t="s">
        <v>563</v>
      </c>
      <c r="T41" s="18"/>
    </row>
    <row r="42" spans="1:20">
      <c r="A42" s="4">
        <v>38</v>
      </c>
      <c r="B42" s="17" t="s">
        <v>70</v>
      </c>
      <c r="C42" s="105" t="s">
        <v>841</v>
      </c>
      <c r="D42" s="18" t="s">
        <v>29</v>
      </c>
      <c r="E42" s="159">
        <v>108</v>
      </c>
      <c r="F42" s="53" t="s">
        <v>97</v>
      </c>
      <c r="G42" s="158">
        <v>60</v>
      </c>
      <c r="H42" s="158">
        <v>53</v>
      </c>
      <c r="I42" s="17">
        <f t="shared" si="0"/>
        <v>113</v>
      </c>
      <c r="J42" s="103">
        <v>9854144249</v>
      </c>
      <c r="K42" s="177" t="s">
        <v>113</v>
      </c>
      <c r="L42" s="177" t="s">
        <v>556</v>
      </c>
      <c r="M42" s="178">
        <v>9863937396</v>
      </c>
      <c r="N42" s="177" t="s">
        <v>915</v>
      </c>
      <c r="O42" s="178">
        <v>9859562780</v>
      </c>
      <c r="P42" s="90">
        <v>43680</v>
      </c>
      <c r="Q42" s="18" t="s">
        <v>116</v>
      </c>
      <c r="R42" s="52" t="s">
        <v>183</v>
      </c>
      <c r="S42" s="52" t="s">
        <v>563</v>
      </c>
      <c r="T42" s="18"/>
    </row>
    <row r="43" spans="1:20">
      <c r="A43" s="4">
        <v>39</v>
      </c>
      <c r="B43" s="17" t="s">
        <v>70</v>
      </c>
      <c r="C43" s="102" t="s">
        <v>842</v>
      </c>
      <c r="D43" s="18" t="s">
        <v>29</v>
      </c>
      <c r="E43" s="159">
        <v>422</v>
      </c>
      <c r="F43" s="53" t="s">
        <v>97</v>
      </c>
      <c r="G43" s="158">
        <v>33</v>
      </c>
      <c r="H43" s="158">
        <v>56</v>
      </c>
      <c r="I43" s="17">
        <f t="shared" si="0"/>
        <v>89</v>
      </c>
      <c r="J43" s="103">
        <v>9854947714</v>
      </c>
      <c r="K43" s="177" t="s">
        <v>113</v>
      </c>
      <c r="L43" s="177" t="s">
        <v>556</v>
      </c>
      <c r="M43" s="178">
        <v>9863937396</v>
      </c>
      <c r="N43" s="177" t="s">
        <v>915</v>
      </c>
      <c r="O43" s="178">
        <v>9859562780</v>
      </c>
      <c r="P43" s="90">
        <v>43680</v>
      </c>
      <c r="Q43" s="18" t="s">
        <v>116</v>
      </c>
      <c r="R43" s="52" t="s">
        <v>183</v>
      </c>
      <c r="S43" s="52" t="s">
        <v>563</v>
      </c>
      <c r="T43" s="18"/>
    </row>
    <row r="44" spans="1:20">
      <c r="A44" s="4">
        <v>40</v>
      </c>
      <c r="B44" s="17" t="s">
        <v>70</v>
      </c>
      <c r="C44" s="105" t="s">
        <v>843</v>
      </c>
      <c r="D44" s="18" t="s">
        <v>29</v>
      </c>
      <c r="E44" s="159">
        <v>107</v>
      </c>
      <c r="F44" s="53" t="s">
        <v>97</v>
      </c>
      <c r="G44" s="158">
        <v>80</v>
      </c>
      <c r="H44" s="158">
        <v>71</v>
      </c>
      <c r="I44" s="17">
        <f t="shared" si="0"/>
        <v>151</v>
      </c>
      <c r="J44" s="103">
        <v>9577582166</v>
      </c>
      <c r="K44" s="177" t="s">
        <v>113</v>
      </c>
      <c r="L44" s="177" t="s">
        <v>556</v>
      </c>
      <c r="M44" s="178">
        <v>9863937396</v>
      </c>
      <c r="N44" s="177" t="s">
        <v>915</v>
      </c>
      <c r="O44" s="178">
        <v>9859562780</v>
      </c>
      <c r="P44" s="90">
        <v>43682</v>
      </c>
      <c r="Q44" s="18" t="s">
        <v>100</v>
      </c>
      <c r="R44" s="52" t="s">
        <v>183</v>
      </c>
      <c r="S44" s="52" t="s">
        <v>563</v>
      </c>
      <c r="T44" s="18"/>
    </row>
    <row r="45" spans="1:20">
      <c r="A45" s="4">
        <v>41</v>
      </c>
      <c r="B45" s="17" t="s">
        <v>70</v>
      </c>
      <c r="C45" s="102" t="s">
        <v>844</v>
      </c>
      <c r="D45" s="18" t="s">
        <v>29</v>
      </c>
      <c r="E45" s="159">
        <v>420</v>
      </c>
      <c r="F45" s="52" t="s">
        <v>97</v>
      </c>
      <c r="G45" s="158">
        <v>33</v>
      </c>
      <c r="H45" s="158">
        <v>50</v>
      </c>
      <c r="I45" s="17">
        <f t="shared" si="0"/>
        <v>83</v>
      </c>
      <c r="J45" s="103">
        <v>9854947714</v>
      </c>
      <c r="K45" s="177" t="s">
        <v>113</v>
      </c>
      <c r="L45" s="177" t="s">
        <v>556</v>
      </c>
      <c r="M45" s="178">
        <v>9863937396</v>
      </c>
      <c r="N45" s="177" t="s">
        <v>915</v>
      </c>
      <c r="O45" s="178">
        <v>9859562780</v>
      </c>
      <c r="P45" s="90">
        <v>43682</v>
      </c>
      <c r="Q45" s="18" t="s">
        <v>100</v>
      </c>
      <c r="R45" s="52" t="s">
        <v>183</v>
      </c>
      <c r="S45" s="52" t="s">
        <v>563</v>
      </c>
      <c r="T45" s="18"/>
    </row>
    <row r="46" spans="1:20">
      <c r="A46" s="4">
        <v>42</v>
      </c>
      <c r="B46" s="17" t="s">
        <v>70</v>
      </c>
      <c r="C46" s="102" t="s">
        <v>845</v>
      </c>
      <c r="D46" s="18" t="s">
        <v>29</v>
      </c>
      <c r="E46" s="159">
        <v>316</v>
      </c>
      <c r="F46" s="52" t="s">
        <v>97</v>
      </c>
      <c r="G46" s="158">
        <v>82</v>
      </c>
      <c r="H46" s="158">
        <v>82</v>
      </c>
      <c r="I46" s="17">
        <f t="shared" si="0"/>
        <v>164</v>
      </c>
      <c r="J46" s="103">
        <v>9854254215</v>
      </c>
      <c r="K46" s="177" t="s">
        <v>113</v>
      </c>
      <c r="L46" s="177" t="s">
        <v>556</v>
      </c>
      <c r="M46" s="178">
        <v>9863937396</v>
      </c>
      <c r="N46" s="177" t="s">
        <v>915</v>
      </c>
      <c r="O46" s="178">
        <v>9859562780</v>
      </c>
      <c r="P46" s="90">
        <v>43682</v>
      </c>
      <c r="Q46" s="18" t="s">
        <v>100</v>
      </c>
      <c r="R46" s="52" t="s">
        <v>183</v>
      </c>
      <c r="S46" s="52" t="s">
        <v>563</v>
      </c>
      <c r="T46" s="18"/>
    </row>
    <row r="47" spans="1:20">
      <c r="A47" s="4">
        <v>43</v>
      </c>
      <c r="B47" s="17" t="s">
        <v>70</v>
      </c>
      <c r="C47" s="102" t="s">
        <v>847</v>
      </c>
      <c r="D47" s="18" t="s">
        <v>29</v>
      </c>
      <c r="E47" s="159">
        <v>411</v>
      </c>
      <c r="F47" s="52" t="s">
        <v>97</v>
      </c>
      <c r="G47" s="158">
        <v>45</v>
      </c>
      <c r="H47" s="158">
        <v>60</v>
      </c>
      <c r="I47" s="17">
        <f t="shared" si="0"/>
        <v>105</v>
      </c>
      <c r="J47" s="103">
        <v>9864528429</v>
      </c>
      <c r="K47" s="177" t="s">
        <v>126</v>
      </c>
      <c r="L47" s="177" t="s">
        <v>127</v>
      </c>
      <c r="M47" s="178">
        <v>9859164553</v>
      </c>
      <c r="N47" s="177" t="s">
        <v>918</v>
      </c>
      <c r="O47" s="178">
        <v>9859645312</v>
      </c>
      <c r="P47" s="90">
        <v>43683</v>
      </c>
      <c r="Q47" s="18" t="s">
        <v>98</v>
      </c>
      <c r="R47" s="52" t="s">
        <v>178</v>
      </c>
      <c r="S47" s="52" t="s">
        <v>563</v>
      </c>
      <c r="T47" s="18"/>
    </row>
    <row r="48" spans="1:20">
      <c r="A48" s="4">
        <v>44</v>
      </c>
      <c r="B48" s="17" t="s">
        <v>70</v>
      </c>
      <c r="C48" s="105" t="s">
        <v>848</v>
      </c>
      <c r="D48" s="18" t="s">
        <v>29</v>
      </c>
      <c r="E48" s="159">
        <v>109</v>
      </c>
      <c r="F48" s="52" t="s">
        <v>97</v>
      </c>
      <c r="G48" s="158">
        <v>36</v>
      </c>
      <c r="H48" s="158">
        <v>50</v>
      </c>
      <c r="I48" s="17">
        <f t="shared" si="0"/>
        <v>86</v>
      </c>
      <c r="J48" s="103">
        <v>9854700996</v>
      </c>
      <c r="K48" s="177" t="s">
        <v>916</v>
      </c>
      <c r="L48" s="177" t="s">
        <v>917</v>
      </c>
      <c r="M48" s="178">
        <v>9859164553</v>
      </c>
      <c r="N48" s="177" t="s">
        <v>200</v>
      </c>
      <c r="O48" s="178">
        <v>9859508901</v>
      </c>
      <c r="P48" s="90">
        <v>43683</v>
      </c>
      <c r="Q48" s="18" t="s">
        <v>98</v>
      </c>
      <c r="R48" s="52" t="s">
        <v>178</v>
      </c>
      <c r="S48" s="52" t="s">
        <v>563</v>
      </c>
      <c r="T48" s="18"/>
    </row>
    <row r="49" spans="1:20">
      <c r="A49" s="4">
        <v>45</v>
      </c>
      <c r="B49" s="17" t="s">
        <v>70</v>
      </c>
      <c r="C49" s="102" t="s">
        <v>849</v>
      </c>
      <c r="D49" s="18" t="s">
        <v>29</v>
      </c>
      <c r="E49" s="159">
        <v>110</v>
      </c>
      <c r="F49" s="52" t="s">
        <v>97</v>
      </c>
      <c r="G49" s="158">
        <v>22</v>
      </c>
      <c r="H49" s="158">
        <v>32</v>
      </c>
      <c r="I49" s="17">
        <f t="shared" si="0"/>
        <v>54</v>
      </c>
      <c r="J49" s="103">
        <v>9859664041</v>
      </c>
      <c r="K49" s="177" t="s">
        <v>126</v>
      </c>
      <c r="L49" s="177" t="s">
        <v>127</v>
      </c>
      <c r="M49" s="178">
        <v>9859164553</v>
      </c>
      <c r="N49" s="177" t="s">
        <v>919</v>
      </c>
      <c r="O49" s="178">
        <v>8011287085</v>
      </c>
      <c r="P49" s="90">
        <v>43683</v>
      </c>
      <c r="Q49" s="18" t="s">
        <v>98</v>
      </c>
      <c r="R49" s="52" t="s">
        <v>178</v>
      </c>
      <c r="S49" s="52" t="s">
        <v>563</v>
      </c>
      <c r="T49" s="18"/>
    </row>
    <row r="50" spans="1:20">
      <c r="A50" s="4">
        <v>46</v>
      </c>
      <c r="B50" s="17" t="s">
        <v>70</v>
      </c>
      <c r="C50" s="105" t="s">
        <v>850</v>
      </c>
      <c r="D50" s="18" t="s">
        <v>29</v>
      </c>
      <c r="E50" s="159">
        <v>317</v>
      </c>
      <c r="F50" s="52" t="s">
        <v>97</v>
      </c>
      <c r="G50" s="158">
        <v>36</v>
      </c>
      <c r="H50" s="158">
        <v>54</v>
      </c>
      <c r="I50" s="17">
        <f t="shared" si="0"/>
        <v>90</v>
      </c>
      <c r="J50" s="103"/>
      <c r="K50" s="177" t="s">
        <v>916</v>
      </c>
      <c r="L50" s="177" t="s">
        <v>917</v>
      </c>
      <c r="M50" s="178">
        <v>9859164553</v>
      </c>
      <c r="N50" s="177" t="s">
        <v>918</v>
      </c>
      <c r="O50" s="178">
        <v>9859645312</v>
      </c>
      <c r="P50" s="90">
        <v>43684</v>
      </c>
      <c r="Q50" s="18" t="s">
        <v>101</v>
      </c>
      <c r="R50" s="52" t="s">
        <v>178</v>
      </c>
      <c r="S50" s="52" t="s">
        <v>563</v>
      </c>
      <c r="T50" s="18"/>
    </row>
    <row r="51" spans="1:20">
      <c r="A51" s="4">
        <v>47</v>
      </c>
      <c r="B51" s="17" t="s">
        <v>70</v>
      </c>
      <c r="C51" s="102" t="s">
        <v>851</v>
      </c>
      <c r="D51" s="18" t="s">
        <v>29</v>
      </c>
      <c r="E51" s="159">
        <v>412</v>
      </c>
      <c r="F51" s="52" t="s">
        <v>97</v>
      </c>
      <c r="G51" s="158">
        <v>55</v>
      </c>
      <c r="H51" s="158">
        <v>60</v>
      </c>
      <c r="I51" s="17">
        <f t="shared" si="0"/>
        <v>115</v>
      </c>
      <c r="J51" s="103">
        <v>9854529277</v>
      </c>
      <c r="K51" s="177" t="s">
        <v>126</v>
      </c>
      <c r="L51" s="177" t="s">
        <v>127</v>
      </c>
      <c r="M51" s="178">
        <v>9859164553</v>
      </c>
      <c r="N51" s="177" t="s">
        <v>200</v>
      </c>
      <c r="O51" s="178">
        <v>9859508901</v>
      </c>
      <c r="P51" s="90">
        <v>43684</v>
      </c>
      <c r="Q51" s="18" t="s">
        <v>101</v>
      </c>
      <c r="R51" s="52" t="s">
        <v>178</v>
      </c>
      <c r="S51" s="52" t="s">
        <v>563</v>
      </c>
      <c r="T51" s="18"/>
    </row>
    <row r="52" spans="1:20">
      <c r="A52" s="4">
        <v>48</v>
      </c>
      <c r="B52" s="17" t="s">
        <v>70</v>
      </c>
      <c r="C52" s="102" t="s">
        <v>852</v>
      </c>
      <c r="D52" s="18" t="s">
        <v>29</v>
      </c>
      <c r="E52" s="159">
        <v>111</v>
      </c>
      <c r="F52" s="52" t="s">
        <v>97</v>
      </c>
      <c r="G52" s="158">
        <v>60</v>
      </c>
      <c r="H52" s="158">
        <v>53</v>
      </c>
      <c r="I52" s="17">
        <f t="shared" si="0"/>
        <v>113</v>
      </c>
      <c r="J52" s="103">
        <v>9706201074</v>
      </c>
      <c r="K52" s="177" t="s">
        <v>916</v>
      </c>
      <c r="L52" s="177" t="s">
        <v>917</v>
      </c>
      <c r="M52" s="178">
        <v>9859164553</v>
      </c>
      <c r="N52" s="177" t="s">
        <v>919</v>
      </c>
      <c r="O52" s="178">
        <v>8011287085</v>
      </c>
      <c r="P52" s="90">
        <v>43684</v>
      </c>
      <c r="Q52" s="18" t="s">
        <v>101</v>
      </c>
      <c r="R52" s="52" t="s">
        <v>178</v>
      </c>
      <c r="S52" s="52" t="s">
        <v>563</v>
      </c>
      <c r="T52" s="18"/>
    </row>
    <row r="53" spans="1:20">
      <c r="A53" s="4">
        <v>49</v>
      </c>
      <c r="B53" s="17" t="s">
        <v>70</v>
      </c>
      <c r="C53" s="102" t="s">
        <v>853</v>
      </c>
      <c r="D53" s="18" t="s">
        <v>29</v>
      </c>
      <c r="E53" s="173">
        <v>279</v>
      </c>
      <c r="F53" s="52" t="s">
        <v>97</v>
      </c>
      <c r="G53" s="158">
        <v>33</v>
      </c>
      <c r="H53" s="158">
        <v>56</v>
      </c>
      <c r="I53" s="17">
        <f t="shared" si="0"/>
        <v>89</v>
      </c>
      <c r="J53" s="103">
        <v>9613972023</v>
      </c>
      <c r="K53" s="177" t="s">
        <v>920</v>
      </c>
      <c r="L53" s="177" t="s">
        <v>921</v>
      </c>
      <c r="M53" s="178">
        <v>9401452448</v>
      </c>
      <c r="N53" s="177" t="s">
        <v>922</v>
      </c>
      <c r="O53" s="178">
        <v>8751882381</v>
      </c>
      <c r="P53" s="90">
        <v>43685</v>
      </c>
      <c r="Q53" s="18" t="s">
        <v>115</v>
      </c>
      <c r="R53" s="52" t="s">
        <v>180</v>
      </c>
      <c r="S53" s="52" t="s">
        <v>563</v>
      </c>
      <c r="T53" s="18"/>
    </row>
    <row r="54" spans="1:20">
      <c r="A54" s="4">
        <v>50</v>
      </c>
      <c r="B54" s="17" t="s">
        <v>70</v>
      </c>
      <c r="C54" s="102" t="s">
        <v>854</v>
      </c>
      <c r="D54" s="18" t="s">
        <v>29</v>
      </c>
      <c r="E54" s="173">
        <v>382</v>
      </c>
      <c r="F54" s="52" t="s">
        <v>97</v>
      </c>
      <c r="G54" s="158">
        <v>80</v>
      </c>
      <c r="H54" s="158">
        <v>71</v>
      </c>
      <c r="I54" s="17">
        <f t="shared" si="0"/>
        <v>151</v>
      </c>
      <c r="J54" s="103">
        <v>9859881884</v>
      </c>
      <c r="K54" s="177" t="s">
        <v>920</v>
      </c>
      <c r="L54" s="177" t="s">
        <v>921</v>
      </c>
      <c r="M54" s="178">
        <v>9401452448</v>
      </c>
      <c r="N54" s="177" t="s">
        <v>922</v>
      </c>
      <c r="O54" s="178">
        <v>8751882381</v>
      </c>
      <c r="P54" s="90">
        <v>43685</v>
      </c>
      <c r="Q54" s="18" t="s">
        <v>115</v>
      </c>
      <c r="R54" s="52" t="s">
        <v>180</v>
      </c>
      <c r="S54" s="52" t="s">
        <v>563</v>
      </c>
      <c r="T54" s="18"/>
    </row>
    <row r="55" spans="1:20">
      <c r="A55" s="4">
        <v>51</v>
      </c>
      <c r="B55" s="17" t="s">
        <v>70</v>
      </c>
      <c r="C55" s="102" t="s">
        <v>855</v>
      </c>
      <c r="D55" s="18" t="s">
        <v>29</v>
      </c>
      <c r="E55" s="173">
        <v>383</v>
      </c>
      <c r="F55" s="52" t="s">
        <v>97</v>
      </c>
      <c r="G55" s="158">
        <v>33</v>
      </c>
      <c r="H55" s="158">
        <v>50</v>
      </c>
      <c r="I55" s="17">
        <f t="shared" si="0"/>
        <v>83</v>
      </c>
      <c r="J55" s="103">
        <v>7399395923</v>
      </c>
      <c r="K55" s="177" t="s">
        <v>920</v>
      </c>
      <c r="L55" s="177" t="s">
        <v>921</v>
      </c>
      <c r="M55" s="178">
        <v>9401452448</v>
      </c>
      <c r="N55" s="177" t="s">
        <v>922</v>
      </c>
      <c r="O55" s="178">
        <v>8751882381</v>
      </c>
      <c r="P55" s="90">
        <v>43685</v>
      </c>
      <c r="Q55" s="18" t="s">
        <v>115</v>
      </c>
      <c r="R55" s="52" t="s">
        <v>180</v>
      </c>
      <c r="S55" s="52" t="s">
        <v>563</v>
      </c>
      <c r="T55" s="18"/>
    </row>
    <row r="56" spans="1:20">
      <c r="A56" s="4">
        <v>52</v>
      </c>
      <c r="B56" s="17" t="s">
        <v>70</v>
      </c>
      <c r="C56" s="105" t="s">
        <v>856</v>
      </c>
      <c r="D56" s="18" t="s">
        <v>29</v>
      </c>
      <c r="E56" s="173">
        <v>47</v>
      </c>
      <c r="F56" s="52" t="s">
        <v>97</v>
      </c>
      <c r="G56" s="158">
        <v>82</v>
      </c>
      <c r="H56" s="158">
        <v>82</v>
      </c>
      <c r="I56" s="17">
        <f t="shared" si="0"/>
        <v>164</v>
      </c>
      <c r="J56" s="103">
        <v>9859648401</v>
      </c>
      <c r="K56" s="177" t="s">
        <v>920</v>
      </c>
      <c r="L56" s="177" t="s">
        <v>921</v>
      </c>
      <c r="M56" s="178">
        <v>9401452448</v>
      </c>
      <c r="N56" s="177" t="s">
        <v>922</v>
      </c>
      <c r="O56" s="178">
        <v>8751882381</v>
      </c>
      <c r="P56" s="90">
        <v>43685</v>
      </c>
      <c r="Q56" s="18" t="s">
        <v>115</v>
      </c>
      <c r="R56" s="52" t="s">
        <v>180</v>
      </c>
      <c r="S56" s="52" t="s">
        <v>563</v>
      </c>
      <c r="T56" s="18"/>
    </row>
    <row r="57" spans="1:20">
      <c r="A57" s="4">
        <v>53</v>
      </c>
      <c r="B57" s="17" t="s">
        <v>70</v>
      </c>
      <c r="C57" s="102" t="s">
        <v>857</v>
      </c>
      <c r="D57" s="18" t="s">
        <v>29</v>
      </c>
      <c r="E57" s="173">
        <v>384</v>
      </c>
      <c r="F57" s="52" t="s">
        <v>97</v>
      </c>
      <c r="G57" s="158">
        <v>22</v>
      </c>
      <c r="H57" s="158">
        <v>32</v>
      </c>
      <c r="I57" s="17">
        <f t="shared" si="0"/>
        <v>54</v>
      </c>
      <c r="J57" s="103">
        <v>8011783191</v>
      </c>
      <c r="K57" s="177" t="s">
        <v>920</v>
      </c>
      <c r="L57" s="177" t="s">
        <v>921</v>
      </c>
      <c r="M57" s="178">
        <v>9401452448</v>
      </c>
      <c r="N57" s="177" t="s">
        <v>922</v>
      </c>
      <c r="O57" s="178">
        <v>8751882381</v>
      </c>
      <c r="P57" s="90">
        <v>43685</v>
      </c>
      <c r="Q57" s="18" t="s">
        <v>115</v>
      </c>
      <c r="R57" s="52" t="s">
        <v>180</v>
      </c>
      <c r="S57" s="52" t="s">
        <v>563</v>
      </c>
      <c r="T57" s="18"/>
    </row>
    <row r="58" spans="1:20">
      <c r="A58" s="4">
        <v>54</v>
      </c>
      <c r="B58" s="17" t="s">
        <v>70</v>
      </c>
      <c r="C58" s="102" t="s">
        <v>858</v>
      </c>
      <c r="D58" s="18" t="s">
        <v>29</v>
      </c>
      <c r="E58" s="173">
        <v>289</v>
      </c>
      <c r="F58" s="52" t="s">
        <v>97</v>
      </c>
      <c r="G58" s="158">
        <v>36</v>
      </c>
      <c r="H58" s="158">
        <v>54</v>
      </c>
      <c r="I58" s="17">
        <f t="shared" si="0"/>
        <v>90</v>
      </c>
      <c r="J58" s="103">
        <v>9854227230</v>
      </c>
      <c r="K58" s="177" t="s">
        <v>923</v>
      </c>
      <c r="L58" s="177" t="s">
        <v>907</v>
      </c>
      <c r="M58" s="178">
        <v>9577820236</v>
      </c>
      <c r="N58" s="177" t="s">
        <v>829</v>
      </c>
      <c r="O58" s="178">
        <v>9854976282</v>
      </c>
      <c r="P58" s="90">
        <v>43686</v>
      </c>
      <c r="Q58" s="18" t="s">
        <v>99</v>
      </c>
      <c r="R58" s="52" t="s">
        <v>158</v>
      </c>
      <c r="S58" s="52" t="s">
        <v>563</v>
      </c>
      <c r="T58" s="18"/>
    </row>
    <row r="59" spans="1:20">
      <c r="A59" s="4">
        <v>55</v>
      </c>
      <c r="B59" s="17" t="s">
        <v>70</v>
      </c>
      <c r="C59" s="105" t="s">
        <v>859</v>
      </c>
      <c r="D59" s="18" t="s">
        <v>29</v>
      </c>
      <c r="E59" s="173">
        <v>381</v>
      </c>
      <c r="F59" s="52" t="s">
        <v>97</v>
      </c>
      <c r="G59" s="158">
        <v>55</v>
      </c>
      <c r="H59" s="158">
        <v>60</v>
      </c>
      <c r="I59" s="17">
        <f t="shared" si="0"/>
        <v>115</v>
      </c>
      <c r="J59" s="103">
        <v>8752963349</v>
      </c>
      <c r="K59" s="177" t="s">
        <v>923</v>
      </c>
      <c r="L59" s="177" t="s">
        <v>924</v>
      </c>
      <c r="M59" s="178">
        <v>9577820236</v>
      </c>
      <c r="N59" s="177" t="s">
        <v>156</v>
      </c>
      <c r="O59" s="178">
        <v>9577879950</v>
      </c>
      <c r="P59" s="90">
        <v>43686</v>
      </c>
      <c r="Q59" s="18" t="s">
        <v>99</v>
      </c>
      <c r="R59" s="52" t="s">
        <v>159</v>
      </c>
      <c r="S59" s="52" t="s">
        <v>563</v>
      </c>
      <c r="T59" s="18"/>
    </row>
    <row r="60" spans="1:20">
      <c r="A60" s="4">
        <v>56</v>
      </c>
      <c r="B60" s="17" t="s">
        <v>70</v>
      </c>
      <c r="C60" s="102" t="s">
        <v>860</v>
      </c>
      <c r="D60" s="18" t="s">
        <v>29</v>
      </c>
      <c r="E60" s="173">
        <v>278</v>
      </c>
      <c r="F60" s="52" t="s">
        <v>97</v>
      </c>
      <c r="G60" s="158">
        <v>60</v>
      </c>
      <c r="H60" s="158">
        <v>53</v>
      </c>
      <c r="I60" s="17">
        <f t="shared" si="0"/>
        <v>113</v>
      </c>
      <c r="J60" s="103">
        <v>8256038458</v>
      </c>
      <c r="K60" s="177" t="s">
        <v>923</v>
      </c>
      <c r="L60" s="177" t="s">
        <v>921</v>
      </c>
      <c r="M60" s="178">
        <v>9401452448</v>
      </c>
      <c r="N60" s="177" t="s">
        <v>156</v>
      </c>
      <c r="O60" s="178">
        <v>9577879950</v>
      </c>
      <c r="P60" s="90">
        <v>43686</v>
      </c>
      <c r="Q60" s="18" t="s">
        <v>99</v>
      </c>
      <c r="R60" s="52" t="s">
        <v>159</v>
      </c>
      <c r="S60" s="52" t="s">
        <v>563</v>
      </c>
      <c r="T60" s="18"/>
    </row>
    <row r="61" spans="1:20">
      <c r="A61" s="4">
        <v>57</v>
      </c>
      <c r="B61" s="17" t="s">
        <v>70</v>
      </c>
      <c r="C61" s="105" t="s">
        <v>861</v>
      </c>
      <c r="D61" s="18" t="s">
        <v>29</v>
      </c>
      <c r="E61" s="173">
        <v>380</v>
      </c>
      <c r="F61" s="52" t="s">
        <v>97</v>
      </c>
      <c r="G61" s="158">
        <v>33</v>
      </c>
      <c r="H61" s="158">
        <v>56</v>
      </c>
      <c r="I61" s="17">
        <f t="shared" si="0"/>
        <v>89</v>
      </c>
      <c r="J61" s="103">
        <v>7035609054</v>
      </c>
      <c r="K61" s="177" t="s">
        <v>923</v>
      </c>
      <c r="L61" s="177" t="s">
        <v>924</v>
      </c>
      <c r="M61" s="178">
        <v>9577820236</v>
      </c>
      <c r="N61" s="177" t="s">
        <v>167</v>
      </c>
      <c r="O61" s="178">
        <v>9577581371</v>
      </c>
      <c r="P61" s="90">
        <v>43687</v>
      </c>
      <c r="Q61" s="18" t="s">
        <v>116</v>
      </c>
      <c r="R61" s="52" t="s">
        <v>159</v>
      </c>
      <c r="S61" s="52" t="s">
        <v>563</v>
      </c>
      <c r="T61" s="18"/>
    </row>
    <row r="62" spans="1:20">
      <c r="A62" s="4">
        <v>58</v>
      </c>
      <c r="B62" s="17" t="s">
        <v>70</v>
      </c>
      <c r="C62" s="102" t="s">
        <v>862</v>
      </c>
      <c r="D62" s="52" t="s">
        <v>29</v>
      </c>
      <c r="E62" s="173">
        <v>46</v>
      </c>
      <c r="F62" s="52" t="s">
        <v>97</v>
      </c>
      <c r="G62" s="19">
        <v>31</v>
      </c>
      <c r="H62" s="19">
        <v>36</v>
      </c>
      <c r="I62" s="17">
        <f t="shared" si="0"/>
        <v>67</v>
      </c>
      <c r="J62" s="103">
        <v>9577429612</v>
      </c>
      <c r="K62" s="177" t="s">
        <v>923</v>
      </c>
      <c r="L62" s="177" t="s">
        <v>921</v>
      </c>
      <c r="M62" s="178">
        <v>9401452448</v>
      </c>
      <c r="N62" s="177" t="s">
        <v>196</v>
      </c>
      <c r="O62" s="178">
        <v>9859630960</v>
      </c>
      <c r="P62" s="90">
        <v>43687</v>
      </c>
      <c r="Q62" s="18" t="s">
        <v>116</v>
      </c>
      <c r="R62" s="52" t="s">
        <v>159</v>
      </c>
      <c r="S62" s="52" t="s">
        <v>563</v>
      </c>
      <c r="T62" s="18"/>
    </row>
    <row r="63" spans="1:20">
      <c r="A63" s="4">
        <v>59</v>
      </c>
      <c r="B63" s="17" t="s">
        <v>70</v>
      </c>
      <c r="C63" s="102" t="s">
        <v>863</v>
      </c>
      <c r="D63" s="52" t="s">
        <v>29</v>
      </c>
      <c r="E63" s="173">
        <v>378</v>
      </c>
      <c r="F63" s="52" t="s">
        <v>97</v>
      </c>
      <c r="G63" s="19">
        <v>44</v>
      </c>
      <c r="H63" s="19">
        <v>39</v>
      </c>
      <c r="I63" s="17">
        <f t="shared" si="0"/>
        <v>83</v>
      </c>
      <c r="J63" s="103"/>
      <c r="K63" s="177" t="s">
        <v>547</v>
      </c>
      <c r="L63" s="177" t="s">
        <v>531</v>
      </c>
      <c r="M63" s="178">
        <v>9401452440</v>
      </c>
      <c r="N63" s="177" t="s">
        <v>925</v>
      </c>
      <c r="O63" s="178">
        <v>9613724304</v>
      </c>
      <c r="P63" s="90">
        <v>43687</v>
      </c>
      <c r="Q63" s="18" t="s">
        <v>116</v>
      </c>
      <c r="R63" s="52" t="s">
        <v>159</v>
      </c>
      <c r="S63" s="52" t="s">
        <v>563</v>
      </c>
      <c r="T63" s="18"/>
    </row>
    <row r="64" spans="1:20">
      <c r="A64" s="4">
        <v>60</v>
      </c>
      <c r="B64" s="17" t="s">
        <v>70</v>
      </c>
      <c r="C64" s="153" t="s">
        <v>879</v>
      </c>
      <c r="D64" s="52" t="s">
        <v>27</v>
      </c>
      <c r="E64" s="97">
        <v>18080307603</v>
      </c>
      <c r="F64" s="52" t="s">
        <v>95</v>
      </c>
      <c r="G64" s="97">
        <v>40</v>
      </c>
      <c r="H64" s="97">
        <v>41</v>
      </c>
      <c r="I64" s="17">
        <f t="shared" si="0"/>
        <v>81</v>
      </c>
      <c r="J64" s="99">
        <v>9954518419</v>
      </c>
      <c r="K64" s="177" t="s">
        <v>154</v>
      </c>
      <c r="L64" s="177" t="s">
        <v>319</v>
      </c>
      <c r="M64" s="178">
        <v>9854547176</v>
      </c>
      <c r="N64" s="177" t="s">
        <v>546</v>
      </c>
      <c r="O64" s="178">
        <v>9859040388</v>
      </c>
      <c r="P64" s="90">
        <v>43690</v>
      </c>
      <c r="Q64" s="18" t="s">
        <v>98</v>
      </c>
      <c r="R64" s="52" t="s">
        <v>175</v>
      </c>
      <c r="S64" s="52" t="s">
        <v>563</v>
      </c>
      <c r="T64" s="18"/>
    </row>
    <row r="65" spans="1:20" ht="30.75">
      <c r="A65" s="4">
        <v>61</v>
      </c>
      <c r="B65" s="17" t="s">
        <v>70</v>
      </c>
      <c r="C65" s="153" t="s">
        <v>880</v>
      </c>
      <c r="D65" s="52" t="s">
        <v>27</v>
      </c>
      <c r="E65" s="97">
        <v>18080306102</v>
      </c>
      <c r="F65" s="52" t="s">
        <v>382</v>
      </c>
      <c r="G65" s="97">
        <v>199</v>
      </c>
      <c r="H65" s="97">
        <v>212</v>
      </c>
      <c r="I65" s="17">
        <f t="shared" si="0"/>
        <v>411</v>
      </c>
      <c r="J65" s="99">
        <v>9854227176</v>
      </c>
      <c r="K65" s="177" t="s">
        <v>739</v>
      </c>
      <c r="L65" s="177" t="s">
        <v>740</v>
      </c>
      <c r="M65" s="178">
        <v>9854166263</v>
      </c>
      <c r="N65" s="177" t="s">
        <v>926</v>
      </c>
      <c r="O65" s="178">
        <v>9859360723</v>
      </c>
      <c r="P65" s="90">
        <v>43691</v>
      </c>
      <c r="Q65" s="18" t="s">
        <v>101</v>
      </c>
      <c r="R65" s="52" t="s">
        <v>178</v>
      </c>
      <c r="S65" s="52" t="s">
        <v>563</v>
      </c>
      <c r="T65" s="18"/>
    </row>
    <row r="66" spans="1:20" ht="30.75">
      <c r="A66" s="4">
        <v>62</v>
      </c>
      <c r="B66" s="17" t="s">
        <v>70</v>
      </c>
      <c r="C66" s="153" t="s">
        <v>881</v>
      </c>
      <c r="D66" s="52" t="s">
        <v>27</v>
      </c>
      <c r="E66" s="97">
        <v>18080308901</v>
      </c>
      <c r="F66" s="52" t="s">
        <v>95</v>
      </c>
      <c r="G66" s="97">
        <v>46</v>
      </c>
      <c r="H66" s="97">
        <v>30</v>
      </c>
      <c r="I66" s="17">
        <f t="shared" si="0"/>
        <v>76</v>
      </c>
      <c r="J66" s="99">
        <v>9854351670</v>
      </c>
      <c r="K66" s="177" t="s">
        <v>927</v>
      </c>
      <c r="L66" s="177" t="s">
        <v>533</v>
      </c>
      <c r="M66" s="178">
        <v>9613438892</v>
      </c>
      <c r="N66" s="177" t="s">
        <v>928</v>
      </c>
      <c r="O66" s="178">
        <v>7399671819</v>
      </c>
      <c r="P66" s="90">
        <v>43693</v>
      </c>
      <c r="Q66" s="18" t="s">
        <v>99</v>
      </c>
      <c r="R66" s="52" t="s">
        <v>172</v>
      </c>
      <c r="S66" s="52" t="s">
        <v>563</v>
      </c>
      <c r="T66" s="18"/>
    </row>
    <row r="67" spans="1:20" ht="30.75">
      <c r="A67" s="4">
        <v>63</v>
      </c>
      <c r="B67" s="17" t="s">
        <v>70</v>
      </c>
      <c r="C67" s="153" t="s">
        <v>882</v>
      </c>
      <c r="D67" s="52" t="s">
        <v>27</v>
      </c>
      <c r="E67" s="97">
        <v>18080304102</v>
      </c>
      <c r="F67" s="52" t="s">
        <v>95</v>
      </c>
      <c r="G67" s="97">
        <v>140</v>
      </c>
      <c r="H67" s="97">
        <v>149</v>
      </c>
      <c r="I67" s="17">
        <f t="shared" si="0"/>
        <v>289</v>
      </c>
      <c r="J67" s="99">
        <v>9854073310</v>
      </c>
      <c r="K67" s="177" t="s">
        <v>154</v>
      </c>
      <c r="L67" s="177" t="s">
        <v>155</v>
      </c>
      <c r="M67" s="178">
        <v>8011826975</v>
      </c>
      <c r="N67" s="177" t="s">
        <v>156</v>
      </c>
      <c r="O67" s="178">
        <v>9859303301</v>
      </c>
      <c r="P67" s="90">
        <v>43694</v>
      </c>
      <c r="Q67" s="18" t="s">
        <v>116</v>
      </c>
      <c r="R67" s="52" t="s">
        <v>177</v>
      </c>
      <c r="S67" s="52" t="s">
        <v>563</v>
      </c>
      <c r="T67" s="18"/>
    </row>
    <row r="68" spans="1:20" ht="45.75">
      <c r="A68" s="4">
        <v>64</v>
      </c>
      <c r="B68" s="17" t="s">
        <v>70</v>
      </c>
      <c r="C68" s="153" t="s">
        <v>883</v>
      </c>
      <c r="D68" s="52" t="s">
        <v>27</v>
      </c>
      <c r="E68" s="97">
        <v>18080305701</v>
      </c>
      <c r="F68" s="52" t="s">
        <v>95</v>
      </c>
      <c r="G68" s="97">
        <v>76</v>
      </c>
      <c r="H68" s="97">
        <v>93</v>
      </c>
      <c r="I68" s="17">
        <f t="shared" si="0"/>
        <v>169</v>
      </c>
      <c r="J68" s="99">
        <v>9854351467</v>
      </c>
      <c r="K68" s="177" t="s">
        <v>184</v>
      </c>
      <c r="L68" s="177" t="s">
        <v>201</v>
      </c>
      <c r="M68" s="178">
        <v>9707857763</v>
      </c>
      <c r="N68" s="177" t="s">
        <v>308</v>
      </c>
      <c r="O68" s="178">
        <v>9577884471</v>
      </c>
      <c r="P68" s="90">
        <v>43696</v>
      </c>
      <c r="Q68" s="18" t="s">
        <v>100</v>
      </c>
      <c r="R68" s="52" t="s">
        <v>181</v>
      </c>
      <c r="S68" s="52" t="s">
        <v>563</v>
      </c>
      <c r="T68" s="18"/>
    </row>
    <row r="69" spans="1:20" ht="30.75">
      <c r="A69" s="4">
        <v>65</v>
      </c>
      <c r="B69" s="17" t="s">
        <v>70</v>
      </c>
      <c r="C69" s="153" t="s">
        <v>884</v>
      </c>
      <c r="D69" s="52" t="s">
        <v>27</v>
      </c>
      <c r="E69" s="97">
        <v>18080306601</v>
      </c>
      <c r="F69" s="52" t="s">
        <v>95</v>
      </c>
      <c r="G69" s="96">
        <v>110</v>
      </c>
      <c r="H69" s="96">
        <v>128</v>
      </c>
      <c r="I69" s="17">
        <f t="shared" si="0"/>
        <v>238</v>
      </c>
      <c r="J69" s="99">
        <v>9613709626</v>
      </c>
      <c r="K69" s="177" t="s">
        <v>929</v>
      </c>
      <c r="L69" s="177" t="s">
        <v>930</v>
      </c>
      <c r="M69" s="178">
        <v>9435188026</v>
      </c>
      <c r="N69" s="177" t="s">
        <v>931</v>
      </c>
      <c r="O69" s="178">
        <v>7399880206</v>
      </c>
      <c r="P69" s="90">
        <v>43698</v>
      </c>
      <c r="Q69" s="18" t="s">
        <v>101</v>
      </c>
      <c r="R69" s="52" t="s">
        <v>331</v>
      </c>
      <c r="S69" s="52" t="s">
        <v>563</v>
      </c>
      <c r="T69" s="18"/>
    </row>
    <row r="70" spans="1:20" ht="30.75">
      <c r="A70" s="4">
        <v>66</v>
      </c>
      <c r="B70" s="17" t="s">
        <v>70</v>
      </c>
      <c r="C70" s="153" t="s">
        <v>885</v>
      </c>
      <c r="D70" s="52" t="s">
        <v>27</v>
      </c>
      <c r="E70" s="97">
        <v>18080314810</v>
      </c>
      <c r="F70" s="52" t="s">
        <v>95</v>
      </c>
      <c r="G70" s="96">
        <v>12</v>
      </c>
      <c r="H70" s="96">
        <v>23</v>
      </c>
      <c r="I70" s="17">
        <f t="shared" si="0"/>
        <v>35</v>
      </c>
      <c r="J70" s="99">
        <v>9854920409</v>
      </c>
      <c r="K70" s="177" t="s">
        <v>113</v>
      </c>
      <c r="L70" s="177" t="s">
        <v>185</v>
      </c>
      <c r="M70" s="178">
        <v>9864225287</v>
      </c>
      <c r="N70" s="177" t="s">
        <v>327</v>
      </c>
      <c r="O70" s="178">
        <v>8011468009</v>
      </c>
      <c r="P70" s="90">
        <v>43699</v>
      </c>
      <c r="Q70" s="18" t="s">
        <v>115</v>
      </c>
      <c r="R70" s="52" t="s">
        <v>183</v>
      </c>
      <c r="S70" s="52" t="s">
        <v>563</v>
      </c>
      <c r="T70" s="18"/>
    </row>
    <row r="71" spans="1:20" ht="30.75">
      <c r="A71" s="4">
        <v>67</v>
      </c>
      <c r="B71" s="17" t="s">
        <v>70</v>
      </c>
      <c r="C71" s="153" t="s">
        <v>886</v>
      </c>
      <c r="D71" s="52" t="s">
        <v>27</v>
      </c>
      <c r="E71" s="97">
        <v>18080308303</v>
      </c>
      <c r="F71" s="52" t="s">
        <v>95</v>
      </c>
      <c r="G71" s="97">
        <v>55</v>
      </c>
      <c r="H71" s="97">
        <v>65</v>
      </c>
      <c r="I71" s="17">
        <f t="shared" ref="I71:I164" si="1">+G71+H71</f>
        <v>120</v>
      </c>
      <c r="J71" s="99">
        <v>9577421996</v>
      </c>
      <c r="K71" s="177" t="s">
        <v>219</v>
      </c>
      <c r="L71" s="177" t="s">
        <v>217</v>
      </c>
      <c r="M71" s="178">
        <v>9854453719</v>
      </c>
      <c r="N71" s="177" t="s">
        <v>237</v>
      </c>
      <c r="O71" s="178">
        <v>9854453719</v>
      </c>
      <c r="P71" s="90">
        <v>43700</v>
      </c>
      <c r="Q71" s="18" t="s">
        <v>99</v>
      </c>
      <c r="R71" s="52" t="s">
        <v>173</v>
      </c>
      <c r="S71" s="52" t="s">
        <v>563</v>
      </c>
      <c r="T71" s="18"/>
    </row>
    <row r="72" spans="1:20" ht="30.75">
      <c r="A72" s="4">
        <v>68</v>
      </c>
      <c r="B72" s="17" t="s">
        <v>70</v>
      </c>
      <c r="C72" s="153" t="s">
        <v>887</v>
      </c>
      <c r="D72" s="52" t="s">
        <v>27</v>
      </c>
      <c r="E72" s="97">
        <v>18080308304</v>
      </c>
      <c r="F72" s="52" t="s">
        <v>95</v>
      </c>
      <c r="G72" s="97">
        <v>50</v>
      </c>
      <c r="H72" s="97">
        <v>51</v>
      </c>
      <c r="I72" s="17">
        <f t="shared" si="1"/>
        <v>101</v>
      </c>
      <c r="J72" s="99">
        <v>9954818178</v>
      </c>
      <c r="K72" s="177" t="s">
        <v>219</v>
      </c>
      <c r="L72" s="177" t="s">
        <v>217</v>
      </c>
      <c r="M72" s="178">
        <v>9854453719</v>
      </c>
      <c r="N72" s="177" t="s">
        <v>220</v>
      </c>
      <c r="O72" s="178">
        <v>8822678397</v>
      </c>
      <c r="P72" s="90">
        <v>43703</v>
      </c>
      <c r="Q72" s="18" t="s">
        <v>100</v>
      </c>
      <c r="R72" s="52" t="s">
        <v>174</v>
      </c>
      <c r="S72" s="52" t="s">
        <v>563</v>
      </c>
      <c r="T72" s="18"/>
    </row>
    <row r="73" spans="1:20" ht="30.75">
      <c r="A73" s="4">
        <v>69</v>
      </c>
      <c r="B73" s="17" t="s">
        <v>70</v>
      </c>
      <c r="C73" s="153" t="s">
        <v>888</v>
      </c>
      <c r="D73" s="52" t="s">
        <v>27</v>
      </c>
      <c r="E73" s="97">
        <v>18080312714</v>
      </c>
      <c r="F73" s="52" t="s">
        <v>382</v>
      </c>
      <c r="G73" s="97">
        <v>0</v>
      </c>
      <c r="H73" s="97">
        <v>214</v>
      </c>
      <c r="I73" s="17">
        <f t="shared" si="1"/>
        <v>214</v>
      </c>
      <c r="J73" s="99">
        <v>9577181852</v>
      </c>
      <c r="K73" s="177" t="s">
        <v>932</v>
      </c>
      <c r="L73" s="177" t="s">
        <v>221</v>
      </c>
      <c r="M73" s="178">
        <v>9678858323</v>
      </c>
      <c r="N73" s="177" t="s">
        <v>915</v>
      </c>
      <c r="O73" s="178">
        <v>8749891321</v>
      </c>
      <c r="P73" s="90">
        <v>43704</v>
      </c>
      <c r="Q73" s="18" t="s">
        <v>98</v>
      </c>
      <c r="R73" s="52" t="s">
        <v>176</v>
      </c>
      <c r="S73" s="52" t="s">
        <v>563</v>
      </c>
      <c r="T73" s="18"/>
    </row>
    <row r="74" spans="1:20" ht="24">
      <c r="A74" s="4">
        <v>70</v>
      </c>
      <c r="B74" s="17" t="s">
        <v>70</v>
      </c>
      <c r="C74" s="175" t="s">
        <v>889</v>
      </c>
      <c r="D74" s="52" t="s">
        <v>27</v>
      </c>
      <c r="E74" s="97">
        <v>18080312713</v>
      </c>
      <c r="F74" s="52" t="s">
        <v>382</v>
      </c>
      <c r="G74" s="97">
        <v>213</v>
      </c>
      <c r="H74" s="97">
        <v>222</v>
      </c>
      <c r="I74" s="17">
        <f t="shared" si="1"/>
        <v>435</v>
      </c>
      <c r="J74" s="99">
        <v>9854920426</v>
      </c>
      <c r="K74" s="177" t="s">
        <v>932</v>
      </c>
      <c r="L74" s="177" t="s">
        <v>221</v>
      </c>
      <c r="M74" s="178">
        <v>9678858323</v>
      </c>
      <c r="N74" s="177" t="s">
        <v>196</v>
      </c>
      <c r="O74" s="178">
        <v>9613583088</v>
      </c>
      <c r="P74" s="90">
        <v>43705</v>
      </c>
      <c r="Q74" s="18" t="s">
        <v>101</v>
      </c>
      <c r="R74" s="52" t="s">
        <v>175</v>
      </c>
      <c r="S74" s="52" t="s">
        <v>563</v>
      </c>
      <c r="T74" s="18"/>
    </row>
    <row r="75" spans="1:20" ht="30.75">
      <c r="A75" s="4">
        <v>71</v>
      </c>
      <c r="B75" s="17" t="s">
        <v>70</v>
      </c>
      <c r="C75" s="153" t="s">
        <v>890</v>
      </c>
      <c r="D75" s="52" t="s">
        <v>27</v>
      </c>
      <c r="E75" s="97">
        <v>18080316205</v>
      </c>
      <c r="F75" s="52" t="s">
        <v>95</v>
      </c>
      <c r="G75" s="97">
        <v>65</v>
      </c>
      <c r="H75" s="97">
        <v>68</v>
      </c>
      <c r="I75" s="17">
        <f t="shared" si="1"/>
        <v>133</v>
      </c>
      <c r="J75" s="99">
        <v>9613273378</v>
      </c>
      <c r="K75" s="177" t="s">
        <v>933</v>
      </c>
      <c r="L75" s="177" t="s">
        <v>905</v>
      </c>
      <c r="M75" s="178">
        <v>9706513360</v>
      </c>
      <c r="N75" s="177" t="s">
        <v>934</v>
      </c>
      <c r="O75" s="178">
        <v>9577941475</v>
      </c>
      <c r="P75" s="90">
        <v>43706</v>
      </c>
      <c r="Q75" s="18" t="s">
        <v>115</v>
      </c>
      <c r="R75" s="52" t="s">
        <v>158</v>
      </c>
      <c r="S75" s="52" t="s">
        <v>563</v>
      </c>
      <c r="T75" s="18"/>
    </row>
    <row r="76" spans="1:20" ht="30.75">
      <c r="A76" s="4">
        <v>72</v>
      </c>
      <c r="B76" s="17" t="s">
        <v>70</v>
      </c>
      <c r="C76" s="153" t="s">
        <v>891</v>
      </c>
      <c r="D76" s="52" t="s">
        <v>27</v>
      </c>
      <c r="E76" s="97">
        <v>18080303005</v>
      </c>
      <c r="F76" s="52" t="s">
        <v>95</v>
      </c>
      <c r="G76" s="97">
        <v>24</v>
      </c>
      <c r="H76" s="97">
        <v>26</v>
      </c>
      <c r="I76" s="17">
        <f t="shared" si="1"/>
        <v>50</v>
      </c>
      <c r="J76" s="99">
        <v>9854916395</v>
      </c>
      <c r="K76" s="177" t="s">
        <v>164</v>
      </c>
      <c r="L76" s="177" t="s">
        <v>935</v>
      </c>
      <c r="M76" s="178">
        <v>9577873363</v>
      </c>
      <c r="N76" s="177" t="s">
        <v>936</v>
      </c>
      <c r="O76" s="178">
        <v>9577000180</v>
      </c>
      <c r="P76" s="90">
        <v>43707</v>
      </c>
      <c r="Q76" s="18" t="s">
        <v>99</v>
      </c>
      <c r="R76" s="52" t="s">
        <v>226</v>
      </c>
      <c r="S76" s="52" t="s">
        <v>563</v>
      </c>
      <c r="T76" s="18"/>
    </row>
    <row r="77" spans="1:20" ht="30.75">
      <c r="A77" s="4">
        <v>73</v>
      </c>
      <c r="B77" s="17" t="s">
        <v>70</v>
      </c>
      <c r="C77" s="153" t="s">
        <v>892</v>
      </c>
      <c r="D77" s="52" t="s">
        <v>27</v>
      </c>
      <c r="E77" s="97">
        <v>18080311305</v>
      </c>
      <c r="F77" s="52" t="s">
        <v>95</v>
      </c>
      <c r="G77" s="97">
        <v>43</v>
      </c>
      <c r="H77" s="97">
        <v>47</v>
      </c>
      <c r="I77" s="17">
        <f t="shared" si="1"/>
        <v>90</v>
      </c>
      <c r="J77" s="99">
        <v>9854183532</v>
      </c>
      <c r="K77" s="177" t="s">
        <v>803</v>
      </c>
      <c r="L77" s="177" t="s">
        <v>804</v>
      </c>
      <c r="M77" s="178">
        <v>9859392946</v>
      </c>
      <c r="N77" s="177" t="s">
        <v>134</v>
      </c>
      <c r="O77" s="178">
        <v>9577921263</v>
      </c>
      <c r="P77" s="90">
        <v>43708</v>
      </c>
      <c r="Q77" s="18" t="s">
        <v>116</v>
      </c>
      <c r="R77" s="52" t="s">
        <v>176</v>
      </c>
      <c r="S77" s="52" t="s">
        <v>563</v>
      </c>
      <c r="T77" s="18"/>
    </row>
    <row r="78" spans="1:20">
      <c r="A78" s="4">
        <v>74</v>
      </c>
      <c r="B78" s="17"/>
      <c r="C78" s="18"/>
      <c r="D78" s="52"/>
      <c r="E78" s="19"/>
      <c r="F78" s="52"/>
      <c r="G78" s="19"/>
      <c r="H78" s="19"/>
      <c r="I78" s="17">
        <f t="shared" si="1"/>
        <v>0</v>
      </c>
      <c r="J78" s="52"/>
      <c r="K78" s="18"/>
      <c r="L78" s="18"/>
      <c r="M78" s="18"/>
      <c r="N78" s="18"/>
      <c r="O78" s="18"/>
      <c r="P78" s="24"/>
      <c r="Q78" s="18"/>
      <c r="R78" s="52"/>
      <c r="S78" s="18"/>
      <c r="T78" s="18"/>
    </row>
    <row r="79" spans="1:20">
      <c r="A79" s="4">
        <v>75</v>
      </c>
      <c r="B79" s="17"/>
      <c r="C79" s="18"/>
      <c r="D79" s="52"/>
      <c r="E79" s="19"/>
      <c r="F79" s="52"/>
      <c r="G79" s="19"/>
      <c r="H79" s="19"/>
      <c r="I79" s="17">
        <f t="shared" si="1"/>
        <v>0</v>
      </c>
      <c r="J79" s="52"/>
      <c r="K79" s="18"/>
      <c r="L79" s="18"/>
      <c r="M79" s="18"/>
      <c r="N79" s="18"/>
      <c r="O79" s="18"/>
      <c r="P79" s="24"/>
      <c r="Q79" s="18"/>
      <c r="R79" s="52"/>
      <c r="S79" s="18"/>
      <c r="T79" s="18"/>
    </row>
    <row r="80" spans="1:20">
      <c r="A80" s="4">
        <v>76</v>
      </c>
      <c r="B80" s="17"/>
      <c r="C80" s="18"/>
      <c r="D80" s="52"/>
      <c r="E80" s="19"/>
      <c r="F80" s="52"/>
      <c r="G80" s="19"/>
      <c r="H80" s="19"/>
      <c r="I80" s="17">
        <f t="shared" si="1"/>
        <v>0</v>
      </c>
      <c r="J80" s="52"/>
      <c r="K80" s="18"/>
      <c r="L80" s="18"/>
      <c r="M80" s="18"/>
      <c r="N80" s="18"/>
      <c r="O80" s="18"/>
      <c r="P80" s="24"/>
      <c r="Q80" s="18"/>
      <c r="R80" s="52"/>
      <c r="S80" s="18"/>
      <c r="T80" s="18"/>
    </row>
    <row r="81" spans="1:20">
      <c r="A81" s="4">
        <v>77</v>
      </c>
      <c r="B81" s="17"/>
      <c r="C81" s="18"/>
      <c r="D81" s="52"/>
      <c r="E81" s="19"/>
      <c r="F81" s="52"/>
      <c r="G81" s="19"/>
      <c r="H81" s="19"/>
      <c r="I81" s="17">
        <f t="shared" si="1"/>
        <v>0</v>
      </c>
      <c r="J81" s="52"/>
      <c r="K81" s="18"/>
      <c r="L81" s="18"/>
      <c r="M81" s="18"/>
      <c r="N81" s="18"/>
      <c r="O81" s="18"/>
      <c r="P81" s="24"/>
      <c r="Q81" s="18"/>
      <c r="R81" s="52"/>
      <c r="S81" s="18"/>
      <c r="T81" s="18"/>
    </row>
    <row r="82" spans="1:20">
      <c r="A82" s="4">
        <v>78</v>
      </c>
      <c r="B82" s="17"/>
      <c r="C82" s="18"/>
      <c r="D82" s="52"/>
      <c r="E82" s="19"/>
      <c r="F82" s="52"/>
      <c r="G82" s="19"/>
      <c r="H82" s="19"/>
      <c r="I82" s="17">
        <f t="shared" si="1"/>
        <v>0</v>
      </c>
      <c r="J82" s="52"/>
      <c r="K82" s="18"/>
      <c r="L82" s="18"/>
      <c r="M82" s="18"/>
      <c r="N82" s="18"/>
      <c r="O82" s="18"/>
      <c r="P82" s="24"/>
      <c r="Q82" s="18"/>
      <c r="R82" s="52"/>
      <c r="S82" s="18"/>
      <c r="T82" s="18"/>
    </row>
    <row r="83" spans="1:20">
      <c r="A83" s="4">
        <v>79</v>
      </c>
      <c r="B83" s="17"/>
      <c r="C83" s="18"/>
      <c r="D83" s="52"/>
      <c r="E83" s="19"/>
      <c r="F83" s="52"/>
      <c r="G83" s="19"/>
      <c r="H83" s="19"/>
      <c r="I83" s="17">
        <f t="shared" si="1"/>
        <v>0</v>
      </c>
      <c r="J83" s="52"/>
      <c r="K83" s="18"/>
      <c r="L83" s="18"/>
      <c r="M83" s="18"/>
      <c r="N83" s="18"/>
      <c r="O83" s="18"/>
      <c r="P83" s="24"/>
      <c r="Q83" s="18"/>
      <c r="R83" s="52"/>
      <c r="S83" s="18"/>
      <c r="T83" s="18"/>
    </row>
    <row r="84" spans="1:20">
      <c r="A84" s="4">
        <v>80</v>
      </c>
      <c r="B84" s="17"/>
      <c r="C84" s="18"/>
      <c r="D84" s="52"/>
      <c r="E84" s="19"/>
      <c r="F84" s="52"/>
      <c r="G84" s="19"/>
      <c r="H84" s="19"/>
      <c r="I84" s="17">
        <f t="shared" si="1"/>
        <v>0</v>
      </c>
      <c r="J84" s="52"/>
      <c r="K84" s="18"/>
      <c r="L84" s="18"/>
      <c r="M84" s="18"/>
      <c r="N84" s="18"/>
      <c r="O84" s="18"/>
      <c r="P84" s="24"/>
      <c r="Q84" s="18"/>
      <c r="R84" s="52"/>
      <c r="S84" s="18"/>
      <c r="T84" s="18"/>
    </row>
    <row r="85" spans="1:20">
      <c r="A85" s="4">
        <v>81</v>
      </c>
      <c r="B85" s="17"/>
      <c r="C85" s="18"/>
      <c r="D85" s="52"/>
      <c r="E85" s="19"/>
      <c r="F85" s="52"/>
      <c r="G85" s="19"/>
      <c r="H85" s="19"/>
      <c r="I85" s="17">
        <f t="shared" si="1"/>
        <v>0</v>
      </c>
      <c r="J85" s="52"/>
      <c r="K85" s="18"/>
      <c r="L85" s="18"/>
      <c r="M85" s="18"/>
      <c r="N85" s="18"/>
      <c r="O85" s="18"/>
      <c r="P85" s="24"/>
      <c r="Q85" s="18"/>
      <c r="R85" s="52"/>
      <c r="S85" s="18"/>
      <c r="T85" s="18"/>
    </row>
    <row r="86" spans="1:20">
      <c r="A86" s="4">
        <v>82</v>
      </c>
      <c r="B86" s="17"/>
      <c r="C86" s="18"/>
      <c r="D86" s="52"/>
      <c r="E86" s="19"/>
      <c r="F86" s="52"/>
      <c r="G86" s="19"/>
      <c r="H86" s="19"/>
      <c r="I86" s="17">
        <f t="shared" si="1"/>
        <v>0</v>
      </c>
      <c r="J86" s="52"/>
      <c r="K86" s="18"/>
      <c r="L86" s="18"/>
      <c r="M86" s="18"/>
      <c r="N86" s="18"/>
      <c r="O86" s="18"/>
      <c r="P86" s="24"/>
      <c r="Q86" s="18"/>
      <c r="R86" s="52"/>
      <c r="S86" s="18"/>
      <c r="T86" s="18"/>
    </row>
    <row r="87" spans="1:20">
      <c r="A87" s="4">
        <v>83</v>
      </c>
      <c r="B87" s="17"/>
      <c r="C87" s="18"/>
      <c r="D87" s="52"/>
      <c r="E87" s="19"/>
      <c r="F87" s="52"/>
      <c r="G87" s="19"/>
      <c r="H87" s="19"/>
      <c r="I87" s="17">
        <f t="shared" si="1"/>
        <v>0</v>
      </c>
      <c r="J87" s="52"/>
      <c r="K87" s="18"/>
      <c r="L87" s="18"/>
      <c r="M87" s="18"/>
      <c r="N87" s="18"/>
      <c r="O87" s="18"/>
      <c r="P87" s="24"/>
      <c r="Q87" s="18"/>
      <c r="R87" s="52"/>
      <c r="S87" s="18"/>
      <c r="T87" s="18"/>
    </row>
    <row r="88" spans="1:20">
      <c r="A88" s="4">
        <v>84</v>
      </c>
      <c r="B88" s="17"/>
      <c r="C88" s="18"/>
      <c r="D88" s="52"/>
      <c r="E88" s="19"/>
      <c r="F88" s="52"/>
      <c r="G88" s="19"/>
      <c r="H88" s="19"/>
      <c r="I88" s="17">
        <f t="shared" si="1"/>
        <v>0</v>
      </c>
      <c r="J88" s="52"/>
      <c r="K88" s="18"/>
      <c r="L88" s="18"/>
      <c r="M88" s="18"/>
      <c r="N88" s="18"/>
      <c r="O88" s="18"/>
      <c r="P88" s="24"/>
      <c r="Q88" s="18"/>
      <c r="R88" s="52"/>
      <c r="S88" s="18"/>
      <c r="T88" s="18"/>
    </row>
    <row r="89" spans="1:20">
      <c r="A89" s="4">
        <v>85</v>
      </c>
      <c r="B89" s="17"/>
      <c r="C89" s="18"/>
      <c r="D89" s="52"/>
      <c r="E89" s="19"/>
      <c r="F89" s="52"/>
      <c r="G89" s="19"/>
      <c r="H89" s="19"/>
      <c r="I89" s="17">
        <f t="shared" si="1"/>
        <v>0</v>
      </c>
      <c r="J89" s="52"/>
      <c r="K89" s="18"/>
      <c r="L89" s="18"/>
      <c r="M89" s="18"/>
      <c r="N89" s="18"/>
      <c r="O89" s="18"/>
      <c r="P89" s="24"/>
      <c r="Q89" s="18"/>
      <c r="R89" s="52"/>
      <c r="S89" s="18"/>
      <c r="T89" s="18"/>
    </row>
    <row r="90" spans="1:20">
      <c r="A90" s="4">
        <v>86</v>
      </c>
      <c r="B90" s="17"/>
      <c r="C90" s="18"/>
      <c r="D90" s="52"/>
      <c r="E90" s="19"/>
      <c r="F90" s="52"/>
      <c r="G90" s="19"/>
      <c r="H90" s="19"/>
      <c r="I90" s="17">
        <f t="shared" si="1"/>
        <v>0</v>
      </c>
      <c r="J90" s="52"/>
      <c r="K90" s="18"/>
      <c r="L90" s="18"/>
      <c r="M90" s="18"/>
      <c r="N90" s="18"/>
      <c r="O90" s="18"/>
      <c r="P90" s="24"/>
      <c r="Q90" s="18"/>
      <c r="R90" s="52"/>
      <c r="S90" s="18"/>
      <c r="T90" s="18"/>
    </row>
    <row r="91" spans="1:20">
      <c r="A91" s="4">
        <v>87</v>
      </c>
      <c r="B91" s="17"/>
      <c r="C91" s="18"/>
      <c r="D91" s="52"/>
      <c r="E91" s="19"/>
      <c r="F91" s="52"/>
      <c r="G91" s="19"/>
      <c r="H91" s="19"/>
      <c r="I91" s="17">
        <f t="shared" si="1"/>
        <v>0</v>
      </c>
      <c r="J91" s="52"/>
      <c r="K91" s="18"/>
      <c r="L91" s="18"/>
      <c r="M91" s="18"/>
      <c r="N91" s="18"/>
      <c r="O91" s="18"/>
      <c r="P91" s="24"/>
      <c r="Q91" s="18"/>
      <c r="R91" s="52"/>
      <c r="S91" s="18"/>
      <c r="T91" s="18"/>
    </row>
    <row r="92" spans="1:20">
      <c r="A92" s="4">
        <v>88</v>
      </c>
      <c r="B92" s="17"/>
      <c r="C92" s="18"/>
      <c r="D92" s="52"/>
      <c r="E92" s="19"/>
      <c r="F92" s="52"/>
      <c r="G92" s="19"/>
      <c r="H92" s="19"/>
      <c r="I92" s="17">
        <f t="shared" si="1"/>
        <v>0</v>
      </c>
      <c r="J92" s="52"/>
      <c r="K92" s="18"/>
      <c r="L92" s="18"/>
      <c r="M92" s="18"/>
      <c r="N92" s="18"/>
      <c r="O92" s="18"/>
      <c r="P92" s="24"/>
      <c r="Q92" s="18"/>
      <c r="R92" s="52"/>
      <c r="S92" s="18"/>
      <c r="T92" s="18"/>
    </row>
    <row r="93" spans="1:20">
      <c r="A93" s="4">
        <v>89</v>
      </c>
      <c r="B93" s="17"/>
      <c r="C93" s="18"/>
      <c r="D93" s="52"/>
      <c r="E93" s="19"/>
      <c r="F93" s="52"/>
      <c r="G93" s="19"/>
      <c r="H93" s="19"/>
      <c r="I93" s="17">
        <f t="shared" si="1"/>
        <v>0</v>
      </c>
      <c r="J93" s="52"/>
      <c r="K93" s="18"/>
      <c r="L93" s="18"/>
      <c r="M93" s="18"/>
      <c r="N93" s="18"/>
      <c r="O93" s="18"/>
      <c r="P93" s="24"/>
      <c r="Q93" s="18"/>
      <c r="R93" s="52"/>
      <c r="S93" s="18"/>
      <c r="T93" s="18"/>
    </row>
    <row r="94" spans="1:20">
      <c r="A94" s="4">
        <v>90</v>
      </c>
      <c r="B94" s="17"/>
      <c r="C94" s="18"/>
      <c r="D94" s="52"/>
      <c r="E94" s="19"/>
      <c r="F94" s="52"/>
      <c r="G94" s="19"/>
      <c r="H94" s="19"/>
      <c r="I94" s="17">
        <f t="shared" si="1"/>
        <v>0</v>
      </c>
      <c r="J94" s="52"/>
      <c r="K94" s="18"/>
      <c r="L94" s="18"/>
      <c r="M94" s="18"/>
      <c r="N94" s="18"/>
      <c r="O94" s="18"/>
      <c r="P94" s="24"/>
      <c r="Q94" s="18"/>
      <c r="R94" s="52"/>
      <c r="S94" s="18"/>
      <c r="T94" s="18"/>
    </row>
    <row r="95" spans="1:20">
      <c r="A95" s="4">
        <v>91</v>
      </c>
      <c r="B95" s="17"/>
      <c r="C95" s="18"/>
      <c r="D95" s="52"/>
      <c r="E95" s="19"/>
      <c r="F95" s="52"/>
      <c r="G95" s="19"/>
      <c r="H95" s="19"/>
      <c r="I95" s="17">
        <f t="shared" si="1"/>
        <v>0</v>
      </c>
      <c r="J95" s="52"/>
      <c r="K95" s="18"/>
      <c r="L95" s="18"/>
      <c r="M95" s="18"/>
      <c r="N95" s="18"/>
      <c r="O95" s="18"/>
      <c r="P95" s="24"/>
      <c r="Q95" s="18"/>
      <c r="R95" s="52"/>
      <c r="S95" s="18"/>
      <c r="T95" s="18"/>
    </row>
    <row r="96" spans="1:20">
      <c r="A96" s="4">
        <v>92</v>
      </c>
      <c r="B96" s="17"/>
      <c r="C96" s="18"/>
      <c r="D96" s="52"/>
      <c r="E96" s="19"/>
      <c r="F96" s="52"/>
      <c r="G96" s="19"/>
      <c r="H96" s="19"/>
      <c r="I96" s="17">
        <f t="shared" si="1"/>
        <v>0</v>
      </c>
      <c r="J96" s="52"/>
      <c r="K96" s="18"/>
      <c r="L96" s="18"/>
      <c r="M96" s="18"/>
      <c r="N96" s="18"/>
      <c r="O96" s="18"/>
      <c r="P96" s="24"/>
      <c r="Q96" s="18"/>
      <c r="R96" s="52"/>
      <c r="S96" s="18"/>
      <c r="T96" s="18"/>
    </row>
    <row r="97" spans="1:20">
      <c r="A97" s="4">
        <v>93</v>
      </c>
      <c r="B97" s="17"/>
      <c r="C97" s="18"/>
      <c r="D97" s="52"/>
      <c r="E97" s="19"/>
      <c r="F97" s="52"/>
      <c r="G97" s="19"/>
      <c r="H97" s="19"/>
      <c r="I97" s="17">
        <f t="shared" si="1"/>
        <v>0</v>
      </c>
      <c r="J97" s="52"/>
      <c r="K97" s="18"/>
      <c r="L97" s="18"/>
      <c r="M97" s="18"/>
      <c r="N97" s="18"/>
      <c r="O97" s="18"/>
      <c r="P97" s="24"/>
      <c r="Q97" s="18"/>
      <c r="R97" s="52"/>
      <c r="S97" s="18"/>
      <c r="T97" s="18"/>
    </row>
    <row r="98" spans="1:20">
      <c r="A98" s="4">
        <v>94</v>
      </c>
      <c r="B98" s="17"/>
      <c r="C98" s="18"/>
      <c r="D98" s="52"/>
      <c r="E98" s="19"/>
      <c r="F98" s="52"/>
      <c r="G98" s="19"/>
      <c r="H98" s="19"/>
      <c r="I98" s="17">
        <f t="shared" si="1"/>
        <v>0</v>
      </c>
      <c r="J98" s="52"/>
      <c r="K98" s="18"/>
      <c r="L98" s="18"/>
      <c r="M98" s="18"/>
      <c r="N98" s="18"/>
      <c r="O98" s="18"/>
      <c r="P98" s="24"/>
      <c r="Q98" s="18"/>
      <c r="R98" s="52"/>
      <c r="S98" s="18"/>
      <c r="T98" s="18"/>
    </row>
    <row r="99" spans="1:20">
      <c r="A99" s="4">
        <v>95</v>
      </c>
      <c r="B99" s="17"/>
      <c r="C99" s="18"/>
      <c r="D99" s="52"/>
      <c r="E99" s="19"/>
      <c r="F99" s="52"/>
      <c r="G99" s="19"/>
      <c r="H99" s="19"/>
      <c r="I99" s="17">
        <f t="shared" si="1"/>
        <v>0</v>
      </c>
      <c r="J99" s="52"/>
      <c r="K99" s="18"/>
      <c r="L99" s="18"/>
      <c r="M99" s="18"/>
      <c r="N99" s="18"/>
      <c r="O99" s="18"/>
      <c r="P99" s="24"/>
      <c r="Q99" s="18"/>
      <c r="R99" s="52"/>
      <c r="S99" s="18"/>
      <c r="T99" s="18"/>
    </row>
    <row r="100" spans="1:20">
      <c r="A100" s="4">
        <v>96</v>
      </c>
      <c r="B100" s="17"/>
      <c r="C100" s="18"/>
      <c r="D100" s="52"/>
      <c r="E100" s="19"/>
      <c r="F100" s="52"/>
      <c r="G100" s="19"/>
      <c r="H100" s="19"/>
      <c r="I100" s="17">
        <f t="shared" si="1"/>
        <v>0</v>
      </c>
      <c r="J100" s="52"/>
      <c r="K100" s="18"/>
      <c r="L100" s="18"/>
      <c r="M100" s="18"/>
      <c r="N100" s="18"/>
      <c r="O100" s="18"/>
      <c r="P100" s="24"/>
      <c r="Q100" s="18"/>
      <c r="R100" s="52"/>
      <c r="S100" s="18"/>
      <c r="T100" s="18"/>
    </row>
    <row r="101" spans="1:20">
      <c r="A101" s="4">
        <v>97</v>
      </c>
      <c r="B101" s="17"/>
      <c r="C101" s="18"/>
      <c r="D101" s="52"/>
      <c r="E101" s="19"/>
      <c r="F101" s="52"/>
      <c r="G101" s="19"/>
      <c r="H101" s="19"/>
      <c r="I101" s="17">
        <f t="shared" si="1"/>
        <v>0</v>
      </c>
      <c r="J101" s="52"/>
      <c r="K101" s="18"/>
      <c r="L101" s="18"/>
      <c r="M101" s="18"/>
      <c r="N101" s="18"/>
      <c r="O101" s="18"/>
      <c r="P101" s="24"/>
      <c r="Q101" s="18"/>
      <c r="R101" s="52"/>
      <c r="S101" s="18"/>
      <c r="T101" s="18"/>
    </row>
    <row r="102" spans="1:20">
      <c r="A102" s="4">
        <v>98</v>
      </c>
      <c r="B102" s="17"/>
      <c r="C102" s="18"/>
      <c r="D102" s="52"/>
      <c r="E102" s="19"/>
      <c r="F102" s="52"/>
      <c r="G102" s="19"/>
      <c r="H102" s="19"/>
      <c r="I102" s="17">
        <f t="shared" si="1"/>
        <v>0</v>
      </c>
      <c r="J102" s="52"/>
      <c r="K102" s="18"/>
      <c r="L102" s="18"/>
      <c r="M102" s="18"/>
      <c r="N102" s="18"/>
      <c r="O102" s="18"/>
      <c r="P102" s="24"/>
      <c r="Q102" s="18"/>
      <c r="R102" s="52"/>
      <c r="S102" s="18"/>
      <c r="T102" s="18"/>
    </row>
    <row r="103" spans="1:20">
      <c r="A103" s="4">
        <v>99</v>
      </c>
      <c r="B103" s="17"/>
      <c r="C103" s="18"/>
      <c r="D103" s="52"/>
      <c r="E103" s="19"/>
      <c r="F103" s="52"/>
      <c r="G103" s="19"/>
      <c r="H103" s="19"/>
      <c r="I103" s="17">
        <f t="shared" si="1"/>
        <v>0</v>
      </c>
      <c r="J103" s="52"/>
      <c r="K103" s="18"/>
      <c r="L103" s="18"/>
      <c r="M103" s="18"/>
      <c r="N103" s="18"/>
      <c r="O103" s="18"/>
      <c r="P103" s="24"/>
      <c r="Q103" s="18"/>
      <c r="R103" s="52"/>
      <c r="S103" s="18"/>
      <c r="T103" s="18"/>
    </row>
    <row r="104" spans="1:20">
      <c r="A104" s="4">
        <v>100</v>
      </c>
      <c r="B104" s="17"/>
      <c r="C104" s="18"/>
      <c r="D104" s="52"/>
      <c r="E104" s="19"/>
      <c r="F104" s="52"/>
      <c r="G104" s="19"/>
      <c r="H104" s="19"/>
      <c r="I104" s="17">
        <f t="shared" si="1"/>
        <v>0</v>
      </c>
      <c r="J104" s="52"/>
      <c r="K104" s="18"/>
      <c r="L104" s="18"/>
      <c r="M104" s="18"/>
      <c r="N104" s="18"/>
      <c r="O104" s="18"/>
      <c r="P104" s="24"/>
      <c r="Q104" s="18"/>
      <c r="R104" s="52"/>
      <c r="S104" s="18"/>
      <c r="T104" s="18"/>
    </row>
    <row r="105" spans="1:20">
      <c r="A105" s="4">
        <v>101</v>
      </c>
      <c r="B105" s="17"/>
      <c r="C105" s="18"/>
      <c r="D105" s="52"/>
      <c r="E105" s="19"/>
      <c r="F105" s="52"/>
      <c r="G105" s="19"/>
      <c r="H105" s="19"/>
      <c r="I105" s="17">
        <f t="shared" si="1"/>
        <v>0</v>
      </c>
      <c r="J105" s="52"/>
      <c r="K105" s="18"/>
      <c r="L105" s="18"/>
      <c r="M105" s="18"/>
      <c r="N105" s="18"/>
      <c r="O105" s="18"/>
      <c r="P105" s="24"/>
      <c r="Q105" s="18"/>
      <c r="R105" s="52"/>
      <c r="S105" s="18"/>
      <c r="T105" s="18"/>
    </row>
    <row r="106" spans="1:20">
      <c r="A106" s="4">
        <v>102</v>
      </c>
      <c r="B106" s="17"/>
      <c r="C106" s="18"/>
      <c r="D106" s="52"/>
      <c r="E106" s="19"/>
      <c r="F106" s="52"/>
      <c r="G106" s="19"/>
      <c r="H106" s="19"/>
      <c r="I106" s="17">
        <f t="shared" si="1"/>
        <v>0</v>
      </c>
      <c r="J106" s="52"/>
      <c r="K106" s="18"/>
      <c r="L106" s="18"/>
      <c r="M106" s="18"/>
      <c r="N106" s="18"/>
      <c r="O106" s="18"/>
      <c r="P106" s="24"/>
      <c r="Q106" s="18"/>
      <c r="R106" s="52"/>
      <c r="S106" s="18"/>
      <c r="T106" s="18"/>
    </row>
    <row r="107" spans="1:20">
      <c r="A107" s="4">
        <v>103</v>
      </c>
      <c r="B107" s="17"/>
      <c r="C107" s="18"/>
      <c r="D107" s="52"/>
      <c r="E107" s="19"/>
      <c r="F107" s="52"/>
      <c r="G107" s="19"/>
      <c r="H107" s="19"/>
      <c r="I107" s="17">
        <f t="shared" si="1"/>
        <v>0</v>
      </c>
      <c r="J107" s="52"/>
      <c r="K107" s="18"/>
      <c r="L107" s="18"/>
      <c r="M107" s="18"/>
      <c r="N107" s="18"/>
      <c r="O107" s="18"/>
      <c r="P107" s="24"/>
      <c r="Q107" s="18"/>
      <c r="R107" s="52"/>
      <c r="S107" s="18"/>
      <c r="T107" s="18"/>
    </row>
    <row r="108" spans="1:20">
      <c r="A108" s="4">
        <v>104</v>
      </c>
      <c r="B108" s="17"/>
      <c r="C108" s="18"/>
      <c r="D108" s="52"/>
      <c r="E108" s="19"/>
      <c r="F108" s="52"/>
      <c r="G108" s="19"/>
      <c r="H108" s="19"/>
      <c r="I108" s="17">
        <f t="shared" si="1"/>
        <v>0</v>
      </c>
      <c r="J108" s="52"/>
      <c r="K108" s="18"/>
      <c r="L108" s="18"/>
      <c r="M108" s="18"/>
      <c r="N108" s="18"/>
      <c r="O108" s="18"/>
      <c r="P108" s="24"/>
      <c r="Q108" s="18"/>
      <c r="R108" s="52"/>
      <c r="S108" s="18"/>
      <c r="T108" s="18"/>
    </row>
    <row r="109" spans="1:20">
      <c r="A109" s="4">
        <v>105</v>
      </c>
      <c r="B109" s="17"/>
      <c r="C109" s="18"/>
      <c r="D109" s="52"/>
      <c r="E109" s="19"/>
      <c r="F109" s="52"/>
      <c r="G109" s="19"/>
      <c r="H109" s="19"/>
      <c r="I109" s="17">
        <f t="shared" si="1"/>
        <v>0</v>
      </c>
      <c r="J109" s="52"/>
      <c r="K109" s="18"/>
      <c r="L109" s="18"/>
      <c r="M109" s="18"/>
      <c r="N109" s="18"/>
      <c r="O109" s="18"/>
      <c r="P109" s="24"/>
      <c r="Q109" s="18"/>
      <c r="R109" s="52"/>
      <c r="S109" s="18"/>
      <c r="T109" s="18"/>
    </row>
    <row r="110" spans="1:20">
      <c r="A110" s="4">
        <v>106</v>
      </c>
      <c r="B110" s="17"/>
      <c r="C110" s="18"/>
      <c r="D110" s="52"/>
      <c r="E110" s="19"/>
      <c r="F110" s="52"/>
      <c r="G110" s="19"/>
      <c r="H110" s="19"/>
      <c r="I110" s="17">
        <f t="shared" si="1"/>
        <v>0</v>
      </c>
      <c r="J110" s="52"/>
      <c r="K110" s="18"/>
      <c r="L110" s="18"/>
      <c r="M110" s="18"/>
      <c r="N110" s="18"/>
      <c r="O110" s="18"/>
      <c r="P110" s="24"/>
      <c r="Q110" s="18"/>
      <c r="R110" s="52"/>
      <c r="S110" s="18"/>
      <c r="T110" s="18"/>
    </row>
    <row r="111" spans="1:20">
      <c r="A111" s="4">
        <v>107</v>
      </c>
      <c r="B111" s="17"/>
      <c r="C111" s="18"/>
      <c r="D111" s="52"/>
      <c r="E111" s="19"/>
      <c r="F111" s="52"/>
      <c r="G111" s="19"/>
      <c r="H111" s="19"/>
      <c r="I111" s="17">
        <f t="shared" si="1"/>
        <v>0</v>
      </c>
      <c r="J111" s="52"/>
      <c r="K111" s="18"/>
      <c r="L111" s="18"/>
      <c r="M111" s="18"/>
      <c r="N111" s="18"/>
      <c r="O111" s="18"/>
      <c r="P111" s="24"/>
      <c r="Q111" s="18"/>
      <c r="R111" s="52"/>
      <c r="S111" s="18"/>
      <c r="T111" s="18"/>
    </row>
    <row r="112" spans="1:20">
      <c r="A112" s="4">
        <v>108</v>
      </c>
      <c r="B112" s="17"/>
      <c r="C112" s="18"/>
      <c r="D112" s="52"/>
      <c r="E112" s="19"/>
      <c r="F112" s="52"/>
      <c r="G112" s="19"/>
      <c r="H112" s="19"/>
      <c r="I112" s="17">
        <f t="shared" si="1"/>
        <v>0</v>
      </c>
      <c r="J112" s="52"/>
      <c r="K112" s="18"/>
      <c r="L112" s="18"/>
      <c r="M112" s="18"/>
      <c r="N112" s="18"/>
      <c r="O112" s="18"/>
      <c r="P112" s="24"/>
      <c r="Q112" s="18"/>
      <c r="R112" s="52"/>
      <c r="S112" s="18"/>
      <c r="T112" s="18"/>
    </row>
    <row r="113" spans="1:20">
      <c r="A113" s="4">
        <v>109</v>
      </c>
      <c r="B113" s="17"/>
      <c r="C113" s="18"/>
      <c r="D113" s="52"/>
      <c r="E113" s="19"/>
      <c r="F113" s="52"/>
      <c r="G113" s="19"/>
      <c r="H113" s="19"/>
      <c r="I113" s="17">
        <f t="shared" si="1"/>
        <v>0</v>
      </c>
      <c r="J113" s="52"/>
      <c r="K113" s="18"/>
      <c r="L113" s="18"/>
      <c r="M113" s="18"/>
      <c r="N113" s="18"/>
      <c r="O113" s="18"/>
      <c r="P113" s="24"/>
      <c r="Q113" s="18"/>
      <c r="R113" s="52"/>
      <c r="S113" s="18"/>
      <c r="T113" s="18"/>
    </row>
    <row r="114" spans="1:20">
      <c r="A114" s="4">
        <v>110</v>
      </c>
      <c r="B114" s="17"/>
      <c r="C114" s="18"/>
      <c r="D114" s="52"/>
      <c r="E114" s="19"/>
      <c r="F114" s="52"/>
      <c r="G114" s="19"/>
      <c r="H114" s="19"/>
      <c r="I114" s="17">
        <f t="shared" si="1"/>
        <v>0</v>
      </c>
      <c r="J114" s="52"/>
      <c r="K114" s="18"/>
      <c r="L114" s="18"/>
      <c r="M114" s="18"/>
      <c r="N114" s="18"/>
      <c r="O114" s="18"/>
      <c r="P114" s="24"/>
      <c r="Q114" s="18"/>
      <c r="R114" s="52"/>
      <c r="S114" s="18"/>
      <c r="T114" s="18"/>
    </row>
    <row r="115" spans="1:20">
      <c r="A115" s="4">
        <v>111</v>
      </c>
      <c r="B115" s="17"/>
      <c r="C115" s="18"/>
      <c r="D115" s="52"/>
      <c r="E115" s="19"/>
      <c r="F115" s="52"/>
      <c r="G115" s="19"/>
      <c r="H115" s="19"/>
      <c r="I115" s="17">
        <f t="shared" si="1"/>
        <v>0</v>
      </c>
      <c r="J115" s="52"/>
      <c r="K115" s="18"/>
      <c r="L115" s="18"/>
      <c r="M115" s="18"/>
      <c r="N115" s="18"/>
      <c r="O115" s="18"/>
      <c r="P115" s="24"/>
      <c r="Q115" s="18"/>
      <c r="R115" s="52"/>
      <c r="S115" s="18"/>
      <c r="T115" s="18"/>
    </row>
    <row r="116" spans="1:20">
      <c r="A116" s="4">
        <v>112</v>
      </c>
      <c r="B116" s="17"/>
      <c r="C116" s="18"/>
      <c r="D116" s="52"/>
      <c r="E116" s="19"/>
      <c r="F116" s="52"/>
      <c r="G116" s="19"/>
      <c r="H116" s="19"/>
      <c r="I116" s="17">
        <f t="shared" si="1"/>
        <v>0</v>
      </c>
      <c r="J116" s="52"/>
      <c r="K116" s="18"/>
      <c r="L116" s="18"/>
      <c r="M116" s="18"/>
      <c r="N116" s="18"/>
      <c r="O116" s="18"/>
      <c r="P116" s="24"/>
      <c r="Q116" s="18"/>
      <c r="R116" s="52"/>
      <c r="S116" s="18"/>
      <c r="T116" s="18"/>
    </row>
    <row r="117" spans="1:20">
      <c r="A117" s="4">
        <v>113</v>
      </c>
      <c r="B117" s="17"/>
      <c r="C117" s="18"/>
      <c r="D117" s="52"/>
      <c r="E117" s="19"/>
      <c r="F117" s="52"/>
      <c r="G117" s="19"/>
      <c r="H117" s="19"/>
      <c r="I117" s="17">
        <f t="shared" si="1"/>
        <v>0</v>
      </c>
      <c r="J117" s="52"/>
      <c r="K117" s="18"/>
      <c r="L117" s="18"/>
      <c r="M117" s="18"/>
      <c r="N117" s="18"/>
      <c r="O117" s="18"/>
      <c r="P117" s="24"/>
      <c r="Q117" s="18"/>
      <c r="R117" s="52"/>
      <c r="S117" s="18"/>
      <c r="T117" s="18"/>
    </row>
    <row r="118" spans="1:20">
      <c r="A118" s="4">
        <v>114</v>
      </c>
      <c r="B118" s="17"/>
      <c r="C118" s="18"/>
      <c r="D118" s="52"/>
      <c r="E118" s="19"/>
      <c r="F118" s="52"/>
      <c r="G118" s="19"/>
      <c r="H118" s="19"/>
      <c r="I118" s="17">
        <f t="shared" si="1"/>
        <v>0</v>
      </c>
      <c r="J118" s="52"/>
      <c r="K118" s="18"/>
      <c r="L118" s="18"/>
      <c r="M118" s="18"/>
      <c r="N118" s="18"/>
      <c r="O118" s="18"/>
      <c r="P118" s="24"/>
      <c r="Q118" s="18"/>
      <c r="R118" s="52"/>
      <c r="S118" s="18"/>
      <c r="T118" s="18"/>
    </row>
    <row r="119" spans="1:20">
      <c r="A119" s="4">
        <v>115</v>
      </c>
      <c r="B119" s="17"/>
      <c r="C119" s="18"/>
      <c r="D119" s="52"/>
      <c r="E119" s="19"/>
      <c r="F119" s="52"/>
      <c r="G119" s="19"/>
      <c r="H119" s="19"/>
      <c r="I119" s="17">
        <f t="shared" si="1"/>
        <v>0</v>
      </c>
      <c r="J119" s="52"/>
      <c r="K119" s="18"/>
      <c r="L119" s="18"/>
      <c r="M119" s="18"/>
      <c r="N119" s="18"/>
      <c r="O119" s="18"/>
      <c r="P119" s="24"/>
      <c r="Q119" s="18"/>
      <c r="R119" s="52"/>
      <c r="S119" s="18"/>
      <c r="T119" s="18"/>
    </row>
    <row r="120" spans="1:20">
      <c r="A120" s="4">
        <v>116</v>
      </c>
      <c r="B120" s="17"/>
      <c r="C120" s="18"/>
      <c r="D120" s="52"/>
      <c r="E120" s="19"/>
      <c r="F120" s="52"/>
      <c r="G120" s="19"/>
      <c r="H120" s="19"/>
      <c r="I120" s="17">
        <f t="shared" si="1"/>
        <v>0</v>
      </c>
      <c r="J120" s="52"/>
      <c r="K120" s="18"/>
      <c r="L120" s="18"/>
      <c r="M120" s="18"/>
      <c r="N120" s="18"/>
      <c r="O120" s="18"/>
      <c r="P120" s="24"/>
      <c r="Q120" s="18"/>
      <c r="R120" s="52"/>
      <c r="S120" s="18"/>
      <c r="T120" s="18"/>
    </row>
    <row r="121" spans="1:20">
      <c r="A121" s="4">
        <v>117</v>
      </c>
      <c r="B121" s="17"/>
      <c r="C121" s="18"/>
      <c r="D121" s="52"/>
      <c r="E121" s="19"/>
      <c r="F121" s="52"/>
      <c r="G121" s="19"/>
      <c r="H121" s="19"/>
      <c r="I121" s="17">
        <f t="shared" si="1"/>
        <v>0</v>
      </c>
      <c r="J121" s="52"/>
      <c r="K121" s="18"/>
      <c r="L121" s="18"/>
      <c r="M121" s="18"/>
      <c r="N121" s="18"/>
      <c r="O121" s="18"/>
      <c r="P121" s="24"/>
      <c r="Q121" s="18"/>
      <c r="R121" s="52"/>
      <c r="S121" s="18"/>
      <c r="T121" s="18"/>
    </row>
    <row r="122" spans="1:20">
      <c r="A122" s="4">
        <v>118</v>
      </c>
      <c r="B122" s="17"/>
      <c r="C122" s="18"/>
      <c r="D122" s="52"/>
      <c r="E122" s="19"/>
      <c r="F122" s="52"/>
      <c r="G122" s="19"/>
      <c r="H122" s="19"/>
      <c r="I122" s="17">
        <f t="shared" si="1"/>
        <v>0</v>
      </c>
      <c r="J122" s="52"/>
      <c r="K122" s="18"/>
      <c r="L122" s="18"/>
      <c r="M122" s="18"/>
      <c r="N122" s="18"/>
      <c r="O122" s="18"/>
      <c r="P122" s="24"/>
      <c r="Q122" s="18"/>
      <c r="R122" s="52"/>
      <c r="S122" s="18"/>
      <c r="T122" s="18"/>
    </row>
    <row r="123" spans="1:20">
      <c r="A123" s="4">
        <v>119</v>
      </c>
      <c r="B123" s="17"/>
      <c r="C123" s="18"/>
      <c r="D123" s="52"/>
      <c r="E123" s="19"/>
      <c r="F123" s="52"/>
      <c r="G123" s="19"/>
      <c r="H123" s="19"/>
      <c r="I123" s="17">
        <f t="shared" si="1"/>
        <v>0</v>
      </c>
      <c r="J123" s="52"/>
      <c r="K123" s="18"/>
      <c r="L123" s="18"/>
      <c r="M123" s="18"/>
      <c r="N123" s="18"/>
      <c r="O123" s="18"/>
      <c r="P123" s="24"/>
      <c r="Q123" s="18"/>
      <c r="R123" s="52"/>
      <c r="S123" s="18"/>
      <c r="T123" s="18"/>
    </row>
    <row r="124" spans="1:20">
      <c r="A124" s="4">
        <v>120</v>
      </c>
      <c r="B124" s="17"/>
      <c r="C124" s="18"/>
      <c r="D124" s="52"/>
      <c r="E124" s="19"/>
      <c r="F124" s="52"/>
      <c r="G124" s="19"/>
      <c r="H124" s="19"/>
      <c r="I124" s="17">
        <f t="shared" si="1"/>
        <v>0</v>
      </c>
      <c r="J124" s="52"/>
      <c r="K124" s="18"/>
      <c r="L124" s="18"/>
      <c r="M124" s="18"/>
      <c r="N124" s="18"/>
      <c r="O124" s="18"/>
      <c r="P124" s="24"/>
      <c r="Q124" s="18"/>
      <c r="R124" s="52"/>
      <c r="S124" s="18"/>
      <c r="T124" s="18"/>
    </row>
    <row r="125" spans="1:20">
      <c r="A125" s="4">
        <v>121</v>
      </c>
      <c r="B125" s="17"/>
      <c r="C125" s="18"/>
      <c r="D125" s="52"/>
      <c r="E125" s="19"/>
      <c r="F125" s="52"/>
      <c r="G125" s="19"/>
      <c r="H125" s="19"/>
      <c r="I125" s="17">
        <f t="shared" si="1"/>
        <v>0</v>
      </c>
      <c r="J125" s="52"/>
      <c r="K125" s="18"/>
      <c r="L125" s="18"/>
      <c r="M125" s="18"/>
      <c r="N125" s="18"/>
      <c r="O125" s="18"/>
      <c r="P125" s="24"/>
      <c r="Q125" s="18"/>
      <c r="R125" s="52"/>
      <c r="S125" s="18"/>
      <c r="T125" s="18"/>
    </row>
    <row r="126" spans="1:20">
      <c r="A126" s="4">
        <v>122</v>
      </c>
      <c r="B126" s="17"/>
      <c r="C126" s="18"/>
      <c r="D126" s="52"/>
      <c r="E126" s="19"/>
      <c r="F126" s="52"/>
      <c r="G126" s="19"/>
      <c r="H126" s="19"/>
      <c r="I126" s="17">
        <f t="shared" si="1"/>
        <v>0</v>
      </c>
      <c r="J126" s="52"/>
      <c r="K126" s="18"/>
      <c r="L126" s="18"/>
      <c r="M126" s="18"/>
      <c r="N126" s="18"/>
      <c r="O126" s="18"/>
      <c r="P126" s="24"/>
      <c r="Q126" s="18"/>
      <c r="R126" s="52"/>
      <c r="S126" s="18"/>
      <c r="T126" s="18"/>
    </row>
    <row r="127" spans="1:20">
      <c r="A127" s="4">
        <v>123</v>
      </c>
      <c r="B127" s="17"/>
      <c r="C127" s="18"/>
      <c r="D127" s="52"/>
      <c r="E127" s="19"/>
      <c r="F127" s="52"/>
      <c r="G127" s="19"/>
      <c r="H127" s="19"/>
      <c r="I127" s="17">
        <f t="shared" si="1"/>
        <v>0</v>
      </c>
      <c r="J127" s="52"/>
      <c r="K127" s="18"/>
      <c r="L127" s="18"/>
      <c r="M127" s="18"/>
      <c r="N127" s="18"/>
      <c r="O127" s="18"/>
      <c r="P127" s="24"/>
      <c r="Q127" s="18"/>
      <c r="R127" s="52"/>
      <c r="S127" s="18"/>
      <c r="T127" s="18"/>
    </row>
    <row r="128" spans="1:20">
      <c r="A128" s="4">
        <v>124</v>
      </c>
      <c r="B128" s="17"/>
      <c r="C128" s="18"/>
      <c r="D128" s="52"/>
      <c r="E128" s="19"/>
      <c r="F128" s="52"/>
      <c r="G128" s="19"/>
      <c r="H128" s="19"/>
      <c r="I128" s="17">
        <f t="shared" si="1"/>
        <v>0</v>
      </c>
      <c r="J128" s="52"/>
      <c r="K128" s="18"/>
      <c r="L128" s="18"/>
      <c r="M128" s="18"/>
      <c r="N128" s="18"/>
      <c r="O128" s="18"/>
      <c r="P128" s="24"/>
      <c r="Q128" s="18"/>
      <c r="R128" s="52"/>
      <c r="S128" s="18"/>
      <c r="T128" s="18"/>
    </row>
    <row r="129" spans="1:20">
      <c r="A129" s="4">
        <v>125</v>
      </c>
      <c r="B129" s="17"/>
      <c r="C129" s="18"/>
      <c r="D129" s="52"/>
      <c r="E129" s="19"/>
      <c r="F129" s="52"/>
      <c r="G129" s="19"/>
      <c r="H129" s="19"/>
      <c r="I129" s="17">
        <f t="shared" si="1"/>
        <v>0</v>
      </c>
      <c r="J129" s="52"/>
      <c r="K129" s="18"/>
      <c r="L129" s="18"/>
      <c r="M129" s="18"/>
      <c r="N129" s="18"/>
      <c r="O129" s="18"/>
      <c r="P129" s="24"/>
      <c r="Q129" s="18"/>
      <c r="R129" s="52"/>
      <c r="S129" s="18"/>
      <c r="T129" s="18"/>
    </row>
    <row r="130" spans="1:20">
      <c r="A130" s="4">
        <v>126</v>
      </c>
      <c r="B130" s="17"/>
      <c r="C130" s="18"/>
      <c r="D130" s="52"/>
      <c r="E130" s="19"/>
      <c r="F130" s="52"/>
      <c r="G130" s="19"/>
      <c r="H130" s="19"/>
      <c r="I130" s="17">
        <f t="shared" si="1"/>
        <v>0</v>
      </c>
      <c r="J130" s="52"/>
      <c r="K130" s="18"/>
      <c r="L130" s="18"/>
      <c r="M130" s="18"/>
      <c r="N130" s="18"/>
      <c r="O130" s="18"/>
      <c r="P130" s="24"/>
      <c r="Q130" s="18"/>
      <c r="R130" s="52"/>
      <c r="S130" s="18"/>
      <c r="T130" s="18"/>
    </row>
    <row r="131" spans="1:20">
      <c r="A131" s="4">
        <v>127</v>
      </c>
      <c r="B131" s="17"/>
      <c r="C131" s="18"/>
      <c r="D131" s="52"/>
      <c r="E131" s="19"/>
      <c r="F131" s="52"/>
      <c r="G131" s="19"/>
      <c r="H131" s="19"/>
      <c r="I131" s="17">
        <f t="shared" si="1"/>
        <v>0</v>
      </c>
      <c r="J131" s="52"/>
      <c r="K131" s="18"/>
      <c r="L131" s="18"/>
      <c r="M131" s="18"/>
      <c r="N131" s="18"/>
      <c r="O131" s="18"/>
      <c r="P131" s="24"/>
      <c r="Q131" s="18"/>
      <c r="R131" s="52"/>
      <c r="S131" s="18"/>
      <c r="T131" s="18"/>
    </row>
    <row r="132" spans="1:20">
      <c r="A132" s="4">
        <v>128</v>
      </c>
      <c r="B132" s="17"/>
      <c r="C132" s="18"/>
      <c r="D132" s="52"/>
      <c r="E132" s="19"/>
      <c r="F132" s="52"/>
      <c r="G132" s="19"/>
      <c r="H132" s="19"/>
      <c r="I132" s="17">
        <f t="shared" si="1"/>
        <v>0</v>
      </c>
      <c r="J132" s="52"/>
      <c r="K132" s="18"/>
      <c r="L132" s="18"/>
      <c r="M132" s="18"/>
      <c r="N132" s="18"/>
      <c r="O132" s="18"/>
      <c r="P132" s="24"/>
      <c r="Q132" s="18"/>
      <c r="R132" s="52"/>
      <c r="S132" s="18"/>
      <c r="T132" s="18"/>
    </row>
    <row r="133" spans="1:20">
      <c r="A133" s="4">
        <v>129</v>
      </c>
      <c r="B133" s="17"/>
      <c r="C133" s="18"/>
      <c r="D133" s="52"/>
      <c r="E133" s="19"/>
      <c r="F133" s="52"/>
      <c r="G133" s="19"/>
      <c r="H133" s="19"/>
      <c r="I133" s="17">
        <f t="shared" si="1"/>
        <v>0</v>
      </c>
      <c r="J133" s="52"/>
      <c r="K133" s="18"/>
      <c r="L133" s="18"/>
      <c r="M133" s="18"/>
      <c r="N133" s="18"/>
      <c r="O133" s="18"/>
      <c r="P133" s="24"/>
      <c r="Q133" s="18"/>
      <c r="R133" s="52"/>
      <c r="S133" s="18"/>
      <c r="T133" s="18"/>
    </row>
    <row r="134" spans="1:20">
      <c r="A134" s="4">
        <v>130</v>
      </c>
      <c r="B134" s="17"/>
      <c r="C134" s="18"/>
      <c r="D134" s="52"/>
      <c r="E134" s="19"/>
      <c r="F134" s="52"/>
      <c r="G134" s="19"/>
      <c r="H134" s="19"/>
      <c r="I134" s="17">
        <f t="shared" si="1"/>
        <v>0</v>
      </c>
      <c r="J134" s="52"/>
      <c r="K134" s="18"/>
      <c r="L134" s="18"/>
      <c r="M134" s="18"/>
      <c r="N134" s="18"/>
      <c r="O134" s="18"/>
      <c r="P134" s="24"/>
      <c r="Q134" s="18"/>
      <c r="R134" s="52"/>
      <c r="S134" s="18"/>
      <c r="T134" s="18"/>
    </row>
    <row r="135" spans="1:20">
      <c r="A135" s="4">
        <v>131</v>
      </c>
      <c r="B135" s="17"/>
      <c r="C135" s="18"/>
      <c r="D135" s="52"/>
      <c r="E135" s="19"/>
      <c r="F135" s="52"/>
      <c r="G135" s="19"/>
      <c r="H135" s="19"/>
      <c r="I135" s="17">
        <f t="shared" si="1"/>
        <v>0</v>
      </c>
      <c r="J135" s="52"/>
      <c r="K135" s="18"/>
      <c r="L135" s="18"/>
      <c r="M135" s="18"/>
      <c r="N135" s="18"/>
      <c r="O135" s="18"/>
      <c r="P135" s="24"/>
      <c r="Q135" s="18"/>
      <c r="R135" s="52"/>
      <c r="S135" s="18"/>
      <c r="T135" s="18"/>
    </row>
    <row r="136" spans="1:20">
      <c r="A136" s="4">
        <v>132</v>
      </c>
      <c r="B136" s="17"/>
      <c r="C136" s="18"/>
      <c r="D136" s="52"/>
      <c r="E136" s="19"/>
      <c r="F136" s="52"/>
      <c r="G136" s="19"/>
      <c r="H136" s="19"/>
      <c r="I136" s="17">
        <f t="shared" si="1"/>
        <v>0</v>
      </c>
      <c r="J136" s="52"/>
      <c r="K136" s="18"/>
      <c r="L136" s="18"/>
      <c r="M136" s="18"/>
      <c r="N136" s="18"/>
      <c r="O136" s="18"/>
      <c r="P136" s="24"/>
      <c r="Q136" s="18"/>
      <c r="R136" s="52"/>
      <c r="S136" s="18"/>
      <c r="T136" s="18"/>
    </row>
    <row r="137" spans="1:20">
      <c r="A137" s="4">
        <v>133</v>
      </c>
      <c r="B137" s="17"/>
      <c r="C137" s="18"/>
      <c r="D137" s="52"/>
      <c r="E137" s="19"/>
      <c r="F137" s="52"/>
      <c r="G137" s="19"/>
      <c r="H137" s="19"/>
      <c r="I137" s="17">
        <f t="shared" si="1"/>
        <v>0</v>
      </c>
      <c r="J137" s="52"/>
      <c r="K137" s="18"/>
      <c r="L137" s="18"/>
      <c r="M137" s="18"/>
      <c r="N137" s="18"/>
      <c r="O137" s="18"/>
      <c r="P137" s="24"/>
      <c r="Q137" s="18"/>
      <c r="R137" s="52"/>
      <c r="S137" s="18"/>
      <c r="T137" s="18"/>
    </row>
    <row r="138" spans="1:20">
      <c r="A138" s="4">
        <v>134</v>
      </c>
      <c r="B138" s="17"/>
      <c r="C138" s="18"/>
      <c r="D138" s="52"/>
      <c r="E138" s="19"/>
      <c r="F138" s="52"/>
      <c r="G138" s="19"/>
      <c r="H138" s="19"/>
      <c r="I138" s="17">
        <f t="shared" si="1"/>
        <v>0</v>
      </c>
      <c r="J138" s="52"/>
      <c r="K138" s="18"/>
      <c r="L138" s="18"/>
      <c r="M138" s="18"/>
      <c r="N138" s="18"/>
      <c r="O138" s="18"/>
      <c r="P138" s="24"/>
      <c r="Q138" s="18"/>
      <c r="R138" s="52"/>
      <c r="S138" s="18"/>
      <c r="T138" s="18"/>
    </row>
    <row r="139" spans="1:20">
      <c r="A139" s="4">
        <v>135</v>
      </c>
      <c r="B139" s="17"/>
      <c r="C139" s="18"/>
      <c r="D139" s="52"/>
      <c r="E139" s="19"/>
      <c r="F139" s="52"/>
      <c r="G139" s="19"/>
      <c r="H139" s="19"/>
      <c r="I139" s="17">
        <f t="shared" si="1"/>
        <v>0</v>
      </c>
      <c r="J139" s="52"/>
      <c r="K139" s="18"/>
      <c r="L139" s="18"/>
      <c r="M139" s="18"/>
      <c r="N139" s="18"/>
      <c r="O139" s="18"/>
      <c r="P139" s="24"/>
      <c r="Q139" s="18"/>
      <c r="R139" s="52"/>
      <c r="S139" s="18"/>
      <c r="T139" s="18"/>
    </row>
    <row r="140" spans="1:20">
      <c r="A140" s="4">
        <v>136</v>
      </c>
      <c r="B140" s="17"/>
      <c r="C140" s="18"/>
      <c r="D140" s="52"/>
      <c r="E140" s="19"/>
      <c r="F140" s="52"/>
      <c r="G140" s="19"/>
      <c r="H140" s="19"/>
      <c r="I140" s="17">
        <f t="shared" si="1"/>
        <v>0</v>
      </c>
      <c r="J140" s="52"/>
      <c r="K140" s="18"/>
      <c r="L140" s="18"/>
      <c r="M140" s="18"/>
      <c r="N140" s="18"/>
      <c r="O140" s="18"/>
      <c r="P140" s="24"/>
      <c r="Q140" s="18"/>
      <c r="R140" s="52"/>
      <c r="S140" s="18"/>
      <c r="T140" s="18"/>
    </row>
    <row r="141" spans="1:20">
      <c r="A141" s="4">
        <v>137</v>
      </c>
      <c r="B141" s="17"/>
      <c r="C141" s="18"/>
      <c r="D141" s="52"/>
      <c r="E141" s="19"/>
      <c r="F141" s="52"/>
      <c r="G141" s="19"/>
      <c r="H141" s="19"/>
      <c r="I141" s="17">
        <f t="shared" si="1"/>
        <v>0</v>
      </c>
      <c r="J141" s="52"/>
      <c r="K141" s="18"/>
      <c r="L141" s="18"/>
      <c r="M141" s="18"/>
      <c r="N141" s="18"/>
      <c r="O141" s="18"/>
      <c r="P141" s="24"/>
      <c r="Q141" s="18"/>
      <c r="R141" s="52"/>
      <c r="S141" s="18"/>
      <c r="T141" s="18"/>
    </row>
    <row r="142" spans="1:20">
      <c r="A142" s="4">
        <v>138</v>
      </c>
      <c r="B142" s="17"/>
      <c r="C142" s="18"/>
      <c r="D142" s="52"/>
      <c r="E142" s="19"/>
      <c r="F142" s="52"/>
      <c r="G142" s="19"/>
      <c r="H142" s="19"/>
      <c r="I142" s="17">
        <f t="shared" si="1"/>
        <v>0</v>
      </c>
      <c r="J142" s="52"/>
      <c r="K142" s="18"/>
      <c r="L142" s="18"/>
      <c r="M142" s="18"/>
      <c r="N142" s="18"/>
      <c r="O142" s="18"/>
      <c r="P142" s="24"/>
      <c r="Q142" s="18"/>
      <c r="R142" s="52"/>
      <c r="S142" s="18"/>
      <c r="T142" s="18"/>
    </row>
    <row r="143" spans="1:20">
      <c r="A143" s="4">
        <v>139</v>
      </c>
      <c r="B143" s="17"/>
      <c r="C143" s="18"/>
      <c r="D143" s="52"/>
      <c r="E143" s="19"/>
      <c r="F143" s="52"/>
      <c r="G143" s="19"/>
      <c r="H143" s="19"/>
      <c r="I143" s="17">
        <f t="shared" si="1"/>
        <v>0</v>
      </c>
      <c r="J143" s="52"/>
      <c r="K143" s="18"/>
      <c r="L143" s="18"/>
      <c r="M143" s="18"/>
      <c r="N143" s="18"/>
      <c r="O143" s="18"/>
      <c r="P143" s="24"/>
      <c r="Q143" s="18"/>
      <c r="R143" s="52"/>
      <c r="S143" s="18"/>
      <c r="T143" s="18"/>
    </row>
    <row r="144" spans="1:20">
      <c r="A144" s="4">
        <v>140</v>
      </c>
      <c r="B144" s="17"/>
      <c r="C144" s="18"/>
      <c r="D144" s="52"/>
      <c r="E144" s="19"/>
      <c r="F144" s="52"/>
      <c r="G144" s="19"/>
      <c r="H144" s="19"/>
      <c r="I144" s="17">
        <f t="shared" si="1"/>
        <v>0</v>
      </c>
      <c r="J144" s="52"/>
      <c r="K144" s="18"/>
      <c r="L144" s="18"/>
      <c r="M144" s="18"/>
      <c r="N144" s="18"/>
      <c r="O144" s="18"/>
      <c r="P144" s="24"/>
      <c r="Q144" s="18"/>
      <c r="R144" s="52"/>
      <c r="S144" s="18"/>
      <c r="T144" s="18"/>
    </row>
    <row r="145" spans="1:20">
      <c r="A145" s="4">
        <v>141</v>
      </c>
      <c r="B145" s="17"/>
      <c r="C145" s="18"/>
      <c r="D145" s="52"/>
      <c r="E145" s="19"/>
      <c r="F145" s="52"/>
      <c r="G145" s="19"/>
      <c r="H145" s="19"/>
      <c r="I145" s="17">
        <f t="shared" si="1"/>
        <v>0</v>
      </c>
      <c r="J145" s="52"/>
      <c r="K145" s="18"/>
      <c r="L145" s="18"/>
      <c r="M145" s="18"/>
      <c r="N145" s="18"/>
      <c r="O145" s="18"/>
      <c r="P145" s="24"/>
      <c r="Q145" s="18"/>
      <c r="R145" s="52"/>
      <c r="S145" s="18"/>
      <c r="T145" s="18"/>
    </row>
    <row r="146" spans="1:20">
      <c r="A146" s="4">
        <v>142</v>
      </c>
      <c r="B146" s="17"/>
      <c r="C146" s="18"/>
      <c r="D146" s="52"/>
      <c r="E146" s="19"/>
      <c r="F146" s="52"/>
      <c r="G146" s="19"/>
      <c r="H146" s="19"/>
      <c r="I146" s="17">
        <f t="shared" si="1"/>
        <v>0</v>
      </c>
      <c r="J146" s="52"/>
      <c r="K146" s="18"/>
      <c r="L146" s="18"/>
      <c r="M146" s="18"/>
      <c r="N146" s="18"/>
      <c r="O146" s="18"/>
      <c r="P146" s="24"/>
      <c r="Q146" s="18"/>
      <c r="R146" s="52"/>
      <c r="S146" s="18"/>
      <c r="T146" s="18"/>
    </row>
    <row r="147" spans="1:20">
      <c r="A147" s="4">
        <v>143</v>
      </c>
      <c r="B147" s="17"/>
      <c r="C147" s="18"/>
      <c r="D147" s="52"/>
      <c r="E147" s="19"/>
      <c r="F147" s="52"/>
      <c r="G147" s="19"/>
      <c r="H147" s="19"/>
      <c r="I147" s="17">
        <f t="shared" si="1"/>
        <v>0</v>
      </c>
      <c r="J147" s="52"/>
      <c r="K147" s="18"/>
      <c r="L147" s="18"/>
      <c r="M147" s="18"/>
      <c r="N147" s="18"/>
      <c r="O147" s="18"/>
      <c r="P147" s="24"/>
      <c r="Q147" s="18"/>
      <c r="R147" s="52"/>
      <c r="S147" s="18"/>
      <c r="T147" s="18"/>
    </row>
    <row r="148" spans="1:20">
      <c r="A148" s="4">
        <v>144</v>
      </c>
      <c r="B148" s="17"/>
      <c r="C148" s="18"/>
      <c r="D148" s="52"/>
      <c r="E148" s="19"/>
      <c r="F148" s="52"/>
      <c r="G148" s="19"/>
      <c r="H148" s="19"/>
      <c r="I148" s="17">
        <f t="shared" si="1"/>
        <v>0</v>
      </c>
      <c r="J148" s="52"/>
      <c r="K148" s="18"/>
      <c r="L148" s="18"/>
      <c r="M148" s="18"/>
      <c r="N148" s="18"/>
      <c r="O148" s="18"/>
      <c r="P148" s="24"/>
      <c r="Q148" s="18"/>
      <c r="R148" s="52"/>
      <c r="S148" s="18"/>
      <c r="T148" s="18"/>
    </row>
    <row r="149" spans="1:20">
      <c r="A149" s="4">
        <v>145</v>
      </c>
      <c r="B149" s="17"/>
      <c r="C149" s="18"/>
      <c r="D149" s="52"/>
      <c r="E149" s="19"/>
      <c r="F149" s="52"/>
      <c r="G149" s="19"/>
      <c r="H149" s="19"/>
      <c r="I149" s="17">
        <f t="shared" si="1"/>
        <v>0</v>
      </c>
      <c r="J149" s="52"/>
      <c r="K149" s="18"/>
      <c r="L149" s="18"/>
      <c r="M149" s="18"/>
      <c r="N149" s="18"/>
      <c r="O149" s="18"/>
      <c r="P149" s="24"/>
      <c r="Q149" s="18"/>
      <c r="R149" s="52"/>
      <c r="S149" s="18"/>
      <c r="T149" s="18"/>
    </row>
    <row r="150" spans="1:20">
      <c r="A150" s="4">
        <v>146</v>
      </c>
      <c r="B150" s="17"/>
      <c r="C150" s="18"/>
      <c r="D150" s="52"/>
      <c r="E150" s="19"/>
      <c r="F150" s="52"/>
      <c r="G150" s="19"/>
      <c r="H150" s="19"/>
      <c r="I150" s="17">
        <f t="shared" si="1"/>
        <v>0</v>
      </c>
      <c r="J150" s="52"/>
      <c r="K150" s="18"/>
      <c r="L150" s="18"/>
      <c r="M150" s="18"/>
      <c r="N150" s="18"/>
      <c r="O150" s="18"/>
      <c r="P150" s="24"/>
      <c r="Q150" s="18"/>
      <c r="R150" s="52"/>
      <c r="S150" s="18"/>
      <c r="T150" s="18"/>
    </row>
    <row r="151" spans="1:20">
      <c r="A151" s="4">
        <v>147</v>
      </c>
      <c r="B151" s="17"/>
      <c r="C151" s="18"/>
      <c r="D151" s="52"/>
      <c r="E151" s="19"/>
      <c r="F151" s="52"/>
      <c r="G151" s="19"/>
      <c r="H151" s="19"/>
      <c r="I151" s="17">
        <f t="shared" si="1"/>
        <v>0</v>
      </c>
      <c r="J151" s="52"/>
      <c r="K151" s="18"/>
      <c r="L151" s="18"/>
      <c r="M151" s="18"/>
      <c r="N151" s="18"/>
      <c r="O151" s="18"/>
      <c r="P151" s="24"/>
      <c r="Q151" s="18"/>
      <c r="R151" s="52"/>
      <c r="S151" s="18"/>
      <c r="T151" s="18"/>
    </row>
    <row r="152" spans="1:20">
      <c r="A152" s="4">
        <v>148</v>
      </c>
      <c r="B152" s="17"/>
      <c r="C152" s="18"/>
      <c r="D152" s="52"/>
      <c r="E152" s="19"/>
      <c r="F152" s="52"/>
      <c r="G152" s="19"/>
      <c r="H152" s="19"/>
      <c r="I152" s="17">
        <f t="shared" si="1"/>
        <v>0</v>
      </c>
      <c r="J152" s="52"/>
      <c r="K152" s="18"/>
      <c r="L152" s="18"/>
      <c r="M152" s="18"/>
      <c r="N152" s="18"/>
      <c r="O152" s="18"/>
      <c r="P152" s="24"/>
      <c r="Q152" s="18"/>
      <c r="R152" s="52"/>
      <c r="S152" s="18"/>
      <c r="T152" s="18"/>
    </row>
    <row r="153" spans="1:20">
      <c r="A153" s="4">
        <v>149</v>
      </c>
      <c r="B153" s="17"/>
      <c r="C153" s="18"/>
      <c r="D153" s="52"/>
      <c r="E153" s="19"/>
      <c r="F153" s="52"/>
      <c r="G153" s="19"/>
      <c r="H153" s="19"/>
      <c r="I153" s="17">
        <f t="shared" si="1"/>
        <v>0</v>
      </c>
      <c r="J153" s="52"/>
      <c r="K153" s="18"/>
      <c r="L153" s="18"/>
      <c r="M153" s="18"/>
      <c r="N153" s="18"/>
      <c r="O153" s="18"/>
      <c r="P153" s="24"/>
      <c r="Q153" s="18"/>
      <c r="R153" s="52"/>
      <c r="S153" s="18"/>
      <c r="T153" s="18"/>
    </row>
    <row r="154" spans="1:20">
      <c r="A154" s="4">
        <v>150</v>
      </c>
      <c r="B154" s="17"/>
      <c r="C154" s="18"/>
      <c r="D154" s="52"/>
      <c r="E154" s="19"/>
      <c r="F154" s="52"/>
      <c r="G154" s="19"/>
      <c r="H154" s="19"/>
      <c r="I154" s="17">
        <f t="shared" si="1"/>
        <v>0</v>
      </c>
      <c r="J154" s="52"/>
      <c r="K154" s="18"/>
      <c r="L154" s="18"/>
      <c r="M154" s="18"/>
      <c r="N154" s="18"/>
      <c r="O154" s="18"/>
      <c r="P154" s="24"/>
      <c r="Q154" s="18"/>
      <c r="R154" s="52"/>
      <c r="S154" s="18"/>
      <c r="T154" s="18"/>
    </row>
    <row r="155" spans="1:20">
      <c r="A155" s="4">
        <v>151</v>
      </c>
      <c r="B155" s="17"/>
      <c r="C155" s="18"/>
      <c r="D155" s="52"/>
      <c r="E155" s="19"/>
      <c r="F155" s="52"/>
      <c r="G155" s="19"/>
      <c r="H155" s="19"/>
      <c r="I155" s="17">
        <f t="shared" si="1"/>
        <v>0</v>
      </c>
      <c r="J155" s="52"/>
      <c r="K155" s="18"/>
      <c r="L155" s="18"/>
      <c r="M155" s="18"/>
      <c r="N155" s="18"/>
      <c r="O155" s="18"/>
      <c r="P155" s="24"/>
      <c r="Q155" s="18"/>
      <c r="R155" s="52"/>
      <c r="S155" s="18"/>
      <c r="T155" s="18"/>
    </row>
    <row r="156" spans="1:20">
      <c r="A156" s="4">
        <v>152</v>
      </c>
      <c r="B156" s="17"/>
      <c r="C156" s="18"/>
      <c r="D156" s="52"/>
      <c r="E156" s="19"/>
      <c r="F156" s="52"/>
      <c r="G156" s="19"/>
      <c r="H156" s="19"/>
      <c r="I156" s="17">
        <f t="shared" si="1"/>
        <v>0</v>
      </c>
      <c r="J156" s="52"/>
      <c r="K156" s="18"/>
      <c r="L156" s="18"/>
      <c r="M156" s="18"/>
      <c r="N156" s="18"/>
      <c r="O156" s="18"/>
      <c r="P156" s="24"/>
      <c r="Q156" s="18"/>
      <c r="R156" s="52"/>
      <c r="S156" s="18"/>
      <c r="T156" s="18"/>
    </row>
    <row r="157" spans="1:20">
      <c r="A157" s="4">
        <v>153</v>
      </c>
      <c r="B157" s="17"/>
      <c r="C157" s="18"/>
      <c r="D157" s="52"/>
      <c r="E157" s="19"/>
      <c r="F157" s="52"/>
      <c r="G157" s="19"/>
      <c r="H157" s="19"/>
      <c r="I157" s="17">
        <f t="shared" si="1"/>
        <v>0</v>
      </c>
      <c r="J157" s="52"/>
      <c r="K157" s="18"/>
      <c r="L157" s="18"/>
      <c r="M157" s="18"/>
      <c r="N157" s="18"/>
      <c r="O157" s="18"/>
      <c r="P157" s="24"/>
      <c r="Q157" s="18"/>
      <c r="R157" s="52"/>
      <c r="S157" s="18"/>
      <c r="T157" s="18"/>
    </row>
    <row r="158" spans="1:20">
      <c r="A158" s="4">
        <v>154</v>
      </c>
      <c r="B158" s="17"/>
      <c r="C158" s="18"/>
      <c r="D158" s="52"/>
      <c r="E158" s="19"/>
      <c r="F158" s="52"/>
      <c r="G158" s="19"/>
      <c r="H158" s="19"/>
      <c r="I158" s="17">
        <f t="shared" si="1"/>
        <v>0</v>
      </c>
      <c r="J158" s="52"/>
      <c r="K158" s="18"/>
      <c r="L158" s="18"/>
      <c r="M158" s="18"/>
      <c r="N158" s="18"/>
      <c r="O158" s="18"/>
      <c r="P158" s="24"/>
      <c r="Q158" s="18"/>
      <c r="R158" s="52"/>
      <c r="S158" s="18"/>
      <c r="T158" s="18"/>
    </row>
    <row r="159" spans="1:20">
      <c r="A159" s="4">
        <v>155</v>
      </c>
      <c r="B159" s="17"/>
      <c r="C159" s="18"/>
      <c r="D159" s="52"/>
      <c r="E159" s="19"/>
      <c r="F159" s="52"/>
      <c r="G159" s="19"/>
      <c r="H159" s="19"/>
      <c r="I159" s="17">
        <f t="shared" si="1"/>
        <v>0</v>
      </c>
      <c r="J159" s="52"/>
      <c r="K159" s="18"/>
      <c r="L159" s="18"/>
      <c r="M159" s="18"/>
      <c r="N159" s="18"/>
      <c r="O159" s="18"/>
      <c r="P159" s="24"/>
      <c r="Q159" s="18"/>
      <c r="R159" s="52"/>
      <c r="S159" s="18"/>
      <c r="T159" s="18"/>
    </row>
    <row r="160" spans="1:20">
      <c r="A160" s="4">
        <v>156</v>
      </c>
      <c r="B160" s="17"/>
      <c r="C160" s="18"/>
      <c r="D160" s="52"/>
      <c r="E160" s="19"/>
      <c r="F160" s="52"/>
      <c r="G160" s="19"/>
      <c r="H160" s="19"/>
      <c r="I160" s="17">
        <f t="shared" si="1"/>
        <v>0</v>
      </c>
      <c r="J160" s="52"/>
      <c r="K160" s="18"/>
      <c r="L160" s="18"/>
      <c r="M160" s="18"/>
      <c r="N160" s="18"/>
      <c r="O160" s="18"/>
      <c r="P160" s="24"/>
      <c r="Q160" s="18"/>
      <c r="R160" s="52"/>
      <c r="S160" s="18"/>
      <c r="T160" s="18"/>
    </row>
    <row r="161" spans="1:20">
      <c r="A161" s="4">
        <v>157</v>
      </c>
      <c r="B161" s="17"/>
      <c r="C161" s="18"/>
      <c r="D161" s="52"/>
      <c r="E161" s="19"/>
      <c r="F161" s="52"/>
      <c r="G161" s="19"/>
      <c r="H161" s="19"/>
      <c r="I161" s="17">
        <f t="shared" si="1"/>
        <v>0</v>
      </c>
      <c r="J161" s="52"/>
      <c r="K161" s="18"/>
      <c r="L161" s="18"/>
      <c r="M161" s="18"/>
      <c r="N161" s="18"/>
      <c r="O161" s="18"/>
      <c r="P161" s="24"/>
      <c r="Q161" s="18"/>
      <c r="R161" s="52"/>
      <c r="S161" s="18"/>
      <c r="T161" s="18"/>
    </row>
    <row r="162" spans="1:20">
      <c r="A162" s="4">
        <v>158</v>
      </c>
      <c r="B162" s="17"/>
      <c r="C162" s="18"/>
      <c r="D162" s="52"/>
      <c r="E162" s="19"/>
      <c r="F162" s="52"/>
      <c r="G162" s="19"/>
      <c r="H162" s="19"/>
      <c r="I162" s="17">
        <f t="shared" si="1"/>
        <v>0</v>
      </c>
      <c r="J162" s="52"/>
      <c r="K162" s="18"/>
      <c r="L162" s="18"/>
      <c r="M162" s="18"/>
      <c r="N162" s="18"/>
      <c r="O162" s="18"/>
      <c r="P162" s="24"/>
      <c r="Q162" s="18"/>
      <c r="R162" s="52"/>
      <c r="S162" s="18"/>
      <c r="T162" s="18"/>
    </row>
    <row r="163" spans="1:20">
      <c r="A163" s="4">
        <v>159</v>
      </c>
      <c r="B163" s="17"/>
      <c r="C163" s="18"/>
      <c r="D163" s="52"/>
      <c r="E163" s="19"/>
      <c r="F163" s="52"/>
      <c r="G163" s="19"/>
      <c r="H163" s="19"/>
      <c r="I163" s="17">
        <f t="shared" si="1"/>
        <v>0</v>
      </c>
      <c r="J163" s="52"/>
      <c r="K163" s="18"/>
      <c r="L163" s="18"/>
      <c r="M163" s="18"/>
      <c r="N163" s="18"/>
      <c r="O163" s="18"/>
      <c r="P163" s="24"/>
      <c r="Q163" s="18"/>
      <c r="R163" s="52"/>
      <c r="S163" s="18"/>
      <c r="T163" s="18"/>
    </row>
    <row r="164" spans="1:20">
      <c r="A164" s="4">
        <v>160</v>
      </c>
      <c r="B164" s="17"/>
      <c r="C164" s="18"/>
      <c r="D164" s="52"/>
      <c r="E164" s="19"/>
      <c r="F164" s="52"/>
      <c r="G164" s="19"/>
      <c r="H164" s="19"/>
      <c r="I164" s="17">
        <f t="shared" si="1"/>
        <v>0</v>
      </c>
      <c r="J164" s="52"/>
      <c r="K164" s="18"/>
      <c r="L164" s="18"/>
      <c r="M164" s="18"/>
      <c r="N164" s="18"/>
      <c r="O164" s="18"/>
      <c r="P164" s="24"/>
      <c r="Q164" s="18"/>
      <c r="R164" s="52"/>
      <c r="S164" s="18"/>
      <c r="T164" s="18"/>
    </row>
    <row r="165" spans="1:20">
      <c r="A165" s="21" t="s">
        <v>11</v>
      </c>
      <c r="B165" s="41"/>
      <c r="C165" s="21">
        <f>COUNTIFS(C5:C164,"*")</f>
        <v>73</v>
      </c>
      <c r="D165" s="83"/>
      <c r="E165" s="13"/>
      <c r="F165" s="83"/>
      <c r="G165" s="21">
        <f>SUM(G5:G164)</f>
        <v>4416</v>
      </c>
      <c r="H165" s="21">
        <f>SUM(H5:H164)</f>
        <v>5210</v>
      </c>
      <c r="I165" s="21">
        <f>SUM(I5:I164)</f>
        <v>9626</v>
      </c>
      <c r="J165" s="83"/>
      <c r="K165" s="21"/>
      <c r="L165" s="21"/>
      <c r="M165" s="88"/>
      <c r="N165" s="21"/>
      <c r="O165" s="88"/>
      <c r="P165" s="14"/>
      <c r="Q165" s="21"/>
      <c r="R165" s="83"/>
      <c r="S165" s="21"/>
      <c r="T165" s="12"/>
    </row>
    <row r="166" spans="1:20">
      <c r="A166" s="46" t="s">
        <v>69</v>
      </c>
      <c r="B166" s="10">
        <f>COUNTIF(B$5:B$164,"Team 1")</f>
        <v>32</v>
      </c>
      <c r="C166" s="46" t="s">
        <v>29</v>
      </c>
      <c r="D166" s="10">
        <f>COUNTIF(D5:D164,"Anganwadi")</f>
        <v>44</v>
      </c>
    </row>
    <row r="167" spans="1:20">
      <c r="A167" s="46" t="s">
        <v>70</v>
      </c>
      <c r="B167" s="10">
        <f>COUNTIF(B$6:B$164,"Team 2")</f>
        <v>41</v>
      </c>
      <c r="C167" s="46" t="s">
        <v>27</v>
      </c>
      <c r="D167" s="10">
        <f>COUNTIF(D5:D164,"School")</f>
        <v>29</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S75" sqref="S75"/>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31" t="s">
        <v>66</v>
      </c>
      <c r="B1" s="231"/>
      <c r="C1" s="231"/>
      <c r="D1" s="232"/>
      <c r="E1" s="232"/>
      <c r="F1" s="232"/>
      <c r="G1" s="232"/>
      <c r="H1" s="232"/>
      <c r="I1" s="232"/>
      <c r="J1" s="232"/>
      <c r="K1" s="232"/>
      <c r="L1" s="232"/>
      <c r="M1" s="232"/>
      <c r="N1" s="232"/>
      <c r="O1" s="232"/>
      <c r="P1" s="232"/>
      <c r="Q1" s="232"/>
      <c r="R1" s="232"/>
      <c r="S1" s="232"/>
    </row>
    <row r="2" spans="1:20">
      <c r="A2" s="235" t="s">
        <v>63</v>
      </c>
      <c r="B2" s="236"/>
      <c r="C2" s="236"/>
      <c r="D2" s="25" t="s">
        <v>238</v>
      </c>
      <c r="E2" s="22"/>
      <c r="F2" s="22"/>
      <c r="G2" s="22"/>
      <c r="H2" s="22"/>
      <c r="I2" s="22"/>
      <c r="J2" s="22"/>
      <c r="K2" s="22"/>
      <c r="L2" s="22"/>
      <c r="M2" s="22"/>
      <c r="N2" s="22"/>
      <c r="O2" s="22"/>
      <c r="P2" s="22"/>
      <c r="Q2" s="22"/>
      <c r="R2" s="22"/>
      <c r="S2" s="22"/>
    </row>
    <row r="3" spans="1:20" ht="24" customHeight="1">
      <c r="A3" s="237" t="s">
        <v>14</v>
      </c>
      <c r="B3" s="233" t="s">
        <v>68</v>
      </c>
      <c r="C3" s="238" t="s">
        <v>7</v>
      </c>
      <c r="D3" s="238" t="s">
        <v>59</v>
      </c>
      <c r="E3" s="238" t="s">
        <v>16</v>
      </c>
      <c r="F3" s="239" t="s">
        <v>17</v>
      </c>
      <c r="G3" s="238" t="s">
        <v>8</v>
      </c>
      <c r="H3" s="238"/>
      <c r="I3" s="238"/>
      <c r="J3" s="238" t="s">
        <v>35</v>
      </c>
      <c r="K3" s="233" t="s">
        <v>37</v>
      </c>
      <c r="L3" s="233" t="s">
        <v>54</v>
      </c>
      <c r="M3" s="233" t="s">
        <v>55</v>
      </c>
      <c r="N3" s="233" t="s">
        <v>38</v>
      </c>
      <c r="O3" s="233" t="s">
        <v>39</v>
      </c>
      <c r="P3" s="237" t="s">
        <v>58</v>
      </c>
      <c r="Q3" s="238" t="s">
        <v>56</v>
      </c>
      <c r="R3" s="238" t="s">
        <v>36</v>
      </c>
      <c r="S3" s="238" t="s">
        <v>57</v>
      </c>
      <c r="T3" s="238" t="s">
        <v>13</v>
      </c>
    </row>
    <row r="4" spans="1:20" ht="25.5" customHeight="1">
      <c r="A4" s="237"/>
      <c r="B4" s="240"/>
      <c r="C4" s="238"/>
      <c r="D4" s="238"/>
      <c r="E4" s="238"/>
      <c r="F4" s="239"/>
      <c r="G4" s="23" t="s">
        <v>9</v>
      </c>
      <c r="H4" s="23" t="s">
        <v>10</v>
      </c>
      <c r="I4" s="23" t="s">
        <v>11</v>
      </c>
      <c r="J4" s="238"/>
      <c r="K4" s="234"/>
      <c r="L4" s="234"/>
      <c r="M4" s="234"/>
      <c r="N4" s="234"/>
      <c r="O4" s="234"/>
      <c r="P4" s="237"/>
      <c r="Q4" s="237"/>
      <c r="R4" s="238"/>
      <c r="S4" s="238"/>
      <c r="T4" s="238"/>
    </row>
    <row r="5" spans="1:20" ht="30.75">
      <c r="A5" s="4">
        <v>1</v>
      </c>
      <c r="B5" s="17" t="s">
        <v>69</v>
      </c>
      <c r="C5" s="179" t="s">
        <v>937</v>
      </c>
      <c r="D5" s="18" t="s">
        <v>27</v>
      </c>
      <c r="E5" s="97">
        <v>18080305202</v>
      </c>
      <c r="F5" s="52" t="s">
        <v>382</v>
      </c>
      <c r="G5" s="97">
        <v>88</v>
      </c>
      <c r="H5" s="97">
        <v>93</v>
      </c>
      <c r="I5" s="17">
        <f>+G5+H5</f>
        <v>181</v>
      </c>
      <c r="J5" s="97">
        <v>9854214545</v>
      </c>
      <c r="K5" s="263" t="s">
        <v>535</v>
      </c>
      <c r="L5" s="263" t="s">
        <v>536</v>
      </c>
      <c r="M5" s="267">
        <v>9401452410</v>
      </c>
      <c r="N5" s="263" t="s">
        <v>141</v>
      </c>
      <c r="O5" s="267">
        <v>9859750420</v>
      </c>
      <c r="P5" s="138">
        <v>43710</v>
      </c>
      <c r="Q5" s="180" t="s">
        <v>100</v>
      </c>
      <c r="R5" s="52"/>
      <c r="S5" s="52" t="s">
        <v>562</v>
      </c>
      <c r="T5" s="18"/>
    </row>
    <row r="6" spans="1:20" ht="30.75">
      <c r="A6" s="4">
        <v>2</v>
      </c>
      <c r="B6" s="17" t="s">
        <v>69</v>
      </c>
      <c r="C6" s="179" t="s">
        <v>938</v>
      </c>
      <c r="D6" s="18" t="s">
        <v>27</v>
      </c>
      <c r="E6" s="97">
        <v>18080310603</v>
      </c>
      <c r="F6" s="52" t="s">
        <v>382</v>
      </c>
      <c r="G6" s="97">
        <v>65</v>
      </c>
      <c r="H6" s="97">
        <v>68</v>
      </c>
      <c r="I6" s="17">
        <f>+G6+H6</f>
        <v>133</v>
      </c>
      <c r="J6" s="97">
        <v>9854182983</v>
      </c>
      <c r="K6" s="263" t="s">
        <v>236</v>
      </c>
      <c r="L6" s="263" t="s">
        <v>322</v>
      </c>
      <c r="M6" s="267">
        <v>9401452412</v>
      </c>
      <c r="N6" s="263" t="s">
        <v>326</v>
      </c>
      <c r="O6" s="267">
        <v>9707397469</v>
      </c>
      <c r="P6" s="138">
        <v>43711</v>
      </c>
      <c r="Q6" s="180" t="s">
        <v>98</v>
      </c>
      <c r="R6" s="52"/>
      <c r="S6" s="52" t="s">
        <v>562</v>
      </c>
      <c r="T6" s="18"/>
    </row>
    <row r="7" spans="1:20" ht="30.75">
      <c r="A7" s="4">
        <v>3</v>
      </c>
      <c r="B7" s="17" t="s">
        <v>69</v>
      </c>
      <c r="C7" s="179" t="s">
        <v>939</v>
      </c>
      <c r="D7" s="18" t="s">
        <v>27</v>
      </c>
      <c r="E7" s="97">
        <v>18080305206</v>
      </c>
      <c r="F7" s="52" t="s">
        <v>95</v>
      </c>
      <c r="G7" s="97">
        <v>69</v>
      </c>
      <c r="H7" s="97">
        <v>71</v>
      </c>
      <c r="I7" s="17">
        <f t="shared" ref="I7:I70" si="0">+G7+H7</f>
        <v>140</v>
      </c>
      <c r="J7" s="97">
        <v>9859115265</v>
      </c>
      <c r="K7" s="155" t="s">
        <v>893</v>
      </c>
      <c r="L7" s="263" t="s">
        <v>905</v>
      </c>
      <c r="M7" s="267">
        <v>9706513360</v>
      </c>
      <c r="N7" s="263" t="s">
        <v>906</v>
      </c>
      <c r="O7" s="267">
        <v>7399697244</v>
      </c>
      <c r="P7" s="138">
        <v>43712</v>
      </c>
      <c r="Q7" s="180" t="s">
        <v>101</v>
      </c>
      <c r="R7" s="52"/>
      <c r="S7" s="52" t="s">
        <v>562</v>
      </c>
      <c r="T7" s="18"/>
    </row>
    <row r="8" spans="1:20">
      <c r="A8" s="4">
        <v>4</v>
      </c>
      <c r="B8" s="17" t="s">
        <v>69</v>
      </c>
      <c r="C8" s="96" t="s">
        <v>940</v>
      </c>
      <c r="D8" s="18" t="s">
        <v>27</v>
      </c>
      <c r="E8" s="97">
        <v>18080306401</v>
      </c>
      <c r="F8" s="52" t="s">
        <v>95</v>
      </c>
      <c r="G8" s="97">
        <v>123</v>
      </c>
      <c r="H8" s="97">
        <v>152</v>
      </c>
      <c r="I8" s="17">
        <f t="shared" si="0"/>
        <v>275</v>
      </c>
      <c r="J8" s="97">
        <v>9854977213</v>
      </c>
      <c r="K8" s="263" t="s">
        <v>754</v>
      </c>
      <c r="L8" s="263" t="s">
        <v>821</v>
      </c>
      <c r="M8" s="267">
        <v>9864192506</v>
      </c>
      <c r="N8" s="263" t="s">
        <v>199</v>
      </c>
      <c r="O8" s="267">
        <v>9577881715</v>
      </c>
      <c r="P8" s="138">
        <v>43713</v>
      </c>
      <c r="Q8" s="180" t="s">
        <v>115</v>
      </c>
      <c r="R8" s="52"/>
      <c r="S8" s="52" t="s">
        <v>562</v>
      </c>
      <c r="T8" s="18"/>
    </row>
    <row r="9" spans="1:20">
      <c r="A9" s="4">
        <v>5</v>
      </c>
      <c r="B9" s="17" t="s">
        <v>69</v>
      </c>
      <c r="C9" s="153" t="s">
        <v>941</v>
      </c>
      <c r="D9" s="18" t="s">
        <v>27</v>
      </c>
      <c r="E9" s="97">
        <v>18080308702</v>
      </c>
      <c r="F9" s="52" t="s">
        <v>95</v>
      </c>
      <c r="G9" s="97">
        <v>70</v>
      </c>
      <c r="H9" s="97">
        <v>72</v>
      </c>
      <c r="I9" s="17">
        <f t="shared" si="0"/>
        <v>142</v>
      </c>
      <c r="J9" s="97">
        <v>9613983044</v>
      </c>
      <c r="K9" s="263" t="s">
        <v>118</v>
      </c>
      <c r="L9" s="263" t="s">
        <v>119</v>
      </c>
      <c r="M9" s="267">
        <v>9854442211</v>
      </c>
      <c r="N9" s="263" t="s">
        <v>171</v>
      </c>
      <c r="O9" s="267">
        <v>9613076550</v>
      </c>
      <c r="P9" s="138">
        <v>43714</v>
      </c>
      <c r="Q9" s="180" t="s">
        <v>99</v>
      </c>
      <c r="R9" s="52"/>
      <c r="S9" s="52" t="s">
        <v>562</v>
      </c>
      <c r="T9" s="18"/>
    </row>
    <row r="10" spans="1:20">
      <c r="A10" s="4">
        <v>6</v>
      </c>
      <c r="B10" s="17" t="s">
        <v>69</v>
      </c>
      <c r="C10" s="153" t="s">
        <v>941</v>
      </c>
      <c r="D10" s="18" t="s">
        <v>27</v>
      </c>
      <c r="E10" s="97">
        <v>18080308701</v>
      </c>
      <c r="F10" s="52" t="s">
        <v>95</v>
      </c>
      <c r="G10" s="97">
        <v>110</v>
      </c>
      <c r="H10" s="97">
        <v>115</v>
      </c>
      <c r="I10" s="17">
        <f t="shared" si="0"/>
        <v>225</v>
      </c>
      <c r="J10" s="97">
        <v>9854759379</v>
      </c>
      <c r="K10" s="263" t="s">
        <v>118</v>
      </c>
      <c r="L10" s="263" t="s">
        <v>119</v>
      </c>
      <c r="M10" s="267">
        <v>9854442211</v>
      </c>
      <c r="N10" s="263" t="s">
        <v>171</v>
      </c>
      <c r="O10" s="267">
        <v>9613076550</v>
      </c>
      <c r="P10" s="138">
        <v>43715</v>
      </c>
      <c r="Q10" s="180" t="s">
        <v>116</v>
      </c>
      <c r="R10" s="52"/>
      <c r="S10" s="52" t="s">
        <v>562</v>
      </c>
      <c r="T10" s="18"/>
    </row>
    <row r="11" spans="1:20">
      <c r="A11" s="4">
        <v>7</v>
      </c>
      <c r="B11" s="17" t="s">
        <v>69</v>
      </c>
      <c r="C11" s="153" t="s">
        <v>942</v>
      </c>
      <c r="D11" s="18" t="s">
        <v>27</v>
      </c>
      <c r="E11" s="97">
        <v>18080321701</v>
      </c>
      <c r="F11" s="52" t="s">
        <v>95</v>
      </c>
      <c r="G11" s="97">
        <v>55</v>
      </c>
      <c r="H11" s="97">
        <v>58</v>
      </c>
      <c r="I11" s="17">
        <f t="shared" si="0"/>
        <v>113</v>
      </c>
      <c r="J11" s="97">
        <v>9854971653</v>
      </c>
      <c r="K11" s="155" t="s">
        <v>899</v>
      </c>
      <c r="L11" s="263" t="s">
        <v>121</v>
      </c>
      <c r="M11" s="267">
        <v>9435386093</v>
      </c>
      <c r="N11" s="263" t="s">
        <v>1003</v>
      </c>
      <c r="O11" s="267">
        <v>9854362866</v>
      </c>
      <c r="P11" s="138">
        <v>43717</v>
      </c>
      <c r="Q11" s="180" t="s">
        <v>100</v>
      </c>
      <c r="R11" s="52"/>
      <c r="S11" s="52" t="s">
        <v>562</v>
      </c>
      <c r="T11" s="18"/>
    </row>
    <row r="12" spans="1:20" ht="30.75">
      <c r="A12" s="4">
        <v>8</v>
      </c>
      <c r="B12" s="17" t="s">
        <v>69</v>
      </c>
      <c r="C12" s="153" t="s">
        <v>943</v>
      </c>
      <c r="D12" s="18" t="s">
        <v>27</v>
      </c>
      <c r="E12" s="97">
        <v>18080307202</v>
      </c>
      <c r="F12" s="52" t="s">
        <v>95</v>
      </c>
      <c r="G12" s="97">
        <v>95</v>
      </c>
      <c r="H12" s="97">
        <v>97</v>
      </c>
      <c r="I12" s="17">
        <f t="shared" si="0"/>
        <v>192</v>
      </c>
      <c r="J12" s="97">
        <v>9859530185</v>
      </c>
      <c r="K12" s="263" t="s">
        <v>152</v>
      </c>
      <c r="L12" s="263" t="s">
        <v>123</v>
      </c>
      <c r="M12" s="267">
        <v>9401452441</v>
      </c>
      <c r="N12" s="263" t="s">
        <v>122</v>
      </c>
      <c r="O12" s="267">
        <v>9613634070</v>
      </c>
      <c r="P12" s="138">
        <v>43718</v>
      </c>
      <c r="Q12" s="180" t="s">
        <v>98</v>
      </c>
      <c r="R12" s="52"/>
      <c r="S12" s="52" t="s">
        <v>562</v>
      </c>
      <c r="T12" s="18"/>
    </row>
    <row r="13" spans="1:20" ht="30.75">
      <c r="A13" s="4">
        <v>9</v>
      </c>
      <c r="B13" s="17" t="s">
        <v>69</v>
      </c>
      <c r="C13" s="153" t="s">
        <v>944</v>
      </c>
      <c r="D13" s="18" t="s">
        <v>27</v>
      </c>
      <c r="E13" s="97">
        <v>18080301902</v>
      </c>
      <c r="F13" s="53" t="s">
        <v>95</v>
      </c>
      <c r="G13" s="97">
        <v>46</v>
      </c>
      <c r="H13" s="97">
        <v>48</v>
      </c>
      <c r="I13" s="17">
        <f t="shared" si="0"/>
        <v>94</v>
      </c>
      <c r="J13" s="97">
        <v>9854201436</v>
      </c>
      <c r="K13" s="263" t="s">
        <v>223</v>
      </c>
      <c r="L13" s="263" t="s">
        <v>512</v>
      </c>
      <c r="M13" s="267">
        <v>9401452406</v>
      </c>
      <c r="N13" s="263" t="s">
        <v>513</v>
      </c>
      <c r="O13" s="267">
        <v>9859177522</v>
      </c>
      <c r="P13" s="138">
        <v>43719</v>
      </c>
      <c r="Q13" s="180" t="s">
        <v>101</v>
      </c>
      <c r="R13" s="52"/>
      <c r="S13" s="52" t="s">
        <v>562</v>
      </c>
      <c r="T13" s="18"/>
    </row>
    <row r="14" spans="1:20" ht="30.75">
      <c r="A14" s="4">
        <v>10</v>
      </c>
      <c r="B14" s="17" t="s">
        <v>69</v>
      </c>
      <c r="C14" s="153" t="s">
        <v>945</v>
      </c>
      <c r="D14" s="18" t="s">
        <v>27</v>
      </c>
      <c r="E14" s="97">
        <v>18080302101</v>
      </c>
      <c r="F14" s="52" t="s">
        <v>95</v>
      </c>
      <c r="G14" s="97">
        <v>41</v>
      </c>
      <c r="H14" s="97">
        <v>39</v>
      </c>
      <c r="I14" s="17">
        <f t="shared" si="0"/>
        <v>80</v>
      </c>
      <c r="J14" s="97">
        <v>9854009607</v>
      </c>
      <c r="K14" s="263" t="s">
        <v>223</v>
      </c>
      <c r="L14" s="263" t="s">
        <v>512</v>
      </c>
      <c r="M14" s="267">
        <v>9401452406</v>
      </c>
      <c r="N14" s="263" t="s">
        <v>156</v>
      </c>
      <c r="O14" s="267">
        <v>9613469120</v>
      </c>
      <c r="P14" s="138">
        <v>43720</v>
      </c>
      <c r="Q14" s="180" t="s">
        <v>115</v>
      </c>
      <c r="R14" s="52"/>
      <c r="S14" s="52" t="s">
        <v>562</v>
      </c>
      <c r="T14" s="18"/>
    </row>
    <row r="15" spans="1:20">
      <c r="A15" s="4">
        <v>11</v>
      </c>
      <c r="B15" s="17" t="s">
        <v>69</v>
      </c>
      <c r="C15" s="153" t="s">
        <v>946</v>
      </c>
      <c r="D15" s="18" t="s">
        <v>27</v>
      </c>
      <c r="E15" s="97">
        <v>18080315503</v>
      </c>
      <c r="F15" s="52" t="s">
        <v>95</v>
      </c>
      <c r="G15" s="97">
        <v>65</v>
      </c>
      <c r="H15" s="97">
        <v>65</v>
      </c>
      <c r="I15" s="17">
        <f t="shared" si="0"/>
        <v>130</v>
      </c>
      <c r="J15" s="97">
        <v>9859170491</v>
      </c>
      <c r="K15" s="263" t="s">
        <v>547</v>
      </c>
      <c r="L15" s="263" t="s">
        <v>128</v>
      </c>
      <c r="M15" s="267">
        <v>9401452440</v>
      </c>
      <c r="N15" s="263" t="s">
        <v>1004</v>
      </c>
      <c r="O15" s="267">
        <v>8752843309</v>
      </c>
      <c r="P15" s="138">
        <v>43721</v>
      </c>
      <c r="Q15" s="180" t="s">
        <v>99</v>
      </c>
      <c r="R15" s="52"/>
      <c r="S15" s="52" t="s">
        <v>562</v>
      </c>
      <c r="T15" s="18"/>
    </row>
    <row r="16" spans="1:20" ht="30.75">
      <c r="A16" s="4">
        <v>12</v>
      </c>
      <c r="B16" s="17" t="s">
        <v>69</v>
      </c>
      <c r="C16" s="153" t="s">
        <v>947</v>
      </c>
      <c r="D16" s="18" t="s">
        <v>27</v>
      </c>
      <c r="E16" s="97">
        <v>18080315104</v>
      </c>
      <c r="F16" s="52" t="s">
        <v>95</v>
      </c>
      <c r="G16" s="97">
        <v>30</v>
      </c>
      <c r="H16" s="97">
        <v>34</v>
      </c>
      <c r="I16" s="17">
        <f t="shared" si="0"/>
        <v>64</v>
      </c>
      <c r="J16" s="97">
        <v>7399368520</v>
      </c>
      <c r="K16" s="263" t="s">
        <v>415</v>
      </c>
      <c r="L16" s="263" t="s">
        <v>151</v>
      </c>
      <c r="M16" s="267">
        <v>9706752723</v>
      </c>
      <c r="N16" s="263" t="s">
        <v>416</v>
      </c>
      <c r="O16" s="267">
        <v>8752049790</v>
      </c>
      <c r="P16" s="138">
        <v>43722</v>
      </c>
      <c r="Q16" s="180" t="s">
        <v>116</v>
      </c>
      <c r="R16" s="52"/>
      <c r="S16" s="52" t="s">
        <v>562</v>
      </c>
      <c r="T16" s="18"/>
    </row>
    <row r="17" spans="1:20">
      <c r="A17" s="4">
        <v>13</v>
      </c>
      <c r="B17" s="17" t="s">
        <v>69</v>
      </c>
      <c r="C17" s="153" t="s">
        <v>948</v>
      </c>
      <c r="D17" s="18" t="s">
        <v>27</v>
      </c>
      <c r="E17" s="97">
        <v>18080322001</v>
      </c>
      <c r="F17" s="53" t="s">
        <v>95</v>
      </c>
      <c r="G17" s="97">
        <v>14</v>
      </c>
      <c r="H17" s="97">
        <v>18</v>
      </c>
      <c r="I17" s="17">
        <f t="shared" si="0"/>
        <v>32</v>
      </c>
      <c r="J17" s="97">
        <v>9957561150</v>
      </c>
      <c r="K17" s="263" t="s">
        <v>118</v>
      </c>
      <c r="L17" s="263" t="s">
        <v>560</v>
      </c>
      <c r="M17" s="267">
        <v>9954252094</v>
      </c>
      <c r="N17" s="263" t="s">
        <v>1006</v>
      </c>
      <c r="O17" s="267">
        <v>9954519308</v>
      </c>
      <c r="P17" s="138">
        <v>43724</v>
      </c>
      <c r="Q17" s="180" t="s">
        <v>100</v>
      </c>
      <c r="R17" s="52"/>
      <c r="S17" s="52" t="s">
        <v>562</v>
      </c>
      <c r="T17" s="18"/>
    </row>
    <row r="18" spans="1:20" ht="30.75">
      <c r="A18" s="4">
        <v>14</v>
      </c>
      <c r="B18" s="17" t="s">
        <v>69</v>
      </c>
      <c r="C18" s="153" t="s">
        <v>949</v>
      </c>
      <c r="D18" s="18" t="s">
        <v>27</v>
      </c>
      <c r="E18" s="97">
        <v>18080309603</v>
      </c>
      <c r="F18" s="52" t="s">
        <v>95</v>
      </c>
      <c r="G18" s="97">
        <v>30</v>
      </c>
      <c r="H18" s="97">
        <v>31</v>
      </c>
      <c r="I18" s="17">
        <f t="shared" si="0"/>
        <v>61</v>
      </c>
      <c r="J18" s="97">
        <v>9864085035</v>
      </c>
      <c r="K18" s="263" t="s">
        <v>1007</v>
      </c>
      <c r="L18" s="263" t="s">
        <v>908</v>
      </c>
      <c r="M18" s="267">
        <v>9577873363</v>
      </c>
      <c r="N18" s="263" t="s">
        <v>1008</v>
      </c>
      <c r="O18" s="267">
        <v>9859508440</v>
      </c>
      <c r="P18" s="138">
        <v>43725</v>
      </c>
      <c r="Q18" s="180" t="s">
        <v>98</v>
      </c>
      <c r="R18" s="52"/>
      <c r="S18" s="52" t="s">
        <v>562</v>
      </c>
      <c r="T18" s="18"/>
    </row>
    <row r="19" spans="1:20" ht="30.75">
      <c r="A19" s="4">
        <v>15</v>
      </c>
      <c r="B19" s="17" t="s">
        <v>69</v>
      </c>
      <c r="C19" s="153" t="s">
        <v>950</v>
      </c>
      <c r="D19" s="18" t="s">
        <v>27</v>
      </c>
      <c r="E19" s="97">
        <v>18080304201</v>
      </c>
      <c r="F19" s="52" t="s">
        <v>95</v>
      </c>
      <c r="G19" s="97">
        <v>33</v>
      </c>
      <c r="H19" s="97">
        <v>23</v>
      </c>
      <c r="I19" s="17">
        <f t="shared" si="0"/>
        <v>56</v>
      </c>
      <c r="J19" s="97">
        <v>9854552365</v>
      </c>
      <c r="K19" s="263" t="s">
        <v>154</v>
      </c>
      <c r="L19" s="263" t="s">
        <v>319</v>
      </c>
      <c r="M19" s="267">
        <v>9854547176</v>
      </c>
      <c r="N19" s="263" t="s">
        <v>546</v>
      </c>
      <c r="O19" s="267">
        <v>9859040388</v>
      </c>
      <c r="P19" s="138">
        <v>43726</v>
      </c>
      <c r="Q19" s="180" t="s">
        <v>101</v>
      </c>
      <c r="R19" s="52"/>
      <c r="S19" s="52" t="s">
        <v>562</v>
      </c>
      <c r="T19" s="18"/>
    </row>
    <row r="20" spans="1:20" ht="30.75">
      <c r="A20" s="4">
        <v>16</v>
      </c>
      <c r="B20" s="17" t="s">
        <v>69</v>
      </c>
      <c r="C20" s="153" t="s">
        <v>951</v>
      </c>
      <c r="D20" s="18" t="s">
        <v>27</v>
      </c>
      <c r="E20" s="97">
        <v>18080304408</v>
      </c>
      <c r="F20" s="53" t="s">
        <v>95</v>
      </c>
      <c r="G20" s="97">
        <v>45</v>
      </c>
      <c r="H20" s="97">
        <v>48</v>
      </c>
      <c r="I20" s="17">
        <f t="shared" si="0"/>
        <v>93</v>
      </c>
      <c r="J20" s="97">
        <v>7896712322</v>
      </c>
      <c r="K20" s="263" t="s">
        <v>933</v>
      </c>
      <c r="L20" s="263" t="s">
        <v>905</v>
      </c>
      <c r="M20" s="267">
        <v>9706513360</v>
      </c>
      <c r="N20" s="263" t="s">
        <v>934</v>
      </c>
      <c r="O20" s="267">
        <v>9577941475</v>
      </c>
      <c r="P20" s="138">
        <v>43727</v>
      </c>
      <c r="Q20" s="180" t="s">
        <v>115</v>
      </c>
      <c r="R20" s="52"/>
      <c r="S20" s="52" t="s">
        <v>562</v>
      </c>
      <c r="T20" s="18"/>
    </row>
    <row r="21" spans="1:20">
      <c r="A21" s="4">
        <v>17</v>
      </c>
      <c r="B21" s="17" t="s">
        <v>69</v>
      </c>
      <c r="C21" s="153" t="s">
        <v>952</v>
      </c>
      <c r="D21" s="18" t="s">
        <v>27</v>
      </c>
      <c r="E21" s="97">
        <v>18080319801</v>
      </c>
      <c r="F21" s="53" t="s">
        <v>95</v>
      </c>
      <c r="G21" s="97">
        <v>45</v>
      </c>
      <c r="H21" s="97">
        <v>50</v>
      </c>
      <c r="I21" s="17">
        <f t="shared" si="0"/>
        <v>95</v>
      </c>
      <c r="J21" s="97">
        <v>9859219563</v>
      </c>
      <c r="K21" s="263" t="s">
        <v>754</v>
      </c>
      <c r="L21" s="263" t="s">
        <v>821</v>
      </c>
      <c r="M21" s="267">
        <v>9864192506</v>
      </c>
      <c r="N21" s="263" t="s">
        <v>199</v>
      </c>
      <c r="O21" s="267">
        <v>9577881715</v>
      </c>
      <c r="P21" s="138">
        <v>43728</v>
      </c>
      <c r="Q21" s="180" t="s">
        <v>99</v>
      </c>
      <c r="R21" s="52"/>
      <c r="S21" s="52" t="s">
        <v>562</v>
      </c>
      <c r="T21" s="18"/>
    </row>
    <row r="22" spans="1:20" ht="30.75">
      <c r="A22" s="4">
        <v>18</v>
      </c>
      <c r="B22" s="17" t="s">
        <v>69</v>
      </c>
      <c r="C22" s="153" t="s">
        <v>953</v>
      </c>
      <c r="D22" s="18" t="s">
        <v>27</v>
      </c>
      <c r="E22" s="97">
        <v>18080302201</v>
      </c>
      <c r="F22" s="53" t="s">
        <v>95</v>
      </c>
      <c r="G22" s="97">
        <v>38</v>
      </c>
      <c r="H22" s="97">
        <v>36</v>
      </c>
      <c r="I22" s="17">
        <f t="shared" si="0"/>
        <v>74</v>
      </c>
      <c r="J22" s="97">
        <v>9859003614</v>
      </c>
      <c r="K22" s="263" t="s">
        <v>223</v>
      </c>
      <c r="L22" s="263" t="s">
        <v>1009</v>
      </c>
      <c r="M22" s="267">
        <v>9854457894</v>
      </c>
      <c r="N22" s="263" t="s">
        <v>1010</v>
      </c>
      <c r="O22" s="267">
        <v>9957489805</v>
      </c>
      <c r="P22" s="138">
        <v>43729</v>
      </c>
      <c r="Q22" s="180" t="s">
        <v>116</v>
      </c>
      <c r="R22" s="52"/>
      <c r="S22" s="52" t="s">
        <v>562</v>
      </c>
      <c r="T22" s="18"/>
    </row>
    <row r="23" spans="1:20">
      <c r="A23" s="4">
        <v>19</v>
      </c>
      <c r="B23" s="17" t="s">
        <v>69</v>
      </c>
      <c r="C23" s="153" t="s">
        <v>954</v>
      </c>
      <c r="D23" s="18" t="s">
        <v>27</v>
      </c>
      <c r="E23" s="97">
        <v>18080315302</v>
      </c>
      <c r="F23" s="52" t="s">
        <v>95</v>
      </c>
      <c r="G23" s="97">
        <v>88</v>
      </c>
      <c r="H23" s="97">
        <v>80</v>
      </c>
      <c r="I23" s="17">
        <f t="shared" si="0"/>
        <v>168</v>
      </c>
      <c r="J23" s="97">
        <v>9859139539</v>
      </c>
      <c r="K23" s="263" t="s">
        <v>547</v>
      </c>
      <c r="L23" s="263" t="s">
        <v>128</v>
      </c>
      <c r="M23" s="267">
        <v>9401452440</v>
      </c>
      <c r="N23" s="263" t="s">
        <v>925</v>
      </c>
      <c r="O23" s="267">
        <v>9613724304</v>
      </c>
      <c r="P23" s="138">
        <v>43731</v>
      </c>
      <c r="Q23" s="180" t="s">
        <v>100</v>
      </c>
      <c r="R23" s="52"/>
      <c r="S23" s="52" t="s">
        <v>562</v>
      </c>
      <c r="T23" s="18"/>
    </row>
    <row r="24" spans="1:20" ht="30.75">
      <c r="A24" s="4">
        <v>20</v>
      </c>
      <c r="B24" s="17" t="s">
        <v>69</v>
      </c>
      <c r="C24" s="153" t="s">
        <v>955</v>
      </c>
      <c r="D24" s="18" t="s">
        <v>27</v>
      </c>
      <c r="E24" s="97">
        <v>18080315301</v>
      </c>
      <c r="F24" s="53" t="s">
        <v>95</v>
      </c>
      <c r="G24" s="97">
        <v>82</v>
      </c>
      <c r="H24" s="97">
        <v>62</v>
      </c>
      <c r="I24" s="17">
        <f t="shared" si="0"/>
        <v>144</v>
      </c>
      <c r="J24" s="97">
        <v>9854691843</v>
      </c>
      <c r="K24" s="263" t="s">
        <v>547</v>
      </c>
      <c r="L24" s="263" t="s">
        <v>128</v>
      </c>
      <c r="M24" s="267">
        <v>9401452440</v>
      </c>
      <c r="N24" s="263" t="s">
        <v>1011</v>
      </c>
      <c r="O24" s="267">
        <v>9577886360</v>
      </c>
      <c r="P24" s="138">
        <v>43732</v>
      </c>
      <c r="Q24" s="180" t="s">
        <v>98</v>
      </c>
      <c r="R24" s="52"/>
      <c r="S24" s="52" t="s">
        <v>562</v>
      </c>
      <c r="T24" s="18"/>
    </row>
    <row r="25" spans="1:20" ht="30.75">
      <c r="A25" s="4">
        <v>21</v>
      </c>
      <c r="B25" s="17" t="s">
        <v>70</v>
      </c>
      <c r="C25" s="153" t="s">
        <v>956</v>
      </c>
      <c r="D25" s="18" t="s">
        <v>27</v>
      </c>
      <c r="E25" s="97">
        <v>18080315303</v>
      </c>
      <c r="F25" s="53" t="s">
        <v>95</v>
      </c>
      <c r="G25" s="97">
        <v>72</v>
      </c>
      <c r="H25" s="97">
        <v>68</v>
      </c>
      <c r="I25" s="17">
        <f t="shared" si="0"/>
        <v>140</v>
      </c>
      <c r="J25" s="97">
        <v>9577166081</v>
      </c>
      <c r="K25" s="263" t="s">
        <v>547</v>
      </c>
      <c r="L25" s="263" t="s">
        <v>128</v>
      </c>
      <c r="M25" s="267">
        <v>9401452440</v>
      </c>
      <c r="N25" s="263" t="s">
        <v>1004</v>
      </c>
      <c r="O25" s="267">
        <v>8752843309</v>
      </c>
      <c r="P25" s="138">
        <v>43710</v>
      </c>
      <c r="Q25" s="180" t="s">
        <v>100</v>
      </c>
      <c r="R25" s="52"/>
      <c r="S25" s="52" t="s">
        <v>563</v>
      </c>
      <c r="T25" s="18"/>
    </row>
    <row r="26" spans="1:20" ht="30.75">
      <c r="A26" s="4">
        <v>22</v>
      </c>
      <c r="B26" s="17" t="s">
        <v>70</v>
      </c>
      <c r="C26" s="153" t="s">
        <v>957</v>
      </c>
      <c r="D26" s="18" t="s">
        <v>27</v>
      </c>
      <c r="E26" s="97">
        <v>18080322702</v>
      </c>
      <c r="F26" s="52" t="s">
        <v>95</v>
      </c>
      <c r="G26" s="97">
        <v>25</v>
      </c>
      <c r="H26" s="97">
        <v>24</v>
      </c>
      <c r="I26" s="17">
        <f t="shared" si="0"/>
        <v>49</v>
      </c>
      <c r="J26" s="97">
        <v>9706414179</v>
      </c>
      <c r="K26" s="263" t="s">
        <v>219</v>
      </c>
      <c r="L26" s="263" t="s">
        <v>1012</v>
      </c>
      <c r="M26" s="267">
        <v>8721007325</v>
      </c>
      <c r="N26" s="263" t="s">
        <v>1013</v>
      </c>
      <c r="O26" s="267">
        <v>9954252094</v>
      </c>
      <c r="P26" s="138">
        <v>43711</v>
      </c>
      <c r="Q26" s="180" t="s">
        <v>98</v>
      </c>
      <c r="R26" s="52"/>
      <c r="S26" s="52" t="s">
        <v>563</v>
      </c>
      <c r="T26" s="18"/>
    </row>
    <row r="27" spans="1:20">
      <c r="A27" s="4">
        <v>23</v>
      </c>
      <c r="B27" s="17" t="s">
        <v>70</v>
      </c>
      <c r="C27" s="153" t="s">
        <v>958</v>
      </c>
      <c r="D27" s="18" t="s">
        <v>27</v>
      </c>
      <c r="E27" s="97">
        <v>18080320003</v>
      </c>
      <c r="F27" s="52" t="s">
        <v>95</v>
      </c>
      <c r="G27" s="97">
        <v>30</v>
      </c>
      <c r="H27" s="97">
        <v>26</v>
      </c>
      <c r="I27" s="17">
        <f t="shared" si="0"/>
        <v>56</v>
      </c>
      <c r="J27" s="97">
        <v>9854651240</v>
      </c>
      <c r="K27" s="263" t="s">
        <v>803</v>
      </c>
      <c r="L27" s="263" t="s">
        <v>802</v>
      </c>
      <c r="M27" s="267">
        <v>9859392946</v>
      </c>
      <c r="N27" s="263" t="s">
        <v>817</v>
      </c>
      <c r="O27" s="267">
        <v>8753067270</v>
      </c>
      <c r="P27" s="138">
        <v>43712</v>
      </c>
      <c r="Q27" s="180" t="s">
        <v>101</v>
      </c>
      <c r="R27" s="52"/>
      <c r="S27" s="52" t="s">
        <v>563</v>
      </c>
      <c r="T27" s="18"/>
    </row>
    <row r="28" spans="1:20" ht="30.75">
      <c r="A28" s="4">
        <v>24</v>
      </c>
      <c r="B28" s="17" t="s">
        <v>70</v>
      </c>
      <c r="C28" s="153" t="s">
        <v>959</v>
      </c>
      <c r="D28" s="18" t="s">
        <v>27</v>
      </c>
      <c r="E28" s="97">
        <v>18080320001</v>
      </c>
      <c r="F28" s="53" t="s">
        <v>95</v>
      </c>
      <c r="G28" s="97">
        <v>40</v>
      </c>
      <c r="H28" s="97">
        <v>33</v>
      </c>
      <c r="I28" s="17">
        <f t="shared" si="0"/>
        <v>73</v>
      </c>
      <c r="J28" s="97">
        <v>9859244269</v>
      </c>
      <c r="K28" s="264" t="s">
        <v>801</v>
      </c>
      <c r="L28" s="265" t="s">
        <v>802</v>
      </c>
      <c r="M28" s="267">
        <v>9401452410</v>
      </c>
      <c r="N28" s="264" t="s">
        <v>818</v>
      </c>
      <c r="O28" s="267">
        <v>9577173598</v>
      </c>
      <c r="P28" s="138">
        <v>43713</v>
      </c>
      <c r="Q28" s="180" t="s">
        <v>115</v>
      </c>
      <c r="R28" s="52"/>
      <c r="S28" s="52" t="s">
        <v>563</v>
      </c>
      <c r="T28" s="18"/>
    </row>
    <row r="29" spans="1:20" ht="30.75">
      <c r="A29" s="4">
        <v>25</v>
      </c>
      <c r="B29" s="17" t="s">
        <v>70</v>
      </c>
      <c r="C29" s="153" t="s">
        <v>960</v>
      </c>
      <c r="D29" s="18" t="s">
        <v>27</v>
      </c>
      <c r="E29" s="97">
        <v>18080308401</v>
      </c>
      <c r="F29" s="53" t="s">
        <v>95</v>
      </c>
      <c r="G29" s="97">
        <v>158</v>
      </c>
      <c r="H29" s="97">
        <v>150</v>
      </c>
      <c r="I29" s="17">
        <f t="shared" si="0"/>
        <v>308</v>
      </c>
      <c r="J29" s="97">
        <v>8011332077</v>
      </c>
      <c r="K29" s="263" t="s">
        <v>219</v>
      </c>
      <c r="L29" s="263" t="s">
        <v>217</v>
      </c>
      <c r="M29" s="267">
        <v>9854701298</v>
      </c>
      <c r="N29" s="263" t="s">
        <v>1014</v>
      </c>
      <c r="O29" s="267">
        <v>8011360570</v>
      </c>
      <c r="P29" s="138">
        <v>43714</v>
      </c>
      <c r="Q29" s="180" t="s">
        <v>99</v>
      </c>
      <c r="R29" s="52"/>
      <c r="S29" s="52" t="s">
        <v>563</v>
      </c>
      <c r="T29" s="18"/>
    </row>
    <row r="30" spans="1:20" ht="30.75">
      <c r="A30" s="4">
        <v>26</v>
      </c>
      <c r="B30" s="17" t="s">
        <v>70</v>
      </c>
      <c r="C30" s="153" t="s">
        <v>961</v>
      </c>
      <c r="D30" s="18" t="s">
        <v>27</v>
      </c>
      <c r="E30" s="97">
        <v>18080308402</v>
      </c>
      <c r="F30" s="53" t="s">
        <v>95</v>
      </c>
      <c r="G30" s="97">
        <v>47</v>
      </c>
      <c r="H30" s="97">
        <v>40</v>
      </c>
      <c r="I30" s="17">
        <f t="shared" si="0"/>
        <v>87</v>
      </c>
      <c r="J30" s="97">
        <v>9613336836</v>
      </c>
      <c r="K30" s="263" t="s">
        <v>219</v>
      </c>
      <c r="L30" s="263" t="s">
        <v>217</v>
      </c>
      <c r="M30" s="267">
        <v>9854701298</v>
      </c>
      <c r="N30" s="263" t="s">
        <v>1014</v>
      </c>
      <c r="O30" s="267">
        <v>8011360570</v>
      </c>
      <c r="P30" s="138">
        <v>43715</v>
      </c>
      <c r="Q30" s="180" t="s">
        <v>116</v>
      </c>
      <c r="R30" s="52"/>
      <c r="S30" s="52" t="s">
        <v>563</v>
      </c>
      <c r="T30" s="18"/>
    </row>
    <row r="31" spans="1:20" ht="30.75">
      <c r="A31" s="4">
        <v>27</v>
      </c>
      <c r="B31" s="17" t="s">
        <v>70</v>
      </c>
      <c r="C31" s="153" t="s">
        <v>962</v>
      </c>
      <c r="D31" s="18" t="s">
        <v>27</v>
      </c>
      <c r="E31" s="97">
        <v>18080308502</v>
      </c>
      <c r="F31" s="53" t="s">
        <v>95</v>
      </c>
      <c r="G31" s="97">
        <v>138</v>
      </c>
      <c r="H31" s="97">
        <v>138</v>
      </c>
      <c r="I31" s="17">
        <f t="shared" si="0"/>
        <v>276</v>
      </c>
      <c r="J31" s="97">
        <v>9854916395</v>
      </c>
      <c r="K31" s="263" t="s">
        <v>529</v>
      </c>
      <c r="L31" s="263" t="s">
        <v>217</v>
      </c>
      <c r="M31" s="267">
        <v>9854701298</v>
      </c>
      <c r="N31" s="263" t="s">
        <v>1015</v>
      </c>
      <c r="O31" s="267">
        <v>9613745244</v>
      </c>
      <c r="P31" s="138">
        <v>43717</v>
      </c>
      <c r="Q31" s="180" t="s">
        <v>100</v>
      </c>
      <c r="R31" s="52"/>
      <c r="S31" s="52" t="s">
        <v>563</v>
      </c>
      <c r="T31" s="18"/>
    </row>
    <row r="32" spans="1:20" ht="30.75">
      <c r="A32" s="4">
        <v>28</v>
      </c>
      <c r="B32" s="17" t="s">
        <v>70</v>
      </c>
      <c r="C32" s="153" t="s">
        <v>963</v>
      </c>
      <c r="D32" s="18" t="s">
        <v>27</v>
      </c>
      <c r="E32" s="97">
        <v>18080315002</v>
      </c>
      <c r="F32" s="52" t="s">
        <v>95</v>
      </c>
      <c r="G32" s="97">
        <v>90</v>
      </c>
      <c r="H32" s="97">
        <v>81</v>
      </c>
      <c r="I32" s="17">
        <f t="shared" si="0"/>
        <v>171</v>
      </c>
      <c r="J32" s="97">
        <v>9854407901</v>
      </c>
      <c r="K32" s="263" t="s">
        <v>549</v>
      </c>
      <c r="L32" s="263" t="s">
        <v>553</v>
      </c>
      <c r="M32" s="267">
        <v>9854691919</v>
      </c>
      <c r="N32" s="263" t="s">
        <v>134</v>
      </c>
      <c r="O32" s="267">
        <v>9859624462</v>
      </c>
      <c r="P32" s="138">
        <v>43718</v>
      </c>
      <c r="Q32" s="180" t="s">
        <v>98</v>
      </c>
      <c r="R32" s="52"/>
      <c r="S32" s="52" t="s">
        <v>563</v>
      </c>
      <c r="T32" s="18"/>
    </row>
    <row r="33" spans="1:20" ht="30.75">
      <c r="A33" s="4">
        <v>29</v>
      </c>
      <c r="B33" s="17" t="s">
        <v>70</v>
      </c>
      <c r="C33" s="153" t="s">
        <v>964</v>
      </c>
      <c r="D33" s="18" t="s">
        <v>27</v>
      </c>
      <c r="E33" s="97">
        <v>18080320101</v>
      </c>
      <c r="F33" s="53" t="s">
        <v>95</v>
      </c>
      <c r="G33" s="97">
        <v>38</v>
      </c>
      <c r="H33" s="97">
        <v>42</v>
      </c>
      <c r="I33" s="17">
        <f t="shared" si="0"/>
        <v>80</v>
      </c>
      <c r="J33" s="97">
        <v>9854183682</v>
      </c>
      <c r="K33" s="263" t="s">
        <v>105</v>
      </c>
      <c r="L33" s="263" t="s">
        <v>1016</v>
      </c>
      <c r="M33" s="267">
        <v>9859187172</v>
      </c>
      <c r="N33" s="263" t="s">
        <v>134</v>
      </c>
      <c r="O33" s="267">
        <v>7399452898</v>
      </c>
      <c r="P33" s="138">
        <v>43719</v>
      </c>
      <c r="Q33" s="180" t="s">
        <v>101</v>
      </c>
      <c r="R33" s="52"/>
      <c r="S33" s="52" t="s">
        <v>563</v>
      </c>
      <c r="T33" s="18"/>
    </row>
    <row r="34" spans="1:20" ht="30.75">
      <c r="A34" s="4">
        <v>30</v>
      </c>
      <c r="B34" s="17" t="s">
        <v>70</v>
      </c>
      <c r="C34" s="153" t="s">
        <v>965</v>
      </c>
      <c r="D34" s="18" t="s">
        <v>27</v>
      </c>
      <c r="E34" s="97">
        <v>18080320201</v>
      </c>
      <c r="F34" s="52" t="s">
        <v>95</v>
      </c>
      <c r="G34" s="97">
        <v>44</v>
      </c>
      <c r="H34" s="97">
        <v>50</v>
      </c>
      <c r="I34" s="17">
        <f t="shared" si="0"/>
        <v>94</v>
      </c>
      <c r="J34" s="97">
        <v>9854227249</v>
      </c>
      <c r="K34" s="263" t="s">
        <v>923</v>
      </c>
      <c r="L34" s="263" t="s">
        <v>924</v>
      </c>
      <c r="M34" s="267">
        <v>9577820236</v>
      </c>
      <c r="N34" s="263" t="s">
        <v>167</v>
      </c>
      <c r="O34" s="267">
        <v>9577581371</v>
      </c>
      <c r="P34" s="138">
        <v>43720</v>
      </c>
      <c r="Q34" s="180" t="s">
        <v>115</v>
      </c>
      <c r="R34" s="52"/>
      <c r="S34" s="52" t="s">
        <v>563</v>
      </c>
      <c r="T34" s="18"/>
    </row>
    <row r="35" spans="1:20">
      <c r="A35" s="4">
        <v>31</v>
      </c>
      <c r="B35" s="17" t="s">
        <v>70</v>
      </c>
      <c r="C35" s="153" t="s">
        <v>966</v>
      </c>
      <c r="D35" s="18" t="s">
        <v>27</v>
      </c>
      <c r="E35" s="97">
        <v>18080320302</v>
      </c>
      <c r="F35" s="52" t="s">
        <v>95</v>
      </c>
      <c r="G35" s="97">
        <v>41</v>
      </c>
      <c r="H35" s="97">
        <v>47</v>
      </c>
      <c r="I35" s="17">
        <f t="shared" si="0"/>
        <v>88</v>
      </c>
      <c r="J35" s="97">
        <v>9859124376</v>
      </c>
      <c r="K35" s="263" t="s">
        <v>215</v>
      </c>
      <c r="L35" s="263" t="s">
        <v>531</v>
      </c>
      <c r="M35" s="267">
        <v>9859815027</v>
      </c>
      <c r="N35" s="263" t="s">
        <v>532</v>
      </c>
      <c r="O35" s="267">
        <v>8399860352</v>
      </c>
      <c r="P35" s="138">
        <v>43721</v>
      </c>
      <c r="Q35" s="180" t="s">
        <v>99</v>
      </c>
      <c r="R35" s="52"/>
      <c r="S35" s="52" t="s">
        <v>563</v>
      </c>
      <c r="T35" s="18"/>
    </row>
    <row r="36" spans="1:20" ht="30.75">
      <c r="A36" s="4">
        <v>32</v>
      </c>
      <c r="B36" s="17" t="s">
        <v>70</v>
      </c>
      <c r="C36" s="153" t="s">
        <v>967</v>
      </c>
      <c r="D36" s="18" t="s">
        <v>27</v>
      </c>
      <c r="E36" s="97">
        <v>18080320401</v>
      </c>
      <c r="F36" s="53" t="s">
        <v>95</v>
      </c>
      <c r="G36" s="97">
        <v>72</v>
      </c>
      <c r="H36" s="97">
        <v>68</v>
      </c>
      <c r="I36" s="17">
        <f t="shared" si="0"/>
        <v>140</v>
      </c>
      <c r="J36" s="97">
        <v>9859172609</v>
      </c>
      <c r="K36" s="264" t="s">
        <v>1017</v>
      </c>
      <c r="L36" s="265" t="s">
        <v>921</v>
      </c>
      <c r="M36" s="267">
        <v>9401452448</v>
      </c>
      <c r="N36" s="264" t="s">
        <v>1018</v>
      </c>
      <c r="O36" s="267">
        <v>9085530867</v>
      </c>
      <c r="P36" s="138">
        <v>43722</v>
      </c>
      <c r="Q36" s="180" t="s">
        <v>116</v>
      </c>
      <c r="R36" s="52"/>
      <c r="S36" s="52" t="s">
        <v>563</v>
      </c>
      <c r="T36" s="18"/>
    </row>
    <row r="37" spans="1:20">
      <c r="A37" s="4">
        <v>33</v>
      </c>
      <c r="B37" s="17" t="s">
        <v>70</v>
      </c>
      <c r="C37" s="153" t="s">
        <v>968</v>
      </c>
      <c r="D37" s="18" t="s">
        <v>27</v>
      </c>
      <c r="E37" s="97">
        <v>18080320404</v>
      </c>
      <c r="F37" s="53" t="s">
        <v>95</v>
      </c>
      <c r="G37" s="97">
        <v>83</v>
      </c>
      <c r="H37" s="97">
        <v>86</v>
      </c>
      <c r="I37" s="17">
        <f t="shared" si="0"/>
        <v>169</v>
      </c>
      <c r="J37" s="97">
        <v>9957495484</v>
      </c>
      <c r="K37" s="264" t="s">
        <v>1017</v>
      </c>
      <c r="L37" s="265" t="s">
        <v>921</v>
      </c>
      <c r="M37" s="267">
        <v>9401452448</v>
      </c>
      <c r="N37" s="264" t="s">
        <v>1018</v>
      </c>
      <c r="O37" s="267">
        <v>9085530867</v>
      </c>
      <c r="P37" s="138">
        <v>43724</v>
      </c>
      <c r="Q37" s="180" t="s">
        <v>100</v>
      </c>
      <c r="R37" s="52"/>
      <c r="S37" s="52" t="s">
        <v>563</v>
      </c>
      <c r="T37" s="18"/>
    </row>
    <row r="38" spans="1:20" ht="30.75">
      <c r="A38" s="4">
        <v>34</v>
      </c>
      <c r="B38" s="17" t="s">
        <v>70</v>
      </c>
      <c r="C38" s="153" t="s">
        <v>969</v>
      </c>
      <c r="D38" s="18" t="s">
        <v>27</v>
      </c>
      <c r="E38" s="97">
        <v>18080320402</v>
      </c>
      <c r="F38" s="53" t="s">
        <v>95</v>
      </c>
      <c r="G38" s="97">
        <v>53</v>
      </c>
      <c r="H38" s="97">
        <v>57</v>
      </c>
      <c r="I38" s="17">
        <f t="shared" si="0"/>
        <v>110</v>
      </c>
      <c r="J38" s="97">
        <v>9854691870</v>
      </c>
      <c r="K38" s="264" t="s">
        <v>1017</v>
      </c>
      <c r="L38" s="265" t="s">
        <v>921</v>
      </c>
      <c r="M38" s="267">
        <v>9401452448</v>
      </c>
      <c r="N38" s="264" t="s">
        <v>1018</v>
      </c>
      <c r="O38" s="267">
        <v>9085530867</v>
      </c>
      <c r="P38" s="138">
        <v>43725</v>
      </c>
      <c r="Q38" s="180" t="s">
        <v>98</v>
      </c>
      <c r="R38" s="52"/>
      <c r="S38" s="52" t="s">
        <v>563</v>
      </c>
      <c r="T38" s="18"/>
    </row>
    <row r="39" spans="1:20" ht="30.75">
      <c r="A39" s="4">
        <v>35</v>
      </c>
      <c r="B39" s="17" t="s">
        <v>70</v>
      </c>
      <c r="C39" s="153" t="s">
        <v>970</v>
      </c>
      <c r="D39" s="18" t="s">
        <v>27</v>
      </c>
      <c r="E39" s="97">
        <v>18080303403</v>
      </c>
      <c r="F39" s="53" t="s">
        <v>95</v>
      </c>
      <c r="G39" s="97">
        <v>53</v>
      </c>
      <c r="H39" s="97">
        <v>47</v>
      </c>
      <c r="I39" s="17">
        <f t="shared" si="0"/>
        <v>100</v>
      </c>
      <c r="J39" s="97">
        <v>8723967711</v>
      </c>
      <c r="K39" s="263" t="s">
        <v>154</v>
      </c>
      <c r="L39" s="263" t="s">
        <v>319</v>
      </c>
      <c r="M39" s="267">
        <v>9854547176</v>
      </c>
      <c r="N39" s="263" t="s">
        <v>546</v>
      </c>
      <c r="O39" s="267">
        <v>9859040388</v>
      </c>
      <c r="P39" s="138">
        <v>43726</v>
      </c>
      <c r="Q39" s="180" t="s">
        <v>101</v>
      </c>
      <c r="R39" s="52"/>
      <c r="S39" s="52" t="s">
        <v>563</v>
      </c>
      <c r="T39" s="18"/>
    </row>
    <row r="40" spans="1:20" ht="30.75">
      <c r="A40" s="4">
        <v>36</v>
      </c>
      <c r="B40" s="17" t="s">
        <v>70</v>
      </c>
      <c r="C40" s="153" t="s">
        <v>971</v>
      </c>
      <c r="D40" s="18" t="s">
        <v>27</v>
      </c>
      <c r="E40" s="97">
        <v>18080301101</v>
      </c>
      <c r="F40" s="53" t="s">
        <v>95</v>
      </c>
      <c r="G40" s="97">
        <v>23</v>
      </c>
      <c r="H40" s="97">
        <v>27</v>
      </c>
      <c r="I40" s="17">
        <f t="shared" si="0"/>
        <v>50</v>
      </c>
      <c r="J40" s="97">
        <v>9957038472</v>
      </c>
      <c r="K40" s="263" t="s">
        <v>188</v>
      </c>
      <c r="L40" s="263" t="s">
        <v>194</v>
      </c>
      <c r="M40" s="267">
        <v>9564469415</v>
      </c>
      <c r="N40" s="263" t="s">
        <v>304</v>
      </c>
      <c r="O40" s="267">
        <v>9577017823</v>
      </c>
      <c r="P40" s="138">
        <v>43727</v>
      </c>
      <c r="Q40" s="180" t="s">
        <v>115</v>
      </c>
      <c r="R40" s="52"/>
      <c r="S40" s="52" t="s">
        <v>563</v>
      </c>
      <c r="T40" s="18"/>
    </row>
    <row r="41" spans="1:20" ht="30.75">
      <c r="A41" s="4">
        <v>37</v>
      </c>
      <c r="B41" s="17" t="s">
        <v>70</v>
      </c>
      <c r="C41" s="153" t="s">
        <v>972</v>
      </c>
      <c r="D41" s="18" t="s">
        <v>27</v>
      </c>
      <c r="E41" s="97">
        <v>18080300301</v>
      </c>
      <c r="F41" s="53" t="s">
        <v>95</v>
      </c>
      <c r="G41" s="97">
        <v>265</v>
      </c>
      <c r="H41" s="97">
        <v>302</v>
      </c>
      <c r="I41" s="17">
        <f t="shared" si="0"/>
        <v>567</v>
      </c>
      <c r="J41" s="97">
        <v>9854133040</v>
      </c>
      <c r="K41" s="263" t="s">
        <v>109</v>
      </c>
      <c r="L41" s="263" t="s">
        <v>521</v>
      </c>
      <c r="M41" s="267">
        <v>9954083191</v>
      </c>
      <c r="N41" s="263" t="s">
        <v>523</v>
      </c>
      <c r="O41" s="267">
        <v>9613325567</v>
      </c>
      <c r="P41" s="138">
        <v>43728</v>
      </c>
      <c r="Q41" s="180" t="s">
        <v>99</v>
      </c>
      <c r="R41" s="52"/>
      <c r="S41" s="52" t="s">
        <v>563</v>
      </c>
      <c r="T41" s="18"/>
    </row>
    <row r="42" spans="1:20" ht="30.75">
      <c r="A42" s="4">
        <v>38</v>
      </c>
      <c r="B42" s="17" t="s">
        <v>70</v>
      </c>
      <c r="C42" s="153" t="s">
        <v>973</v>
      </c>
      <c r="D42" s="18" t="s">
        <v>27</v>
      </c>
      <c r="E42" s="97">
        <v>18080301001</v>
      </c>
      <c r="F42" s="53" t="s">
        <v>95</v>
      </c>
      <c r="G42" s="97">
        <v>123</v>
      </c>
      <c r="H42" s="97">
        <v>122</v>
      </c>
      <c r="I42" s="17">
        <f t="shared" si="0"/>
        <v>245</v>
      </c>
      <c r="J42" s="97">
        <v>9706919951</v>
      </c>
      <c r="K42" s="263" t="s">
        <v>149</v>
      </c>
      <c r="L42" s="263" t="s">
        <v>124</v>
      </c>
      <c r="M42" s="267">
        <v>9954801489</v>
      </c>
      <c r="N42" s="263" t="s">
        <v>1019</v>
      </c>
      <c r="O42" s="267">
        <v>8254837425</v>
      </c>
      <c r="P42" s="138">
        <v>43729</v>
      </c>
      <c r="Q42" s="180" t="s">
        <v>116</v>
      </c>
      <c r="R42" s="52"/>
      <c r="S42" s="52" t="s">
        <v>563</v>
      </c>
      <c r="T42" s="18"/>
    </row>
    <row r="43" spans="1:20" ht="30.75">
      <c r="A43" s="4">
        <v>39</v>
      </c>
      <c r="B43" s="17" t="s">
        <v>70</v>
      </c>
      <c r="C43" s="153" t="s">
        <v>974</v>
      </c>
      <c r="D43" s="18" t="s">
        <v>27</v>
      </c>
      <c r="E43" s="97">
        <v>18080306203</v>
      </c>
      <c r="F43" s="53" t="s">
        <v>95</v>
      </c>
      <c r="G43" s="97">
        <v>136</v>
      </c>
      <c r="H43" s="97">
        <v>146</v>
      </c>
      <c r="I43" s="17">
        <f t="shared" si="0"/>
        <v>282</v>
      </c>
      <c r="J43" s="97">
        <v>9854767314</v>
      </c>
      <c r="K43" s="263" t="s">
        <v>1020</v>
      </c>
      <c r="L43" s="263" t="s">
        <v>421</v>
      </c>
      <c r="M43" s="267">
        <v>9707767325</v>
      </c>
      <c r="N43" s="263" t="s">
        <v>163</v>
      </c>
      <c r="O43" s="267">
        <v>9613623466</v>
      </c>
      <c r="P43" s="138">
        <v>43731</v>
      </c>
      <c r="Q43" s="180" t="s">
        <v>100</v>
      </c>
      <c r="R43" s="52"/>
      <c r="S43" s="52" t="s">
        <v>563</v>
      </c>
      <c r="T43" s="18"/>
    </row>
    <row r="44" spans="1:20" ht="30.75">
      <c r="A44" s="4">
        <v>40</v>
      </c>
      <c r="B44" s="17" t="s">
        <v>70</v>
      </c>
      <c r="C44" s="153" t="s">
        <v>975</v>
      </c>
      <c r="D44" s="18" t="s">
        <v>27</v>
      </c>
      <c r="E44" s="97">
        <v>18080307908</v>
      </c>
      <c r="F44" s="53" t="s">
        <v>95</v>
      </c>
      <c r="G44" s="97">
        <v>41</v>
      </c>
      <c r="H44" s="97">
        <v>46</v>
      </c>
      <c r="I44" s="17">
        <f t="shared" si="0"/>
        <v>87</v>
      </c>
      <c r="J44" s="97">
        <v>8011499571</v>
      </c>
      <c r="K44" s="263" t="s">
        <v>153</v>
      </c>
      <c r="L44" s="263" t="s">
        <v>909</v>
      </c>
      <c r="M44" s="267">
        <v>9613093936</v>
      </c>
      <c r="N44" s="263" t="s">
        <v>138</v>
      </c>
      <c r="O44" s="267">
        <v>9859104486</v>
      </c>
      <c r="P44" s="138">
        <v>43732</v>
      </c>
      <c r="Q44" s="180" t="s">
        <v>98</v>
      </c>
      <c r="R44" s="52"/>
      <c r="S44" s="52" t="s">
        <v>563</v>
      </c>
      <c r="T44" s="18"/>
    </row>
    <row r="45" spans="1:20">
      <c r="A45" s="4">
        <v>41</v>
      </c>
      <c r="B45" s="17" t="s">
        <v>69</v>
      </c>
      <c r="C45" s="105" t="s">
        <v>976</v>
      </c>
      <c r="D45" s="18" t="s">
        <v>29</v>
      </c>
      <c r="E45" s="173">
        <v>44</v>
      </c>
      <c r="F45" s="53" t="s">
        <v>97</v>
      </c>
      <c r="G45" s="168">
        <v>32</v>
      </c>
      <c r="H45" s="168">
        <v>48</v>
      </c>
      <c r="I45" s="17">
        <f t="shared" si="0"/>
        <v>80</v>
      </c>
      <c r="J45" s="127">
        <v>9577819618</v>
      </c>
      <c r="K45" s="263" t="s">
        <v>547</v>
      </c>
      <c r="L45" s="263" t="s">
        <v>531</v>
      </c>
      <c r="M45" s="267">
        <v>9401452440</v>
      </c>
      <c r="N45" s="263" t="s">
        <v>925</v>
      </c>
      <c r="O45" s="267">
        <v>9613724304</v>
      </c>
      <c r="P45" s="93">
        <v>43733</v>
      </c>
      <c r="Q45" s="81" t="s">
        <v>101</v>
      </c>
      <c r="R45" s="52"/>
      <c r="S45" s="52" t="s">
        <v>562</v>
      </c>
      <c r="T45" s="18"/>
    </row>
    <row r="46" spans="1:20">
      <c r="A46" s="4">
        <v>42</v>
      </c>
      <c r="B46" s="17" t="s">
        <v>69</v>
      </c>
      <c r="C46" s="102" t="s">
        <v>977</v>
      </c>
      <c r="D46" s="18" t="s">
        <v>29</v>
      </c>
      <c r="E46" s="173">
        <v>377</v>
      </c>
      <c r="F46" s="53" t="s">
        <v>97</v>
      </c>
      <c r="G46" s="158">
        <v>36</v>
      </c>
      <c r="H46" s="158">
        <v>59</v>
      </c>
      <c r="I46" s="17">
        <f t="shared" si="0"/>
        <v>95</v>
      </c>
      <c r="J46" s="127">
        <v>8399054853</v>
      </c>
      <c r="K46" s="263" t="s">
        <v>547</v>
      </c>
      <c r="L46" s="263" t="s">
        <v>531</v>
      </c>
      <c r="M46" s="267">
        <v>9401452440</v>
      </c>
      <c r="N46" s="263" t="s">
        <v>925</v>
      </c>
      <c r="O46" s="267">
        <v>9613724304</v>
      </c>
      <c r="P46" s="93">
        <v>43733</v>
      </c>
      <c r="Q46" s="81" t="s">
        <v>101</v>
      </c>
      <c r="R46" s="52"/>
      <c r="S46" s="52" t="s">
        <v>562</v>
      </c>
      <c r="T46" s="18"/>
    </row>
    <row r="47" spans="1:20">
      <c r="A47" s="4">
        <v>43</v>
      </c>
      <c r="B47" s="17" t="s">
        <v>69</v>
      </c>
      <c r="C47" s="102" t="s">
        <v>978</v>
      </c>
      <c r="D47" s="18" t="s">
        <v>29</v>
      </c>
      <c r="E47" s="173">
        <v>375</v>
      </c>
      <c r="F47" s="53" t="s">
        <v>97</v>
      </c>
      <c r="G47" s="158">
        <v>58</v>
      </c>
      <c r="H47" s="158">
        <v>72</v>
      </c>
      <c r="I47" s="17">
        <f t="shared" si="0"/>
        <v>130</v>
      </c>
      <c r="J47" s="127">
        <v>9854227249</v>
      </c>
      <c r="K47" s="263" t="s">
        <v>547</v>
      </c>
      <c r="L47" s="263" t="s">
        <v>128</v>
      </c>
      <c r="M47" s="267">
        <v>9401452440</v>
      </c>
      <c r="N47" s="263" t="s">
        <v>1011</v>
      </c>
      <c r="O47" s="267">
        <v>9577886360</v>
      </c>
      <c r="P47" s="93">
        <v>43733</v>
      </c>
      <c r="Q47" s="81" t="s">
        <v>101</v>
      </c>
      <c r="R47" s="52"/>
      <c r="S47" s="52" t="s">
        <v>562</v>
      </c>
      <c r="T47" s="18"/>
    </row>
    <row r="48" spans="1:20">
      <c r="A48" s="4">
        <v>44</v>
      </c>
      <c r="B48" s="17" t="s">
        <v>69</v>
      </c>
      <c r="C48" s="102" t="s">
        <v>979</v>
      </c>
      <c r="D48" s="18" t="s">
        <v>29</v>
      </c>
      <c r="E48" s="173">
        <v>276</v>
      </c>
      <c r="F48" s="53" t="s">
        <v>97</v>
      </c>
      <c r="G48" s="158">
        <v>42</v>
      </c>
      <c r="H48" s="158">
        <v>51</v>
      </c>
      <c r="I48" s="17">
        <f t="shared" si="0"/>
        <v>93</v>
      </c>
      <c r="J48" s="127">
        <v>9613807957</v>
      </c>
      <c r="K48" s="263" t="s">
        <v>547</v>
      </c>
      <c r="L48" s="263" t="s">
        <v>128</v>
      </c>
      <c r="M48" s="267">
        <v>9401452440</v>
      </c>
      <c r="N48" s="263" t="s">
        <v>1004</v>
      </c>
      <c r="O48" s="267">
        <v>8752843309</v>
      </c>
      <c r="P48" s="93">
        <v>43733</v>
      </c>
      <c r="Q48" s="81" t="s">
        <v>101</v>
      </c>
      <c r="R48" s="52"/>
      <c r="S48" s="52" t="s">
        <v>562</v>
      </c>
      <c r="T48" s="18"/>
    </row>
    <row r="49" spans="1:20">
      <c r="A49" s="4">
        <v>45</v>
      </c>
      <c r="B49" s="17" t="s">
        <v>69</v>
      </c>
      <c r="C49" s="105" t="s">
        <v>980</v>
      </c>
      <c r="D49" s="18" t="s">
        <v>29</v>
      </c>
      <c r="E49" s="173">
        <v>43</v>
      </c>
      <c r="F49" s="53" t="s">
        <v>97</v>
      </c>
      <c r="G49" s="158">
        <v>28</v>
      </c>
      <c r="H49" s="158">
        <v>54</v>
      </c>
      <c r="I49" s="17">
        <f t="shared" si="0"/>
        <v>82</v>
      </c>
      <c r="J49" s="127">
        <v>9577001969</v>
      </c>
      <c r="K49" s="263" t="s">
        <v>547</v>
      </c>
      <c r="L49" s="263" t="s">
        <v>128</v>
      </c>
      <c r="M49" s="267">
        <v>9401452440</v>
      </c>
      <c r="N49" s="263" t="s">
        <v>1005</v>
      </c>
      <c r="O49" s="267">
        <v>8399064552</v>
      </c>
      <c r="P49" s="93">
        <v>43734</v>
      </c>
      <c r="Q49" s="81" t="s">
        <v>115</v>
      </c>
      <c r="R49" s="52"/>
      <c r="S49" s="52" t="s">
        <v>562</v>
      </c>
      <c r="T49" s="18"/>
    </row>
    <row r="50" spans="1:20">
      <c r="A50" s="4">
        <v>46</v>
      </c>
      <c r="B50" s="17" t="s">
        <v>69</v>
      </c>
      <c r="C50" s="102" t="s">
        <v>981</v>
      </c>
      <c r="D50" s="18" t="s">
        <v>29</v>
      </c>
      <c r="E50" s="173">
        <v>374</v>
      </c>
      <c r="F50" s="53" t="s">
        <v>97</v>
      </c>
      <c r="G50" s="158">
        <v>23</v>
      </c>
      <c r="H50" s="158">
        <v>54</v>
      </c>
      <c r="I50" s="17">
        <f t="shared" si="0"/>
        <v>77</v>
      </c>
      <c r="J50" s="127">
        <v>9085699380</v>
      </c>
      <c r="K50" s="263" t="s">
        <v>547</v>
      </c>
      <c r="L50" s="263" t="s">
        <v>128</v>
      </c>
      <c r="M50" s="267">
        <v>9401452440</v>
      </c>
      <c r="N50" s="263" t="s">
        <v>1011</v>
      </c>
      <c r="O50" s="267">
        <v>9577886360</v>
      </c>
      <c r="P50" s="93">
        <v>43734</v>
      </c>
      <c r="Q50" s="81" t="s">
        <v>115</v>
      </c>
      <c r="R50" s="52"/>
      <c r="S50" s="52" t="s">
        <v>562</v>
      </c>
      <c r="T50" s="18"/>
    </row>
    <row r="51" spans="1:20">
      <c r="A51" s="4">
        <v>47</v>
      </c>
      <c r="B51" s="17" t="s">
        <v>69</v>
      </c>
      <c r="C51" s="102" t="s">
        <v>982</v>
      </c>
      <c r="D51" s="18" t="s">
        <v>29</v>
      </c>
      <c r="E51" s="173">
        <v>376</v>
      </c>
      <c r="F51" s="53" t="s">
        <v>97</v>
      </c>
      <c r="G51" s="158">
        <v>26</v>
      </c>
      <c r="H51" s="158">
        <v>51</v>
      </c>
      <c r="I51" s="17">
        <f t="shared" si="0"/>
        <v>77</v>
      </c>
      <c r="J51" s="127">
        <v>9613807957</v>
      </c>
      <c r="K51" s="263" t="s">
        <v>547</v>
      </c>
      <c r="L51" s="263" t="s">
        <v>128</v>
      </c>
      <c r="M51" s="267">
        <v>9401452440</v>
      </c>
      <c r="N51" s="263" t="s">
        <v>1004</v>
      </c>
      <c r="O51" s="267">
        <v>8752843309</v>
      </c>
      <c r="P51" s="93">
        <v>43734</v>
      </c>
      <c r="Q51" s="81" t="s">
        <v>115</v>
      </c>
      <c r="R51" s="52"/>
      <c r="S51" s="52" t="s">
        <v>562</v>
      </c>
      <c r="T51" s="18"/>
    </row>
    <row r="52" spans="1:20">
      <c r="A52" s="4">
        <v>48</v>
      </c>
      <c r="B52" s="17" t="s">
        <v>69</v>
      </c>
      <c r="C52" s="102" t="s">
        <v>983</v>
      </c>
      <c r="D52" s="18" t="s">
        <v>29</v>
      </c>
      <c r="E52" s="173">
        <v>232</v>
      </c>
      <c r="F52" s="53" t="s">
        <v>97</v>
      </c>
      <c r="G52" s="168">
        <v>32</v>
      </c>
      <c r="H52" s="168">
        <v>48</v>
      </c>
      <c r="I52" s="17">
        <f t="shared" si="0"/>
        <v>80</v>
      </c>
      <c r="J52" s="127">
        <v>9613453910</v>
      </c>
      <c r="K52" s="263" t="s">
        <v>547</v>
      </c>
      <c r="L52" s="263" t="s">
        <v>128</v>
      </c>
      <c r="M52" s="267">
        <v>9401452440</v>
      </c>
      <c r="N52" s="263" t="s">
        <v>1005</v>
      </c>
      <c r="O52" s="267">
        <v>8399064552</v>
      </c>
      <c r="P52" s="93">
        <v>43734</v>
      </c>
      <c r="Q52" s="81" t="s">
        <v>115</v>
      </c>
      <c r="R52" s="52"/>
      <c r="S52" s="52" t="s">
        <v>562</v>
      </c>
      <c r="T52" s="18"/>
    </row>
    <row r="53" spans="1:20">
      <c r="A53" s="4">
        <v>49</v>
      </c>
      <c r="B53" s="17" t="s">
        <v>69</v>
      </c>
      <c r="C53" s="102" t="s">
        <v>984</v>
      </c>
      <c r="D53" s="18" t="s">
        <v>29</v>
      </c>
      <c r="E53" s="173">
        <v>407</v>
      </c>
      <c r="F53" s="53" t="s">
        <v>97</v>
      </c>
      <c r="G53" s="158">
        <v>36</v>
      </c>
      <c r="H53" s="158">
        <v>59</v>
      </c>
      <c r="I53" s="17">
        <f t="shared" si="0"/>
        <v>95</v>
      </c>
      <c r="J53" s="127">
        <v>9859346840</v>
      </c>
      <c r="K53" s="263" t="s">
        <v>1021</v>
      </c>
      <c r="L53" s="263" t="s">
        <v>553</v>
      </c>
      <c r="M53" s="267">
        <v>9854691919</v>
      </c>
      <c r="N53" s="263" t="s">
        <v>168</v>
      </c>
      <c r="O53" s="267">
        <v>9859308065</v>
      </c>
      <c r="P53" s="93">
        <v>43735</v>
      </c>
      <c r="Q53" s="81" t="s">
        <v>99</v>
      </c>
      <c r="R53" s="52"/>
      <c r="S53" s="52" t="s">
        <v>562</v>
      </c>
      <c r="T53" s="18"/>
    </row>
    <row r="54" spans="1:20">
      <c r="A54" s="4">
        <v>50</v>
      </c>
      <c r="B54" s="17" t="s">
        <v>69</v>
      </c>
      <c r="C54" s="105" t="s">
        <v>985</v>
      </c>
      <c r="D54" s="18" t="s">
        <v>29</v>
      </c>
      <c r="E54" s="173">
        <v>231</v>
      </c>
      <c r="F54" s="53" t="s">
        <v>97</v>
      </c>
      <c r="G54" s="158">
        <v>58</v>
      </c>
      <c r="H54" s="158">
        <v>72</v>
      </c>
      <c r="I54" s="17">
        <f t="shared" si="0"/>
        <v>130</v>
      </c>
      <c r="J54" s="127">
        <v>9859648523</v>
      </c>
      <c r="K54" s="263" t="s">
        <v>1021</v>
      </c>
      <c r="L54" s="263" t="s">
        <v>553</v>
      </c>
      <c r="M54" s="267">
        <v>9854691919</v>
      </c>
      <c r="N54" s="263" t="s">
        <v>168</v>
      </c>
      <c r="O54" s="267">
        <v>9859308065</v>
      </c>
      <c r="P54" s="93">
        <v>43735</v>
      </c>
      <c r="Q54" s="81" t="s">
        <v>99</v>
      </c>
      <c r="R54" s="52"/>
      <c r="S54" s="52" t="s">
        <v>562</v>
      </c>
      <c r="T54" s="18"/>
    </row>
    <row r="55" spans="1:20">
      <c r="A55" s="4">
        <v>51</v>
      </c>
      <c r="B55" s="17" t="s">
        <v>69</v>
      </c>
      <c r="C55" s="102" t="s">
        <v>986</v>
      </c>
      <c r="D55" s="18" t="s">
        <v>29</v>
      </c>
      <c r="E55" s="173">
        <v>329</v>
      </c>
      <c r="F55" s="53" t="s">
        <v>97</v>
      </c>
      <c r="G55" s="158">
        <v>42</v>
      </c>
      <c r="H55" s="158">
        <v>51</v>
      </c>
      <c r="I55" s="17">
        <f t="shared" si="0"/>
        <v>93</v>
      </c>
      <c r="J55" s="127">
        <v>8753073228</v>
      </c>
      <c r="K55" s="263" t="s">
        <v>1021</v>
      </c>
      <c r="L55" s="263" t="s">
        <v>553</v>
      </c>
      <c r="M55" s="267">
        <v>9854691919</v>
      </c>
      <c r="N55" s="263" t="s">
        <v>168</v>
      </c>
      <c r="O55" s="267">
        <v>9859308065</v>
      </c>
      <c r="P55" s="93">
        <v>43735</v>
      </c>
      <c r="Q55" s="81" t="s">
        <v>99</v>
      </c>
      <c r="R55" s="52"/>
      <c r="S55" s="52" t="s">
        <v>562</v>
      </c>
      <c r="T55" s="18"/>
    </row>
    <row r="56" spans="1:20">
      <c r="A56" s="4">
        <v>52</v>
      </c>
      <c r="B56" s="17" t="s">
        <v>69</v>
      </c>
      <c r="C56" s="102" t="s">
        <v>987</v>
      </c>
      <c r="D56" s="18" t="s">
        <v>29</v>
      </c>
      <c r="E56" s="173">
        <v>379</v>
      </c>
      <c r="F56" s="53" t="s">
        <v>97</v>
      </c>
      <c r="G56" s="158">
        <v>28</v>
      </c>
      <c r="H56" s="158">
        <v>54</v>
      </c>
      <c r="I56" s="17">
        <f t="shared" si="0"/>
        <v>82</v>
      </c>
      <c r="J56" s="127">
        <v>9613412845</v>
      </c>
      <c r="K56" s="263" t="s">
        <v>923</v>
      </c>
      <c r="L56" s="263" t="s">
        <v>921</v>
      </c>
      <c r="M56" s="267">
        <v>9401452448</v>
      </c>
      <c r="N56" s="263" t="s">
        <v>1022</v>
      </c>
      <c r="O56" s="267">
        <v>9859315874</v>
      </c>
      <c r="P56" s="93">
        <v>43736</v>
      </c>
      <c r="Q56" s="81" t="s">
        <v>116</v>
      </c>
      <c r="R56" s="18"/>
      <c r="S56" s="52" t="s">
        <v>562</v>
      </c>
      <c r="T56" s="18"/>
    </row>
    <row r="57" spans="1:20">
      <c r="A57" s="4">
        <v>53</v>
      </c>
      <c r="B57" s="17" t="s">
        <v>69</v>
      </c>
      <c r="C57" s="102" t="s">
        <v>988</v>
      </c>
      <c r="D57" s="18" t="s">
        <v>29</v>
      </c>
      <c r="E57" s="173">
        <v>45</v>
      </c>
      <c r="F57" s="53" t="s">
        <v>97</v>
      </c>
      <c r="G57" s="168">
        <v>32</v>
      </c>
      <c r="H57" s="168">
        <v>48</v>
      </c>
      <c r="I57" s="17">
        <f t="shared" si="0"/>
        <v>80</v>
      </c>
      <c r="J57" s="127">
        <v>8749868369</v>
      </c>
      <c r="K57" s="263" t="s">
        <v>923</v>
      </c>
      <c r="L57" s="263" t="s">
        <v>921</v>
      </c>
      <c r="M57" s="267">
        <v>9401452448</v>
      </c>
      <c r="N57" s="263" t="s">
        <v>1022</v>
      </c>
      <c r="O57" s="267">
        <v>9859315874</v>
      </c>
      <c r="P57" s="93">
        <v>43736</v>
      </c>
      <c r="Q57" s="81" t="s">
        <v>116</v>
      </c>
      <c r="R57" s="18"/>
      <c r="S57" s="52" t="s">
        <v>562</v>
      </c>
      <c r="T57" s="18"/>
    </row>
    <row r="58" spans="1:20">
      <c r="A58" s="4">
        <v>54</v>
      </c>
      <c r="B58" s="17" t="s">
        <v>69</v>
      </c>
      <c r="C58" s="105" t="s">
        <v>989</v>
      </c>
      <c r="D58" s="18" t="s">
        <v>29</v>
      </c>
      <c r="E58" s="173">
        <v>277</v>
      </c>
      <c r="F58" s="53" t="s">
        <v>97</v>
      </c>
      <c r="G58" s="158">
        <v>36</v>
      </c>
      <c r="H58" s="158">
        <v>59</v>
      </c>
      <c r="I58" s="17">
        <f t="shared" si="0"/>
        <v>95</v>
      </c>
      <c r="J58" s="127">
        <v>7035255213</v>
      </c>
      <c r="K58" s="263" t="s">
        <v>923</v>
      </c>
      <c r="L58" s="263" t="s">
        <v>921</v>
      </c>
      <c r="M58" s="267">
        <v>9401452448</v>
      </c>
      <c r="N58" s="263" t="s">
        <v>1022</v>
      </c>
      <c r="O58" s="267">
        <v>9859315874</v>
      </c>
      <c r="P58" s="93">
        <v>43736</v>
      </c>
      <c r="Q58" s="81" t="s">
        <v>116</v>
      </c>
      <c r="R58" s="18"/>
      <c r="S58" s="52" t="s">
        <v>562</v>
      </c>
      <c r="T58" s="18"/>
    </row>
    <row r="59" spans="1:20">
      <c r="A59" s="4">
        <v>55</v>
      </c>
      <c r="B59" s="17" t="s">
        <v>69</v>
      </c>
      <c r="C59" s="105" t="s">
        <v>990</v>
      </c>
      <c r="D59" s="18" t="s">
        <v>29</v>
      </c>
      <c r="E59" s="159">
        <v>393</v>
      </c>
      <c r="F59" s="53" t="s">
        <v>97</v>
      </c>
      <c r="G59" s="158">
        <v>58</v>
      </c>
      <c r="H59" s="158">
        <v>72</v>
      </c>
      <c r="I59" s="17">
        <f t="shared" si="0"/>
        <v>130</v>
      </c>
      <c r="J59" s="127">
        <v>9859219539</v>
      </c>
      <c r="K59" s="263" t="s">
        <v>549</v>
      </c>
      <c r="L59" s="263" t="s">
        <v>151</v>
      </c>
      <c r="M59" s="267">
        <v>9706752723</v>
      </c>
      <c r="N59" s="263" t="s">
        <v>551</v>
      </c>
      <c r="O59" s="267">
        <v>9859631015</v>
      </c>
      <c r="P59" s="93">
        <v>43738</v>
      </c>
      <c r="Q59" s="81" t="s">
        <v>100</v>
      </c>
      <c r="R59" s="18"/>
      <c r="S59" s="52" t="s">
        <v>562</v>
      </c>
      <c r="T59" s="18"/>
    </row>
    <row r="60" spans="1:20">
      <c r="A60" s="4">
        <v>56</v>
      </c>
      <c r="B60" s="17" t="s">
        <v>69</v>
      </c>
      <c r="C60" s="102" t="s">
        <v>503</v>
      </c>
      <c r="D60" s="18" t="s">
        <v>29</v>
      </c>
      <c r="E60" s="159">
        <v>283</v>
      </c>
      <c r="F60" s="53" t="s">
        <v>97</v>
      </c>
      <c r="G60" s="158">
        <v>42</v>
      </c>
      <c r="H60" s="158">
        <v>51</v>
      </c>
      <c r="I60" s="17">
        <f t="shared" si="0"/>
        <v>93</v>
      </c>
      <c r="J60" s="127">
        <v>8751923988</v>
      </c>
      <c r="K60" s="263" t="s">
        <v>549</v>
      </c>
      <c r="L60" s="263" t="s">
        <v>550</v>
      </c>
      <c r="M60" s="267">
        <v>9706752723</v>
      </c>
      <c r="N60" s="263" t="s">
        <v>552</v>
      </c>
      <c r="O60" s="267">
        <v>9854447495</v>
      </c>
      <c r="P60" s="93">
        <v>43738</v>
      </c>
      <c r="Q60" s="81" t="s">
        <v>100</v>
      </c>
      <c r="R60" s="18"/>
      <c r="S60" s="52" t="s">
        <v>562</v>
      </c>
      <c r="T60" s="18"/>
    </row>
    <row r="61" spans="1:20">
      <c r="A61" s="4">
        <v>57</v>
      </c>
      <c r="B61" s="17" t="s">
        <v>70</v>
      </c>
      <c r="C61" s="105" t="s">
        <v>473</v>
      </c>
      <c r="D61" s="18" t="s">
        <v>29</v>
      </c>
      <c r="E61" s="159">
        <v>51</v>
      </c>
      <c r="F61" s="53" t="s">
        <v>97</v>
      </c>
      <c r="G61" s="158">
        <v>28</v>
      </c>
      <c r="H61" s="158">
        <v>54</v>
      </c>
      <c r="I61" s="17">
        <f t="shared" si="0"/>
        <v>82</v>
      </c>
      <c r="J61" s="127">
        <v>9854164938</v>
      </c>
      <c r="K61" s="263" t="s">
        <v>549</v>
      </c>
      <c r="L61" s="263" t="s">
        <v>151</v>
      </c>
      <c r="M61" s="267">
        <v>9706752723</v>
      </c>
      <c r="N61" s="263" t="s">
        <v>551</v>
      </c>
      <c r="O61" s="267">
        <v>9859631015</v>
      </c>
      <c r="P61" s="93">
        <v>43733</v>
      </c>
      <c r="Q61" s="81" t="s">
        <v>101</v>
      </c>
      <c r="R61" s="18"/>
      <c r="S61" s="52" t="s">
        <v>563</v>
      </c>
      <c r="T61" s="18"/>
    </row>
    <row r="62" spans="1:20">
      <c r="A62" s="4">
        <v>58</v>
      </c>
      <c r="B62" s="17" t="s">
        <v>70</v>
      </c>
      <c r="C62" s="102" t="s">
        <v>504</v>
      </c>
      <c r="D62" s="18" t="s">
        <v>29</v>
      </c>
      <c r="E62" s="159">
        <v>394</v>
      </c>
      <c r="F62" s="53" t="s">
        <v>97</v>
      </c>
      <c r="G62" s="168">
        <v>32</v>
      </c>
      <c r="H62" s="168">
        <v>48</v>
      </c>
      <c r="I62" s="17">
        <f t="shared" si="0"/>
        <v>80</v>
      </c>
      <c r="J62" s="127">
        <v>9859850617</v>
      </c>
      <c r="K62" s="263" t="s">
        <v>549</v>
      </c>
      <c r="L62" s="263" t="s">
        <v>550</v>
      </c>
      <c r="M62" s="267">
        <v>9706752723</v>
      </c>
      <c r="N62" s="263" t="s">
        <v>552</v>
      </c>
      <c r="O62" s="267">
        <v>9854447495</v>
      </c>
      <c r="P62" s="93">
        <v>43733</v>
      </c>
      <c r="Q62" s="81" t="s">
        <v>101</v>
      </c>
      <c r="R62" s="18"/>
      <c r="S62" s="52" t="s">
        <v>563</v>
      </c>
      <c r="T62" s="18"/>
    </row>
    <row r="63" spans="1:20">
      <c r="A63" s="4">
        <v>59</v>
      </c>
      <c r="B63" s="17" t="s">
        <v>70</v>
      </c>
      <c r="C63" s="105" t="s">
        <v>991</v>
      </c>
      <c r="D63" s="18" t="s">
        <v>29</v>
      </c>
      <c r="E63" s="181">
        <v>49</v>
      </c>
      <c r="F63" s="53" t="s">
        <v>97</v>
      </c>
      <c r="G63" s="158">
        <v>36</v>
      </c>
      <c r="H63" s="158">
        <v>59</v>
      </c>
      <c r="I63" s="17">
        <f t="shared" si="0"/>
        <v>95</v>
      </c>
      <c r="J63" s="103">
        <v>9864413664</v>
      </c>
      <c r="K63" s="263" t="s">
        <v>415</v>
      </c>
      <c r="L63" s="263" t="s">
        <v>151</v>
      </c>
      <c r="M63" s="267">
        <v>9706752723</v>
      </c>
      <c r="N63" s="263" t="s">
        <v>416</v>
      </c>
      <c r="O63" s="267">
        <v>8752049790</v>
      </c>
      <c r="P63" s="93">
        <v>43734</v>
      </c>
      <c r="Q63" s="81" t="s">
        <v>115</v>
      </c>
      <c r="R63" s="18"/>
      <c r="S63" s="52" t="s">
        <v>563</v>
      </c>
      <c r="T63" s="18"/>
    </row>
    <row r="64" spans="1:20">
      <c r="A64" s="4">
        <v>60</v>
      </c>
      <c r="B64" s="17" t="s">
        <v>70</v>
      </c>
      <c r="C64" s="102" t="s">
        <v>992</v>
      </c>
      <c r="D64" s="18" t="s">
        <v>29</v>
      </c>
      <c r="E64" s="181">
        <v>390</v>
      </c>
      <c r="F64" s="53" t="s">
        <v>97</v>
      </c>
      <c r="G64" s="158">
        <v>58</v>
      </c>
      <c r="H64" s="158">
        <v>72</v>
      </c>
      <c r="I64" s="17">
        <f t="shared" si="0"/>
        <v>130</v>
      </c>
      <c r="J64" s="103"/>
      <c r="K64" s="263" t="s">
        <v>415</v>
      </c>
      <c r="L64" s="263" t="s">
        <v>151</v>
      </c>
      <c r="M64" s="267">
        <v>9706752723</v>
      </c>
      <c r="N64" s="263" t="s">
        <v>554</v>
      </c>
      <c r="O64" s="267">
        <v>7399680746</v>
      </c>
      <c r="P64" s="93">
        <v>43734</v>
      </c>
      <c r="Q64" s="81" t="s">
        <v>115</v>
      </c>
      <c r="R64" s="18"/>
      <c r="S64" s="52" t="s">
        <v>563</v>
      </c>
      <c r="T64" s="18"/>
    </row>
    <row r="65" spans="1:20">
      <c r="A65" s="4">
        <v>61</v>
      </c>
      <c r="B65" s="17" t="s">
        <v>70</v>
      </c>
      <c r="C65" s="105" t="s">
        <v>993</v>
      </c>
      <c r="D65" s="18" t="s">
        <v>29</v>
      </c>
      <c r="E65" s="181">
        <v>50</v>
      </c>
      <c r="F65" s="53" t="s">
        <v>97</v>
      </c>
      <c r="G65" s="158">
        <v>42</v>
      </c>
      <c r="H65" s="158">
        <v>51</v>
      </c>
      <c r="I65" s="17">
        <f t="shared" si="0"/>
        <v>93</v>
      </c>
      <c r="J65" s="103">
        <v>9854407901</v>
      </c>
      <c r="K65" s="263" t="s">
        <v>549</v>
      </c>
      <c r="L65" s="263" t="s">
        <v>550</v>
      </c>
      <c r="M65" s="267">
        <v>9706752723</v>
      </c>
      <c r="N65" s="263" t="s">
        <v>1023</v>
      </c>
      <c r="O65" s="267">
        <v>9859180746</v>
      </c>
      <c r="P65" s="93">
        <v>43735</v>
      </c>
      <c r="Q65" s="81" t="s">
        <v>99</v>
      </c>
      <c r="R65" s="18"/>
      <c r="S65" s="52" t="s">
        <v>563</v>
      </c>
      <c r="T65" s="18"/>
    </row>
    <row r="66" spans="1:20">
      <c r="A66" s="4">
        <v>62</v>
      </c>
      <c r="B66" s="17" t="s">
        <v>70</v>
      </c>
      <c r="C66" s="102" t="s">
        <v>994</v>
      </c>
      <c r="D66" s="18" t="s">
        <v>29</v>
      </c>
      <c r="E66" s="181">
        <v>391</v>
      </c>
      <c r="F66" s="53" t="s">
        <v>97</v>
      </c>
      <c r="G66" s="158">
        <v>28</v>
      </c>
      <c r="H66" s="158">
        <v>54</v>
      </c>
      <c r="I66" s="17">
        <f t="shared" si="0"/>
        <v>82</v>
      </c>
      <c r="J66" s="103">
        <v>9859134614</v>
      </c>
      <c r="K66" s="263" t="s">
        <v>549</v>
      </c>
      <c r="L66" s="263" t="s">
        <v>550</v>
      </c>
      <c r="M66" s="267">
        <v>9706752723</v>
      </c>
      <c r="N66" s="263" t="s">
        <v>134</v>
      </c>
      <c r="O66" s="267">
        <v>9859624462</v>
      </c>
      <c r="P66" s="93">
        <v>43735</v>
      </c>
      <c r="Q66" s="81" t="s">
        <v>99</v>
      </c>
      <c r="R66" s="18"/>
      <c r="S66" s="52" t="s">
        <v>563</v>
      </c>
      <c r="T66" s="18"/>
    </row>
    <row r="67" spans="1:20">
      <c r="A67" s="4">
        <v>63</v>
      </c>
      <c r="B67" s="17" t="s">
        <v>70</v>
      </c>
      <c r="C67" s="102" t="s">
        <v>995</v>
      </c>
      <c r="D67" s="18" t="s">
        <v>29</v>
      </c>
      <c r="E67" s="181" t="s">
        <v>999</v>
      </c>
      <c r="F67" s="53" t="s">
        <v>97</v>
      </c>
      <c r="G67" s="158">
        <v>23</v>
      </c>
      <c r="H67" s="158">
        <v>54</v>
      </c>
      <c r="I67" s="17">
        <f t="shared" si="0"/>
        <v>77</v>
      </c>
      <c r="J67" s="103">
        <v>8752910229</v>
      </c>
      <c r="K67" s="263" t="s">
        <v>549</v>
      </c>
      <c r="L67" s="263" t="s">
        <v>550</v>
      </c>
      <c r="M67" s="267">
        <v>9706752723</v>
      </c>
      <c r="N67" s="263" t="s">
        <v>1023</v>
      </c>
      <c r="O67" s="267">
        <v>9859180746</v>
      </c>
      <c r="P67" s="93">
        <v>43735</v>
      </c>
      <c r="Q67" s="81" t="s">
        <v>99</v>
      </c>
      <c r="R67" s="18"/>
      <c r="S67" s="52" t="s">
        <v>563</v>
      </c>
      <c r="T67" s="18"/>
    </row>
    <row r="68" spans="1:20">
      <c r="A68" s="4">
        <v>64</v>
      </c>
      <c r="B68" s="17" t="s">
        <v>70</v>
      </c>
      <c r="C68" s="105" t="s">
        <v>996</v>
      </c>
      <c r="D68" s="18" t="s">
        <v>29</v>
      </c>
      <c r="E68" s="181">
        <v>282</v>
      </c>
      <c r="F68" s="53" t="s">
        <v>97</v>
      </c>
      <c r="G68" s="158">
        <v>26</v>
      </c>
      <c r="H68" s="158">
        <v>51</v>
      </c>
      <c r="I68" s="17">
        <f t="shared" si="0"/>
        <v>77</v>
      </c>
      <c r="J68" s="103">
        <v>8751923988</v>
      </c>
      <c r="K68" s="263" t="s">
        <v>549</v>
      </c>
      <c r="L68" s="263" t="s">
        <v>550</v>
      </c>
      <c r="M68" s="267">
        <v>9706752723</v>
      </c>
      <c r="N68" s="263" t="s">
        <v>134</v>
      </c>
      <c r="O68" s="267">
        <v>9859624462</v>
      </c>
      <c r="P68" s="93">
        <v>43736</v>
      </c>
      <c r="Q68" s="81" t="s">
        <v>116</v>
      </c>
      <c r="R68" s="18"/>
      <c r="S68" s="52" t="s">
        <v>563</v>
      </c>
      <c r="T68" s="18"/>
    </row>
    <row r="69" spans="1:20">
      <c r="A69" s="4">
        <v>65</v>
      </c>
      <c r="B69" s="17" t="s">
        <v>70</v>
      </c>
      <c r="C69" s="105" t="s">
        <v>997</v>
      </c>
      <c r="D69" s="18" t="s">
        <v>29</v>
      </c>
      <c r="E69" s="173">
        <v>52</v>
      </c>
      <c r="F69" s="53" t="s">
        <v>97</v>
      </c>
      <c r="G69" s="168">
        <v>32</v>
      </c>
      <c r="H69" s="168">
        <v>48</v>
      </c>
      <c r="I69" s="17">
        <f t="shared" si="0"/>
        <v>80</v>
      </c>
      <c r="J69" s="103">
        <v>8822435886</v>
      </c>
      <c r="K69" s="263" t="s">
        <v>549</v>
      </c>
      <c r="L69" s="263" t="s">
        <v>550</v>
      </c>
      <c r="M69" s="267">
        <v>9706752723</v>
      </c>
      <c r="N69" s="263" t="s">
        <v>1023</v>
      </c>
      <c r="O69" s="267">
        <v>9859180746</v>
      </c>
      <c r="P69" s="93">
        <v>43736</v>
      </c>
      <c r="Q69" s="81" t="s">
        <v>116</v>
      </c>
      <c r="R69" s="18"/>
      <c r="S69" s="52" t="s">
        <v>563</v>
      </c>
      <c r="T69" s="18"/>
    </row>
    <row r="70" spans="1:20">
      <c r="A70" s="4">
        <v>66</v>
      </c>
      <c r="B70" s="17" t="s">
        <v>70</v>
      </c>
      <c r="C70" s="102" t="s">
        <v>998</v>
      </c>
      <c r="D70" s="18" t="s">
        <v>29</v>
      </c>
      <c r="E70" s="173">
        <v>392</v>
      </c>
      <c r="F70" s="53" t="s">
        <v>97</v>
      </c>
      <c r="G70" s="158">
        <v>36</v>
      </c>
      <c r="H70" s="158">
        <v>59</v>
      </c>
      <c r="I70" s="17">
        <f t="shared" si="0"/>
        <v>95</v>
      </c>
      <c r="J70" s="103">
        <v>9577028705</v>
      </c>
      <c r="K70" s="263" t="s">
        <v>549</v>
      </c>
      <c r="L70" s="263" t="s">
        <v>550</v>
      </c>
      <c r="M70" s="267">
        <v>9706752723</v>
      </c>
      <c r="N70" s="263" t="s">
        <v>134</v>
      </c>
      <c r="O70" s="267">
        <v>9859624462</v>
      </c>
      <c r="P70" s="93">
        <v>43736</v>
      </c>
      <c r="Q70" s="81" t="s">
        <v>116</v>
      </c>
      <c r="R70" s="18"/>
      <c r="S70" s="52" t="s">
        <v>563</v>
      </c>
      <c r="T70" s="18"/>
    </row>
    <row r="71" spans="1:20">
      <c r="A71" s="4">
        <v>67</v>
      </c>
      <c r="B71" s="17" t="s">
        <v>70</v>
      </c>
      <c r="C71" s="102" t="s">
        <v>1000</v>
      </c>
      <c r="D71" s="18" t="s">
        <v>29</v>
      </c>
      <c r="E71" s="173">
        <v>395</v>
      </c>
      <c r="F71" s="53" t="s">
        <v>97</v>
      </c>
      <c r="G71" s="158">
        <v>58</v>
      </c>
      <c r="H71" s="158">
        <v>72</v>
      </c>
      <c r="I71" s="17">
        <f t="shared" ref="I71:I164" si="1">+G71+H71</f>
        <v>130</v>
      </c>
      <c r="J71" s="103">
        <v>9859292703</v>
      </c>
      <c r="K71" s="263" t="s">
        <v>1024</v>
      </c>
      <c r="L71" s="263" t="s">
        <v>151</v>
      </c>
      <c r="M71" s="267">
        <v>9706752723</v>
      </c>
      <c r="N71" s="263" t="s">
        <v>1026</v>
      </c>
      <c r="O71" s="267">
        <v>9854472666</v>
      </c>
      <c r="P71" s="93">
        <v>43738</v>
      </c>
      <c r="Q71" s="81" t="s">
        <v>100</v>
      </c>
      <c r="R71" s="18"/>
      <c r="S71" s="52" t="s">
        <v>563</v>
      </c>
      <c r="T71" s="18"/>
    </row>
    <row r="72" spans="1:20">
      <c r="A72" s="4">
        <v>68</v>
      </c>
      <c r="B72" s="17" t="s">
        <v>70</v>
      </c>
      <c r="C72" s="105" t="s">
        <v>1001</v>
      </c>
      <c r="D72" s="18" t="s">
        <v>29</v>
      </c>
      <c r="E72" s="173">
        <v>54</v>
      </c>
      <c r="F72" s="53" t="s">
        <v>97</v>
      </c>
      <c r="G72" s="158">
        <v>42</v>
      </c>
      <c r="H72" s="158">
        <v>51</v>
      </c>
      <c r="I72" s="17">
        <f t="shared" si="1"/>
        <v>93</v>
      </c>
      <c r="J72" s="103">
        <v>9854258110</v>
      </c>
      <c r="K72" s="263" t="s">
        <v>524</v>
      </c>
      <c r="L72" s="266" t="s">
        <v>1025</v>
      </c>
      <c r="M72" s="267">
        <v>9401452429</v>
      </c>
      <c r="N72" s="263" t="s">
        <v>1027</v>
      </c>
      <c r="O72" s="267">
        <v>9859814653</v>
      </c>
      <c r="P72" s="93">
        <v>43738</v>
      </c>
      <c r="Q72" s="81" t="s">
        <v>100</v>
      </c>
      <c r="R72" s="18"/>
      <c r="S72" s="52" t="s">
        <v>563</v>
      </c>
      <c r="T72" s="18"/>
    </row>
    <row r="73" spans="1:20">
      <c r="A73" s="4">
        <v>69</v>
      </c>
      <c r="B73" s="17" t="s">
        <v>70</v>
      </c>
      <c r="C73" s="102" t="s">
        <v>1002</v>
      </c>
      <c r="D73" s="18" t="s">
        <v>29</v>
      </c>
      <c r="E73" s="173">
        <v>396</v>
      </c>
      <c r="F73" s="53" t="s">
        <v>97</v>
      </c>
      <c r="G73" s="158">
        <v>28</v>
      </c>
      <c r="H73" s="158">
        <v>54</v>
      </c>
      <c r="I73" s="17">
        <f t="shared" si="1"/>
        <v>82</v>
      </c>
      <c r="J73" s="103">
        <v>9854823511</v>
      </c>
      <c r="K73" s="263" t="s">
        <v>184</v>
      </c>
      <c r="L73" s="263" t="s">
        <v>201</v>
      </c>
      <c r="M73" s="267">
        <v>9401452427</v>
      </c>
      <c r="N73" s="263" t="s">
        <v>1028</v>
      </c>
      <c r="O73" s="267">
        <v>8749893918</v>
      </c>
      <c r="P73" s="93">
        <v>43738</v>
      </c>
      <c r="Q73" s="81" t="s">
        <v>100</v>
      </c>
      <c r="R73" s="18"/>
      <c r="S73" s="52" t="s">
        <v>563</v>
      </c>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69</v>
      </c>
      <c r="D165" s="21"/>
      <c r="E165" s="13"/>
      <c r="F165" s="21"/>
      <c r="G165" s="21">
        <f>SUM(G5:G164)</f>
        <v>3882</v>
      </c>
      <c r="H165" s="21">
        <f>SUM(H5:H164)</f>
        <v>4490</v>
      </c>
      <c r="I165" s="21">
        <f>SUM(I5:I164)</f>
        <v>8372</v>
      </c>
      <c r="J165" s="21"/>
      <c r="K165" s="21"/>
      <c r="L165" s="21"/>
      <c r="M165" s="21"/>
      <c r="N165" s="21"/>
      <c r="O165" s="21"/>
      <c r="P165" s="14"/>
      <c r="Q165" s="21"/>
      <c r="R165" s="21"/>
      <c r="S165" s="21"/>
      <c r="T165" s="12"/>
    </row>
    <row r="166" spans="1:20">
      <c r="A166" s="46" t="s">
        <v>69</v>
      </c>
      <c r="B166" s="10">
        <f>COUNTIF(B$5:B$164,"Team 1")</f>
        <v>36</v>
      </c>
      <c r="C166" s="46" t="s">
        <v>29</v>
      </c>
      <c r="D166" s="10">
        <f>COUNTIF(D5:D164,"Anganwadi")</f>
        <v>29</v>
      </c>
    </row>
    <row r="167" spans="1:20">
      <c r="A167" s="46" t="s">
        <v>70</v>
      </c>
      <c r="B167" s="10">
        <f>COUNTIF(B$6:B$164,"Team 2")</f>
        <v>33</v>
      </c>
      <c r="C167" s="46" t="s">
        <v>27</v>
      </c>
      <c r="D167" s="10">
        <f>COUNTIF(D5:D164,"School")</f>
        <v>40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N14" sqref="N14"/>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51" t="s">
        <v>67</v>
      </c>
      <c r="B1" s="251"/>
      <c r="C1" s="251"/>
      <c r="D1" s="251"/>
      <c r="E1" s="251"/>
      <c r="F1" s="252"/>
      <c r="G1" s="252"/>
      <c r="H1" s="252"/>
      <c r="I1" s="252"/>
      <c r="J1" s="252"/>
    </row>
    <row r="2" spans="1:11" ht="25.5">
      <c r="A2" s="253" t="s">
        <v>0</v>
      </c>
      <c r="B2" s="254"/>
      <c r="C2" s="255" t="str">
        <f>'Block at a Glance'!C2:D2</f>
        <v>ASSAM</v>
      </c>
      <c r="D2" s="256"/>
      <c r="E2" s="27" t="s">
        <v>1</v>
      </c>
      <c r="F2" s="257" t="str">
        <f>'Block at a Glance'!F2:I2</f>
        <v>DARRANG</v>
      </c>
      <c r="G2" s="258"/>
      <c r="H2" s="28" t="s">
        <v>28</v>
      </c>
      <c r="I2" s="257" t="str">
        <f>'Block at a Glance'!M2:M2</f>
        <v>KHARUPETIA</v>
      </c>
      <c r="J2" s="258"/>
    </row>
    <row r="3" spans="1:11" ht="28.5" customHeight="1">
      <c r="A3" s="262" t="s">
        <v>73</v>
      </c>
      <c r="B3" s="262"/>
      <c r="C3" s="262"/>
      <c r="D3" s="262"/>
      <c r="E3" s="262"/>
      <c r="F3" s="262"/>
      <c r="G3" s="262"/>
      <c r="H3" s="262"/>
      <c r="I3" s="262"/>
      <c r="J3" s="262"/>
    </row>
    <row r="4" spans="1:11">
      <c r="A4" s="261" t="s">
        <v>31</v>
      </c>
      <c r="B4" s="260" t="s">
        <v>32</v>
      </c>
      <c r="C4" s="259" t="s">
        <v>33</v>
      </c>
      <c r="D4" s="259" t="s">
        <v>40</v>
      </c>
      <c r="E4" s="259"/>
      <c r="F4" s="259"/>
      <c r="G4" s="259" t="s">
        <v>34</v>
      </c>
      <c r="H4" s="259" t="s">
        <v>41</v>
      </c>
      <c r="I4" s="259"/>
      <c r="J4" s="259"/>
    </row>
    <row r="5" spans="1:11" ht="22.5" customHeight="1">
      <c r="A5" s="261"/>
      <c r="B5" s="260"/>
      <c r="C5" s="259"/>
      <c r="D5" s="29" t="s">
        <v>9</v>
      </c>
      <c r="E5" s="29" t="s">
        <v>10</v>
      </c>
      <c r="F5" s="29" t="s">
        <v>11</v>
      </c>
      <c r="G5" s="259"/>
      <c r="H5" s="29" t="s">
        <v>9</v>
      </c>
      <c r="I5" s="29" t="s">
        <v>10</v>
      </c>
      <c r="J5" s="29" t="s">
        <v>11</v>
      </c>
    </row>
    <row r="6" spans="1:11" ht="22.5" customHeight="1">
      <c r="A6" s="47">
        <v>1</v>
      </c>
      <c r="B6" s="48">
        <v>43206</v>
      </c>
      <c r="C6" s="32">
        <f>COUNTIFS('April-19'!D$5:D$164,"Anganwadi")</f>
        <v>24</v>
      </c>
      <c r="D6" s="33">
        <f>SUMIF('April-19'!$D$5:$D$164,"Anganwadi",'April-19'!$G$5:$G$164)</f>
        <v>372</v>
      </c>
      <c r="E6" s="33">
        <f>SUMIF('April-19'!$D$5:$D$164,"Anganwadi",'April-19'!$H$5:$H$164)</f>
        <v>631</v>
      </c>
      <c r="F6" s="33">
        <f t="shared" ref="F6:F11" si="0">+D6+E6</f>
        <v>1003</v>
      </c>
      <c r="G6" s="32">
        <f>COUNTIF('April-19'!D5:D164,"School")</f>
        <v>36</v>
      </c>
      <c r="H6" s="33">
        <f>SUMIF('April-19'!$D$5:$D$164,"School",'April-19'!$G$5:$G$164)</f>
        <v>2533</v>
      </c>
      <c r="I6" s="33">
        <f>SUMIF('April-19'!$D$5:$D$164,"School",'April-19'!$H$5:$H$164)</f>
        <v>2525</v>
      </c>
      <c r="J6" s="33">
        <f t="shared" ref="J6:J11" si="1">+H6+I6</f>
        <v>5058</v>
      </c>
      <c r="K6" s="34"/>
    </row>
    <row r="7" spans="1:11" ht="22.5" customHeight="1">
      <c r="A7" s="30">
        <v>2</v>
      </c>
      <c r="B7" s="31">
        <v>43236</v>
      </c>
      <c r="C7" s="32">
        <f>COUNTIF('May-19'!D5:D164,"Anganwadi")</f>
        <v>25</v>
      </c>
      <c r="D7" s="33">
        <f>SUMIF('May-19'!$D$5:$D$164,"Anganwadi",'May-19'!$G$5:$G$164)</f>
        <v>890</v>
      </c>
      <c r="E7" s="33">
        <f>SUMIF('May-19'!$D$5:$D$164,"Anganwadi",'May-19'!$H$5:$H$164)</f>
        <v>1234</v>
      </c>
      <c r="F7" s="33">
        <f t="shared" si="0"/>
        <v>2124</v>
      </c>
      <c r="G7" s="32">
        <f>COUNTIF('May-19'!D5:D164,"School")</f>
        <v>47</v>
      </c>
      <c r="H7" s="33">
        <f>SUMIF('May-19'!$D$5:$D$164,"School",'May-19'!$G$5:$G$164)</f>
        <v>2807</v>
      </c>
      <c r="I7" s="33">
        <f>SUMIF('May-19'!$D$5:$D$164,"School",'May-19'!$H$5:$H$164)</f>
        <v>2914</v>
      </c>
      <c r="J7" s="33">
        <f t="shared" si="1"/>
        <v>5721</v>
      </c>
    </row>
    <row r="8" spans="1:11" ht="22.5" customHeight="1">
      <c r="A8" s="30">
        <v>3</v>
      </c>
      <c r="B8" s="31">
        <v>43267</v>
      </c>
      <c r="C8" s="32">
        <f>COUNTIF('Jun-19'!D5:D164,"Anganwadi")</f>
        <v>46</v>
      </c>
      <c r="D8" s="33">
        <f>SUMIF('Jun-19'!$D$5:$D$164,"Anganwadi",'Jun-19'!$G$5:$G$164)</f>
        <v>2219</v>
      </c>
      <c r="E8" s="33">
        <f>SUMIF('Jun-19'!$D$5:$D$164,"Anganwadi",'Jun-19'!$H$5:$H$164)</f>
        <v>2531</v>
      </c>
      <c r="F8" s="33">
        <f t="shared" si="0"/>
        <v>4750</v>
      </c>
      <c r="G8" s="32">
        <f>COUNTIF('Jun-19'!D5:D164,"School")</f>
        <v>24</v>
      </c>
      <c r="H8" s="33">
        <f>SUMIF('Jun-19'!$D$5:$D$164,"School",'Jun-19'!$G$5:$G$164)</f>
        <v>2343</v>
      </c>
      <c r="I8" s="33">
        <f>SUMIF('Jun-19'!$D$5:$D$164,"School",'Jun-19'!$H$5:$H$164)</f>
        <v>2759</v>
      </c>
      <c r="J8" s="33">
        <f t="shared" si="1"/>
        <v>5102</v>
      </c>
    </row>
    <row r="9" spans="1:11" ht="22.5" customHeight="1">
      <c r="A9" s="30">
        <v>4</v>
      </c>
      <c r="B9" s="31">
        <v>43297</v>
      </c>
      <c r="C9" s="32">
        <f>COUNTIF('July-19'!D5:D164,"Anganwadi")</f>
        <v>143</v>
      </c>
      <c r="D9" s="33">
        <f>SUMIF('July-19'!$D$5:$D$164,"Anganwadi",'July-19'!$G$5:$G$164)</f>
        <v>4944</v>
      </c>
      <c r="E9" s="33">
        <f>SUMIF('July-19'!$D$5:$D$164,"Anganwadi",'July-19'!$H$5:$H$164)</f>
        <v>7758</v>
      </c>
      <c r="F9" s="33">
        <f t="shared" si="0"/>
        <v>12702</v>
      </c>
      <c r="G9" s="32">
        <f>COUNTIF('July-19'!D5:D164,"School")</f>
        <v>0</v>
      </c>
      <c r="H9" s="33">
        <f>SUMIF('July-19'!$D$5:$D$164,"School",'July-19'!$G$5:$G$164)</f>
        <v>0</v>
      </c>
      <c r="I9" s="33">
        <f>SUMIF('July-19'!$D$5:$D$164,"School",'July-19'!$H$5:$H$164)</f>
        <v>0</v>
      </c>
      <c r="J9" s="33">
        <f t="shared" si="1"/>
        <v>0</v>
      </c>
    </row>
    <row r="10" spans="1:11" ht="22.5" customHeight="1">
      <c r="A10" s="30">
        <v>5</v>
      </c>
      <c r="B10" s="31">
        <v>43328</v>
      </c>
      <c r="C10" s="32">
        <f>COUNTIF('Aug-19'!D5:D164,"Anganwadi")</f>
        <v>44</v>
      </c>
      <c r="D10" s="33">
        <f>SUMIF('Aug-19'!$D$5:$D$164,"Anganwadi",'Aug-19'!$G$5:$G$164)</f>
        <v>2014</v>
      </c>
      <c r="E10" s="33">
        <f>SUMIF('Aug-19'!$D$5:$D$164,"Anganwadi",'Aug-19'!$H$5:$H$164)</f>
        <v>2434</v>
      </c>
      <c r="F10" s="33">
        <f t="shared" si="0"/>
        <v>4448</v>
      </c>
      <c r="G10" s="32">
        <f>COUNTIF('Aug-19'!D5:D164,"School")</f>
        <v>29</v>
      </c>
      <c r="H10" s="33">
        <f>SUMIF('Aug-19'!$D$5:$D$164,"School",'Aug-19'!$G$5:$G$164)</f>
        <v>2402</v>
      </c>
      <c r="I10" s="33">
        <f>SUMIF('Aug-19'!$D$5:$D$164,"School",'Aug-19'!$H$5:$H$164)</f>
        <v>2776</v>
      </c>
      <c r="J10" s="33">
        <f t="shared" si="1"/>
        <v>5178</v>
      </c>
    </row>
    <row r="11" spans="1:11" ht="22.5" customHeight="1">
      <c r="A11" s="30">
        <v>6</v>
      </c>
      <c r="B11" s="31">
        <v>43359</v>
      </c>
      <c r="C11" s="32">
        <f>COUNTIF('Sep-19'!D5:D164,"Anganwadi")</f>
        <v>29</v>
      </c>
      <c r="D11" s="33">
        <f>SUMIF('Sep-19'!$D$5:$D$164,"Anganwadi",'Sep-19'!$G$5:$G$164)</f>
        <v>1078</v>
      </c>
      <c r="E11" s="33">
        <f>SUMIF('Sep-19'!$D$5:$D$164,"Anganwadi",'Sep-19'!$H$5:$H$164)</f>
        <v>1630</v>
      </c>
      <c r="F11" s="33">
        <f t="shared" si="0"/>
        <v>2708</v>
      </c>
      <c r="G11" s="32">
        <f>COUNTIF('Sep-19'!D5:D164,"School")</f>
        <v>40</v>
      </c>
      <c r="H11" s="33">
        <f>SUMIF('Sep-19'!$D$5:$D$164,"School",'Sep-19'!$G$5:$G$164)</f>
        <v>2804</v>
      </c>
      <c r="I11" s="33">
        <f>SUMIF('Sep-19'!$D$5:$D$164,"School",'Sep-19'!$H$5:$H$164)</f>
        <v>2860</v>
      </c>
      <c r="J11" s="33">
        <f t="shared" si="1"/>
        <v>5664</v>
      </c>
    </row>
    <row r="12" spans="1:11" ht="19.5" customHeight="1">
      <c r="A12" s="250" t="s">
        <v>42</v>
      </c>
      <c r="B12" s="250"/>
      <c r="C12" s="35">
        <f>SUM(C6:C11)</f>
        <v>311</v>
      </c>
      <c r="D12" s="35">
        <f t="shared" ref="D12:J12" si="2">SUM(D6:D11)</f>
        <v>11517</v>
      </c>
      <c r="E12" s="35">
        <f t="shared" si="2"/>
        <v>16218</v>
      </c>
      <c r="F12" s="35">
        <f t="shared" si="2"/>
        <v>27735</v>
      </c>
      <c r="G12" s="35">
        <f t="shared" si="2"/>
        <v>176</v>
      </c>
      <c r="H12" s="35">
        <f t="shared" si="2"/>
        <v>12889</v>
      </c>
      <c r="I12" s="35">
        <f t="shared" si="2"/>
        <v>13834</v>
      </c>
      <c r="J12" s="35">
        <f t="shared" si="2"/>
        <v>26723</v>
      </c>
    </row>
    <row r="14" spans="1:11">
      <c r="A14" s="245" t="s">
        <v>74</v>
      </c>
      <c r="B14" s="245"/>
      <c r="C14" s="245"/>
      <c r="D14" s="245"/>
      <c r="E14" s="245"/>
      <c r="F14" s="245"/>
    </row>
    <row r="15" spans="1:11" ht="82.5">
      <c r="A15" s="45" t="s">
        <v>31</v>
      </c>
      <c r="B15" s="44" t="s">
        <v>32</v>
      </c>
      <c r="C15" s="49" t="s">
        <v>71</v>
      </c>
      <c r="D15" s="43" t="s">
        <v>33</v>
      </c>
      <c r="E15" s="43" t="s">
        <v>34</v>
      </c>
      <c r="F15" s="43" t="s">
        <v>72</v>
      </c>
    </row>
    <row r="16" spans="1:11">
      <c r="A16" s="248">
        <v>1</v>
      </c>
      <c r="B16" s="246">
        <v>43206</v>
      </c>
      <c r="C16" s="50" t="s">
        <v>69</v>
      </c>
      <c r="D16" s="32">
        <f>COUNTIFS('April-19'!B$5:B$164,"Team 1",'April-19'!D$5:D$164,"Anganwadi")</f>
        <v>11</v>
      </c>
      <c r="E16" s="32">
        <f>COUNTIFS('April-19'!B$5:B$164,"Team 1",'April-19'!D$5:D$164,"School")</f>
        <v>18</v>
      </c>
      <c r="F16" s="33">
        <f>SUMIF('April-19'!$B$5:$B$164,"Team 1",'April-19'!$I$5:$I$164)</f>
        <v>3445</v>
      </c>
    </row>
    <row r="17" spans="1:6">
      <c r="A17" s="249"/>
      <c r="B17" s="247"/>
      <c r="C17" s="50" t="s">
        <v>70</v>
      </c>
      <c r="D17" s="32">
        <f>COUNTIFS('April-19'!B$5:B$164,"Team 2",'April-19'!D$5:D$164,"Anganwadi")</f>
        <v>13</v>
      </c>
      <c r="E17" s="32">
        <f>COUNTIFS('April-19'!B$5:B$164,"Team 2",'April-19'!D$5:D$164,"School")</f>
        <v>18</v>
      </c>
      <c r="F17" s="33">
        <f>SUMIF('April-19'!$B$5:$B$164,"Team 2",'April-19'!$I$5:$I$164)</f>
        <v>2733</v>
      </c>
    </row>
    <row r="18" spans="1:6">
      <c r="A18" s="248">
        <v>2</v>
      </c>
      <c r="B18" s="246">
        <v>43236</v>
      </c>
      <c r="C18" s="50" t="s">
        <v>69</v>
      </c>
      <c r="D18" s="32">
        <f>COUNTIFS('May-19'!B$5:B$164,"Team 1",'May-19'!D$5:D$164,"Anganwadi")</f>
        <v>12</v>
      </c>
      <c r="E18" s="32">
        <f>COUNTIFS('May-19'!B$5:B$164,"Team 1",'May-19'!D$5:D$164,"School")</f>
        <v>24</v>
      </c>
      <c r="F18" s="33">
        <f>SUMIF('May-19'!$B$5:$B$164,"Team 1",'May-19'!$I$5:$I$164)</f>
        <v>4093</v>
      </c>
    </row>
    <row r="19" spans="1:6">
      <c r="A19" s="249"/>
      <c r="B19" s="247"/>
      <c r="C19" s="50" t="s">
        <v>70</v>
      </c>
      <c r="D19" s="32">
        <f>COUNTIFS('May-19'!B$5:B$164,"Team 2",'May-19'!D$5:D$164,"Anganwadi")</f>
        <v>13</v>
      </c>
      <c r="E19" s="32">
        <f>COUNTIFS('May-19'!B$5:B$164,"Team 2",'May-19'!D$5:D$164,"School")</f>
        <v>23</v>
      </c>
      <c r="F19" s="33">
        <f>SUMIF('May-19'!$B$5:$B$164,"Team 2",'May-19'!$I$5:$I$164)</f>
        <v>3752</v>
      </c>
    </row>
    <row r="20" spans="1:6">
      <c r="A20" s="248">
        <v>3</v>
      </c>
      <c r="B20" s="246">
        <v>43267</v>
      </c>
      <c r="C20" s="50" t="s">
        <v>69</v>
      </c>
      <c r="D20" s="32">
        <f>COUNTIFS('Jun-19'!B$5:B$164,"Team 1",'Jun-19'!D$5:D$164,"Anganwadi")</f>
        <v>21</v>
      </c>
      <c r="E20" s="32">
        <f>COUNTIFS('Jun-19'!B$5:B$164,"Team 1",'Jun-19'!D$5:D$164,"School")</f>
        <v>13</v>
      </c>
      <c r="F20" s="33">
        <f>SUMIF('Jun-19'!$B$5:$B$164,"Team 1",'Jun-19'!$I$5:$I$164)</f>
        <v>5012</v>
      </c>
    </row>
    <row r="21" spans="1:6">
      <c r="A21" s="249"/>
      <c r="B21" s="247"/>
      <c r="C21" s="50" t="s">
        <v>70</v>
      </c>
      <c r="D21" s="32">
        <f>COUNTIFS('Jun-19'!B$5:B$164,"Team 2",'Jun-19'!D$5:D$164,"Anganwadi")</f>
        <v>25</v>
      </c>
      <c r="E21" s="32">
        <f>COUNTIFS('Jun-19'!B$5:B$164,"Team 2",'Jun-19'!D$5:D$164,"School")</f>
        <v>11</v>
      </c>
      <c r="F21" s="33">
        <f>SUMIF('Jun-19'!$B$5:$B$164,"Team 2",'Jun-19'!$I$5:$I$164)</f>
        <v>4840</v>
      </c>
    </row>
    <row r="22" spans="1:6">
      <c r="A22" s="248">
        <v>4</v>
      </c>
      <c r="B22" s="246">
        <v>43297</v>
      </c>
      <c r="C22" s="50" t="s">
        <v>69</v>
      </c>
      <c r="D22" s="32">
        <f>COUNTIFS('July-19'!B$5:B$164,"Team 1",'July-19'!D$5:D$164,"Anganwadi")</f>
        <v>76</v>
      </c>
      <c r="E22" s="32">
        <f>COUNTIFS('July-19'!B$5:B$164,"Team 1",'July-19'!D$5:D$164,"School")</f>
        <v>0</v>
      </c>
      <c r="F22" s="33">
        <f>SUMIF('July-19'!$B$5:$B$164,"Team 1",'July-19'!$I$5:$I$164)</f>
        <v>6750</v>
      </c>
    </row>
    <row r="23" spans="1:6">
      <c r="A23" s="249"/>
      <c r="B23" s="247"/>
      <c r="C23" s="50" t="s">
        <v>70</v>
      </c>
      <c r="D23" s="32">
        <f>COUNTIFS('July-19'!B$5:B$164,"Team 2",'July-19'!D$5:D$164,"Anganwadi")</f>
        <v>67</v>
      </c>
      <c r="E23" s="32">
        <f>COUNTIFS('July-19'!B$5:B$164,"Team 2",'July-19'!D$5:D$164,"School")</f>
        <v>0</v>
      </c>
      <c r="F23" s="33">
        <f>SUMIF('July-19'!$B$5:$B$164,"Team 2",'July-19'!$I$5:$I$164)</f>
        <v>5952</v>
      </c>
    </row>
    <row r="24" spans="1:6">
      <c r="A24" s="248">
        <v>5</v>
      </c>
      <c r="B24" s="246">
        <v>43328</v>
      </c>
      <c r="C24" s="50" t="s">
        <v>69</v>
      </c>
      <c r="D24" s="32">
        <f>COUNTIFS('Aug-19'!B$5:B$164,"Team 1",'Aug-19'!D$5:D$164,"Anganwadi")</f>
        <v>17</v>
      </c>
      <c r="E24" s="32">
        <f>COUNTIFS('Aug-19'!B$5:B$164,"Team 1",'Aug-19'!D$5:D$164,"School")</f>
        <v>15</v>
      </c>
      <c r="F24" s="33">
        <f>SUMIF('Aug-19'!$B$5:$B$164,"Team 1",'Aug-19'!$I$5:$I$164)</f>
        <v>4473</v>
      </c>
    </row>
    <row r="25" spans="1:6">
      <c r="A25" s="249"/>
      <c r="B25" s="247"/>
      <c r="C25" s="50" t="s">
        <v>70</v>
      </c>
      <c r="D25" s="32">
        <f>COUNTIFS('Aug-19'!B$5:B$164,"Team 2",'Aug-19'!D$5:D$164,"Anganwadi")</f>
        <v>27</v>
      </c>
      <c r="E25" s="32">
        <f>COUNTIFS('Aug-19'!B$5:B$164,"Team 2",'Aug-19'!D$5:D$164,"School")</f>
        <v>14</v>
      </c>
      <c r="F25" s="33">
        <f>SUMIF('Aug-19'!$B$5:$B$164,"Team 2",'Aug-19'!$I$5:$I$164)</f>
        <v>5153</v>
      </c>
    </row>
    <row r="26" spans="1:6">
      <c r="A26" s="248">
        <v>6</v>
      </c>
      <c r="B26" s="246">
        <v>43359</v>
      </c>
      <c r="C26" s="50" t="s">
        <v>69</v>
      </c>
      <c r="D26" s="32">
        <f>COUNTIFS('Sep-19'!B$5:B$164,"Team 1",'Sep-19'!D$5:D$164,"Anganwadi")</f>
        <v>16</v>
      </c>
      <c r="E26" s="32">
        <f>COUNTIFS('Sep-19'!B$5:B$164,"Team 1",'Sep-19'!D$5:D$164,"School")</f>
        <v>20</v>
      </c>
      <c r="F26" s="33">
        <f>SUMIF('Sep-19'!$B$5:$B$164,"Team 1",'Sep-19'!$I$5:$I$164)</f>
        <v>4004</v>
      </c>
    </row>
    <row r="27" spans="1:6">
      <c r="A27" s="249"/>
      <c r="B27" s="247"/>
      <c r="C27" s="50" t="s">
        <v>70</v>
      </c>
      <c r="D27" s="32">
        <f>COUNTIFS('Sep-19'!B$5:B$164,"Team 2",'Sep-19'!D$5:D$164,"Anganwadi")</f>
        <v>13</v>
      </c>
      <c r="E27" s="32">
        <f>COUNTIFS('Sep-19'!B$5:B$164,"Team 2",'Sep-19'!D$5:D$164,"School")</f>
        <v>20</v>
      </c>
      <c r="F27" s="33">
        <f>SUMIF('Sep-19'!$B$5:$B$164,"Team 2",'Sep-19'!$I$5:$I$164)</f>
        <v>4368</v>
      </c>
    </row>
    <row r="28" spans="1:6">
      <c r="A28" s="42" t="s">
        <v>42</v>
      </c>
      <c r="B28" s="42"/>
      <c r="C28" s="42"/>
      <c r="D28" s="42">
        <f>SUM(D16:D27)</f>
        <v>311</v>
      </c>
      <c r="E28" s="42">
        <f>SUM(E16:E27)</f>
        <v>176</v>
      </c>
      <c r="F28" s="42">
        <f>SUM(F16:F27)</f>
        <v>54575</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July-19</vt:lpstr>
      <vt:lpstr>Aug-19</vt:lpstr>
      <vt:lpstr>Sep-19</vt:lpstr>
      <vt:lpstr>Summary Sheet</vt:lpstr>
      <vt:lpstr>'April-19'!Print_Titles</vt:lpstr>
      <vt:lpstr>'Aug-19'!Print_Titles</vt:lpstr>
      <vt:lpstr>'July-19'!Print_Titles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2019-05-04T10:50:23Z</dcterms:modified>
</cp:coreProperties>
</file>