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6"/>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iterateDelta="1E-4"/>
</workbook>
</file>

<file path=xl/calcChain.xml><?xml version="1.0" encoding="utf-8"?>
<calcChain xmlns="http://schemas.openxmlformats.org/spreadsheetml/2006/main">
  <c r="I80" i="21"/>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92" i="20"/>
  <c r="I91"/>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3"/>
  <c r="I42"/>
  <c r="I41"/>
  <c r="I40"/>
  <c r="I39"/>
  <c r="I38"/>
  <c r="I37"/>
  <c r="I36"/>
  <c r="I35"/>
  <c r="I34"/>
  <c r="I33"/>
  <c r="I32"/>
  <c r="I31"/>
  <c r="I30"/>
  <c r="I29"/>
  <c r="I28"/>
  <c r="I27"/>
  <c r="I26"/>
  <c r="I25"/>
  <c r="I24"/>
  <c r="I23"/>
  <c r="I22"/>
  <c r="I21"/>
  <c r="I20"/>
  <c r="I19"/>
  <c r="I18"/>
  <c r="I17"/>
  <c r="I16"/>
  <c r="I15"/>
  <c r="I14"/>
  <c r="I12"/>
  <c r="I11"/>
  <c r="I10"/>
  <c r="I9"/>
  <c r="I8"/>
  <c r="I7"/>
  <c r="I6"/>
  <c r="I5"/>
  <c r="I74" i="19"/>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89" i="18"/>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1"/>
  <c r="I40"/>
  <c r="I39"/>
  <c r="I38"/>
  <c r="I37"/>
  <c r="I36"/>
  <c r="I35"/>
  <c r="I34"/>
  <c r="I33"/>
  <c r="I32"/>
  <c r="I31"/>
  <c r="I30"/>
  <c r="I29"/>
  <c r="I28"/>
  <c r="I27"/>
  <c r="I26"/>
  <c r="I25"/>
  <c r="I24"/>
  <c r="I23"/>
  <c r="I22"/>
  <c r="I21"/>
  <c r="I20"/>
  <c r="I19"/>
  <c r="I18"/>
  <c r="I17"/>
  <c r="I16"/>
  <c r="I15"/>
  <c r="I14"/>
  <c r="I13"/>
  <c r="I12"/>
  <c r="I11"/>
  <c r="I10"/>
  <c r="I9"/>
  <c r="I8"/>
  <c r="I7"/>
  <c r="I6"/>
  <c r="I5"/>
  <c r="I95" i="17"/>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J5"/>
  <c r="I114" i="20"/>
  <c r="I113"/>
  <c r="I112"/>
  <c r="I111"/>
  <c r="I110"/>
  <c r="I109"/>
  <c r="I108"/>
  <c r="I107"/>
  <c r="I106"/>
  <c r="I105"/>
  <c r="I104"/>
  <c r="I103"/>
  <c r="I102"/>
  <c r="I101"/>
  <c r="I100"/>
  <c r="I99"/>
  <c r="I98"/>
  <c r="I97"/>
  <c r="I96"/>
  <c r="I95"/>
  <c r="I94"/>
  <c r="I93"/>
  <c r="I90" l="1"/>
  <c r="I89"/>
  <c r="I81" i="19"/>
  <c r="I80"/>
  <c r="I79"/>
  <c r="I78"/>
  <c r="I77"/>
  <c r="I76"/>
  <c r="I75"/>
  <c r="I103" i="18"/>
  <c r="I102"/>
  <c r="I101"/>
  <c r="I100"/>
  <c r="I99"/>
  <c r="I98"/>
  <c r="I97"/>
  <c r="I96"/>
  <c r="I95"/>
  <c r="I94"/>
  <c r="I93"/>
  <c r="I92"/>
  <c r="I91"/>
  <c r="I90"/>
  <c r="I92" i="5"/>
  <c r="I93"/>
  <c r="I94"/>
  <c r="I95"/>
  <c r="I96"/>
  <c r="I97"/>
  <c r="I98"/>
  <c r="I99"/>
  <c r="I100"/>
  <c r="I101"/>
  <c r="I102"/>
  <c r="I103"/>
  <c r="I104"/>
  <c r="I105"/>
  <c r="I106"/>
  <c r="I107"/>
  <c r="I108"/>
  <c r="I109"/>
  <c r="I110"/>
  <c r="I111"/>
  <c r="I112"/>
  <c r="I113"/>
  <c r="I114"/>
  <c r="I115"/>
  <c r="I116"/>
  <c r="I117"/>
  <c r="I118"/>
  <c r="I119"/>
  <c r="I120"/>
  <c r="I121"/>
  <c r="I122"/>
  <c r="I123"/>
  <c r="I124"/>
  <c r="F18" i="11" l="1"/>
  <c r="E27"/>
  <c r="D27"/>
  <c r="E26"/>
  <c r="D26"/>
  <c r="E25"/>
  <c r="D25"/>
  <c r="E24"/>
  <c r="D24"/>
  <c r="E23"/>
  <c r="D23"/>
  <c r="E22"/>
  <c r="D22"/>
  <c r="E21"/>
  <c r="D21"/>
  <c r="E20"/>
  <c r="D20"/>
  <c r="E19"/>
  <c r="D19"/>
  <c r="E18"/>
  <c r="D18"/>
  <c r="F17"/>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F23" i="11" s="1"/>
  <c r="I164" i="19"/>
  <c r="F22" i="11" s="1"/>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F20" i="11" s="1"/>
  <c r="I163" i="18"/>
  <c r="F21" i="11" s="1"/>
  <c r="I164" i="18"/>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F19" i="11" s="1"/>
  <c r="I163" i="17"/>
  <c r="I164"/>
  <c r="I160" i="5"/>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F27" i="11" s="1"/>
  <c r="I163" i="21"/>
  <c r="F26" i="11" s="1"/>
  <c r="I122" i="21"/>
  <c r="I121"/>
  <c r="I120"/>
  <c r="I119"/>
  <c r="I118"/>
  <c r="I117"/>
  <c r="I116"/>
  <c r="I115"/>
  <c r="I114"/>
  <c r="I113"/>
  <c r="I112"/>
  <c r="I111"/>
  <c r="I110"/>
  <c r="I109"/>
  <c r="I108"/>
  <c r="I107"/>
  <c r="I106"/>
  <c r="I105"/>
  <c r="I104"/>
  <c r="I103"/>
  <c r="I102"/>
  <c r="I101"/>
  <c r="I100"/>
  <c r="I99"/>
  <c r="I98"/>
  <c r="I97"/>
  <c r="I96"/>
  <c r="I95"/>
  <c r="D167" i="20"/>
  <c r="D166"/>
  <c r="H165"/>
  <c r="G165"/>
  <c r="C165"/>
  <c r="I164"/>
  <c r="F25" i="11" s="1"/>
  <c r="I163" i="20"/>
  <c r="F24" i="11" s="1"/>
  <c r="I122" i="20"/>
  <c r="I121"/>
  <c r="I120"/>
  <c r="I119"/>
  <c r="I118"/>
  <c r="I117"/>
  <c r="I116"/>
  <c r="I115"/>
  <c r="D167" i="19"/>
  <c r="D166"/>
  <c r="H165"/>
  <c r="G165"/>
  <c r="C165"/>
  <c r="I122"/>
  <c r="I121"/>
  <c r="I120"/>
  <c r="I119"/>
  <c r="I118"/>
  <c r="I117"/>
  <c r="I116"/>
  <c r="I115"/>
  <c r="I114"/>
  <c r="I113"/>
  <c r="I112"/>
  <c r="I111"/>
  <c r="I110"/>
  <c r="I109"/>
  <c r="I108"/>
  <c r="I107"/>
  <c r="I106"/>
  <c r="I105"/>
  <c r="I104"/>
  <c r="I103"/>
  <c r="I102"/>
  <c r="I101"/>
  <c r="I100"/>
  <c r="I99"/>
  <c r="I98"/>
  <c r="I97"/>
  <c r="I96"/>
  <c r="I95"/>
  <c r="I94"/>
  <c r="D167" i="18"/>
  <c r="D166"/>
  <c r="H165"/>
  <c r="G165"/>
  <c r="C165"/>
  <c r="I122"/>
  <c r="I121"/>
  <c r="I120"/>
  <c r="I119"/>
  <c r="I118"/>
  <c r="I117"/>
  <c r="I116"/>
  <c r="I115"/>
  <c r="I114"/>
  <c r="I113"/>
  <c r="I112"/>
  <c r="I111"/>
  <c r="I110"/>
  <c r="I109"/>
  <c r="I108"/>
  <c r="I107"/>
  <c r="I106"/>
  <c r="I105"/>
  <c r="I104"/>
  <c r="D167" i="17"/>
  <c r="D166"/>
  <c r="H165"/>
  <c r="G165"/>
  <c r="C165"/>
  <c r="I122"/>
  <c r="I121"/>
  <c r="I120"/>
  <c r="I119"/>
  <c r="I118"/>
  <c r="I117"/>
  <c r="I116"/>
  <c r="I115"/>
  <c r="I114"/>
  <c r="I113"/>
  <c r="I112"/>
  <c r="I111"/>
  <c r="I110"/>
  <c r="I109"/>
  <c r="I108"/>
  <c r="I107"/>
  <c r="I106"/>
  <c r="I105"/>
  <c r="I104"/>
  <c r="I103"/>
  <c r="I102"/>
  <c r="I101"/>
  <c r="I100"/>
  <c r="C2" i="11"/>
  <c r="I2"/>
  <c r="F2"/>
  <c r="I165" i="20" l="1"/>
  <c r="I165" i="17"/>
  <c r="I165" i="21"/>
  <c r="I165" i="19"/>
  <c r="I165" i="18"/>
  <c r="H12" i="11"/>
  <c r="G12"/>
  <c r="D12"/>
  <c r="E12"/>
  <c r="I12"/>
  <c r="F11"/>
  <c r="J11"/>
  <c r="J10"/>
  <c r="F10"/>
  <c r="F9"/>
  <c r="J9"/>
  <c r="F8"/>
  <c r="J8"/>
  <c r="J7"/>
  <c r="F7"/>
  <c r="F6"/>
  <c r="J6"/>
  <c r="F16"/>
  <c r="F28" s="1"/>
  <c r="C12" l="1"/>
  <c r="I165" i="5"/>
  <c r="F12" i="11"/>
  <c r="J12"/>
</calcChain>
</file>

<file path=xl/sharedStrings.xml><?xml version="1.0" encoding="utf-8"?>
<sst xmlns="http://schemas.openxmlformats.org/spreadsheetml/2006/main" count="4655" uniqueCount="768">
  <si>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</si>
  <si>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</si>
  <si>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</si>
  <si>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</si>
  <si>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</si>
  <si>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</si>
  <si>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</si>
  <si>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</si>
  <si>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</si>
  <si>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</si>
  <si>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</si>
  <si>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</si>
  <si>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</si>
  <si>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</si>
  <si>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</si>
  <si>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</si>
  <si>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</si>
  <si>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</si>
  <si>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</si>
  <si>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</si>
  <si>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</si>
  <si>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</si>
  <si>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</si>
  <si>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</si>
  <si>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</si>
  <si>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</si>
  <si>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</si>
  <si>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</si>
  <si>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</si>
  <si>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</si>
  <si>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</si>
  <si>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</si>
  <si>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</si>
  <si>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</si>
  <si>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</si>
  <si>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</si>
  <si>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</si>
  <si>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</si>
  <si>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</si>
  <si>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</si>
  <si>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</si>
  <si>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</si>
  <si>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</si>
  <si>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</si>
  <si>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</si>
  <si>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</si>
  <si>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</si>
  <si>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</si>
  <si>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</si>
  <si>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</si>
  <si>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</si>
  <si>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</si>
  <si>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</si>
  <si>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</si>
  <si>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</si>
  <si>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</si>
  <si>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</si>
  <si>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</si>
  <si>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</si>
  <si>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</si>
  <si>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</si>
  <si>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</si>
  <si>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</si>
  <si>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</si>
  <si>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</si>
  <si>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t>MICRO PLAN FORMAT
NATIONAL HEALTH MISSION-Rashtriya Bal Swasthya Karyakram (RBSK)
ACTION  PLAN OF YEAR - 2016-17</t>
  </si>
  <si>
    <r>
      <rPr>
        <b/>
        <sz val="11"/>
        <color theme="1"/>
        <rFont val="Arial Narrow"/>
        <family val="2"/>
      </rPr>
      <t>MICRO PLAN FORMAT</t>
    </r>
    <r>
      <rPr>
        <b/>
        <sz val="10"/>
        <color theme="1"/>
        <rFont val="Arial Narrow"/>
        <family val="2"/>
      </rPr>
      <t xml:space="preserve">
NATIONAL HEALTH MISSION-Rashtriya Bal Swasthya Karyakram (RBSK)
ACTION  PLAN OF YEAR - 2016-17</t>
    </r>
  </si>
  <si>
    <r>
      <rPr>
        <b/>
        <sz val="11"/>
        <color theme="1"/>
        <rFont val="Arial Narrow"/>
        <family val="2"/>
      </rPr>
      <t>MICRO PLAN FORMAT</t>
    </r>
    <r>
      <rPr>
        <b/>
        <sz val="10"/>
        <color theme="1"/>
        <rFont val="Arial Narrow"/>
        <family val="2"/>
      </rPr>
      <t xml:space="preserve">
NATIONAL HEALTH MISSION-Rashtriya Bal Swasthya Karyakram (RBSK)
ACTION  PLAN OF YEAR -2016-17</t>
    </r>
  </si>
  <si>
    <r>
      <rPr>
        <b/>
        <sz val="11"/>
        <color theme="1"/>
        <rFont val="Arial Narrow"/>
        <family val="2"/>
      </rPr>
      <t>MICRO PLAN FORMAT
NATIONAL HEALTH MISSION-Rashtriya Bal Swasthya Karyakram (RBSK)</t>
    </r>
    <r>
      <rPr>
        <b/>
        <sz val="10"/>
        <color theme="1"/>
        <rFont val="Arial Narrow"/>
        <family val="2"/>
      </rPr>
      <t xml:space="preserve">
ACTION  PLAN OF YEAR - 2016-17</t>
    </r>
  </si>
  <si>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</si>
  <si>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</si>
  <si>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</si>
  <si>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</si>
  <si>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</si>
  <si>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</si>
  <si>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</si>
  <si>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Bagkhal Pt III</t>
  </si>
  <si>
    <t>BAGKHAL S/C</t>
  </si>
  <si>
    <t>JOYONTI SINGHA</t>
  </si>
  <si>
    <t>LUNHEM HMAR</t>
  </si>
  <si>
    <t>Friday</t>
  </si>
  <si>
    <t>Bagkhal South</t>
  </si>
  <si>
    <t>MINARA BEGUM</t>
  </si>
  <si>
    <t>Monkhush &amp; Lakhipur 1104 No. L.P. School</t>
  </si>
  <si>
    <t>DAKSHIN FULERTAL S/C</t>
  </si>
  <si>
    <t>LALRINSANGI</t>
  </si>
  <si>
    <t>SEWLI  ACHARJEE</t>
  </si>
  <si>
    <t>NIL</t>
  </si>
  <si>
    <t>Alnee T.E</t>
  </si>
  <si>
    <t>NARAIDHAR T.E</t>
  </si>
  <si>
    <t>MERRY LALSINGPUI</t>
  </si>
  <si>
    <t>MONI NUNIA</t>
  </si>
  <si>
    <t>Lakhipur Kalimandir Area</t>
  </si>
  <si>
    <t>LAKHIPUR PHC</t>
  </si>
  <si>
    <t>APARNA PAUL</t>
  </si>
  <si>
    <t>SABITA KARMAKAR</t>
  </si>
  <si>
    <t>Saturday</t>
  </si>
  <si>
    <t>Nayagram West - II</t>
  </si>
  <si>
    <t>HASHINA BEGUM LASKAR</t>
  </si>
  <si>
    <t>Nayagram - III</t>
  </si>
  <si>
    <t>MAYARUN NESSA</t>
  </si>
  <si>
    <t>Monday</t>
  </si>
  <si>
    <t>LP</t>
  </si>
  <si>
    <t>SRIBAR S/C</t>
  </si>
  <si>
    <t>MOTIRANI SINGHA</t>
  </si>
  <si>
    <t>GOSSAINAGAR S/C</t>
  </si>
  <si>
    <t>O.RENU DEVI</t>
  </si>
  <si>
    <t>Kaptanpur  Horijan Bosti</t>
  </si>
  <si>
    <t>TILKA S/C</t>
  </si>
  <si>
    <t>JOYITA NAG</t>
  </si>
  <si>
    <t>PRIYOLOTA MURA</t>
  </si>
  <si>
    <t>Mirpur</t>
  </si>
  <si>
    <t>Lalpani Pt I</t>
  </si>
  <si>
    <t>UTTAR LALPANI S/C</t>
  </si>
  <si>
    <t>KH. TONDONBI SINGHA</t>
  </si>
  <si>
    <t>ANUWARA BEGUM</t>
  </si>
  <si>
    <t>Thursday</t>
  </si>
  <si>
    <t>Labacpar - III, Pailapool</t>
  </si>
  <si>
    <t>PAILAPOOL M.S/C</t>
  </si>
  <si>
    <t>A.G.LALRAMMAWI</t>
  </si>
  <si>
    <t>ARCHANA SHAU</t>
  </si>
  <si>
    <t xml:space="preserve">Labacpar - III </t>
  </si>
  <si>
    <t>JHARNA NAG</t>
  </si>
  <si>
    <t>Lalong - I, West</t>
  </si>
  <si>
    <t>LALLANGPAR S/C</t>
  </si>
  <si>
    <t>TH.ROMITA DEVI</t>
  </si>
  <si>
    <t>DANABATI DEVI</t>
  </si>
  <si>
    <t>Lalang - I, Konthagram, West</t>
  </si>
  <si>
    <t>SUNITA RABIDAS</t>
  </si>
  <si>
    <t>Lalang - II, North</t>
  </si>
  <si>
    <t>RIMAWI HMAR</t>
  </si>
  <si>
    <t>Lalang - II, South</t>
  </si>
  <si>
    <t>BELA KANU</t>
  </si>
  <si>
    <t>Lalang - III, Rajargram</t>
  </si>
  <si>
    <t>SUBASHINI DEVI</t>
  </si>
  <si>
    <t>Cjandikhal Forest Villages Khangtun</t>
  </si>
  <si>
    <t>UN COVERED AREA</t>
  </si>
  <si>
    <t>REMROUTMANSI HMAR</t>
  </si>
  <si>
    <t>Bagkhal Forest Village</t>
  </si>
  <si>
    <t>ANGURI NAMOSUDRA</t>
  </si>
  <si>
    <t>Dokhin Fulertal, Sonbary</t>
  </si>
  <si>
    <t xml:space="preserve">DAKSHIN FULERTAL </t>
  </si>
  <si>
    <t>TLANGMAWI HMAR</t>
  </si>
  <si>
    <t>Kapakhal East</t>
  </si>
  <si>
    <t>LALSHUMKIM HMAR</t>
  </si>
  <si>
    <t>Saisel Lobonkhal Punjee</t>
  </si>
  <si>
    <t>ROHNEM HMAR</t>
  </si>
  <si>
    <t>Nearigram Pt - II, North</t>
  </si>
  <si>
    <t>NEAIRGRAM S/C</t>
  </si>
  <si>
    <t>LATIBUN NESSA LASKAR</t>
  </si>
  <si>
    <t>RENU BEGUM LASKAR</t>
  </si>
  <si>
    <t>Nearigram Pt - I, Middle</t>
  </si>
  <si>
    <t>NEPRUN NESSA</t>
  </si>
  <si>
    <t>Nearigram Pt - II, South</t>
  </si>
  <si>
    <t>RAHANA BEGUM LASKAR</t>
  </si>
  <si>
    <t>Tuesday</t>
  </si>
  <si>
    <t>Gangapur South Das Para</t>
  </si>
  <si>
    <t>GANGAPUR S/C</t>
  </si>
  <si>
    <t>SHAKI BEGUM LASKAR</t>
  </si>
  <si>
    <t>SANGITA DAS</t>
  </si>
  <si>
    <t>Gangapur Main</t>
  </si>
  <si>
    <t>BABINI RABI DAS</t>
  </si>
  <si>
    <t>Kasipur Borgram - II</t>
  </si>
  <si>
    <t>KASHIPUR S.C</t>
  </si>
  <si>
    <t>SOMA DEB</t>
  </si>
  <si>
    <t>TABARUN BEGUM LASKAR</t>
  </si>
  <si>
    <t xml:space="preserve">LakhipurPurnagram  West - III                                                                                                                                                                                                                                                                                                                                                                                                                                                                                                                 </t>
  </si>
  <si>
    <t>RINA BALA DAS</t>
  </si>
  <si>
    <t>Wednesday</t>
  </si>
  <si>
    <t>Niz Lakhipur - I, East</t>
  </si>
  <si>
    <t>NAZIMA BEGUM LASKAR</t>
  </si>
  <si>
    <t>Niz Lakhipur - I</t>
  </si>
  <si>
    <t>LAKHI RANI DAS</t>
  </si>
  <si>
    <t>Boglapar</t>
  </si>
  <si>
    <t>MOTIRANI SINGH</t>
  </si>
  <si>
    <t>SANAREI BIBI</t>
  </si>
  <si>
    <t>Khunjabasti Near Khuli Masjid</t>
  </si>
  <si>
    <t>NIVA RANI SINGHA</t>
  </si>
  <si>
    <t>Lakhicherra - I</t>
  </si>
  <si>
    <t>LAKHINAGAR S/C</t>
  </si>
  <si>
    <t>GAIPUI THANGMAI</t>
  </si>
  <si>
    <t>SUMITA BARMAN</t>
  </si>
  <si>
    <t>9774199733/8822328648</t>
  </si>
  <si>
    <t>Herben</t>
  </si>
  <si>
    <t>CHENJUR S/C</t>
  </si>
  <si>
    <t>ARCHANA DAS</t>
  </si>
  <si>
    <t>USHA TEWARI</t>
  </si>
  <si>
    <t>Sibpur - I, Sibtilla East</t>
  </si>
  <si>
    <t>Sribar - III, Kalabil</t>
  </si>
  <si>
    <t>MAJASINGLIU RONGMEI</t>
  </si>
  <si>
    <t>Sibpur - III</t>
  </si>
  <si>
    <t>KANCHAN MALA ROY</t>
  </si>
  <si>
    <t>Labacpar - I, Khunjabasti</t>
  </si>
  <si>
    <t>MITRA SINGH</t>
  </si>
  <si>
    <t>Bagkhal Uttar Goan</t>
  </si>
  <si>
    <t>Nandankanan new Coloney</t>
  </si>
  <si>
    <t>JIRIGHAT S/C</t>
  </si>
  <si>
    <t>PRITILOTA SUKLOBODYA</t>
  </si>
  <si>
    <t>ANU SHUKLYABAIDYA</t>
  </si>
  <si>
    <t>Jirighat New Coloney</t>
  </si>
  <si>
    <t>PROMITA DHAR</t>
  </si>
  <si>
    <t>Niz Lakhipur - I, New Muslim Bosti</t>
  </si>
  <si>
    <t>FULBANU BIBI</t>
  </si>
  <si>
    <t>Lakhipur Bazar - I</t>
  </si>
  <si>
    <t>GOURI TELI</t>
  </si>
  <si>
    <t>Lakhipur Bazar - IV</t>
  </si>
  <si>
    <t>Lakhipur Bazar - III</t>
  </si>
  <si>
    <t>Jirighat T.E</t>
  </si>
  <si>
    <t>Lakhicherra Forest Village</t>
  </si>
  <si>
    <t>BAHADURPUR S/C</t>
  </si>
  <si>
    <t>JHUMA DEV</t>
  </si>
  <si>
    <t>SHIPRA RANI NATH</t>
  </si>
  <si>
    <t xml:space="preserve">Gobindapur - II, Das Para </t>
  </si>
  <si>
    <t>GOBINDAPUR S/C</t>
  </si>
  <si>
    <t>SANJITA BEGUM</t>
  </si>
  <si>
    <t>RANJANA BEGUM</t>
  </si>
  <si>
    <t>Sibpur S.C. Village</t>
  </si>
  <si>
    <t>SIBPUR S/C</t>
  </si>
  <si>
    <t>FARIDA BEGUM</t>
  </si>
  <si>
    <t>RAJONA KANON LASKAR</t>
  </si>
  <si>
    <t>Munsigram</t>
  </si>
  <si>
    <t>NIZ-RUPAIBALI S/C</t>
  </si>
  <si>
    <t>RANJITA DEVI</t>
  </si>
  <si>
    <t>M.REBITA DEVI</t>
  </si>
  <si>
    <t>Binnakandi - I West</t>
  </si>
  <si>
    <t>LAKHIPUR GRANT S/C</t>
  </si>
  <si>
    <t>NG.VICTORIA DEVI</t>
  </si>
  <si>
    <t>MAGUILIU RONGMEI</t>
  </si>
  <si>
    <t>Naraindhar</t>
  </si>
  <si>
    <t>NARAIDHAR T.E s/c</t>
  </si>
  <si>
    <t>Kadam Tilla</t>
  </si>
  <si>
    <t>Nutun Fulertal Hmarkhawlien</t>
  </si>
  <si>
    <t>LAKHIPUR BPHC</t>
  </si>
  <si>
    <t>Lakhipur - III, Sapormoina East</t>
  </si>
  <si>
    <t xml:space="preserve">Lakhipur Purnagram East - II                                                                                                                                                                                                                                                                      </t>
  </si>
  <si>
    <t>Sibpur Konthaleikai - I</t>
  </si>
  <si>
    <t>H.CHOMPABATI DEVI</t>
  </si>
  <si>
    <t>East Rajargram</t>
  </si>
  <si>
    <t>Kashipur - I, Kholituk</t>
  </si>
  <si>
    <t>Kashipur Sipahigram - I</t>
  </si>
  <si>
    <t>RUSTANA BEGUM LASKAR</t>
  </si>
  <si>
    <t>Kasipur Tukargram - I</t>
  </si>
  <si>
    <t>Badri Basti - II</t>
  </si>
  <si>
    <t>BADRIPAR S/C</t>
  </si>
  <si>
    <t>RAHIMA BEGUM</t>
  </si>
  <si>
    <t>JHARNA RANI DAS</t>
  </si>
  <si>
    <t>Bhubanbar</t>
  </si>
  <si>
    <t>BHUBANBER S/C</t>
  </si>
  <si>
    <t>SANATOMBI DEVI</t>
  </si>
  <si>
    <t>Lakhinagar Pt i</t>
  </si>
  <si>
    <t>Riyang Punji</t>
  </si>
  <si>
    <t>BUCHAN KANU</t>
  </si>
  <si>
    <t>Chenjur Middle S.C. Village</t>
  </si>
  <si>
    <t>Lalamg - II, Konthagram East</t>
  </si>
  <si>
    <t>Sibpur - I, Sibtilla West</t>
  </si>
  <si>
    <t>BOWALI T.E S/C</t>
  </si>
  <si>
    <t>H.BEMBEM DEVI</t>
  </si>
  <si>
    <t xml:space="preserve">JIRIGHAT COLONY LPS </t>
  </si>
  <si>
    <t>18210207305</t>
  </si>
  <si>
    <t>HATIKURI S/C</t>
  </si>
  <si>
    <t>ROUSHONARA AKTAR BARBHUIYA</t>
  </si>
  <si>
    <t>Lalpani Haokip Punjee</t>
  </si>
  <si>
    <t>Jirighat Coloney</t>
  </si>
  <si>
    <t>Jirighat T.E. Sekh Bosti</t>
  </si>
  <si>
    <t>1472 NO KALAM NAGA PUNJEE LPS</t>
  </si>
  <si>
    <t>18210201101</t>
  </si>
  <si>
    <t>MAKHAN NAGAR P-I</t>
  </si>
  <si>
    <t>JOYA DEV</t>
  </si>
  <si>
    <t>RAZIA BEGUM</t>
  </si>
  <si>
    <t>Tilka T.E.</t>
  </si>
  <si>
    <t>SMITA NUNIA</t>
  </si>
  <si>
    <t>NA</t>
  </si>
  <si>
    <t>Labacpar - V</t>
  </si>
  <si>
    <t>728 NO KARJAN BASTI LPS</t>
  </si>
  <si>
    <t>18210201201</t>
  </si>
  <si>
    <t xml:space="preserve">493 NO LALPANI MAKTAB </t>
  </si>
  <si>
    <t>Naidal</t>
  </si>
  <si>
    <t>EAST GOBINDAPUR SENIOR MADRASSA</t>
  </si>
  <si>
    <t>Barebga pt II</t>
  </si>
  <si>
    <t>LALPANI KHAIRABAD MEM</t>
  </si>
  <si>
    <t>BANSKANDI MEM</t>
  </si>
  <si>
    <t>Kongram</t>
  </si>
  <si>
    <t>New Khairabad North</t>
  </si>
  <si>
    <t>New Khairabad South</t>
  </si>
  <si>
    <t>PAILAPOOL PRE-SR MADRASSA</t>
  </si>
  <si>
    <t>EAST GOBINDAPUR PRE SR.MADRASS</t>
  </si>
  <si>
    <t>Bahadurpur T.E.</t>
  </si>
  <si>
    <t xml:space="preserve">Hmarkhawlien I, Hill Punjee                                                                                                                                                                                                                                                                             </t>
  </si>
  <si>
    <t>MD SANI PRE-SENIOR MADRASSA</t>
  </si>
  <si>
    <t>SINGERBOND MEM</t>
  </si>
  <si>
    <t>SITARA MEM</t>
  </si>
  <si>
    <t>Kashipur - II, Sahaji Bosti</t>
  </si>
  <si>
    <t>Kashipur - II, Co- operative</t>
  </si>
  <si>
    <t>Kasipur Kapitilk - II</t>
  </si>
  <si>
    <t xml:space="preserve">DAKSHIN FULERTAL HMAR LPS </t>
  </si>
  <si>
    <t>1428 MIRPUR HMAR LPS</t>
  </si>
  <si>
    <t>Kalabil Ree para</t>
  </si>
  <si>
    <t xml:space="preserve">Nayagram Gas Agency              </t>
  </si>
  <si>
    <t>RAHMANIA PRE-SENIOR MADRASSA</t>
  </si>
  <si>
    <t xml:space="preserve">225 NO SINGERBAND LPS </t>
  </si>
  <si>
    <t>Lakhipur Ward No. 2</t>
  </si>
  <si>
    <t xml:space="preserve">Lakhipur Ward No. III                 </t>
  </si>
  <si>
    <t xml:space="preserve">595 NO CHIRIRPAR LPS </t>
  </si>
  <si>
    <t xml:space="preserve">108 NO KONJENG LEIKAI LPS </t>
  </si>
  <si>
    <t xml:space="preserve">1284 NO CHAPROW LPS </t>
  </si>
  <si>
    <t xml:space="preserve">Konthagram G.P Office    </t>
  </si>
  <si>
    <t xml:space="preserve">Labocpar Pt - III, Goalabasti  </t>
  </si>
  <si>
    <t>PUANG SAN LUANG RONGMEI LPS</t>
  </si>
  <si>
    <t xml:space="preserve">880 NO KAZIRGRAM MAKTAB LPS </t>
  </si>
  <si>
    <t xml:space="preserve">Alni Khasia Punjee         </t>
  </si>
  <si>
    <t xml:space="preserve">Namdailong Uttar Para           </t>
  </si>
  <si>
    <t xml:space="preserve">HATIRHAR NAGA PUNJEE LPS </t>
  </si>
  <si>
    <t>PUNYA BATI MES</t>
  </si>
  <si>
    <t xml:space="preserve">Gobidanagar Roy Para        </t>
  </si>
  <si>
    <t xml:space="preserve">Sibpur Pt - II                  </t>
  </si>
  <si>
    <t xml:space="preserve">732 NO CHANBARI LPS </t>
  </si>
  <si>
    <t xml:space="preserve">Digli Muslim Para       </t>
  </si>
  <si>
    <t xml:space="preserve">Alim Nagar            </t>
  </si>
  <si>
    <t xml:space="preserve">924 NO KHUNJA BASTI LPS </t>
  </si>
  <si>
    <t>Rangmaijan East</t>
  </si>
  <si>
    <t xml:space="preserve">Kalabil Ree Basti                  </t>
  </si>
  <si>
    <t>1339 LABACPAR-4 LPS</t>
  </si>
  <si>
    <t>GIRINDRA CHANDRA DAS(S/C) MES</t>
  </si>
  <si>
    <t xml:space="preserve">Wamang Leikai Konthagram    </t>
  </si>
  <si>
    <t>Khunjabasti Middle</t>
  </si>
  <si>
    <t xml:space="preserve">994 NO AWANGLEIKAI LPS </t>
  </si>
  <si>
    <t>1403 NO NINGTHEMKHUN GIRL'S LP</t>
  </si>
  <si>
    <t>JALAL UDDIN MAKTOB VLP</t>
  </si>
  <si>
    <t>Berenga - II, Kattle Market</t>
  </si>
  <si>
    <t>Barenga - I</t>
  </si>
  <si>
    <t>Barenga - II, Robidas Para</t>
  </si>
  <si>
    <t>18210200801</t>
  </si>
  <si>
    <t>18210214805</t>
  </si>
  <si>
    <t>UP</t>
  </si>
  <si>
    <t>18210200604</t>
  </si>
  <si>
    <t>18210212502</t>
  </si>
  <si>
    <t>18210210005</t>
  </si>
  <si>
    <t>18210214803</t>
  </si>
  <si>
    <t>18210211209</t>
  </si>
  <si>
    <t>18210211208</t>
  </si>
  <si>
    <t>18210210603</t>
  </si>
  <si>
    <t>18210206302</t>
  </si>
  <si>
    <t>18210222301</t>
  </si>
  <si>
    <t>18210210501</t>
  </si>
  <si>
    <t>18210211205</t>
  </si>
  <si>
    <t>18210207902</t>
  </si>
  <si>
    <t>18210208001</t>
  </si>
  <si>
    <t>18210211901</t>
  </si>
  <si>
    <t>18210211902</t>
  </si>
  <si>
    <t>18210212505</t>
  </si>
  <si>
    <t>18210210806</t>
  </si>
  <si>
    <t>18210223401</t>
  </si>
  <si>
    <t>18210206301</t>
  </si>
  <si>
    <t>18210210101</t>
  </si>
  <si>
    <t>18210210102</t>
  </si>
  <si>
    <t>18210210707</t>
  </si>
  <si>
    <t>18210212301</t>
  </si>
  <si>
    <t>18210212302</t>
  </si>
  <si>
    <t>18210212304</t>
  </si>
  <si>
    <t>SAINA BEGUM</t>
  </si>
  <si>
    <t>SANJITA BEGUM BARBHUIYA</t>
  </si>
  <si>
    <t>PRETILOTA SUKLOBODYA</t>
  </si>
  <si>
    <t xml:space="preserve">LALRINSANGI </t>
  </si>
  <si>
    <t>MERRY LALSINGHPUI</t>
  </si>
  <si>
    <t>GULBAHAR BIBI</t>
  </si>
  <si>
    <t>ASHIYA BEGUM</t>
  </si>
  <si>
    <t>BANSKANDI S/C</t>
  </si>
  <si>
    <t>HABABUN NEHAR</t>
  </si>
  <si>
    <t>ROUSHANARA BEGUM</t>
  </si>
  <si>
    <t>SAHENA BEGUM</t>
  </si>
  <si>
    <t>SAMSUL NEHAR</t>
  </si>
  <si>
    <t>DIGAR FULERTAL MCW</t>
  </si>
  <si>
    <t>NIDRABATI SINGHA</t>
  </si>
  <si>
    <t>SINGIRBOND P-V S/C</t>
  </si>
  <si>
    <t>S.PUSPA RANI SINGHA</t>
  </si>
  <si>
    <t>BEGUM BIBI</t>
  </si>
  <si>
    <t>MINARA BEGUM BARBHUIYA</t>
  </si>
  <si>
    <t>LURAI RONGMAI</t>
  </si>
  <si>
    <t>HEMABATI DEVI</t>
  </si>
  <si>
    <t>SINGIRBOND P-III S/C</t>
  </si>
  <si>
    <t>OLI RANI DEY</t>
  </si>
  <si>
    <t>A.TOMBI DEVI</t>
  </si>
  <si>
    <t>TOLENGRAM S/C</t>
  </si>
  <si>
    <t>L.PREMABATI DEVI</t>
  </si>
  <si>
    <t>NG.MANGOLEI DEVI</t>
  </si>
  <si>
    <t>RADHARANI DEVI</t>
  </si>
  <si>
    <t>KUNJABATI DEVI</t>
  </si>
  <si>
    <t>TAMOLEI BEGUM</t>
  </si>
  <si>
    <t>R.K ATHUAN RANGMAI</t>
  </si>
  <si>
    <t>REKHARANI DAS</t>
  </si>
  <si>
    <t>NAJMA BEGUM</t>
  </si>
  <si>
    <t>DIGLI S/C</t>
  </si>
  <si>
    <t>MUKTA DAS</t>
  </si>
  <si>
    <t>INDESWARI SARKAR</t>
  </si>
  <si>
    <t>BERENGA P-II</t>
  </si>
  <si>
    <t>MOMPY NATH</t>
  </si>
  <si>
    <t>ALPONA BEGUM BORBHUIYA</t>
  </si>
  <si>
    <t>RINA BEGUM barbhuiya</t>
  </si>
  <si>
    <t>Four Wheeler</t>
  </si>
  <si>
    <t>722 NO KALABIL NAGAPUNJEE LPS</t>
  </si>
  <si>
    <t>18210210605</t>
  </si>
  <si>
    <t>Barman Colony</t>
  </si>
  <si>
    <t>North Sibtilla - I</t>
  </si>
  <si>
    <t>JOYOTIKA DEB</t>
  </si>
  <si>
    <t>Doloogram Mamang Leikai</t>
  </si>
  <si>
    <t>MINA BEGUM</t>
  </si>
  <si>
    <t>Kalabil</t>
  </si>
  <si>
    <t>PUBLIC MES kaptanpur</t>
  </si>
  <si>
    <t>18210214705</t>
  </si>
  <si>
    <t>Akshay Bosti Near Durgabari</t>
  </si>
  <si>
    <t>Kanakpur -II S/C</t>
  </si>
  <si>
    <t>JYOSTNA DEVNATH</t>
  </si>
  <si>
    <t>UTTARA DEBNATH</t>
  </si>
  <si>
    <t>1502 NO NAIDAL JANAMANGAL LPS</t>
  </si>
  <si>
    <t>18210209601</t>
  </si>
  <si>
    <t>INDIRA BEGUM</t>
  </si>
  <si>
    <t>Pailapool New Coloney</t>
  </si>
  <si>
    <t>Pailapool Bin Colony</t>
  </si>
  <si>
    <t>RINA BEGUM LASKAR</t>
  </si>
  <si>
    <t>Hatat Colony, Pailapool</t>
  </si>
  <si>
    <t>Christian Para, Pailapool</t>
  </si>
  <si>
    <t xml:space="preserve">Chandpur </t>
  </si>
  <si>
    <t xml:space="preserve">4 NO TILKA T.E. LPS </t>
  </si>
  <si>
    <t>18210209501</t>
  </si>
  <si>
    <t xml:space="preserve">1357 NO JORKHA HMAR LPS </t>
  </si>
  <si>
    <t>18210200201</t>
  </si>
  <si>
    <t>ELICE LALTHUITLY</t>
  </si>
  <si>
    <t>Saisel Punjee</t>
  </si>
  <si>
    <t>Urabil S/C. Village</t>
  </si>
  <si>
    <t>ATHGHAR COLONY VLPS</t>
  </si>
  <si>
    <t>18210207307</t>
  </si>
  <si>
    <t>Sribar Lalong - II</t>
  </si>
  <si>
    <t>Lalongpar Colony</t>
  </si>
  <si>
    <t>Labacpar - IV, Lelongpar</t>
  </si>
  <si>
    <t>S.K.P.DEB PUBLIC HIGH SCHOOL</t>
  </si>
  <si>
    <t>18210207308</t>
  </si>
  <si>
    <t>Secondary Only</t>
  </si>
  <si>
    <t>9435807466</t>
  </si>
  <si>
    <t>Nagakundr Near Hospital</t>
  </si>
  <si>
    <t>Khunjabasti Uttar Mamang Leikai</t>
  </si>
  <si>
    <t>Khunjabasti Near Lamina Hospital</t>
  </si>
  <si>
    <t>578 NO KAPAKHAL HMAR LPS</t>
  </si>
  <si>
    <t>18210200301</t>
  </si>
  <si>
    <t>Labocpar - IV, Muslimpara</t>
  </si>
  <si>
    <t>Konthagram New Colony</t>
  </si>
  <si>
    <t xml:space="preserve">911 NO DIGLANG HMAR LPS </t>
  </si>
  <si>
    <t>18210204801</t>
  </si>
  <si>
    <t>DIGLANG S/C</t>
  </si>
  <si>
    <t>LALNEMAWI</t>
  </si>
  <si>
    <t>LALRIMAWI</t>
  </si>
  <si>
    <t>Pailapool, Labocpar - I</t>
  </si>
  <si>
    <t>544 NO NUTAN BAGICHA LPS</t>
  </si>
  <si>
    <t>18210213203</t>
  </si>
  <si>
    <t>CHHOTOMAMDA S/C</t>
  </si>
  <si>
    <t>BENUSANA DEVI</t>
  </si>
  <si>
    <t>SANDYA PURKASTYA</t>
  </si>
  <si>
    <t>Makhan Nagar Nandan Bosti</t>
  </si>
  <si>
    <t>Sital Bosti</t>
  </si>
  <si>
    <t>US Lalpani Mainority Punjee</t>
  </si>
  <si>
    <t>1001 CHINGJOOR MANIPURI LPS</t>
  </si>
  <si>
    <t>18210203502</t>
  </si>
  <si>
    <t>Kazal Bosti Monkosa</t>
  </si>
  <si>
    <t>JOSODA DAS</t>
  </si>
  <si>
    <t>Saihmar Punjee</t>
  </si>
  <si>
    <t xml:space="preserve">Uttar Lalpani </t>
  </si>
  <si>
    <t>LALROUTZO HMAR</t>
  </si>
  <si>
    <t>SAPOR MOINA HIGH SCHOOL</t>
  </si>
  <si>
    <t>18210212903</t>
  </si>
  <si>
    <t>9435171784</t>
  </si>
  <si>
    <t>RASIJAN BEGUM</t>
  </si>
  <si>
    <t>Makhna Nagar L.P. School</t>
  </si>
  <si>
    <t>U/S Kalam Punjee</t>
  </si>
  <si>
    <t>Lalang - I, Borbil</t>
  </si>
  <si>
    <t>BAGKHAL MEM</t>
  </si>
  <si>
    <t>18210207401</t>
  </si>
  <si>
    <t>Nandankanon Mazargram</t>
  </si>
  <si>
    <t>Jalam Punjee</t>
  </si>
  <si>
    <t xml:space="preserve">1356 NO C HUONVENG HMAR LPS </t>
  </si>
  <si>
    <t>18210222902</t>
  </si>
  <si>
    <t>Labocpar - III</t>
  </si>
  <si>
    <t>Karjan Punjee</t>
  </si>
  <si>
    <t>AMADER PATHSALA CHIRIRPAR EGS</t>
  </si>
  <si>
    <t>18210222106</t>
  </si>
  <si>
    <t>Bagta Bosti Uttar Lalpani</t>
  </si>
  <si>
    <t>Old Khairabad</t>
  </si>
  <si>
    <t>KARAIKANDI PUBLIC HIGH SCHOOL</t>
  </si>
  <si>
    <t>18210214708</t>
  </si>
  <si>
    <t>9435712671</t>
  </si>
  <si>
    <t>RUKIA BEGUM LASKAR</t>
  </si>
  <si>
    <t xml:space="preserve">Khunjabosti  Khunow  Mamang Leikai                                                                                                                                                                                                                                                                                                                                                                                                                                                                                                                                                                    </t>
  </si>
  <si>
    <t>Lalong - IV</t>
  </si>
  <si>
    <t>RAMDASHI LPS</t>
  </si>
  <si>
    <t>18210216702</t>
  </si>
  <si>
    <t xml:space="preserve">966 NO ASHRA LABUCK  LPS </t>
  </si>
  <si>
    <t>18210222701</t>
  </si>
  <si>
    <t>Lakhipur Sasan Road</t>
  </si>
  <si>
    <t>Purnagram Lakhipur (East)</t>
  </si>
  <si>
    <t>Lakhipur Forest Village</t>
  </si>
  <si>
    <t>GOPENDRA NAGAR VLP</t>
  </si>
  <si>
    <t>18210203504</t>
  </si>
  <si>
    <t xml:space="preserve">Khalerpar                                                                                                                                                                                </t>
  </si>
  <si>
    <t>Sawarup Nagar</t>
  </si>
  <si>
    <t xml:space="preserve">Banskandi Puran Bazar </t>
  </si>
  <si>
    <t>Puran Banskandi</t>
  </si>
  <si>
    <t>LAKHICHERRA PART-1 EGS</t>
  </si>
  <si>
    <t>18210221403</t>
  </si>
  <si>
    <t>U/S LAKHICHARA DIGLIPAR EGS</t>
  </si>
  <si>
    <t>18210225501</t>
  </si>
  <si>
    <t>Banskandi Laboctoba</t>
  </si>
  <si>
    <t>Hazarigram Roy Basti</t>
  </si>
  <si>
    <t>HAZARIGRAM S/C</t>
  </si>
  <si>
    <t>ABHA ROY</t>
  </si>
  <si>
    <t>Lalang - III, South</t>
  </si>
  <si>
    <t>Lalang - IV</t>
  </si>
  <si>
    <t>NIDRABOTI SINGHA</t>
  </si>
  <si>
    <t>1097 NO LAIKOL JANATA HINDI LP</t>
  </si>
  <si>
    <t>18210204203</t>
  </si>
  <si>
    <t>KRISHNA SINGHA</t>
  </si>
  <si>
    <t>Karulong</t>
  </si>
  <si>
    <t>14 NO BINNAKANDI VLP SCHOOL</t>
  </si>
  <si>
    <t>18210202707</t>
  </si>
  <si>
    <t>KADAMTALA EGS SCHOOL, ATHGHAR</t>
  </si>
  <si>
    <t>18210224903</t>
  </si>
  <si>
    <t xml:space="preserve"> 800 NEW  KHAIRABAD LPS</t>
  </si>
  <si>
    <t>18210212401</t>
  </si>
  <si>
    <t>1456 RANGTHAL LPS</t>
  </si>
  <si>
    <t>18210204102</t>
  </si>
  <si>
    <t>SIKHA DAS</t>
  </si>
  <si>
    <t>Badri Basti - IV</t>
  </si>
  <si>
    <t>Rani Coloney - III &amp; IV</t>
  </si>
  <si>
    <t>NEW COLONEY EGS CENTRE</t>
  </si>
  <si>
    <t>18210225001</t>
  </si>
  <si>
    <t>Kajal Bosti</t>
  </si>
  <si>
    <t>Makhan Nagar</t>
  </si>
  <si>
    <t>SAJINA BEGUM</t>
  </si>
  <si>
    <t>Bahadurpur</t>
  </si>
  <si>
    <t>Digli Saihmar Punjee</t>
  </si>
  <si>
    <t>VIVEKANANDA VLP SCHOOL</t>
  </si>
  <si>
    <t>18210225101</t>
  </si>
  <si>
    <t>Bidele Sur Punjee</t>
  </si>
  <si>
    <t>Kalam Nagar Punjee</t>
  </si>
  <si>
    <t>1055 BAGKHAL F V LPS</t>
  </si>
  <si>
    <t>18210218501</t>
  </si>
  <si>
    <t>Haokip Punjee</t>
  </si>
  <si>
    <t>ZARINA BEGUM</t>
  </si>
  <si>
    <t>Minthan Punjee</t>
  </si>
  <si>
    <t>775 NO GOSAI NAGAR LPS</t>
  </si>
  <si>
    <t>18210204101</t>
  </si>
  <si>
    <t>Moragang Tampakmai</t>
  </si>
  <si>
    <t>SAMINA BEGUM</t>
  </si>
  <si>
    <t>Moragang Rail coloney</t>
  </si>
  <si>
    <t xml:space="preserve">114 NO LAIKOL LPS </t>
  </si>
  <si>
    <t>18210204202</t>
  </si>
  <si>
    <t>ASWINI KR MES</t>
  </si>
  <si>
    <t>18210204506</t>
  </si>
  <si>
    <t>KRISHNAGAR VLP SCHOOL</t>
  </si>
  <si>
    <t>18210213101</t>
  </si>
  <si>
    <t>APARNA BHOWMIK</t>
  </si>
  <si>
    <t>R G NUTAN BAGICHA HINDI LPS</t>
  </si>
  <si>
    <t>18210213202</t>
  </si>
  <si>
    <t>Durgripar Part - II, Hazarigram</t>
  </si>
  <si>
    <t>DUNGRIPAR P-I S/C</t>
  </si>
  <si>
    <t>ANIMA RANI DAS</t>
  </si>
  <si>
    <t>ANIMA SUKLABAIDYA</t>
  </si>
  <si>
    <t>Sibpur - I</t>
  </si>
  <si>
    <t>PROTIBALA DAS</t>
  </si>
  <si>
    <t>RAMKISHNAN HINDI LPS</t>
  </si>
  <si>
    <t>18210225401</t>
  </si>
  <si>
    <t>DILKHOOSE NO 9 CHARAN VLP</t>
  </si>
  <si>
    <t>18210205203</t>
  </si>
  <si>
    <t>SANATOMBI SINGHA</t>
  </si>
  <si>
    <t>DOLI DEB</t>
  </si>
  <si>
    <t>Boglapar Khonow</t>
  </si>
  <si>
    <t>Moragang Sangam Koborstan</t>
  </si>
  <si>
    <t>ROBERPUR GRANT VLP SCHOOL</t>
  </si>
  <si>
    <t>18210205705</t>
  </si>
  <si>
    <t>NARANJI KHASIA PUNJEE VLP</t>
  </si>
  <si>
    <t>18210206503</t>
  </si>
  <si>
    <t xml:space="preserve">Lalong Borbil                 </t>
  </si>
  <si>
    <t>W.THAMBALSATPI DEVI</t>
  </si>
  <si>
    <t xml:space="preserve">Chiripar Banglapara               </t>
  </si>
  <si>
    <t>HEMOLATA DEVI</t>
  </si>
  <si>
    <t>HMARAKHAWLIEN HMAR MVS</t>
  </si>
  <si>
    <t>18210200101</t>
  </si>
  <si>
    <t>MV</t>
  </si>
  <si>
    <t>LALRIMAWI HMAR</t>
  </si>
  <si>
    <t>ALNEE TV EGS SCHOOL</t>
  </si>
  <si>
    <t>18210224201</t>
  </si>
  <si>
    <t xml:space="preserve">Tolengram Manipuri Para               </t>
  </si>
  <si>
    <t>BINDASAKHI DEVI</t>
  </si>
  <si>
    <t>Tolengram Muslim Para</t>
  </si>
  <si>
    <t>SALIMAN BIBI</t>
  </si>
  <si>
    <t xml:space="preserve">1092 NO SAISEL HMAR LPS </t>
  </si>
  <si>
    <t>18210210301</t>
  </si>
  <si>
    <t xml:space="preserve">Sapormoiona Mukam                   </t>
  </si>
  <si>
    <t>Nayagram P.H.E</t>
  </si>
  <si>
    <t>HMARKHAWLIEN HMAR LPS</t>
  </si>
  <si>
    <t>18210221701</t>
  </si>
  <si>
    <t xml:space="preserve">439 CHIKHUR HMAR LPS </t>
  </si>
  <si>
    <t>18210222901</t>
  </si>
  <si>
    <t xml:space="preserve">877 NO ISLAMPUR LPS </t>
  </si>
  <si>
    <t>18210222104</t>
  </si>
  <si>
    <t xml:space="preserve">897 NO HATIKURI LPS </t>
  </si>
  <si>
    <t>18210203702</t>
  </si>
  <si>
    <t>PANCHAMI BOWRI</t>
  </si>
  <si>
    <t>Jirighat Jum Tilla</t>
  </si>
  <si>
    <t>Jirighat Bazar Coloney</t>
  </si>
  <si>
    <t>CHAMELI SHUKLYABAIDYA</t>
  </si>
  <si>
    <t>MACHAKHAL KHASIA PUNJEE EGS</t>
  </si>
  <si>
    <t>18210215903</t>
  </si>
  <si>
    <t>Lakhinagar Muslim Bosti</t>
  </si>
  <si>
    <t>Lakhicherra - II Alubazar</t>
  </si>
  <si>
    <t xml:space="preserve">385 NO RAJAR GRAM LPS </t>
  </si>
  <si>
    <t>18210211501</t>
  </si>
  <si>
    <t>Fulertal Das Coloney</t>
  </si>
  <si>
    <t>Nayagram Rongmei Punjee</t>
  </si>
  <si>
    <t>Uttar Rakhal Tilla Barman Basti</t>
  </si>
  <si>
    <t>MONOROMA BARMAN</t>
  </si>
  <si>
    <t>8822833907/9435161624</t>
  </si>
  <si>
    <t xml:space="preserve">1103 NO BAHADURPUR LPS </t>
  </si>
  <si>
    <t>18210200901</t>
  </si>
  <si>
    <t>PURANLINE EGS CENTRE</t>
  </si>
  <si>
    <t>18210200902</t>
  </si>
  <si>
    <t>Jorkha Punjee</t>
  </si>
  <si>
    <t>Lowerjuri Khasi Punjee</t>
  </si>
  <si>
    <t xml:space="preserve">268 NO DIGLI LPS </t>
  </si>
  <si>
    <t>18210201001</t>
  </si>
  <si>
    <t>Diger Fulertal Tractor Tilla</t>
  </si>
  <si>
    <t>SALEMA KHATUN</t>
  </si>
  <si>
    <t>Tuikurveng Hmarkhowlien</t>
  </si>
  <si>
    <t>Block Roy Para</t>
  </si>
  <si>
    <t>ACHIURA VLP</t>
  </si>
  <si>
    <t>18210200903</t>
  </si>
  <si>
    <t>AMUR PUNJI EGS</t>
  </si>
  <si>
    <t>18210201002</t>
  </si>
  <si>
    <t>Hmarbenveng Hmar Punjee</t>
  </si>
  <si>
    <t>FULETUN BIBI</t>
  </si>
  <si>
    <t>Lakhipur, Ward No. 8</t>
  </si>
  <si>
    <t>Niz Lakhipur</t>
  </si>
  <si>
    <t>TOMBI DEVI</t>
  </si>
  <si>
    <t>Saisel Neal Hmar Punji</t>
  </si>
  <si>
    <t>Konthagram</t>
  </si>
  <si>
    <t>DIGLEE MANIPURI VLP</t>
  </si>
  <si>
    <t>18210201007</t>
  </si>
  <si>
    <t>SHIPRA DAS</t>
  </si>
  <si>
    <t>Chiripool Lalang - I</t>
  </si>
  <si>
    <t>Diger Upper</t>
  </si>
  <si>
    <t xml:space="preserve">1330 NO MAKHAN NAGAR LPS </t>
  </si>
  <si>
    <t>18210201302</t>
  </si>
  <si>
    <t>Mayapur Rongmei Village</t>
  </si>
  <si>
    <t>UMEDNAGAR VLP</t>
  </si>
  <si>
    <t>18210201202</t>
  </si>
  <si>
    <t>NOMOSUDRA PARA EGS</t>
  </si>
  <si>
    <t>18210201304</t>
  </si>
  <si>
    <t>Fulertal Sonbari</t>
  </si>
  <si>
    <t>DMK VLP</t>
  </si>
  <si>
    <t>18210223702</t>
  </si>
  <si>
    <t>LALKHAL EGS</t>
  </si>
  <si>
    <t>18210201402</t>
  </si>
  <si>
    <t>POCHIM LAKHINAGAR VLP</t>
  </si>
  <si>
    <t>18210201501</t>
  </si>
  <si>
    <t>BASANTI DEVI</t>
  </si>
  <si>
    <t>LAKHINAGAR MANIPURI VLP</t>
  </si>
  <si>
    <t>18210201502</t>
  </si>
  <si>
    <t>77 NO JHIRIGHAT TEA GARDEN LPS</t>
  </si>
  <si>
    <t>18210207304</t>
  </si>
  <si>
    <t>SUMERU NAGAR VLP SCHOOL</t>
  </si>
  <si>
    <t>18210223801</t>
  </si>
  <si>
    <t>Berenga-III(Madripar) S/C</t>
  </si>
  <si>
    <t>RINA DEB</t>
  </si>
  <si>
    <t>NEKJAN BEGUM</t>
  </si>
  <si>
    <t>1610 NO DIGLEE CHOOR PUNJEE</t>
  </si>
  <si>
    <t>18210205001</t>
  </si>
  <si>
    <t>KATA KURI VLP SCHOOL</t>
  </si>
  <si>
    <t>18210218205</t>
  </si>
  <si>
    <t>KUNAPARA VLP</t>
  </si>
  <si>
    <t>18210221401</t>
  </si>
  <si>
    <t>BOWALI S/C</t>
  </si>
  <si>
    <t>HALIMA KHATUN LASKAR</t>
  </si>
  <si>
    <t xml:space="preserve">Boromamda Bhar Bosti </t>
  </si>
  <si>
    <t>BINBOSTI S/C</t>
  </si>
  <si>
    <t>SOROJINI NAMASUDRA</t>
  </si>
  <si>
    <t>SABITA RANI BHOR</t>
  </si>
  <si>
    <t>Kaptanpur - II, Pashi Bosti</t>
  </si>
  <si>
    <t>ARATI BAWRI</t>
  </si>
  <si>
    <t>RAMGAIZANG TRIBEL VLP</t>
  </si>
  <si>
    <t>18210221402</t>
  </si>
  <si>
    <t>UNSURVEY UMED NAGAR EGS</t>
  </si>
  <si>
    <t>18210221601</t>
  </si>
  <si>
    <t>Labocpar - IV, Muslim Para</t>
  </si>
  <si>
    <t>Khunja Bosti, Nutan Bosti</t>
  </si>
  <si>
    <t>Kanakpur - II, Khalarpar East</t>
  </si>
  <si>
    <t>JYOTSNA DEVNATH</t>
  </si>
  <si>
    <t>ALEYA BEGUM</t>
  </si>
  <si>
    <t>Lalang - I</t>
  </si>
  <si>
    <t>H.BIMOLA SINGHA</t>
  </si>
  <si>
    <t>Digli</t>
  </si>
  <si>
    <t xml:space="preserve">963 NO SWARUP NAGAR LPS </t>
  </si>
  <si>
    <t>18210200603</t>
  </si>
  <si>
    <t>BAGKHAL VLP(MUKTAB)</t>
  </si>
  <si>
    <t>18210200606</t>
  </si>
  <si>
    <t>Kasipur Tillagram - I</t>
  </si>
  <si>
    <t>Kashipur Borogram - II</t>
  </si>
  <si>
    <t>ALIMNAGAR EGS</t>
  </si>
  <si>
    <t>18210201601</t>
  </si>
  <si>
    <t>Kanakpua - I, South</t>
  </si>
  <si>
    <t>SUMA PAUL</t>
  </si>
  <si>
    <t>Kasipur Jrolgram - II</t>
  </si>
  <si>
    <t>Kashipur T.E. Bartilla</t>
  </si>
  <si>
    <t>SHIPRA DUTTA</t>
  </si>
  <si>
    <t>Kanakpur - I, Saratpally North</t>
  </si>
  <si>
    <t>Kanakpur -I S/C</t>
  </si>
  <si>
    <t>PRONOTI GOSWAMI</t>
  </si>
  <si>
    <t>JUMA PAUL</t>
  </si>
  <si>
    <t>Kashipur Nabapally</t>
  </si>
  <si>
    <t>Kasipur G.P. Office Area</t>
  </si>
  <si>
    <t xml:space="preserve">NANDAN KANAN TEA GARDEN LPS </t>
  </si>
  <si>
    <t>18210207101</t>
  </si>
  <si>
    <t>978 NO KADAMTALA MODEL LPS</t>
  </si>
  <si>
    <t>18210207302</t>
  </si>
  <si>
    <t>Kasipur Das Para - I</t>
  </si>
  <si>
    <t>Kasipur Kal Tilla</t>
  </si>
  <si>
    <t>Dakhin Banskandi</t>
  </si>
  <si>
    <t>ATORJAN BEGUM</t>
  </si>
  <si>
    <t>Algapur Namasudra Para</t>
  </si>
  <si>
    <t>ALGAPUR S/C</t>
  </si>
  <si>
    <t>MOMTAZ BEGUM</t>
  </si>
  <si>
    <t>HUSNA BEGUM</t>
  </si>
  <si>
    <t>1106 NO HATIRHAR LPS</t>
  </si>
  <si>
    <t>18210210908</t>
  </si>
  <si>
    <t xml:space="preserve">1642 NO MALUGRAM LPS </t>
  </si>
  <si>
    <t>18210210803</t>
  </si>
  <si>
    <t>DILARA BEGUM</t>
  </si>
  <si>
    <t>Lalonglong Khasion Punjee</t>
  </si>
  <si>
    <t>1349 NO MUNSIRGRAM MANIPURI LP</t>
  </si>
  <si>
    <t>18210210404</t>
  </si>
  <si>
    <t xml:space="preserve">338 NO DALUGRAM MAKTAB LPS </t>
  </si>
  <si>
    <t>18210211201</t>
  </si>
  <si>
    <t>RANI BEGUM</t>
  </si>
  <si>
    <t xml:space="preserve">1486 NO DALUGRAM MANIPURI LPS </t>
  </si>
  <si>
    <t>18210211203</t>
  </si>
  <si>
    <t>Ramgaigang</t>
  </si>
  <si>
    <t>Digli Surpunji</t>
  </si>
  <si>
    <t xml:space="preserve">MODEL MES </t>
  </si>
  <si>
    <t>18210211202</t>
  </si>
  <si>
    <t>MODEL HIGH SCHOOL</t>
  </si>
  <si>
    <t>18210211210</t>
  </si>
  <si>
    <t>9435880864</t>
  </si>
  <si>
    <t>Lakhinagar Khasia Punjee</t>
  </si>
  <si>
    <t>Rani Coloney Rongmei Village</t>
  </si>
  <si>
    <t>MUNSIRGRAM PRE-SENIOR MADRASSA</t>
  </si>
  <si>
    <t>18210210406</t>
  </si>
  <si>
    <t>Lalrumpai Toular</t>
  </si>
  <si>
    <t>brclakhipurblo@gmail.com</t>
  </si>
  <si>
    <t>Mr. Dharani Dhar Kalita</t>
  </si>
  <si>
    <t>Dr. Bubul Hoque</t>
  </si>
  <si>
    <t>Bimala Begum Barbhuiya / Alamwara Begum Choudhury</t>
  </si>
  <si>
    <t xml:space="preserve">9508599872 / 9854127647 </t>
  </si>
  <si>
    <t>Assam</t>
  </si>
  <si>
    <t>Cachar</t>
  </si>
  <si>
    <t>Lakhipur</t>
  </si>
  <si>
    <t>April'19</t>
  </si>
  <si>
    <t>May'19</t>
  </si>
  <si>
    <t>June'19</t>
  </si>
  <si>
    <t>July'19</t>
  </si>
  <si>
    <t>August'19</t>
  </si>
  <si>
    <t>September'19</t>
  </si>
  <si>
    <t xml:space="preserve">Md. Jeherul Islam </t>
  </si>
</sst>
</file>

<file path=xl/styles.xml><?xml version="1.0" encoding="utf-8"?>
<styleSheet xmlns="http://schemas.openxmlformats.org/spreadsheetml/2006/main">
  <numFmts count="1">
    <numFmt numFmtId="164" formatCode="[$-409]d/mmm/yy;@"/>
  </numFmts>
  <fonts count="2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1"/>
      <name val="Arial Narrow"/>
      <family val="2"/>
    </font>
    <font>
      <sz val="11"/>
      <color rgb="FFFF0000"/>
      <name val="Arial Narrow"/>
      <family val="2"/>
    </font>
    <font>
      <sz val="11"/>
      <color rgb="FFC00000"/>
      <name val="Arial Narrow"/>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186">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8" fillId="10" borderId="1" xfId="0" applyFont="1" applyFill="1" applyBorder="1" applyProtection="1">
      <protection locked="0"/>
    </xf>
    <xf numFmtId="0" fontId="18" fillId="10" borderId="1" xfId="0" applyFont="1" applyFill="1" applyBorder="1" applyAlignment="1" applyProtection="1">
      <alignment wrapText="1"/>
      <protection locked="0"/>
    </xf>
    <xf numFmtId="0" fontId="18" fillId="10" borderId="2" xfId="0" applyFont="1" applyFill="1" applyBorder="1" applyProtection="1">
      <protection locked="0"/>
    </xf>
    <xf numFmtId="0" fontId="18" fillId="10" borderId="1" xfId="0" applyFont="1" applyFill="1" applyBorder="1" applyAlignment="1" applyProtection="1">
      <alignment horizontal="center"/>
      <protection locked="0"/>
    </xf>
    <xf numFmtId="0" fontId="18" fillId="10" borderId="1" xfId="0" applyFont="1" applyFill="1" applyBorder="1" applyAlignment="1" applyProtection="1">
      <alignment horizontal="center" wrapText="1"/>
      <protection locked="0"/>
    </xf>
    <xf numFmtId="0" fontId="18" fillId="10" borderId="1" xfId="0" applyFont="1" applyFill="1" applyBorder="1" applyAlignment="1" applyProtection="1">
      <alignment horizontal="center" vertical="center"/>
      <protection locked="0"/>
    </xf>
    <xf numFmtId="0" fontId="18" fillId="10" borderId="1" xfId="0" applyFont="1" applyFill="1" applyBorder="1" applyAlignment="1" applyProtection="1">
      <alignment horizontal="left" vertical="center" wrapText="1"/>
      <protection locked="0"/>
    </xf>
    <xf numFmtId="0" fontId="19" fillId="10" borderId="1" xfId="0" applyFont="1" applyFill="1" applyBorder="1" applyAlignment="1" applyProtection="1">
      <alignment horizontal="center"/>
      <protection locked="0"/>
    </xf>
    <xf numFmtId="0" fontId="18" fillId="10" borderId="1" xfId="0" applyFont="1" applyFill="1" applyBorder="1" applyAlignment="1" applyProtection="1">
      <alignment vertical="center" wrapText="1"/>
      <protection locked="0"/>
    </xf>
    <xf numFmtId="14" fontId="18" fillId="10" borderId="1" xfId="0" applyNumberFormat="1" applyFont="1" applyFill="1" applyBorder="1" applyAlignment="1" applyProtection="1">
      <alignment horizontal="center"/>
      <protection locked="0"/>
    </xf>
    <xf numFmtId="0" fontId="18" fillId="10" borderId="0" xfId="0" applyFont="1" applyFill="1" applyProtection="1">
      <protection locked="0"/>
    </xf>
    <xf numFmtId="0" fontId="18" fillId="10" borderId="1" xfId="0" applyFont="1" applyFill="1" applyBorder="1" applyAlignment="1" applyProtection="1">
      <alignment vertical="center"/>
      <protection locked="0"/>
    </xf>
    <xf numFmtId="0" fontId="3" fillId="0" borderId="1" xfId="0" applyFont="1" applyBorder="1" applyProtection="1">
      <protection locked="0"/>
    </xf>
    <xf numFmtId="0" fontId="3" fillId="0" borderId="2" xfId="0" applyFont="1" applyBorder="1" applyProtection="1">
      <protection locked="0"/>
    </xf>
    <xf numFmtId="0" fontId="3" fillId="0" borderId="1" xfId="0" applyFont="1" applyBorder="1" applyAlignment="1" applyProtection="1">
      <alignment horizontal="center"/>
      <protection locked="0"/>
    </xf>
    <xf numFmtId="0" fontId="3" fillId="0" borderId="1" xfId="0" applyFont="1" applyBorder="1" applyAlignment="1" applyProtection="1">
      <alignment horizontal="center" wrapText="1"/>
      <protection locked="0"/>
    </xf>
    <xf numFmtId="0" fontId="3" fillId="0" borderId="1" xfId="0" applyFont="1" applyBorder="1" applyAlignment="1" applyProtection="1">
      <alignment wrapText="1"/>
      <protection locked="0"/>
    </xf>
    <xf numFmtId="14" fontId="3" fillId="0" borderId="1" xfId="0" applyNumberFormat="1" applyFont="1" applyBorder="1" applyAlignment="1" applyProtection="1">
      <alignment horizontal="center"/>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vertical="center"/>
      <protection locked="0"/>
    </xf>
    <xf numFmtId="0" fontId="3" fillId="0" borderId="0" xfId="0" applyFont="1" applyProtection="1">
      <protection locked="0"/>
    </xf>
    <xf numFmtId="0" fontId="20" fillId="0" borderId="1" xfId="0" applyFont="1" applyBorder="1" applyAlignment="1" applyProtection="1">
      <alignment horizontal="left" vertical="center" wrapText="1"/>
      <protection locked="0"/>
    </xf>
    <xf numFmtId="14" fontId="3" fillId="0" borderId="2" xfId="0" applyNumberFormat="1" applyFont="1" applyBorder="1" applyAlignment="1" applyProtection="1">
      <alignment horizontal="center"/>
      <protection locked="0"/>
    </xf>
    <xf numFmtId="0" fontId="3" fillId="0" borderId="4"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164" fontId="3" fillId="0" borderId="2" xfId="0" applyNumberFormat="1" applyFont="1" applyBorder="1" applyAlignment="1" applyProtection="1">
      <alignment horizontal="left" vertical="center" wrapText="1"/>
      <protection locked="0"/>
    </xf>
    <xf numFmtId="0" fontId="3" fillId="0" borderId="6" xfId="0" applyFont="1" applyBorder="1" applyProtection="1">
      <protection locked="0"/>
    </xf>
    <xf numFmtId="0" fontId="3" fillId="0" borderId="13" xfId="0" applyFont="1" applyBorder="1" applyProtection="1">
      <protection locked="0"/>
    </xf>
    <xf numFmtId="0" fontId="3" fillId="0" borderId="14" xfId="0" applyFont="1" applyBorder="1" applyProtection="1">
      <protection locked="0"/>
    </xf>
    <xf numFmtId="0" fontId="3" fillId="0" borderId="14" xfId="0" applyFont="1" applyBorder="1" applyAlignment="1" applyProtection="1">
      <alignment horizontal="left" vertical="center" wrapText="1"/>
      <protection locked="0"/>
    </xf>
    <xf numFmtId="0" fontId="3" fillId="0" borderId="12" xfId="0" applyFont="1" applyBorder="1" applyProtection="1">
      <protection locked="0"/>
    </xf>
    <xf numFmtId="0" fontId="3" fillId="0" borderId="4" xfId="0" applyFont="1" applyBorder="1" applyProtection="1">
      <protection locked="0"/>
    </xf>
    <xf numFmtId="0" fontId="3" fillId="0" borderId="3" xfId="0" applyFont="1" applyBorder="1" applyProtection="1">
      <protection locked="0"/>
    </xf>
    <xf numFmtId="0" fontId="3" fillId="0" borderId="7" xfId="0" applyFont="1" applyBorder="1" applyProtection="1">
      <protection locked="0"/>
    </xf>
    <xf numFmtId="14" fontId="3" fillId="0" borderId="6" xfId="0" applyNumberFormat="1" applyFont="1" applyBorder="1" applyAlignment="1" applyProtection="1">
      <alignment horizontal="center"/>
      <protection locked="0"/>
    </xf>
    <xf numFmtId="14" fontId="3" fillId="0" borderId="7" xfId="0" applyNumberFormat="1" applyFont="1" applyBorder="1" applyAlignment="1" applyProtection="1">
      <alignment horizontal="center"/>
      <protection locked="0"/>
    </xf>
    <xf numFmtId="0" fontId="3" fillId="0" borderId="7" xfId="0" applyFont="1" applyBorder="1" applyAlignment="1" applyProtection="1">
      <alignment wrapText="1"/>
      <protection locked="0"/>
    </xf>
    <xf numFmtId="0" fontId="3" fillId="0" borderId="15" xfId="0" applyFont="1" applyBorder="1" applyProtection="1">
      <protection locked="0"/>
    </xf>
    <xf numFmtId="0" fontId="3" fillId="0" borderId="7" xfId="0" applyFont="1" applyBorder="1" applyAlignment="1" applyProtection="1">
      <alignment horizontal="center"/>
      <protection locked="0"/>
    </xf>
    <xf numFmtId="0" fontId="3" fillId="0" borderId="7" xfId="0" applyFont="1" applyBorder="1" applyAlignment="1" applyProtection="1">
      <alignment horizontal="center" wrapText="1"/>
      <protection locked="0"/>
    </xf>
    <xf numFmtId="0" fontId="3" fillId="10" borderId="7" xfId="0" applyFont="1" applyFill="1" applyBorder="1" applyProtection="1">
      <protection locked="0"/>
    </xf>
    <xf numFmtId="0" fontId="3" fillId="10" borderId="7" xfId="0" applyFont="1" applyFill="1" applyBorder="1" applyAlignment="1" applyProtection="1">
      <alignment horizontal="center"/>
      <protection locked="0"/>
    </xf>
    <xf numFmtId="0" fontId="3" fillId="0" borderId="1" xfId="0" applyFont="1" applyBorder="1" applyAlignment="1" applyProtection="1">
      <alignment horizontal="center" vertical="center" wrapText="1"/>
      <protection locked="0"/>
    </xf>
    <xf numFmtId="0" fontId="3" fillId="10" borderId="1" xfId="0" applyFont="1" applyFill="1" applyBorder="1" applyProtection="1">
      <protection locked="0"/>
    </xf>
    <xf numFmtId="0" fontId="3" fillId="10" borderId="1" xfId="0" applyFont="1" applyFill="1" applyBorder="1" applyAlignment="1" applyProtection="1">
      <alignment horizontal="center"/>
      <protection locked="0"/>
    </xf>
    <xf numFmtId="0" fontId="3" fillId="0" borderId="7" xfId="0" applyFont="1" applyBorder="1" applyAlignment="1" applyProtection="1">
      <alignment horizontal="center" vertical="center"/>
      <protection locked="0"/>
    </xf>
    <xf numFmtId="0" fontId="3" fillId="0" borderId="1" xfId="0" applyFont="1" applyFill="1" applyBorder="1" applyAlignment="1" applyProtection="1">
      <alignment vertical="center" wrapText="1"/>
      <protection locked="0"/>
    </xf>
    <xf numFmtId="0" fontId="18" fillId="10" borderId="4" xfId="0" applyFont="1" applyFill="1" applyBorder="1" applyProtection="1">
      <protection locked="0"/>
    </xf>
    <xf numFmtId="0" fontId="18" fillId="10" borderId="14" xfId="0" applyFont="1" applyFill="1" applyBorder="1" applyProtection="1">
      <protection locked="0"/>
    </xf>
    <xf numFmtId="0" fontId="18" fillId="10" borderId="4" xfId="0" applyFont="1" applyFill="1" applyBorder="1" applyAlignment="1" applyProtection="1">
      <alignment horizontal="left" vertical="center" wrapText="1"/>
      <protection locked="0"/>
    </xf>
    <xf numFmtId="0" fontId="18" fillId="10" borderId="13" xfId="0" applyFont="1" applyFill="1" applyBorder="1" applyProtection="1">
      <protection locked="0"/>
    </xf>
    <xf numFmtId="0" fontId="18" fillId="10" borderId="6" xfId="0" applyFont="1" applyFill="1" applyBorder="1" applyProtection="1">
      <protection locked="0"/>
    </xf>
    <xf numFmtId="0" fontId="3" fillId="0" borderId="1" xfId="0" applyFont="1" applyFill="1" applyBorder="1" applyAlignment="1" applyProtection="1">
      <protection locked="0"/>
    </xf>
    <xf numFmtId="164" fontId="3" fillId="0" borderId="7" xfId="0" applyNumberFormat="1" applyFont="1" applyBorder="1" applyAlignment="1" applyProtection="1">
      <alignment horizontal="left" vertical="center" wrapText="1"/>
      <protection locked="0"/>
    </xf>
    <xf numFmtId="164" fontId="3" fillId="0" borderId="4" xfId="0" applyNumberFormat="1" applyFont="1" applyBorder="1" applyAlignment="1" applyProtection="1">
      <alignment horizontal="left" vertical="center" wrapText="1"/>
      <protection locked="0"/>
    </xf>
    <xf numFmtId="0" fontId="3"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Border="1" applyAlignment="1">
      <alignment horizont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1" xfId="0" applyFont="1" applyBorder="1" applyAlignment="1" applyProtection="1">
      <alignment horizontal="center"/>
      <protection locked="0"/>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3" fillId="0" borderId="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3" borderId="6"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sqref="A1:M1"/>
    </sheetView>
  </sheetViews>
  <sheetFormatPr defaultRowHeight="16.5"/>
  <cols>
    <col min="1" max="1" width="6" style="1" customWidth="1"/>
    <col min="2" max="2" width="21.85546875" style="1" customWidth="1"/>
    <col min="3" max="3" width="13.42578125" style="1" bestFit="1" customWidth="1"/>
    <col min="4" max="4" width="11"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1" style="1" bestFit="1" customWidth="1"/>
    <col min="13" max="13" width="19.5703125" style="1" customWidth="1"/>
    <col min="14" max="16384" width="9.140625" style="1"/>
  </cols>
  <sheetData>
    <row r="1" spans="1:14" ht="60" customHeight="1">
      <c r="A1" s="134" t="s">
        <v>65</v>
      </c>
      <c r="B1" s="134"/>
      <c r="C1" s="134"/>
      <c r="D1" s="134"/>
      <c r="E1" s="134"/>
      <c r="F1" s="134"/>
      <c r="G1" s="134"/>
      <c r="H1" s="134"/>
      <c r="I1" s="134"/>
      <c r="J1" s="134"/>
      <c r="K1" s="134"/>
      <c r="L1" s="134"/>
      <c r="M1" s="134"/>
    </row>
    <row r="2" spans="1:14">
      <c r="A2" s="135" t="s">
        <v>0</v>
      </c>
      <c r="B2" s="135"/>
      <c r="C2" s="137" t="s">
        <v>758</v>
      </c>
      <c r="D2" s="138"/>
      <c r="E2" s="2" t="s">
        <v>1</v>
      </c>
      <c r="F2" s="149" t="s">
        <v>759</v>
      </c>
      <c r="G2" s="149"/>
      <c r="H2" s="149"/>
      <c r="I2" s="149"/>
      <c r="J2" s="149"/>
      <c r="K2" s="147" t="s">
        <v>28</v>
      </c>
      <c r="L2" s="147"/>
      <c r="M2" s="38" t="s">
        <v>760</v>
      </c>
    </row>
    <row r="3" spans="1:14" ht="7.5" customHeight="1">
      <c r="A3" s="116"/>
      <c r="B3" s="116"/>
      <c r="C3" s="116"/>
      <c r="D3" s="116"/>
      <c r="E3" s="116"/>
      <c r="F3" s="115"/>
      <c r="G3" s="115"/>
      <c r="H3" s="115"/>
      <c r="I3" s="115"/>
      <c r="J3" s="115"/>
      <c r="K3" s="117"/>
      <c r="L3" s="117"/>
      <c r="M3" s="117"/>
    </row>
    <row r="4" spans="1:14">
      <c r="A4" s="143" t="s">
        <v>2</v>
      </c>
      <c r="B4" s="144"/>
      <c r="C4" s="144"/>
      <c r="D4" s="144"/>
      <c r="E4" s="145"/>
      <c r="F4" s="115"/>
      <c r="G4" s="115"/>
      <c r="H4" s="115"/>
      <c r="I4" s="118" t="s">
        <v>64</v>
      </c>
      <c r="J4" s="118"/>
      <c r="K4" s="118"/>
      <c r="L4" s="118"/>
      <c r="M4" s="118"/>
    </row>
    <row r="5" spans="1:14" ht="18.75" customHeight="1">
      <c r="A5" s="113" t="s">
        <v>4</v>
      </c>
      <c r="B5" s="113"/>
      <c r="C5" s="132" t="s">
        <v>752</v>
      </c>
      <c r="D5" s="146"/>
      <c r="E5" s="133"/>
      <c r="F5" s="115"/>
      <c r="G5" s="115"/>
      <c r="H5" s="115"/>
      <c r="I5" s="139" t="s">
        <v>5</v>
      </c>
      <c r="J5" s="139"/>
      <c r="K5" s="140" t="s">
        <v>754</v>
      </c>
      <c r="L5" s="142"/>
      <c r="M5" s="141"/>
    </row>
    <row r="6" spans="1:14" ht="18.75" customHeight="1">
      <c r="A6" s="114" t="s">
        <v>22</v>
      </c>
      <c r="B6" s="114"/>
      <c r="C6" s="39">
        <v>9435657437</v>
      </c>
      <c r="D6" s="136" t="s">
        <v>753</v>
      </c>
      <c r="E6" s="136"/>
      <c r="F6" s="115"/>
      <c r="G6" s="115"/>
      <c r="H6" s="115"/>
      <c r="I6" s="114" t="s">
        <v>22</v>
      </c>
      <c r="J6" s="114"/>
      <c r="K6" s="140">
        <v>9401189044</v>
      </c>
      <c r="L6" s="141"/>
      <c r="M6" s="40"/>
    </row>
    <row r="7" spans="1:14">
      <c r="A7" s="111" t="s">
        <v>3</v>
      </c>
      <c r="B7" s="111"/>
      <c r="C7" s="111"/>
      <c r="D7" s="111"/>
      <c r="E7" s="111"/>
      <c r="F7" s="111"/>
      <c r="G7" s="111"/>
      <c r="H7" s="111"/>
      <c r="I7" s="111"/>
      <c r="J7" s="111"/>
      <c r="K7" s="111"/>
      <c r="L7" s="111"/>
      <c r="M7" s="111"/>
    </row>
    <row r="8" spans="1:14">
      <c r="A8" s="154" t="s">
        <v>25</v>
      </c>
      <c r="B8" s="155"/>
      <c r="C8" s="156"/>
      <c r="D8" s="3" t="s">
        <v>24</v>
      </c>
      <c r="E8" s="41"/>
      <c r="F8" s="125"/>
      <c r="G8" s="126"/>
      <c r="H8" s="126"/>
      <c r="I8" s="154" t="s">
        <v>26</v>
      </c>
      <c r="J8" s="155"/>
      <c r="K8" s="156"/>
      <c r="L8" s="3" t="s">
        <v>24</v>
      </c>
      <c r="M8" s="41"/>
    </row>
    <row r="9" spans="1:14">
      <c r="A9" s="120" t="s">
        <v>30</v>
      </c>
      <c r="B9" s="121"/>
      <c r="C9" s="6" t="s">
        <v>6</v>
      </c>
      <c r="D9" s="9" t="s">
        <v>12</v>
      </c>
      <c r="E9" s="5" t="s">
        <v>15</v>
      </c>
      <c r="F9" s="127"/>
      <c r="G9" s="128"/>
      <c r="H9" s="128"/>
      <c r="I9" s="120" t="s">
        <v>30</v>
      </c>
      <c r="J9" s="121"/>
      <c r="K9" s="6" t="s">
        <v>6</v>
      </c>
      <c r="L9" s="9" t="s">
        <v>12</v>
      </c>
      <c r="M9" s="5" t="s">
        <v>15</v>
      </c>
    </row>
    <row r="10" spans="1:14">
      <c r="A10" s="119" t="s">
        <v>755</v>
      </c>
      <c r="B10" s="119"/>
      <c r="C10" s="4" t="s">
        <v>18</v>
      </c>
      <c r="D10" s="107">
        <v>9864207210</v>
      </c>
      <c r="E10" s="40"/>
      <c r="F10" s="127"/>
      <c r="G10" s="128"/>
      <c r="H10" s="128"/>
      <c r="I10" s="130"/>
      <c r="J10" s="131"/>
      <c r="K10" s="4" t="s">
        <v>18</v>
      </c>
      <c r="L10" s="39"/>
      <c r="M10" s="40"/>
    </row>
    <row r="11" spans="1:14">
      <c r="A11" s="119"/>
      <c r="B11" s="119"/>
      <c r="C11" s="4" t="s">
        <v>19</v>
      </c>
      <c r="D11" s="107"/>
      <c r="E11" s="40"/>
      <c r="F11" s="127"/>
      <c r="G11" s="128"/>
      <c r="H11" s="128"/>
      <c r="I11" s="132"/>
      <c r="J11" s="133"/>
      <c r="K11" s="21" t="s">
        <v>18</v>
      </c>
      <c r="L11" s="39"/>
      <c r="M11" s="40"/>
    </row>
    <row r="12" spans="1:14">
      <c r="A12" s="119" t="s">
        <v>767</v>
      </c>
      <c r="B12" s="119"/>
      <c r="C12" s="4" t="s">
        <v>20</v>
      </c>
      <c r="D12" s="107">
        <v>7002687647</v>
      </c>
      <c r="E12" s="40"/>
      <c r="F12" s="127"/>
      <c r="G12" s="128"/>
      <c r="H12" s="128"/>
      <c r="I12" s="130"/>
      <c r="J12" s="131"/>
      <c r="K12" s="4" t="s">
        <v>20</v>
      </c>
      <c r="L12" s="39"/>
      <c r="M12" s="40"/>
    </row>
    <row r="13" spans="1:14">
      <c r="A13" s="119" t="s">
        <v>756</v>
      </c>
      <c r="B13" s="119"/>
      <c r="C13" s="4" t="s">
        <v>21</v>
      </c>
      <c r="D13" s="107" t="s">
        <v>757</v>
      </c>
      <c r="E13" s="40"/>
      <c r="F13" s="127"/>
      <c r="G13" s="128"/>
      <c r="H13" s="128"/>
      <c r="I13" s="130"/>
      <c r="J13" s="131"/>
      <c r="K13" s="4" t="s">
        <v>21</v>
      </c>
      <c r="L13" s="39"/>
      <c r="M13" s="40"/>
    </row>
    <row r="14" spans="1:14">
      <c r="A14" s="112" t="s">
        <v>23</v>
      </c>
      <c r="B14" s="112"/>
      <c r="C14" s="20"/>
      <c r="D14" s="153"/>
      <c r="E14" s="153"/>
      <c r="F14" s="127"/>
      <c r="G14" s="128"/>
      <c r="H14" s="128"/>
      <c r="I14" s="129"/>
      <c r="J14" s="129"/>
      <c r="K14" s="129"/>
      <c r="L14" s="129"/>
      <c r="M14" s="129"/>
      <c r="N14" s="8"/>
    </row>
    <row r="15" spans="1:14">
      <c r="A15" s="124"/>
      <c r="B15" s="124"/>
      <c r="C15" s="124"/>
      <c r="D15" s="124"/>
      <c r="E15" s="124"/>
      <c r="F15" s="124"/>
      <c r="G15" s="124"/>
      <c r="H15" s="124"/>
      <c r="I15" s="124"/>
      <c r="J15" s="124"/>
      <c r="K15" s="124"/>
      <c r="L15" s="124"/>
      <c r="M15" s="124"/>
    </row>
    <row r="16" spans="1:14">
      <c r="A16" s="123" t="s">
        <v>48</v>
      </c>
      <c r="B16" s="123"/>
      <c r="C16" s="123"/>
      <c r="D16" s="123"/>
      <c r="E16" s="123"/>
      <c r="F16" s="123"/>
      <c r="G16" s="123"/>
      <c r="H16" s="123"/>
      <c r="I16" s="123"/>
      <c r="J16" s="123"/>
      <c r="K16" s="123"/>
      <c r="L16" s="123"/>
      <c r="M16" s="123"/>
    </row>
    <row r="17" spans="1:13" ht="32.25" customHeight="1">
      <c r="A17" s="151" t="s">
        <v>60</v>
      </c>
      <c r="B17" s="151"/>
      <c r="C17" s="151"/>
      <c r="D17" s="151"/>
      <c r="E17" s="151"/>
      <c r="F17" s="151"/>
      <c r="G17" s="151"/>
      <c r="H17" s="151"/>
      <c r="I17" s="151"/>
      <c r="J17" s="151"/>
      <c r="K17" s="151"/>
      <c r="L17" s="151"/>
      <c r="M17" s="151"/>
    </row>
    <row r="18" spans="1:13">
      <c r="A18" s="122" t="s">
        <v>61</v>
      </c>
      <c r="B18" s="122"/>
      <c r="C18" s="122"/>
      <c r="D18" s="122"/>
      <c r="E18" s="122"/>
      <c r="F18" s="122"/>
      <c r="G18" s="122"/>
      <c r="H18" s="122"/>
      <c r="I18" s="122"/>
      <c r="J18" s="122"/>
      <c r="K18" s="122"/>
      <c r="L18" s="122"/>
      <c r="M18" s="122"/>
    </row>
    <row r="19" spans="1:13">
      <c r="A19" s="122" t="s">
        <v>49</v>
      </c>
      <c r="B19" s="122"/>
      <c r="C19" s="122"/>
      <c r="D19" s="122"/>
      <c r="E19" s="122"/>
      <c r="F19" s="122"/>
      <c r="G19" s="122"/>
      <c r="H19" s="122"/>
      <c r="I19" s="122"/>
      <c r="J19" s="122"/>
      <c r="K19" s="122"/>
      <c r="L19" s="122"/>
      <c r="M19" s="122"/>
    </row>
    <row r="20" spans="1:13">
      <c r="A20" s="122" t="s">
        <v>43</v>
      </c>
      <c r="B20" s="122"/>
      <c r="C20" s="122"/>
      <c r="D20" s="122"/>
      <c r="E20" s="122"/>
      <c r="F20" s="122"/>
      <c r="G20" s="122"/>
      <c r="H20" s="122"/>
      <c r="I20" s="122"/>
      <c r="J20" s="122"/>
      <c r="K20" s="122"/>
      <c r="L20" s="122"/>
      <c r="M20" s="122"/>
    </row>
    <row r="21" spans="1:13">
      <c r="A21" s="122" t="s">
        <v>50</v>
      </c>
      <c r="B21" s="122"/>
      <c r="C21" s="122"/>
      <c r="D21" s="122"/>
      <c r="E21" s="122"/>
      <c r="F21" s="122"/>
      <c r="G21" s="122"/>
      <c r="H21" s="122"/>
      <c r="I21" s="122"/>
      <c r="J21" s="122"/>
      <c r="K21" s="122"/>
      <c r="L21" s="122"/>
      <c r="M21" s="122"/>
    </row>
    <row r="22" spans="1:13">
      <c r="A22" s="122" t="s">
        <v>44</v>
      </c>
      <c r="B22" s="122"/>
      <c r="C22" s="122"/>
      <c r="D22" s="122"/>
      <c r="E22" s="122"/>
      <c r="F22" s="122"/>
      <c r="G22" s="122"/>
      <c r="H22" s="122"/>
      <c r="I22" s="122"/>
      <c r="J22" s="122"/>
      <c r="K22" s="122"/>
      <c r="L22" s="122"/>
      <c r="M22" s="122"/>
    </row>
    <row r="23" spans="1:13">
      <c r="A23" s="152" t="s">
        <v>53</v>
      </c>
      <c r="B23" s="152"/>
      <c r="C23" s="152"/>
      <c r="D23" s="152"/>
      <c r="E23" s="152"/>
      <c r="F23" s="152"/>
      <c r="G23" s="152"/>
      <c r="H23" s="152"/>
      <c r="I23" s="152"/>
      <c r="J23" s="152"/>
      <c r="K23" s="152"/>
      <c r="L23" s="152"/>
      <c r="M23" s="152"/>
    </row>
    <row r="24" spans="1:13">
      <c r="A24" s="122" t="s">
        <v>45</v>
      </c>
      <c r="B24" s="122"/>
      <c r="C24" s="122"/>
      <c r="D24" s="122"/>
      <c r="E24" s="122"/>
      <c r="F24" s="122"/>
      <c r="G24" s="122"/>
      <c r="H24" s="122"/>
      <c r="I24" s="122"/>
      <c r="J24" s="122"/>
      <c r="K24" s="122"/>
      <c r="L24" s="122"/>
      <c r="M24" s="122"/>
    </row>
    <row r="25" spans="1:13">
      <c r="A25" s="122" t="s">
        <v>46</v>
      </c>
      <c r="B25" s="122"/>
      <c r="C25" s="122"/>
      <c r="D25" s="122"/>
      <c r="E25" s="122"/>
      <c r="F25" s="122"/>
      <c r="G25" s="122"/>
      <c r="H25" s="122"/>
      <c r="I25" s="122"/>
      <c r="J25" s="122"/>
      <c r="K25" s="122"/>
      <c r="L25" s="122"/>
      <c r="M25" s="122"/>
    </row>
    <row r="26" spans="1:13">
      <c r="A26" s="122" t="s">
        <v>47</v>
      </c>
      <c r="B26" s="122"/>
      <c r="C26" s="122"/>
      <c r="D26" s="122"/>
      <c r="E26" s="122"/>
      <c r="F26" s="122"/>
      <c r="G26" s="122"/>
      <c r="H26" s="122"/>
      <c r="I26" s="122"/>
      <c r="J26" s="122"/>
      <c r="K26" s="122"/>
      <c r="L26" s="122"/>
      <c r="M26" s="122"/>
    </row>
    <row r="27" spans="1:13">
      <c r="A27" s="150" t="s">
        <v>51</v>
      </c>
      <c r="B27" s="150"/>
      <c r="C27" s="150"/>
      <c r="D27" s="150"/>
      <c r="E27" s="150"/>
      <c r="F27" s="150"/>
      <c r="G27" s="150"/>
      <c r="H27" s="150"/>
      <c r="I27" s="150"/>
      <c r="J27" s="150"/>
      <c r="K27" s="150"/>
      <c r="L27" s="150"/>
      <c r="M27" s="150"/>
    </row>
    <row r="28" spans="1:13">
      <c r="A28" s="122" t="s">
        <v>52</v>
      </c>
      <c r="B28" s="122"/>
      <c r="C28" s="122"/>
      <c r="D28" s="122"/>
      <c r="E28" s="122"/>
      <c r="F28" s="122"/>
      <c r="G28" s="122"/>
      <c r="H28" s="122"/>
      <c r="I28" s="122"/>
      <c r="J28" s="122"/>
      <c r="K28" s="122"/>
      <c r="L28" s="122"/>
      <c r="M28" s="122"/>
    </row>
    <row r="29" spans="1:13" ht="44.25" customHeight="1">
      <c r="A29" s="148" t="s">
        <v>62</v>
      </c>
      <c r="B29" s="148"/>
      <c r="C29" s="148"/>
      <c r="D29" s="148"/>
      <c r="E29" s="148"/>
      <c r="F29" s="148"/>
      <c r="G29" s="148"/>
      <c r="H29" s="148"/>
      <c r="I29" s="148"/>
      <c r="J29" s="148"/>
      <c r="K29" s="148"/>
      <c r="L29" s="148"/>
      <c r="M29" s="148"/>
    </row>
  </sheetData>
  <sheetProtection password="CBE1" sheet="1" objects="1" scenarios="1"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7:M7"/>
    <mergeCell ref="A14:B14"/>
    <mergeCell ref="A5:B5"/>
    <mergeCell ref="A6:B6"/>
    <mergeCell ref="F3:H6"/>
    <mergeCell ref="A3:E3"/>
    <mergeCell ref="I3:M3"/>
    <mergeCell ref="I4:M4"/>
    <mergeCell ref="A12:B12"/>
    <mergeCell ref="A13:B13"/>
    <mergeCell ref="A9:B9"/>
    <mergeCell ref="A10:B10"/>
    <mergeCell ref="A11:B11"/>
  </mergeCells>
  <dataValidations xWindow="902" yWindow="480" count="3">
    <dataValidation allowBlank="1" showInputMessage="1" showErrorMessage="1" prompt="Mobile No." sqref="C14 L10:L13 D10:D13 K6:L6 C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4"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A2" sqref="A2:C2"/>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59" t="s">
        <v>66</v>
      </c>
      <c r="B1" s="159"/>
      <c r="C1" s="159"/>
      <c r="D1" s="160"/>
      <c r="E1" s="160"/>
      <c r="F1" s="160"/>
      <c r="G1" s="160"/>
      <c r="H1" s="160"/>
      <c r="I1" s="160"/>
      <c r="J1" s="160"/>
      <c r="K1" s="160"/>
      <c r="L1" s="160"/>
      <c r="M1" s="160"/>
      <c r="N1" s="160"/>
      <c r="O1" s="160"/>
      <c r="P1" s="160"/>
      <c r="Q1" s="160"/>
      <c r="R1" s="160"/>
      <c r="S1" s="160"/>
    </row>
    <row r="2" spans="1:20" ht="16.5" customHeight="1">
      <c r="A2" s="163" t="s">
        <v>63</v>
      </c>
      <c r="B2" s="164"/>
      <c r="C2" s="164"/>
      <c r="D2" s="26" t="s">
        <v>761</v>
      </c>
      <c r="E2" s="23"/>
      <c r="F2" s="23"/>
      <c r="G2" s="23"/>
      <c r="H2" s="23"/>
      <c r="I2" s="23"/>
      <c r="J2" s="23"/>
      <c r="K2" s="23"/>
      <c r="L2" s="23"/>
      <c r="M2" s="23"/>
      <c r="N2" s="23"/>
      <c r="O2" s="23"/>
      <c r="P2" s="23"/>
      <c r="Q2" s="23"/>
      <c r="R2" s="23"/>
      <c r="S2" s="23"/>
    </row>
    <row r="3" spans="1:20" ht="24" customHeight="1">
      <c r="A3" s="158" t="s">
        <v>14</v>
      </c>
      <c r="B3" s="161" t="s">
        <v>69</v>
      </c>
      <c r="C3" s="157" t="s">
        <v>7</v>
      </c>
      <c r="D3" s="157" t="s">
        <v>59</v>
      </c>
      <c r="E3" s="157" t="s">
        <v>16</v>
      </c>
      <c r="F3" s="165" t="s">
        <v>17</v>
      </c>
      <c r="G3" s="157" t="s">
        <v>8</v>
      </c>
      <c r="H3" s="157"/>
      <c r="I3" s="157"/>
      <c r="J3" s="157" t="s">
        <v>35</v>
      </c>
      <c r="K3" s="161" t="s">
        <v>37</v>
      </c>
      <c r="L3" s="161" t="s">
        <v>54</v>
      </c>
      <c r="M3" s="161" t="s">
        <v>55</v>
      </c>
      <c r="N3" s="161" t="s">
        <v>38</v>
      </c>
      <c r="O3" s="161" t="s">
        <v>39</v>
      </c>
      <c r="P3" s="158" t="s">
        <v>58</v>
      </c>
      <c r="Q3" s="157" t="s">
        <v>56</v>
      </c>
      <c r="R3" s="157" t="s">
        <v>36</v>
      </c>
      <c r="S3" s="157" t="s">
        <v>57</v>
      </c>
      <c r="T3" s="157" t="s">
        <v>13</v>
      </c>
    </row>
    <row r="4" spans="1:20" ht="25.5" customHeight="1">
      <c r="A4" s="158"/>
      <c r="B4" s="166"/>
      <c r="C4" s="157"/>
      <c r="D4" s="157"/>
      <c r="E4" s="157"/>
      <c r="F4" s="165"/>
      <c r="G4" s="15" t="s">
        <v>9</v>
      </c>
      <c r="H4" s="15" t="s">
        <v>10</v>
      </c>
      <c r="I4" s="11" t="s">
        <v>11</v>
      </c>
      <c r="J4" s="157"/>
      <c r="K4" s="162"/>
      <c r="L4" s="162"/>
      <c r="M4" s="162"/>
      <c r="N4" s="162"/>
      <c r="O4" s="162"/>
      <c r="P4" s="158"/>
      <c r="Q4" s="158"/>
      <c r="R4" s="157"/>
      <c r="S4" s="157"/>
      <c r="T4" s="157"/>
    </row>
    <row r="5" spans="1:20" ht="33">
      <c r="A5" s="4">
        <v>1</v>
      </c>
      <c r="B5" s="17" t="s">
        <v>70</v>
      </c>
      <c r="C5" s="18" t="s">
        <v>399</v>
      </c>
      <c r="D5" s="18" t="s">
        <v>27</v>
      </c>
      <c r="E5" s="19" t="s">
        <v>400</v>
      </c>
      <c r="F5" s="18" t="s">
        <v>102</v>
      </c>
      <c r="G5" s="19">
        <v>32</v>
      </c>
      <c r="H5" s="19">
        <v>34</v>
      </c>
      <c r="I5" s="17">
        <v>66</v>
      </c>
      <c r="J5" s="18">
        <v>0</v>
      </c>
      <c r="K5" s="18" t="s">
        <v>103</v>
      </c>
      <c r="L5" s="18" t="s">
        <v>104</v>
      </c>
      <c r="M5" s="18">
        <v>9401453005</v>
      </c>
      <c r="N5" s="18" t="s">
        <v>377</v>
      </c>
      <c r="O5" s="18">
        <v>9707819469</v>
      </c>
      <c r="P5" s="25">
        <v>43556</v>
      </c>
      <c r="Q5" s="18" t="s">
        <v>101</v>
      </c>
      <c r="R5" s="18"/>
      <c r="S5" s="75" t="s">
        <v>398</v>
      </c>
      <c r="T5" s="18"/>
    </row>
    <row r="6" spans="1:20">
      <c r="A6" s="4">
        <v>2</v>
      </c>
      <c r="B6" s="17" t="s">
        <v>70</v>
      </c>
      <c r="C6" s="18" t="s">
        <v>401</v>
      </c>
      <c r="D6" s="18" t="s">
        <v>29</v>
      </c>
      <c r="E6" s="19">
        <v>365</v>
      </c>
      <c r="F6" s="18"/>
      <c r="G6" s="19">
        <v>17</v>
      </c>
      <c r="H6" s="19">
        <v>19</v>
      </c>
      <c r="I6" s="17">
        <v>36</v>
      </c>
      <c r="J6" s="18">
        <v>9401134992</v>
      </c>
      <c r="K6" s="18" t="s">
        <v>118</v>
      </c>
      <c r="L6" s="18" t="s">
        <v>119</v>
      </c>
      <c r="M6" s="18">
        <v>8822197268</v>
      </c>
      <c r="N6" s="18" t="s">
        <v>387</v>
      </c>
      <c r="O6" s="18">
        <v>9613216814</v>
      </c>
      <c r="P6" s="25">
        <v>43556</v>
      </c>
      <c r="Q6" s="18" t="s">
        <v>101</v>
      </c>
      <c r="R6" s="18"/>
      <c r="S6" s="75" t="s">
        <v>398</v>
      </c>
      <c r="T6" s="18"/>
    </row>
    <row r="7" spans="1:20">
      <c r="A7" s="4">
        <v>3</v>
      </c>
      <c r="B7" s="17" t="s">
        <v>70</v>
      </c>
      <c r="C7" s="18" t="s">
        <v>402</v>
      </c>
      <c r="D7" s="18" t="s">
        <v>29</v>
      </c>
      <c r="E7" s="19">
        <v>355</v>
      </c>
      <c r="F7" s="18"/>
      <c r="G7" s="19">
        <v>15</v>
      </c>
      <c r="H7" s="19">
        <v>14</v>
      </c>
      <c r="I7" s="17">
        <v>29</v>
      </c>
      <c r="J7" s="18">
        <v>9401782161</v>
      </c>
      <c r="K7" s="18" t="s">
        <v>103</v>
      </c>
      <c r="L7" s="18" t="s">
        <v>104</v>
      </c>
      <c r="M7" s="18">
        <v>9401453005</v>
      </c>
      <c r="N7" s="18" t="s">
        <v>403</v>
      </c>
      <c r="O7" s="18">
        <v>9678390903</v>
      </c>
      <c r="P7" s="25">
        <v>43556</v>
      </c>
      <c r="Q7" s="18" t="s">
        <v>101</v>
      </c>
      <c r="R7" s="18"/>
      <c r="S7" s="75" t="s">
        <v>398</v>
      </c>
      <c r="T7" s="18"/>
    </row>
    <row r="8" spans="1:20">
      <c r="A8" s="4">
        <v>4</v>
      </c>
      <c r="B8" s="17" t="s">
        <v>70</v>
      </c>
      <c r="C8" s="18" t="s">
        <v>404</v>
      </c>
      <c r="D8" s="18" t="s">
        <v>29</v>
      </c>
      <c r="E8" s="19">
        <v>480</v>
      </c>
      <c r="F8" s="18"/>
      <c r="G8" s="19">
        <v>67</v>
      </c>
      <c r="H8" s="19">
        <v>74</v>
      </c>
      <c r="I8" s="17">
        <v>141</v>
      </c>
      <c r="J8" s="17">
        <v>8011782954</v>
      </c>
      <c r="K8" s="18" t="s">
        <v>221</v>
      </c>
      <c r="L8" s="18" t="s">
        <v>222</v>
      </c>
      <c r="M8" s="18">
        <v>9435899674</v>
      </c>
      <c r="N8" s="18" t="s">
        <v>405</v>
      </c>
      <c r="O8" s="18">
        <v>8486095794</v>
      </c>
      <c r="P8" s="25">
        <v>43557</v>
      </c>
      <c r="Q8" s="18" t="s">
        <v>155</v>
      </c>
      <c r="R8" s="18"/>
      <c r="S8" s="75" t="s">
        <v>398</v>
      </c>
      <c r="T8" s="18"/>
    </row>
    <row r="9" spans="1:20">
      <c r="A9" s="4">
        <v>5</v>
      </c>
      <c r="B9" s="17" t="s">
        <v>70</v>
      </c>
      <c r="C9" s="18" t="s">
        <v>406</v>
      </c>
      <c r="D9" s="18" t="s">
        <v>29</v>
      </c>
      <c r="E9" s="19">
        <v>356</v>
      </c>
      <c r="F9" s="18"/>
      <c r="G9" s="19">
        <v>19</v>
      </c>
      <c r="H9" s="19">
        <v>10</v>
      </c>
      <c r="I9" s="17">
        <v>29</v>
      </c>
      <c r="J9" s="18">
        <v>9854607630</v>
      </c>
      <c r="K9" s="18" t="s">
        <v>103</v>
      </c>
      <c r="L9" s="18" t="s">
        <v>104</v>
      </c>
      <c r="M9" s="18">
        <v>9401453005</v>
      </c>
      <c r="N9" s="18" t="s">
        <v>377</v>
      </c>
      <c r="O9" s="18">
        <v>9707819469</v>
      </c>
      <c r="P9" s="25">
        <v>43557</v>
      </c>
      <c r="Q9" s="18" t="s">
        <v>155</v>
      </c>
      <c r="R9" s="18"/>
      <c r="S9" s="75" t="s">
        <v>398</v>
      </c>
      <c r="T9" s="18"/>
    </row>
    <row r="10" spans="1:20">
      <c r="A10" s="4">
        <v>6</v>
      </c>
      <c r="B10" s="17" t="s">
        <v>70</v>
      </c>
      <c r="C10" s="18" t="s">
        <v>407</v>
      </c>
      <c r="D10" s="18" t="s">
        <v>27</v>
      </c>
      <c r="E10" s="19" t="s">
        <v>408</v>
      </c>
      <c r="F10" s="18" t="s">
        <v>333</v>
      </c>
      <c r="G10" s="19">
        <v>61</v>
      </c>
      <c r="H10" s="19">
        <v>46</v>
      </c>
      <c r="I10" s="17">
        <v>107</v>
      </c>
      <c r="J10" s="18">
        <v>7399907531</v>
      </c>
      <c r="K10" s="18" t="s">
        <v>108</v>
      </c>
      <c r="L10" s="18" t="s">
        <v>109</v>
      </c>
      <c r="M10" s="18">
        <v>7399796140</v>
      </c>
      <c r="N10" s="18" t="s">
        <v>110</v>
      </c>
      <c r="O10" s="18">
        <v>7896920829</v>
      </c>
      <c r="P10" s="25">
        <v>43557</v>
      </c>
      <c r="Q10" s="18" t="s">
        <v>155</v>
      </c>
      <c r="R10" s="18"/>
      <c r="S10" s="75" t="s">
        <v>398</v>
      </c>
      <c r="T10" s="18"/>
    </row>
    <row r="11" spans="1:20">
      <c r="A11" s="4">
        <v>7</v>
      </c>
      <c r="B11" s="17" t="s">
        <v>70</v>
      </c>
      <c r="C11" s="18" t="s">
        <v>409</v>
      </c>
      <c r="D11" s="18" t="s">
        <v>29</v>
      </c>
      <c r="E11" s="19">
        <v>358</v>
      </c>
      <c r="F11" s="18"/>
      <c r="G11" s="19">
        <v>22</v>
      </c>
      <c r="H11" s="19">
        <v>15</v>
      </c>
      <c r="I11" s="17">
        <v>37</v>
      </c>
      <c r="J11" s="18">
        <v>9401956392</v>
      </c>
      <c r="K11" s="18" t="s">
        <v>410</v>
      </c>
      <c r="L11" s="18" t="s">
        <v>411</v>
      </c>
      <c r="M11" s="18">
        <v>9678747013</v>
      </c>
      <c r="N11" s="18" t="s">
        <v>412</v>
      </c>
      <c r="O11" s="18">
        <v>8011325660</v>
      </c>
      <c r="P11" s="25">
        <v>43558</v>
      </c>
      <c r="Q11" s="18" t="s">
        <v>168</v>
      </c>
      <c r="R11" s="18"/>
      <c r="S11" s="75" t="s">
        <v>398</v>
      </c>
      <c r="T11" s="18"/>
    </row>
    <row r="12" spans="1:20" ht="33">
      <c r="A12" s="4">
        <v>8</v>
      </c>
      <c r="B12" s="17" t="s">
        <v>70</v>
      </c>
      <c r="C12" s="18" t="s">
        <v>326</v>
      </c>
      <c r="D12" s="18" t="s">
        <v>27</v>
      </c>
      <c r="E12" s="19" t="s">
        <v>357</v>
      </c>
      <c r="F12" s="18" t="s">
        <v>102</v>
      </c>
      <c r="G12" s="19">
        <v>3</v>
      </c>
      <c r="H12" s="19">
        <v>3</v>
      </c>
      <c r="I12" s="17">
        <v>6</v>
      </c>
      <c r="J12" s="18">
        <v>0</v>
      </c>
      <c r="K12" s="18" t="s">
        <v>232</v>
      </c>
      <c r="L12" s="18" t="s">
        <v>94</v>
      </c>
      <c r="M12" s="18">
        <v>9435171460</v>
      </c>
      <c r="N12" s="18" t="s">
        <v>385</v>
      </c>
      <c r="O12" s="18">
        <v>7399452874</v>
      </c>
      <c r="P12" s="25">
        <v>43558</v>
      </c>
      <c r="Q12" s="18" t="s">
        <v>168</v>
      </c>
      <c r="R12" s="18"/>
      <c r="S12" s="75" t="s">
        <v>398</v>
      </c>
      <c r="T12" s="18"/>
    </row>
    <row r="13" spans="1:20">
      <c r="A13" s="4">
        <v>9</v>
      </c>
      <c r="B13" s="17" t="s">
        <v>70</v>
      </c>
      <c r="C13" s="18" t="s">
        <v>327</v>
      </c>
      <c r="D13" s="18" t="s">
        <v>27</v>
      </c>
      <c r="E13" s="19" t="s">
        <v>358</v>
      </c>
      <c r="F13" s="18" t="s">
        <v>102</v>
      </c>
      <c r="G13" s="19">
        <v>20</v>
      </c>
      <c r="H13" s="19">
        <v>38</v>
      </c>
      <c r="I13" s="17">
        <v>58</v>
      </c>
      <c r="J13" s="18">
        <v>0</v>
      </c>
      <c r="K13" s="18" t="s">
        <v>232</v>
      </c>
      <c r="L13" s="18" t="s">
        <v>94</v>
      </c>
      <c r="M13" s="18">
        <v>9435171460</v>
      </c>
      <c r="N13" s="18" t="s">
        <v>385</v>
      </c>
      <c r="O13" s="18">
        <v>7399452874</v>
      </c>
      <c r="P13" s="25">
        <v>43558</v>
      </c>
      <c r="Q13" s="18" t="s">
        <v>168</v>
      </c>
      <c r="R13" s="18"/>
      <c r="S13" s="75" t="s">
        <v>398</v>
      </c>
      <c r="T13" s="18"/>
    </row>
    <row r="14" spans="1:20" ht="33">
      <c r="A14" s="4">
        <v>10</v>
      </c>
      <c r="B14" s="17" t="s">
        <v>70</v>
      </c>
      <c r="C14" s="18" t="s">
        <v>413</v>
      </c>
      <c r="D14" s="18" t="s">
        <v>27</v>
      </c>
      <c r="E14" s="19" t="s">
        <v>414</v>
      </c>
      <c r="F14" s="18" t="s">
        <v>102</v>
      </c>
      <c r="G14" s="19">
        <v>15</v>
      </c>
      <c r="H14" s="19">
        <v>25</v>
      </c>
      <c r="I14" s="17">
        <v>40</v>
      </c>
      <c r="J14" s="18">
        <v>9435622840</v>
      </c>
      <c r="K14" s="18" t="s">
        <v>108</v>
      </c>
      <c r="L14" s="18" t="s">
        <v>109</v>
      </c>
      <c r="M14" s="18">
        <v>7399796140</v>
      </c>
      <c r="N14" s="18" t="s">
        <v>415</v>
      </c>
      <c r="O14" s="18">
        <v>7399529568</v>
      </c>
      <c r="P14" s="25">
        <v>43559</v>
      </c>
      <c r="Q14" s="18" t="s">
        <v>116</v>
      </c>
      <c r="R14" s="18"/>
      <c r="S14" s="75" t="s">
        <v>398</v>
      </c>
      <c r="T14" s="18"/>
    </row>
    <row r="15" spans="1:20" ht="33">
      <c r="A15" s="4">
        <v>11</v>
      </c>
      <c r="B15" s="17" t="s">
        <v>70</v>
      </c>
      <c r="C15" s="18" t="s">
        <v>282</v>
      </c>
      <c r="D15" s="18" t="s">
        <v>29</v>
      </c>
      <c r="E15" s="19">
        <v>19</v>
      </c>
      <c r="F15" s="18"/>
      <c r="G15" s="19">
        <v>20</v>
      </c>
      <c r="H15" s="19">
        <v>13</v>
      </c>
      <c r="I15" s="17">
        <v>33</v>
      </c>
      <c r="J15" s="18">
        <v>9435232770</v>
      </c>
      <c r="K15" s="18" t="s">
        <v>113</v>
      </c>
      <c r="L15" s="18" t="s">
        <v>114</v>
      </c>
      <c r="M15" s="18">
        <v>9707618153</v>
      </c>
      <c r="N15" s="18" t="s">
        <v>364</v>
      </c>
      <c r="O15" s="18">
        <v>9707083693</v>
      </c>
      <c r="P15" s="25">
        <v>43559</v>
      </c>
      <c r="Q15" s="18" t="s">
        <v>116</v>
      </c>
      <c r="R15" s="18"/>
      <c r="S15" s="75" t="s">
        <v>398</v>
      </c>
      <c r="T15" s="18"/>
    </row>
    <row r="16" spans="1:20">
      <c r="A16" s="4">
        <v>12</v>
      </c>
      <c r="B16" s="17" t="s">
        <v>70</v>
      </c>
      <c r="C16" s="18" t="s">
        <v>416</v>
      </c>
      <c r="D16" s="18" t="s">
        <v>29</v>
      </c>
      <c r="E16" s="19">
        <v>363</v>
      </c>
      <c r="F16" s="18"/>
      <c r="G16" s="19">
        <v>17</v>
      </c>
      <c r="H16" s="19">
        <v>10</v>
      </c>
      <c r="I16" s="17">
        <v>27</v>
      </c>
      <c r="J16" s="18">
        <v>9435611502</v>
      </c>
      <c r="K16" s="18" t="s">
        <v>118</v>
      </c>
      <c r="L16" s="18" t="s">
        <v>119</v>
      </c>
      <c r="M16" s="18">
        <v>8822197268</v>
      </c>
      <c r="N16" s="18" t="s">
        <v>193</v>
      </c>
      <c r="O16" s="18">
        <v>9401556060</v>
      </c>
      <c r="P16" s="25">
        <v>43559</v>
      </c>
      <c r="Q16" s="18" t="s">
        <v>116</v>
      </c>
      <c r="R16" s="18"/>
      <c r="S16" s="75" t="s">
        <v>398</v>
      </c>
      <c r="T16" s="18"/>
    </row>
    <row r="17" spans="1:20" ht="33">
      <c r="A17" s="4">
        <v>13</v>
      </c>
      <c r="B17" s="17" t="s">
        <v>70</v>
      </c>
      <c r="C17" s="18" t="s">
        <v>417</v>
      </c>
      <c r="D17" s="18" t="s">
        <v>29</v>
      </c>
      <c r="E17" s="19">
        <v>364</v>
      </c>
      <c r="F17" s="18"/>
      <c r="G17" s="19">
        <v>18</v>
      </c>
      <c r="H17" s="19">
        <v>16</v>
      </c>
      <c r="I17" s="17">
        <v>34</v>
      </c>
      <c r="J17" s="18">
        <v>9401312414</v>
      </c>
      <c r="K17" s="18" t="s">
        <v>118</v>
      </c>
      <c r="L17" s="18" t="s">
        <v>119</v>
      </c>
      <c r="M17" s="18">
        <v>8822197268</v>
      </c>
      <c r="N17" s="18" t="s">
        <v>418</v>
      </c>
      <c r="O17" s="18">
        <v>8753910978</v>
      </c>
      <c r="P17" s="25">
        <v>43559</v>
      </c>
      <c r="Q17" s="18" t="s">
        <v>116</v>
      </c>
      <c r="R17" s="18"/>
      <c r="S17" s="75" t="s">
        <v>398</v>
      </c>
      <c r="T17" s="18"/>
    </row>
    <row r="18" spans="1:20">
      <c r="A18" s="4">
        <v>14</v>
      </c>
      <c r="B18" s="17" t="s">
        <v>70</v>
      </c>
      <c r="C18" s="18" t="s">
        <v>419</v>
      </c>
      <c r="D18" s="18" t="s">
        <v>29</v>
      </c>
      <c r="E18" s="19">
        <v>367</v>
      </c>
      <c r="F18" s="18"/>
      <c r="G18" s="19">
        <v>14</v>
      </c>
      <c r="H18" s="19">
        <v>12</v>
      </c>
      <c r="I18" s="17">
        <v>26</v>
      </c>
      <c r="J18" s="18">
        <v>9577465731</v>
      </c>
      <c r="K18" s="18" t="s">
        <v>118</v>
      </c>
      <c r="L18" s="18" t="s">
        <v>119</v>
      </c>
      <c r="M18" s="18">
        <v>8822197268</v>
      </c>
      <c r="N18" s="18" t="s">
        <v>387</v>
      </c>
      <c r="O18" s="18">
        <v>9613216814</v>
      </c>
      <c r="P18" s="25">
        <v>43560</v>
      </c>
      <c r="Q18" s="18" t="s">
        <v>80</v>
      </c>
      <c r="R18" s="18"/>
      <c r="S18" s="75" t="s">
        <v>398</v>
      </c>
      <c r="T18" s="18"/>
    </row>
    <row r="19" spans="1:20">
      <c r="A19" s="4">
        <v>15</v>
      </c>
      <c r="B19" s="17" t="s">
        <v>70</v>
      </c>
      <c r="C19" s="18" t="s">
        <v>420</v>
      </c>
      <c r="D19" s="18" t="s">
        <v>29</v>
      </c>
      <c r="E19" s="19">
        <v>368</v>
      </c>
      <c r="F19" s="18"/>
      <c r="G19" s="19">
        <v>12</v>
      </c>
      <c r="H19" s="19">
        <v>13</v>
      </c>
      <c r="I19" s="17">
        <v>25</v>
      </c>
      <c r="J19" s="18">
        <v>9401846595</v>
      </c>
      <c r="K19" s="18" t="s">
        <v>118</v>
      </c>
      <c r="L19" s="18" t="s">
        <v>119</v>
      </c>
      <c r="M19" s="18">
        <v>8822197268</v>
      </c>
      <c r="N19" s="18" t="s">
        <v>369</v>
      </c>
      <c r="O19" s="18">
        <v>9401424332</v>
      </c>
      <c r="P19" s="25">
        <v>43560</v>
      </c>
      <c r="Q19" s="18" t="s">
        <v>80</v>
      </c>
      <c r="R19" s="18"/>
      <c r="S19" s="75" t="s">
        <v>398</v>
      </c>
      <c r="T19" s="18"/>
    </row>
    <row r="20" spans="1:20">
      <c r="A20" s="4">
        <v>16</v>
      </c>
      <c r="B20" s="17" t="s">
        <v>70</v>
      </c>
      <c r="C20" s="18" t="s">
        <v>421</v>
      </c>
      <c r="D20" s="18" t="s">
        <v>29</v>
      </c>
      <c r="E20" s="19">
        <v>369</v>
      </c>
      <c r="F20" s="18"/>
      <c r="G20" s="19">
        <v>12</v>
      </c>
      <c r="H20" s="19">
        <v>9</v>
      </c>
      <c r="I20" s="17">
        <v>21</v>
      </c>
      <c r="J20" s="18">
        <v>9859191978</v>
      </c>
      <c r="K20" s="18" t="s">
        <v>118</v>
      </c>
      <c r="L20" s="18" t="s">
        <v>119</v>
      </c>
      <c r="M20" s="18">
        <v>8822197268</v>
      </c>
      <c r="N20" s="18" t="s">
        <v>369</v>
      </c>
      <c r="O20" s="18">
        <v>9401424332</v>
      </c>
      <c r="P20" s="25">
        <v>43560</v>
      </c>
      <c r="Q20" s="18" t="s">
        <v>80</v>
      </c>
      <c r="R20" s="18"/>
      <c r="S20" s="75" t="s">
        <v>398</v>
      </c>
      <c r="T20" s="18"/>
    </row>
    <row r="21" spans="1:20">
      <c r="A21" s="4">
        <v>17</v>
      </c>
      <c r="B21" s="17" t="s">
        <v>70</v>
      </c>
      <c r="C21" s="18" t="s">
        <v>422</v>
      </c>
      <c r="D21" s="18" t="s">
        <v>27</v>
      </c>
      <c r="E21" s="19" t="s">
        <v>423</v>
      </c>
      <c r="F21" s="18" t="s">
        <v>102</v>
      </c>
      <c r="G21" s="19">
        <v>50</v>
      </c>
      <c r="H21" s="19">
        <v>72</v>
      </c>
      <c r="I21" s="17">
        <v>122</v>
      </c>
      <c r="J21" s="18">
        <v>0</v>
      </c>
      <c r="K21" s="18" t="s">
        <v>108</v>
      </c>
      <c r="L21" s="18" t="s">
        <v>109</v>
      </c>
      <c r="M21" s="18">
        <v>7399796140</v>
      </c>
      <c r="N21" s="18" t="s">
        <v>128</v>
      </c>
      <c r="O21" s="18">
        <v>8822921162</v>
      </c>
      <c r="P21" s="25">
        <v>43561</v>
      </c>
      <c r="Q21" s="18" t="s">
        <v>96</v>
      </c>
      <c r="R21" s="18"/>
      <c r="S21" s="75" t="s">
        <v>398</v>
      </c>
      <c r="T21" s="18"/>
    </row>
    <row r="22" spans="1:20">
      <c r="A22" s="4">
        <v>18</v>
      </c>
      <c r="B22" s="17" t="s">
        <v>70</v>
      </c>
      <c r="C22" s="18" t="s">
        <v>424</v>
      </c>
      <c r="D22" s="18" t="s">
        <v>27</v>
      </c>
      <c r="E22" s="19" t="s">
        <v>425</v>
      </c>
      <c r="F22" s="18" t="s">
        <v>102</v>
      </c>
      <c r="G22" s="19">
        <v>28</v>
      </c>
      <c r="H22" s="19">
        <v>23</v>
      </c>
      <c r="I22" s="17">
        <v>51</v>
      </c>
      <c r="J22" s="18">
        <v>9707012265</v>
      </c>
      <c r="K22" s="18" t="s">
        <v>141</v>
      </c>
      <c r="L22" s="18" t="s">
        <v>85</v>
      </c>
      <c r="M22" s="18">
        <v>9864483090</v>
      </c>
      <c r="N22" s="18" t="s">
        <v>426</v>
      </c>
      <c r="O22" s="18" t="s">
        <v>87</v>
      </c>
      <c r="P22" s="25">
        <v>43561</v>
      </c>
      <c r="Q22" s="18" t="s">
        <v>96</v>
      </c>
      <c r="R22" s="18"/>
      <c r="S22" s="75" t="s">
        <v>398</v>
      </c>
      <c r="T22" s="18"/>
    </row>
    <row r="23" spans="1:20">
      <c r="A23" s="4">
        <v>19</v>
      </c>
      <c r="B23" s="17" t="s">
        <v>70</v>
      </c>
      <c r="C23" s="18" t="s">
        <v>427</v>
      </c>
      <c r="D23" s="18" t="s">
        <v>29</v>
      </c>
      <c r="E23" s="19">
        <v>370</v>
      </c>
      <c r="F23" s="18"/>
      <c r="G23" s="19">
        <v>10</v>
      </c>
      <c r="H23" s="19">
        <v>17</v>
      </c>
      <c r="I23" s="17">
        <v>27</v>
      </c>
      <c r="J23" s="18">
        <v>9531037907</v>
      </c>
      <c r="K23" s="18" t="s">
        <v>93</v>
      </c>
      <c r="L23" s="18" t="s">
        <v>94</v>
      </c>
      <c r="M23" s="18">
        <v>9435171460</v>
      </c>
      <c r="N23" s="18" t="s">
        <v>146</v>
      </c>
      <c r="O23" s="18">
        <v>9401673043</v>
      </c>
      <c r="P23" s="25">
        <v>43561</v>
      </c>
      <c r="Q23" s="18" t="s">
        <v>96</v>
      </c>
      <c r="R23" s="18"/>
      <c r="S23" s="75" t="s">
        <v>398</v>
      </c>
      <c r="T23" s="18"/>
    </row>
    <row r="24" spans="1:20">
      <c r="A24" s="4">
        <v>20</v>
      </c>
      <c r="B24" s="17" t="s">
        <v>70</v>
      </c>
      <c r="C24" s="18" t="s">
        <v>428</v>
      </c>
      <c r="D24" s="18" t="s">
        <v>29</v>
      </c>
      <c r="E24" s="19">
        <v>371</v>
      </c>
      <c r="F24" s="18"/>
      <c r="G24" s="19">
        <v>15</v>
      </c>
      <c r="H24" s="19">
        <v>12</v>
      </c>
      <c r="I24" s="17">
        <v>27</v>
      </c>
      <c r="J24" s="18">
        <v>9954130261</v>
      </c>
      <c r="K24" s="18" t="s">
        <v>93</v>
      </c>
      <c r="L24" s="18" t="s">
        <v>94</v>
      </c>
      <c r="M24" s="18">
        <v>9435171460</v>
      </c>
      <c r="N24" s="18" t="s">
        <v>146</v>
      </c>
      <c r="O24" s="18">
        <v>9401673043</v>
      </c>
      <c r="P24" s="25">
        <v>43563</v>
      </c>
      <c r="Q24" s="18" t="s">
        <v>101</v>
      </c>
      <c r="R24" s="18"/>
      <c r="S24" s="75" t="s">
        <v>398</v>
      </c>
      <c r="T24" s="18"/>
    </row>
    <row r="25" spans="1:20" ht="33">
      <c r="A25" s="4">
        <v>21</v>
      </c>
      <c r="B25" s="17" t="s">
        <v>70</v>
      </c>
      <c r="C25" s="18" t="s">
        <v>283</v>
      </c>
      <c r="D25" s="18" t="s">
        <v>29</v>
      </c>
      <c r="E25" s="19">
        <v>20</v>
      </c>
      <c r="F25" s="18"/>
      <c r="G25" s="19">
        <v>20</v>
      </c>
      <c r="H25" s="19">
        <v>15</v>
      </c>
      <c r="I25" s="17">
        <v>35</v>
      </c>
      <c r="J25" s="18">
        <v>9864866547</v>
      </c>
      <c r="K25" s="18" t="s">
        <v>113</v>
      </c>
      <c r="L25" s="18" t="s">
        <v>114</v>
      </c>
      <c r="M25" s="18">
        <v>9707618153</v>
      </c>
      <c r="N25" s="18" t="s">
        <v>364</v>
      </c>
      <c r="O25" s="18">
        <v>9707083693</v>
      </c>
      <c r="P25" s="25">
        <v>43563</v>
      </c>
      <c r="Q25" s="18" t="s">
        <v>101</v>
      </c>
      <c r="R25" s="18"/>
      <c r="S25" s="75" t="s">
        <v>398</v>
      </c>
      <c r="T25" s="18"/>
    </row>
    <row r="26" spans="1:20">
      <c r="A26" s="4">
        <v>22</v>
      </c>
      <c r="B26" s="17" t="s">
        <v>70</v>
      </c>
      <c r="C26" s="18" t="s">
        <v>429</v>
      </c>
      <c r="D26" s="18" t="s">
        <v>27</v>
      </c>
      <c r="E26" s="19" t="s">
        <v>430</v>
      </c>
      <c r="F26" s="18" t="s">
        <v>102</v>
      </c>
      <c r="G26" s="19">
        <v>56</v>
      </c>
      <c r="H26" s="19">
        <v>56</v>
      </c>
      <c r="I26" s="17">
        <v>112</v>
      </c>
      <c r="J26" s="18">
        <v>9401050379</v>
      </c>
      <c r="K26" s="18"/>
      <c r="L26" s="18"/>
      <c r="M26" s="18"/>
      <c r="N26" s="18"/>
      <c r="O26" s="77"/>
      <c r="P26" s="25">
        <v>43563</v>
      </c>
      <c r="Q26" s="18" t="s">
        <v>101</v>
      </c>
      <c r="R26" s="18"/>
      <c r="S26" s="75" t="s">
        <v>398</v>
      </c>
      <c r="T26" s="18"/>
    </row>
    <row r="27" spans="1:20">
      <c r="A27" s="4">
        <v>23</v>
      </c>
      <c r="B27" s="17" t="s">
        <v>70</v>
      </c>
      <c r="C27" s="18" t="s">
        <v>431</v>
      </c>
      <c r="D27" s="18" t="s">
        <v>29</v>
      </c>
      <c r="E27" s="19">
        <v>373</v>
      </c>
      <c r="F27" s="18"/>
      <c r="G27" s="19">
        <v>18</v>
      </c>
      <c r="H27" s="19">
        <v>9</v>
      </c>
      <c r="I27" s="17">
        <v>27</v>
      </c>
      <c r="J27" s="18">
        <v>9508454959</v>
      </c>
      <c r="K27" s="18" t="s">
        <v>103</v>
      </c>
      <c r="L27" s="18" t="s">
        <v>104</v>
      </c>
      <c r="M27" s="18">
        <v>9401453005</v>
      </c>
      <c r="N27" s="18" t="s">
        <v>403</v>
      </c>
      <c r="O27" s="18">
        <v>9678390903</v>
      </c>
      <c r="P27" s="25">
        <v>43563</v>
      </c>
      <c r="Q27" s="18" t="s">
        <v>101</v>
      </c>
      <c r="R27" s="18"/>
      <c r="S27" s="75" t="s">
        <v>398</v>
      </c>
      <c r="T27" s="18"/>
    </row>
    <row r="28" spans="1:20">
      <c r="A28" s="4">
        <v>24</v>
      </c>
      <c r="B28" s="17" t="s">
        <v>70</v>
      </c>
      <c r="C28" s="18" t="s">
        <v>432</v>
      </c>
      <c r="D28" s="18" t="s">
        <v>29</v>
      </c>
      <c r="E28" s="19">
        <v>374</v>
      </c>
      <c r="F28" s="18"/>
      <c r="G28" s="19">
        <v>12</v>
      </c>
      <c r="H28" s="19">
        <v>15</v>
      </c>
      <c r="I28" s="17">
        <v>27</v>
      </c>
      <c r="J28" s="18">
        <v>9531019362</v>
      </c>
      <c r="K28" s="18" t="s">
        <v>103</v>
      </c>
      <c r="L28" s="18" t="s">
        <v>104</v>
      </c>
      <c r="M28" s="18">
        <v>9401453005</v>
      </c>
      <c r="N28" s="18" t="s">
        <v>403</v>
      </c>
      <c r="O28" s="18">
        <v>9678390903</v>
      </c>
      <c r="P28" s="108">
        <v>43564</v>
      </c>
      <c r="Q28" s="77" t="s">
        <v>155</v>
      </c>
      <c r="R28" s="18"/>
      <c r="S28" s="75" t="s">
        <v>398</v>
      </c>
      <c r="T28" s="18"/>
    </row>
    <row r="29" spans="1:20">
      <c r="A29" s="4">
        <v>25</v>
      </c>
      <c r="B29" s="17" t="s">
        <v>70</v>
      </c>
      <c r="C29" s="18" t="s">
        <v>433</v>
      </c>
      <c r="D29" s="18" t="s">
        <v>29</v>
      </c>
      <c r="E29" s="19">
        <v>198</v>
      </c>
      <c r="F29" s="18"/>
      <c r="G29" s="19">
        <v>10</v>
      </c>
      <c r="H29" s="19">
        <v>17</v>
      </c>
      <c r="I29" s="17">
        <v>27</v>
      </c>
      <c r="J29" s="18">
        <v>9577555764</v>
      </c>
      <c r="K29" s="18" t="s">
        <v>118</v>
      </c>
      <c r="L29" s="18" t="s">
        <v>119</v>
      </c>
      <c r="M29" s="18">
        <v>8822197268</v>
      </c>
      <c r="N29" s="18" t="s">
        <v>270</v>
      </c>
      <c r="O29" s="18" t="s">
        <v>271</v>
      </c>
      <c r="P29" s="108">
        <v>43564</v>
      </c>
      <c r="Q29" s="77" t="s">
        <v>155</v>
      </c>
      <c r="R29" s="18"/>
      <c r="S29" s="75" t="s">
        <v>398</v>
      </c>
      <c r="T29" s="18"/>
    </row>
    <row r="30" spans="1:20" ht="33">
      <c r="A30" s="4">
        <v>26</v>
      </c>
      <c r="B30" s="17" t="s">
        <v>70</v>
      </c>
      <c r="C30" s="18" t="s">
        <v>434</v>
      </c>
      <c r="D30" s="18" t="s">
        <v>27</v>
      </c>
      <c r="E30" s="19" t="s">
        <v>435</v>
      </c>
      <c r="F30" s="18" t="s">
        <v>436</v>
      </c>
      <c r="G30" s="19">
        <v>103</v>
      </c>
      <c r="H30" s="19">
        <v>113</v>
      </c>
      <c r="I30" s="17">
        <v>216</v>
      </c>
      <c r="J30" s="18" t="s">
        <v>437</v>
      </c>
      <c r="K30" s="18" t="s">
        <v>103</v>
      </c>
      <c r="L30" s="18" t="s">
        <v>104</v>
      </c>
      <c r="M30" s="18">
        <v>9401453005</v>
      </c>
      <c r="N30" s="18" t="s">
        <v>177</v>
      </c>
      <c r="O30" s="18">
        <v>8403874145</v>
      </c>
      <c r="P30" s="108">
        <v>43564</v>
      </c>
      <c r="Q30" s="77" t="s">
        <v>155</v>
      </c>
      <c r="R30" s="18"/>
      <c r="S30" s="75" t="s">
        <v>398</v>
      </c>
      <c r="T30" s="18"/>
    </row>
    <row r="31" spans="1:20">
      <c r="A31" s="4">
        <v>27</v>
      </c>
      <c r="B31" s="17" t="s">
        <v>70</v>
      </c>
      <c r="C31" s="18" t="s">
        <v>438</v>
      </c>
      <c r="D31" s="18" t="s">
        <v>29</v>
      </c>
      <c r="E31" s="19">
        <v>375</v>
      </c>
      <c r="F31" s="18"/>
      <c r="G31" s="19">
        <v>20</v>
      </c>
      <c r="H31" s="19">
        <v>12</v>
      </c>
      <c r="I31" s="17">
        <v>32</v>
      </c>
      <c r="J31" s="18">
        <v>9435823628</v>
      </c>
      <c r="K31" s="18" t="s">
        <v>103</v>
      </c>
      <c r="L31" s="18" t="s">
        <v>104</v>
      </c>
      <c r="M31" s="18">
        <v>9401453005</v>
      </c>
      <c r="N31" s="18" t="s">
        <v>177</v>
      </c>
      <c r="O31" s="18">
        <v>8403874145</v>
      </c>
      <c r="P31" s="108">
        <v>43564</v>
      </c>
      <c r="Q31" s="77" t="s">
        <v>155</v>
      </c>
      <c r="R31" s="18"/>
      <c r="S31" s="75" t="s">
        <v>398</v>
      </c>
      <c r="T31" s="18"/>
    </row>
    <row r="32" spans="1:20" ht="33">
      <c r="A32" s="4">
        <v>28</v>
      </c>
      <c r="B32" s="17" t="s">
        <v>70</v>
      </c>
      <c r="C32" s="18" t="s">
        <v>439</v>
      </c>
      <c r="D32" s="18" t="s">
        <v>29</v>
      </c>
      <c r="E32" s="19">
        <v>376</v>
      </c>
      <c r="F32" s="18"/>
      <c r="G32" s="19">
        <v>14</v>
      </c>
      <c r="H32" s="19">
        <v>15</v>
      </c>
      <c r="I32" s="17">
        <v>29</v>
      </c>
      <c r="J32" s="18">
        <v>0</v>
      </c>
      <c r="K32" s="18" t="s">
        <v>103</v>
      </c>
      <c r="L32" s="18" t="s">
        <v>104</v>
      </c>
      <c r="M32" s="18">
        <v>9401453005</v>
      </c>
      <c r="N32" s="18" t="s">
        <v>177</v>
      </c>
      <c r="O32" s="18">
        <v>8403874145</v>
      </c>
      <c r="P32" s="25">
        <v>43565</v>
      </c>
      <c r="Q32" s="18" t="s">
        <v>168</v>
      </c>
      <c r="R32" s="18"/>
      <c r="S32" s="75" t="s">
        <v>398</v>
      </c>
      <c r="T32" s="18"/>
    </row>
    <row r="33" spans="1:20" ht="33">
      <c r="A33" s="4">
        <v>29</v>
      </c>
      <c r="B33" s="17" t="s">
        <v>70</v>
      </c>
      <c r="C33" s="18" t="s">
        <v>440</v>
      </c>
      <c r="D33" s="18" t="s">
        <v>29</v>
      </c>
      <c r="E33" s="19">
        <v>377</v>
      </c>
      <c r="F33" s="18"/>
      <c r="G33" s="19">
        <v>15</v>
      </c>
      <c r="H33" s="19">
        <v>14</v>
      </c>
      <c r="I33" s="17">
        <v>29</v>
      </c>
      <c r="J33" s="18">
        <v>3435070848</v>
      </c>
      <c r="K33" s="18" t="s">
        <v>118</v>
      </c>
      <c r="L33" s="18" t="s">
        <v>119</v>
      </c>
      <c r="M33" s="18">
        <v>8822197268</v>
      </c>
      <c r="N33" s="18" t="s">
        <v>193</v>
      </c>
      <c r="O33" s="18">
        <v>9401556060</v>
      </c>
      <c r="P33" s="25">
        <v>43565</v>
      </c>
      <c r="Q33" s="18" t="s">
        <v>168</v>
      </c>
      <c r="R33" s="18"/>
      <c r="S33" s="75" t="s">
        <v>398</v>
      </c>
      <c r="T33" s="18"/>
    </row>
    <row r="34" spans="1:20" ht="33">
      <c r="A34" s="4">
        <v>30</v>
      </c>
      <c r="B34" s="17" t="s">
        <v>70</v>
      </c>
      <c r="C34" s="18" t="s">
        <v>441</v>
      </c>
      <c r="D34" s="18" t="s">
        <v>27</v>
      </c>
      <c r="E34" s="19" t="s">
        <v>442</v>
      </c>
      <c r="F34" s="18" t="s">
        <v>102</v>
      </c>
      <c r="G34" s="19">
        <v>54</v>
      </c>
      <c r="H34" s="19">
        <v>56</v>
      </c>
      <c r="I34" s="17">
        <v>110</v>
      </c>
      <c r="J34" s="18">
        <v>8822842281</v>
      </c>
      <c r="K34" s="18" t="s">
        <v>141</v>
      </c>
      <c r="L34" s="18" t="s">
        <v>85</v>
      </c>
      <c r="M34" s="18">
        <v>9864483090</v>
      </c>
      <c r="N34" s="18" t="s">
        <v>144</v>
      </c>
      <c r="O34" s="18">
        <v>9508219849</v>
      </c>
      <c r="P34" s="25">
        <v>43565</v>
      </c>
      <c r="Q34" s="18" t="s">
        <v>168</v>
      </c>
      <c r="R34" s="18"/>
      <c r="S34" s="75" t="s">
        <v>398</v>
      </c>
      <c r="T34" s="18"/>
    </row>
    <row r="35" spans="1:20">
      <c r="A35" s="4">
        <v>31</v>
      </c>
      <c r="B35" s="17" t="s">
        <v>70</v>
      </c>
      <c r="C35" s="18" t="s">
        <v>443</v>
      </c>
      <c r="D35" s="18" t="s">
        <v>29</v>
      </c>
      <c r="E35" s="19">
        <v>372</v>
      </c>
      <c r="F35" s="18"/>
      <c r="G35" s="19">
        <v>12</v>
      </c>
      <c r="H35" s="19">
        <v>8</v>
      </c>
      <c r="I35" s="17">
        <v>20</v>
      </c>
      <c r="J35" s="18">
        <v>9531019382</v>
      </c>
      <c r="K35" s="18" t="s">
        <v>93</v>
      </c>
      <c r="L35" s="18" t="s">
        <v>94</v>
      </c>
      <c r="M35" s="18">
        <v>9435171460</v>
      </c>
      <c r="N35" s="18" t="s">
        <v>202</v>
      </c>
      <c r="O35" s="18">
        <v>9864673692</v>
      </c>
      <c r="P35" s="25">
        <v>43566</v>
      </c>
      <c r="Q35" s="18" t="s">
        <v>116</v>
      </c>
      <c r="R35" s="18"/>
      <c r="S35" s="75" t="s">
        <v>398</v>
      </c>
      <c r="T35" s="18"/>
    </row>
    <row r="36" spans="1:20">
      <c r="A36" s="4">
        <v>32</v>
      </c>
      <c r="B36" s="17" t="s">
        <v>70</v>
      </c>
      <c r="C36" s="18" t="s">
        <v>444</v>
      </c>
      <c r="D36" s="18" t="s">
        <v>29</v>
      </c>
      <c r="E36" s="19">
        <v>378</v>
      </c>
      <c r="F36" s="18"/>
      <c r="G36" s="19">
        <v>18</v>
      </c>
      <c r="H36" s="19">
        <v>19</v>
      </c>
      <c r="I36" s="17">
        <v>37</v>
      </c>
      <c r="J36" s="18">
        <v>7896079755</v>
      </c>
      <c r="K36" s="18" t="s">
        <v>118</v>
      </c>
      <c r="L36" s="18" t="s">
        <v>119</v>
      </c>
      <c r="M36" s="18">
        <v>8822197268</v>
      </c>
      <c r="N36" s="18" t="s">
        <v>387</v>
      </c>
      <c r="O36" s="18">
        <v>9613216814</v>
      </c>
      <c r="P36" s="25">
        <v>43566</v>
      </c>
      <c r="Q36" s="18" t="s">
        <v>116</v>
      </c>
      <c r="R36" s="18"/>
      <c r="S36" s="75" t="s">
        <v>398</v>
      </c>
      <c r="T36" s="18"/>
    </row>
    <row r="37" spans="1:20">
      <c r="A37" s="4">
        <v>33</v>
      </c>
      <c r="B37" s="17" t="s">
        <v>70</v>
      </c>
      <c r="C37" s="18" t="s">
        <v>445</v>
      </c>
      <c r="D37" s="18" t="s">
        <v>27</v>
      </c>
      <c r="E37" s="19" t="s">
        <v>446</v>
      </c>
      <c r="F37" s="18" t="s">
        <v>102</v>
      </c>
      <c r="G37" s="19">
        <v>35</v>
      </c>
      <c r="H37" s="19">
        <v>45</v>
      </c>
      <c r="I37" s="17">
        <v>80</v>
      </c>
      <c r="J37" s="18">
        <v>8575712052</v>
      </c>
      <c r="K37" s="18" t="s">
        <v>447</v>
      </c>
      <c r="L37" s="18" t="s">
        <v>448</v>
      </c>
      <c r="M37" s="18">
        <v>9435416288</v>
      </c>
      <c r="N37" s="18" t="s">
        <v>449</v>
      </c>
      <c r="O37" s="18">
        <v>8575142839</v>
      </c>
      <c r="P37" s="25">
        <v>43566</v>
      </c>
      <c r="Q37" s="18" t="s">
        <v>116</v>
      </c>
      <c r="R37" s="18"/>
      <c r="S37" s="75" t="s">
        <v>398</v>
      </c>
      <c r="T37" s="18"/>
    </row>
    <row r="38" spans="1:20">
      <c r="A38" s="4">
        <v>34</v>
      </c>
      <c r="B38" s="17" t="s">
        <v>70</v>
      </c>
      <c r="C38" s="18" t="s">
        <v>450</v>
      </c>
      <c r="D38" s="18" t="s">
        <v>29</v>
      </c>
      <c r="E38" s="19">
        <v>195</v>
      </c>
      <c r="F38" s="18"/>
      <c r="G38" s="19">
        <v>16</v>
      </c>
      <c r="H38" s="19">
        <v>16</v>
      </c>
      <c r="I38" s="17">
        <v>32</v>
      </c>
      <c r="J38" s="18">
        <v>9435806890</v>
      </c>
      <c r="K38" s="18" t="s">
        <v>118</v>
      </c>
      <c r="L38" s="18" t="s">
        <v>119</v>
      </c>
      <c r="M38" s="18">
        <v>8822197268</v>
      </c>
      <c r="N38" s="18" t="s">
        <v>200</v>
      </c>
      <c r="O38" s="18">
        <v>9401166713</v>
      </c>
      <c r="P38" s="25">
        <v>43566</v>
      </c>
      <c r="Q38" s="18" t="s">
        <v>116</v>
      </c>
      <c r="R38" s="18"/>
      <c r="S38" s="75" t="s">
        <v>398</v>
      </c>
      <c r="T38" s="18"/>
    </row>
    <row r="39" spans="1:20" ht="33">
      <c r="A39" s="4">
        <v>35</v>
      </c>
      <c r="B39" s="17" t="s">
        <v>70</v>
      </c>
      <c r="C39" s="18" t="s">
        <v>451</v>
      </c>
      <c r="D39" s="18" t="s">
        <v>27</v>
      </c>
      <c r="E39" s="19" t="s">
        <v>452</v>
      </c>
      <c r="F39" s="18" t="s">
        <v>102</v>
      </c>
      <c r="G39" s="19">
        <v>29</v>
      </c>
      <c r="H39" s="19">
        <v>45</v>
      </c>
      <c r="I39" s="17">
        <v>74</v>
      </c>
      <c r="J39" s="18">
        <v>9854809582</v>
      </c>
      <c r="K39" s="18" t="s">
        <v>453</v>
      </c>
      <c r="L39" s="18" t="s">
        <v>454</v>
      </c>
      <c r="M39" s="18">
        <v>9435656878</v>
      </c>
      <c r="N39" s="18" t="s">
        <v>455</v>
      </c>
      <c r="O39" s="18">
        <v>9864488077</v>
      </c>
      <c r="P39" s="25">
        <v>43567</v>
      </c>
      <c r="Q39" s="18" t="s">
        <v>80</v>
      </c>
      <c r="R39" s="18"/>
      <c r="S39" s="75" t="s">
        <v>398</v>
      </c>
      <c r="T39" s="18"/>
    </row>
    <row r="40" spans="1:20">
      <c r="A40" s="4">
        <v>36</v>
      </c>
      <c r="B40" s="17" t="s">
        <v>70</v>
      </c>
      <c r="C40" s="18" t="s">
        <v>456</v>
      </c>
      <c r="D40" s="18" t="s">
        <v>29</v>
      </c>
      <c r="E40" s="19">
        <v>384</v>
      </c>
      <c r="F40" s="18"/>
      <c r="G40" s="19">
        <v>15</v>
      </c>
      <c r="H40" s="19">
        <v>22</v>
      </c>
      <c r="I40" s="17">
        <v>37</v>
      </c>
      <c r="J40" s="18">
        <v>9435216486</v>
      </c>
      <c r="K40" s="18" t="s">
        <v>266</v>
      </c>
      <c r="L40" s="18" t="s">
        <v>267</v>
      </c>
      <c r="M40" s="18">
        <v>9401452999</v>
      </c>
      <c r="N40" s="18" t="s">
        <v>268</v>
      </c>
      <c r="O40" s="18">
        <v>9401313466</v>
      </c>
      <c r="P40" s="25">
        <v>43567</v>
      </c>
      <c r="Q40" s="18" t="s">
        <v>80</v>
      </c>
      <c r="R40" s="18"/>
      <c r="S40" s="75" t="s">
        <v>398</v>
      </c>
      <c r="T40" s="18"/>
    </row>
    <row r="41" spans="1:20">
      <c r="A41" s="4">
        <v>37</v>
      </c>
      <c r="B41" s="17" t="s">
        <v>70</v>
      </c>
      <c r="C41" s="18" t="s">
        <v>457</v>
      </c>
      <c r="D41" s="18" t="s">
        <v>29</v>
      </c>
      <c r="E41" s="19">
        <v>385</v>
      </c>
      <c r="F41" s="18"/>
      <c r="G41" s="19">
        <v>15</v>
      </c>
      <c r="H41" s="19">
        <v>15</v>
      </c>
      <c r="I41" s="17">
        <v>30</v>
      </c>
      <c r="J41" s="18">
        <v>9774311628</v>
      </c>
      <c r="K41" s="18" t="s">
        <v>266</v>
      </c>
      <c r="L41" s="18" t="s">
        <v>267</v>
      </c>
      <c r="M41" s="18">
        <v>9401452999</v>
      </c>
      <c r="N41" s="18" t="s">
        <v>268</v>
      </c>
      <c r="O41" s="18">
        <v>9401313466</v>
      </c>
      <c r="P41" s="25">
        <v>43567</v>
      </c>
      <c r="Q41" s="18" t="s">
        <v>80</v>
      </c>
      <c r="R41" s="18"/>
      <c r="S41" s="75" t="s">
        <v>398</v>
      </c>
      <c r="T41" s="18"/>
    </row>
    <row r="42" spans="1:20" ht="33">
      <c r="A42" s="4">
        <v>38</v>
      </c>
      <c r="B42" s="17" t="s">
        <v>70</v>
      </c>
      <c r="C42" s="18" t="s">
        <v>458</v>
      </c>
      <c r="D42" s="18" t="s">
        <v>29</v>
      </c>
      <c r="E42" s="19">
        <v>386</v>
      </c>
      <c r="F42" s="18"/>
      <c r="G42" s="19">
        <v>13</v>
      </c>
      <c r="H42" s="19">
        <v>14</v>
      </c>
      <c r="I42" s="17">
        <v>27</v>
      </c>
      <c r="J42" s="18">
        <v>9401307276</v>
      </c>
      <c r="K42" s="18" t="s">
        <v>113</v>
      </c>
      <c r="L42" s="18" t="s">
        <v>114</v>
      </c>
      <c r="M42" s="18">
        <v>9707618153</v>
      </c>
      <c r="N42" s="18" t="s">
        <v>359</v>
      </c>
      <c r="O42" s="18">
        <v>9401722780</v>
      </c>
      <c r="P42" s="25">
        <v>43567</v>
      </c>
      <c r="Q42" s="18" t="s">
        <v>80</v>
      </c>
      <c r="R42" s="18"/>
      <c r="S42" s="75" t="s">
        <v>398</v>
      </c>
      <c r="T42" s="18"/>
    </row>
    <row r="43" spans="1:20" ht="33">
      <c r="A43" s="4">
        <v>39</v>
      </c>
      <c r="B43" s="17" t="s">
        <v>70</v>
      </c>
      <c r="C43" s="18" t="s">
        <v>459</v>
      </c>
      <c r="D43" s="18" t="s">
        <v>27</v>
      </c>
      <c r="E43" s="19" t="s">
        <v>460</v>
      </c>
      <c r="F43" s="18" t="s">
        <v>102</v>
      </c>
      <c r="G43" s="19">
        <v>30</v>
      </c>
      <c r="H43" s="19">
        <v>42</v>
      </c>
      <c r="I43" s="17">
        <v>72</v>
      </c>
      <c r="J43" s="18">
        <v>0</v>
      </c>
      <c r="K43" s="18" t="s">
        <v>184</v>
      </c>
      <c r="L43" s="18" t="s">
        <v>185</v>
      </c>
      <c r="M43" s="18">
        <v>8486813562</v>
      </c>
      <c r="N43" s="18">
        <v>42153</v>
      </c>
      <c r="O43" s="18" t="s">
        <v>80</v>
      </c>
      <c r="P43" s="25">
        <v>43568</v>
      </c>
      <c r="Q43" s="18" t="s">
        <v>96</v>
      </c>
      <c r="R43" s="18"/>
      <c r="S43" s="75" t="s">
        <v>398</v>
      </c>
      <c r="T43" s="18"/>
    </row>
    <row r="44" spans="1:20">
      <c r="A44" s="4">
        <v>40</v>
      </c>
      <c r="B44" s="17" t="s">
        <v>70</v>
      </c>
      <c r="C44" s="18" t="s">
        <v>461</v>
      </c>
      <c r="D44" s="18" t="s">
        <v>29</v>
      </c>
      <c r="E44" s="19">
        <v>387</v>
      </c>
      <c r="F44" s="18"/>
      <c r="G44" s="19">
        <v>15</v>
      </c>
      <c r="H44" s="19">
        <v>14</v>
      </c>
      <c r="I44" s="17">
        <v>29</v>
      </c>
      <c r="J44" s="18">
        <v>9435342872</v>
      </c>
      <c r="K44" s="18" t="s">
        <v>391</v>
      </c>
      <c r="L44" s="18" t="s">
        <v>392</v>
      </c>
      <c r="M44" s="18">
        <v>9401452997</v>
      </c>
      <c r="N44" s="18" t="s">
        <v>462</v>
      </c>
      <c r="O44" s="18">
        <v>9401910113</v>
      </c>
      <c r="P44" s="25">
        <v>43568</v>
      </c>
      <c r="Q44" s="18" t="s">
        <v>96</v>
      </c>
      <c r="R44" s="18"/>
      <c r="S44" s="75" t="s">
        <v>398</v>
      </c>
      <c r="T44" s="18"/>
    </row>
    <row r="45" spans="1:20">
      <c r="A45" s="4">
        <v>41</v>
      </c>
      <c r="B45" s="17" t="s">
        <v>70</v>
      </c>
      <c r="C45" s="18" t="s">
        <v>463</v>
      </c>
      <c r="D45" s="18" t="s">
        <v>29</v>
      </c>
      <c r="E45" s="19">
        <v>388</v>
      </c>
      <c r="F45" s="18"/>
      <c r="G45" s="19">
        <v>12</v>
      </c>
      <c r="H45" s="19">
        <v>12</v>
      </c>
      <c r="I45" s="17">
        <v>24</v>
      </c>
      <c r="J45" s="18">
        <v>9612628680</v>
      </c>
      <c r="K45" s="18" t="s">
        <v>391</v>
      </c>
      <c r="L45" s="18" t="s">
        <v>392</v>
      </c>
      <c r="M45" s="18">
        <v>9401452997</v>
      </c>
      <c r="N45" s="18" t="s">
        <v>462</v>
      </c>
      <c r="O45" s="18">
        <v>9401910113</v>
      </c>
      <c r="P45" s="25">
        <v>43568</v>
      </c>
      <c r="Q45" s="18" t="s">
        <v>96</v>
      </c>
      <c r="R45" s="18"/>
      <c r="S45" s="75" t="s">
        <v>398</v>
      </c>
      <c r="T45" s="18"/>
    </row>
    <row r="46" spans="1:20" ht="33">
      <c r="A46" s="4">
        <v>42</v>
      </c>
      <c r="B46" s="17" t="s">
        <v>70</v>
      </c>
      <c r="C46" s="18" t="s">
        <v>464</v>
      </c>
      <c r="D46" s="18" t="s">
        <v>29</v>
      </c>
      <c r="E46" s="19">
        <v>389</v>
      </c>
      <c r="F46" s="18"/>
      <c r="G46" s="19">
        <v>20</v>
      </c>
      <c r="H46" s="19">
        <v>12</v>
      </c>
      <c r="I46" s="17">
        <v>32</v>
      </c>
      <c r="J46" s="18">
        <v>9435430430</v>
      </c>
      <c r="K46" s="18" t="s">
        <v>113</v>
      </c>
      <c r="L46" s="18" t="s">
        <v>114</v>
      </c>
      <c r="M46" s="18">
        <v>9707618153</v>
      </c>
      <c r="N46" s="18" t="s">
        <v>465</v>
      </c>
      <c r="O46" s="18">
        <v>8876572495</v>
      </c>
      <c r="P46" s="25">
        <v>43572</v>
      </c>
      <c r="Q46" s="18" t="s">
        <v>168</v>
      </c>
      <c r="R46" s="18"/>
      <c r="S46" s="75" t="s">
        <v>398</v>
      </c>
      <c r="T46" s="18"/>
    </row>
    <row r="47" spans="1:20" ht="33">
      <c r="A47" s="4">
        <v>43</v>
      </c>
      <c r="B47" s="17" t="s">
        <v>70</v>
      </c>
      <c r="C47" s="18" t="s">
        <v>466</v>
      </c>
      <c r="D47" s="18" t="s">
        <v>27</v>
      </c>
      <c r="E47" s="19" t="s">
        <v>467</v>
      </c>
      <c r="F47" s="18" t="s">
        <v>436</v>
      </c>
      <c r="G47" s="19">
        <v>46</v>
      </c>
      <c r="H47" s="19">
        <v>69</v>
      </c>
      <c r="I47" s="17">
        <v>115</v>
      </c>
      <c r="J47" s="18" t="s">
        <v>468</v>
      </c>
      <c r="K47" s="18" t="s">
        <v>382</v>
      </c>
      <c r="L47" s="18" t="s">
        <v>383</v>
      </c>
      <c r="M47" s="18">
        <v>7896820316</v>
      </c>
      <c r="N47" s="18" t="s">
        <v>469</v>
      </c>
      <c r="O47" s="18">
        <v>8812820237</v>
      </c>
      <c r="P47" s="25">
        <v>43572</v>
      </c>
      <c r="Q47" s="18" t="s">
        <v>168</v>
      </c>
      <c r="R47" s="18"/>
      <c r="S47" s="75" t="s">
        <v>398</v>
      </c>
      <c r="T47" s="18"/>
    </row>
    <row r="48" spans="1:20">
      <c r="A48" s="4">
        <v>44</v>
      </c>
      <c r="B48" s="17" t="s">
        <v>70</v>
      </c>
      <c r="C48" s="18" t="s">
        <v>470</v>
      </c>
      <c r="D48" s="18" t="s">
        <v>29</v>
      </c>
      <c r="E48" s="19">
        <v>390</v>
      </c>
      <c r="F48" s="18"/>
      <c r="G48" s="19">
        <v>18</v>
      </c>
      <c r="H48" s="19">
        <v>10</v>
      </c>
      <c r="I48" s="17">
        <v>28</v>
      </c>
      <c r="J48" s="18">
        <v>9401557661</v>
      </c>
      <c r="K48" s="18" t="s">
        <v>266</v>
      </c>
      <c r="L48" s="18" t="s">
        <v>267</v>
      </c>
      <c r="M48" s="18">
        <v>9401452999</v>
      </c>
      <c r="N48" s="18" t="s">
        <v>268</v>
      </c>
      <c r="O48" s="18">
        <v>9401313466</v>
      </c>
      <c r="P48" s="25">
        <v>43572</v>
      </c>
      <c r="Q48" s="18" t="s">
        <v>168</v>
      </c>
      <c r="R48" s="18"/>
      <c r="S48" s="75" t="s">
        <v>398</v>
      </c>
      <c r="T48" s="18"/>
    </row>
    <row r="49" spans="1:20">
      <c r="A49" s="4">
        <v>45</v>
      </c>
      <c r="B49" s="17" t="s">
        <v>70</v>
      </c>
      <c r="C49" s="18" t="s">
        <v>471</v>
      </c>
      <c r="D49" s="18" t="s">
        <v>29</v>
      </c>
      <c r="E49" s="19">
        <v>391</v>
      </c>
      <c r="F49" s="18"/>
      <c r="G49" s="19">
        <v>16</v>
      </c>
      <c r="H49" s="19">
        <v>17</v>
      </c>
      <c r="I49" s="17">
        <v>33</v>
      </c>
      <c r="J49" s="18">
        <v>9531045212</v>
      </c>
      <c r="K49" s="18" t="s">
        <v>266</v>
      </c>
      <c r="L49" s="18" t="s">
        <v>267</v>
      </c>
      <c r="M49" s="18">
        <v>9401452999</v>
      </c>
      <c r="N49" s="18" t="s">
        <v>268</v>
      </c>
      <c r="O49" s="18">
        <v>9401313466</v>
      </c>
      <c r="P49" s="25">
        <v>43572</v>
      </c>
      <c r="Q49" s="18" t="s">
        <v>168</v>
      </c>
      <c r="R49" s="18"/>
      <c r="S49" s="75" t="s">
        <v>398</v>
      </c>
      <c r="T49" s="18"/>
    </row>
    <row r="50" spans="1:20" ht="33">
      <c r="A50" s="4">
        <v>46</v>
      </c>
      <c r="B50" s="17" t="s">
        <v>70</v>
      </c>
      <c r="C50" s="18" t="s">
        <v>472</v>
      </c>
      <c r="D50" s="18" t="s">
        <v>29</v>
      </c>
      <c r="E50" s="19">
        <v>164</v>
      </c>
      <c r="F50" s="18"/>
      <c r="G50" s="19">
        <v>17</v>
      </c>
      <c r="H50" s="19">
        <v>12</v>
      </c>
      <c r="I50" s="17">
        <v>70</v>
      </c>
      <c r="J50" s="18">
        <v>9954439074</v>
      </c>
      <c r="K50" s="18" t="s">
        <v>163</v>
      </c>
      <c r="L50" s="18" t="s">
        <v>164</v>
      </c>
      <c r="M50" s="18">
        <v>9401452995</v>
      </c>
      <c r="N50" s="18" t="s">
        <v>240</v>
      </c>
      <c r="O50" s="18">
        <v>9085277994</v>
      </c>
      <c r="P50" s="25">
        <v>43572</v>
      </c>
      <c r="Q50" s="18" t="s">
        <v>168</v>
      </c>
      <c r="R50" s="18"/>
      <c r="S50" s="75" t="s">
        <v>398</v>
      </c>
      <c r="T50" s="18"/>
    </row>
    <row r="51" spans="1:20" ht="33">
      <c r="A51" s="4">
        <v>47</v>
      </c>
      <c r="B51" s="17" t="s">
        <v>70</v>
      </c>
      <c r="C51" s="18" t="s">
        <v>293</v>
      </c>
      <c r="D51" s="18" t="s">
        <v>29</v>
      </c>
      <c r="E51" s="19">
        <v>78</v>
      </c>
      <c r="F51" s="18"/>
      <c r="G51" s="19">
        <v>20</v>
      </c>
      <c r="H51" s="19">
        <v>10</v>
      </c>
      <c r="I51" s="17">
        <v>30</v>
      </c>
      <c r="J51" s="18">
        <v>9613303869</v>
      </c>
      <c r="K51" s="18" t="s">
        <v>163</v>
      </c>
      <c r="L51" s="18" t="s">
        <v>164</v>
      </c>
      <c r="M51" s="18">
        <v>9401452995</v>
      </c>
      <c r="N51" s="18" t="s">
        <v>376</v>
      </c>
      <c r="O51" s="77">
        <v>9613303617</v>
      </c>
      <c r="P51" s="108">
        <v>43573</v>
      </c>
      <c r="Q51" s="77" t="s">
        <v>116</v>
      </c>
      <c r="R51" s="18"/>
      <c r="S51" s="75" t="s">
        <v>398</v>
      </c>
      <c r="T51" s="18"/>
    </row>
    <row r="52" spans="1:20">
      <c r="A52" s="4">
        <v>48</v>
      </c>
      <c r="B52" s="17" t="s">
        <v>70</v>
      </c>
      <c r="C52" s="18" t="s">
        <v>473</v>
      </c>
      <c r="D52" s="18" t="s">
        <v>27</v>
      </c>
      <c r="E52" s="19" t="s">
        <v>474</v>
      </c>
      <c r="F52" s="18" t="s">
        <v>333</v>
      </c>
      <c r="G52" s="19">
        <v>55</v>
      </c>
      <c r="H52" s="19">
        <v>57</v>
      </c>
      <c r="I52" s="17">
        <v>112</v>
      </c>
      <c r="J52" s="18">
        <v>0</v>
      </c>
      <c r="K52" s="18" t="s">
        <v>77</v>
      </c>
      <c r="L52" s="18" t="s">
        <v>78</v>
      </c>
      <c r="M52" s="18">
        <v>9401965006</v>
      </c>
      <c r="N52" s="18" t="s">
        <v>82</v>
      </c>
      <c r="O52" s="18">
        <v>8254872601</v>
      </c>
      <c r="P52" s="108">
        <v>43573</v>
      </c>
      <c r="Q52" s="77" t="s">
        <v>116</v>
      </c>
      <c r="R52" s="18"/>
      <c r="S52" s="75" t="s">
        <v>398</v>
      </c>
      <c r="T52" s="18"/>
    </row>
    <row r="53" spans="1:20" ht="33">
      <c r="A53" s="4">
        <v>49</v>
      </c>
      <c r="B53" s="17" t="s">
        <v>70</v>
      </c>
      <c r="C53" s="18" t="s">
        <v>475</v>
      </c>
      <c r="D53" s="18" t="s">
        <v>29</v>
      </c>
      <c r="E53" s="19">
        <v>392</v>
      </c>
      <c r="F53" s="18"/>
      <c r="G53" s="19">
        <v>22</v>
      </c>
      <c r="H53" s="19">
        <v>10</v>
      </c>
      <c r="I53" s="17">
        <v>32</v>
      </c>
      <c r="J53" s="18">
        <v>9531045212</v>
      </c>
      <c r="K53" s="18" t="s">
        <v>196</v>
      </c>
      <c r="L53" s="18" t="s">
        <v>197</v>
      </c>
      <c r="M53" s="18">
        <v>9435179202</v>
      </c>
      <c r="N53" s="18" t="s">
        <v>198</v>
      </c>
      <c r="O53" s="18">
        <v>9435344791</v>
      </c>
      <c r="P53" s="108">
        <v>43573</v>
      </c>
      <c r="Q53" s="77" t="s">
        <v>116</v>
      </c>
      <c r="R53" s="18"/>
      <c r="S53" s="75" t="s">
        <v>398</v>
      </c>
      <c r="T53" s="18"/>
    </row>
    <row r="54" spans="1:20" ht="33">
      <c r="A54" s="4">
        <v>50</v>
      </c>
      <c r="B54" s="17" t="s">
        <v>70</v>
      </c>
      <c r="C54" s="18" t="s">
        <v>476</v>
      </c>
      <c r="D54" s="18" t="s">
        <v>29</v>
      </c>
      <c r="E54" s="19">
        <v>393</v>
      </c>
      <c r="F54" s="18"/>
      <c r="G54" s="19">
        <v>17</v>
      </c>
      <c r="H54" s="19">
        <v>15</v>
      </c>
      <c r="I54" s="17">
        <v>32</v>
      </c>
      <c r="J54" s="18">
        <v>9401124808</v>
      </c>
      <c r="K54" s="18" t="s">
        <v>196</v>
      </c>
      <c r="L54" s="18" t="s">
        <v>197</v>
      </c>
      <c r="M54" s="18">
        <v>9435179202</v>
      </c>
      <c r="N54" s="18" t="s">
        <v>198</v>
      </c>
      <c r="O54" s="18">
        <v>9435344791</v>
      </c>
      <c r="P54" s="108">
        <v>43573</v>
      </c>
      <c r="Q54" s="77" t="s">
        <v>116</v>
      </c>
      <c r="R54" s="18"/>
      <c r="S54" s="75" t="s">
        <v>398</v>
      </c>
      <c r="T54" s="18"/>
    </row>
    <row r="55" spans="1:20" ht="33">
      <c r="A55" s="4">
        <v>51</v>
      </c>
      <c r="B55" s="17" t="s">
        <v>70</v>
      </c>
      <c r="C55" s="18" t="s">
        <v>294</v>
      </c>
      <c r="D55" s="18" t="s">
        <v>27</v>
      </c>
      <c r="E55" s="19" t="s">
        <v>341</v>
      </c>
      <c r="F55" s="18" t="s">
        <v>102</v>
      </c>
      <c r="G55" s="19">
        <v>35</v>
      </c>
      <c r="H55" s="19">
        <v>25</v>
      </c>
      <c r="I55" s="17">
        <v>60</v>
      </c>
      <c r="J55" s="18">
        <v>9707287881</v>
      </c>
      <c r="K55" s="18" t="s">
        <v>141</v>
      </c>
      <c r="L55" s="18" t="s">
        <v>85</v>
      </c>
      <c r="M55" s="18">
        <v>9864483090</v>
      </c>
      <c r="N55" s="18" t="s">
        <v>144</v>
      </c>
      <c r="O55" s="18">
        <v>9508219849</v>
      </c>
      <c r="P55" s="25">
        <v>43575</v>
      </c>
      <c r="Q55" s="18" t="s">
        <v>96</v>
      </c>
      <c r="R55" s="18"/>
      <c r="S55" s="75" t="s">
        <v>398</v>
      </c>
      <c r="T55" s="18"/>
    </row>
    <row r="56" spans="1:20" ht="33">
      <c r="A56" s="4">
        <v>52</v>
      </c>
      <c r="B56" s="17" t="s">
        <v>70</v>
      </c>
      <c r="C56" s="18" t="s">
        <v>477</v>
      </c>
      <c r="D56" s="18" t="s">
        <v>27</v>
      </c>
      <c r="E56" s="19" t="s">
        <v>478</v>
      </c>
      <c r="F56" s="18" t="s">
        <v>102</v>
      </c>
      <c r="G56" s="19">
        <v>32</v>
      </c>
      <c r="H56" s="19">
        <v>30</v>
      </c>
      <c r="I56" s="17">
        <v>62</v>
      </c>
      <c r="J56" s="18">
        <v>8822494096</v>
      </c>
      <c r="K56" s="18"/>
      <c r="L56" s="18"/>
      <c r="M56" s="18"/>
      <c r="N56" s="18"/>
      <c r="O56" s="18"/>
      <c r="P56" s="25">
        <v>43575</v>
      </c>
      <c r="Q56" s="18" t="s">
        <v>96</v>
      </c>
      <c r="R56" s="18"/>
      <c r="S56" s="75" t="s">
        <v>398</v>
      </c>
      <c r="T56" s="18"/>
    </row>
    <row r="57" spans="1:20" ht="33">
      <c r="A57" s="4">
        <v>53</v>
      </c>
      <c r="B57" s="17" t="s">
        <v>70</v>
      </c>
      <c r="C57" s="18" t="s">
        <v>479</v>
      </c>
      <c r="D57" s="18" t="s">
        <v>29</v>
      </c>
      <c r="E57" s="19">
        <v>382</v>
      </c>
      <c r="F57" s="18"/>
      <c r="G57" s="19">
        <v>14</v>
      </c>
      <c r="H57" s="19">
        <v>16</v>
      </c>
      <c r="I57" s="17">
        <v>30</v>
      </c>
      <c r="J57" s="18">
        <v>9435619503</v>
      </c>
      <c r="K57" s="18" t="s">
        <v>93</v>
      </c>
      <c r="L57" s="18" t="s">
        <v>94</v>
      </c>
      <c r="M57" s="18">
        <v>9435171460</v>
      </c>
      <c r="N57" s="18" t="s">
        <v>418</v>
      </c>
      <c r="O57" s="18">
        <v>8753910978</v>
      </c>
      <c r="P57" s="25">
        <v>43575</v>
      </c>
      <c r="Q57" s="18" t="s">
        <v>96</v>
      </c>
      <c r="R57" s="18"/>
      <c r="S57" s="75" t="s">
        <v>398</v>
      </c>
      <c r="T57" s="18"/>
    </row>
    <row r="58" spans="1:20" ht="33">
      <c r="A58" s="4">
        <v>54</v>
      </c>
      <c r="B58" s="17" t="s">
        <v>70</v>
      </c>
      <c r="C58" s="18" t="s">
        <v>480</v>
      </c>
      <c r="D58" s="18" t="s">
        <v>29</v>
      </c>
      <c r="E58" s="19">
        <v>383</v>
      </c>
      <c r="F58" s="18"/>
      <c r="G58" s="19">
        <v>16</v>
      </c>
      <c r="H58" s="19">
        <v>12</v>
      </c>
      <c r="I58" s="17">
        <v>28</v>
      </c>
      <c r="J58" s="18">
        <v>9435583086</v>
      </c>
      <c r="K58" s="18" t="s">
        <v>93</v>
      </c>
      <c r="L58" s="18" t="s">
        <v>94</v>
      </c>
      <c r="M58" s="18">
        <v>9435171460</v>
      </c>
      <c r="N58" s="18" t="s">
        <v>418</v>
      </c>
      <c r="O58" s="18">
        <v>8753910978</v>
      </c>
      <c r="P58" s="25">
        <v>43577</v>
      </c>
      <c r="Q58" s="18" t="s">
        <v>101</v>
      </c>
      <c r="R58" s="18"/>
      <c r="S58" s="75" t="s">
        <v>398</v>
      </c>
      <c r="T58" s="18"/>
    </row>
    <row r="59" spans="1:20" ht="33">
      <c r="A59" s="4">
        <v>55</v>
      </c>
      <c r="B59" s="17" t="s">
        <v>70</v>
      </c>
      <c r="C59" s="18" t="s">
        <v>303</v>
      </c>
      <c r="D59" s="18" t="s">
        <v>27</v>
      </c>
      <c r="E59" s="19" t="s">
        <v>346</v>
      </c>
      <c r="F59" s="18" t="s">
        <v>102</v>
      </c>
      <c r="G59" s="19">
        <v>18</v>
      </c>
      <c r="H59" s="19">
        <v>4</v>
      </c>
      <c r="I59" s="17">
        <v>22</v>
      </c>
      <c r="J59" s="18">
        <v>9678266815</v>
      </c>
      <c r="K59" s="18" t="s">
        <v>232</v>
      </c>
      <c r="L59" s="18" t="s">
        <v>94</v>
      </c>
      <c r="M59" s="18">
        <v>9435171460</v>
      </c>
      <c r="N59" s="18" t="s">
        <v>385</v>
      </c>
      <c r="O59" s="18">
        <v>7399452874</v>
      </c>
      <c r="P59" s="25">
        <v>43577</v>
      </c>
      <c r="Q59" s="18" t="s">
        <v>101</v>
      </c>
      <c r="R59" s="18"/>
      <c r="S59" s="75" t="s">
        <v>398</v>
      </c>
      <c r="T59" s="18"/>
    </row>
    <row r="60" spans="1:20">
      <c r="A60" s="4">
        <v>56</v>
      </c>
      <c r="B60" s="17" t="s">
        <v>70</v>
      </c>
      <c r="C60" s="18" t="s">
        <v>304</v>
      </c>
      <c r="D60" s="18" t="s">
        <v>27</v>
      </c>
      <c r="E60" s="19" t="s">
        <v>347</v>
      </c>
      <c r="F60" s="18" t="s">
        <v>102</v>
      </c>
      <c r="G60" s="19">
        <v>2</v>
      </c>
      <c r="H60" s="19">
        <v>4</v>
      </c>
      <c r="I60" s="17">
        <v>6</v>
      </c>
      <c r="J60" s="18">
        <v>0</v>
      </c>
      <c r="K60" s="18" t="s">
        <v>232</v>
      </c>
      <c r="L60" s="18" t="s">
        <v>94</v>
      </c>
      <c r="M60" s="18">
        <v>9435171460</v>
      </c>
      <c r="N60" s="18" t="s">
        <v>386</v>
      </c>
      <c r="O60" s="18">
        <v>9707067247</v>
      </c>
      <c r="P60" s="25">
        <v>43577</v>
      </c>
      <c r="Q60" s="18" t="s">
        <v>101</v>
      </c>
      <c r="R60" s="18"/>
      <c r="S60" s="75" t="s">
        <v>398</v>
      </c>
      <c r="T60" s="18"/>
    </row>
    <row r="61" spans="1:20" ht="33">
      <c r="A61" s="4">
        <v>57</v>
      </c>
      <c r="B61" s="17" t="s">
        <v>70</v>
      </c>
      <c r="C61" s="18" t="s">
        <v>481</v>
      </c>
      <c r="D61" s="18" t="s">
        <v>27</v>
      </c>
      <c r="E61" s="19" t="s">
        <v>482</v>
      </c>
      <c r="F61" s="18" t="s">
        <v>102</v>
      </c>
      <c r="G61" s="19">
        <v>23</v>
      </c>
      <c r="H61" s="19">
        <v>39</v>
      </c>
      <c r="I61" s="17">
        <v>62</v>
      </c>
      <c r="J61" s="18">
        <v>9706460380</v>
      </c>
      <c r="K61" s="18"/>
      <c r="L61" s="18"/>
      <c r="M61" s="18"/>
      <c r="N61" s="18"/>
      <c r="O61" s="18"/>
      <c r="P61" s="109">
        <v>43578</v>
      </c>
      <c r="Q61" s="18" t="s">
        <v>155</v>
      </c>
      <c r="R61" s="18"/>
      <c r="S61" s="75" t="s">
        <v>398</v>
      </c>
      <c r="T61" s="18"/>
    </row>
    <row r="62" spans="1:20" ht="33">
      <c r="A62" s="4">
        <v>58</v>
      </c>
      <c r="B62" s="17" t="s">
        <v>70</v>
      </c>
      <c r="C62" s="18" t="s">
        <v>483</v>
      </c>
      <c r="D62" s="18" t="s">
        <v>29</v>
      </c>
      <c r="E62" s="19">
        <v>402</v>
      </c>
      <c r="F62" s="18"/>
      <c r="G62" s="19">
        <v>16</v>
      </c>
      <c r="H62" s="19">
        <v>20</v>
      </c>
      <c r="I62" s="17">
        <v>36</v>
      </c>
      <c r="J62" s="18">
        <v>8723859122</v>
      </c>
      <c r="K62" s="18" t="s">
        <v>113</v>
      </c>
      <c r="L62" s="18" t="s">
        <v>114</v>
      </c>
      <c r="M62" s="18">
        <v>9707618153</v>
      </c>
      <c r="N62" s="18" t="s">
        <v>359</v>
      </c>
      <c r="O62" s="18">
        <v>9401722780</v>
      </c>
      <c r="P62" s="109">
        <v>43578</v>
      </c>
      <c r="Q62" s="18" t="s">
        <v>155</v>
      </c>
      <c r="R62" s="18"/>
      <c r="S62" s="75" t="s">
        <v>398</v>
      </c>
      <c r="T62" s="18"/>
    </row>
    <row r="63" spans="1:20" ht="33">
      <c r="A63" s="4">
        <v>59</v>
      </c>
      <c r="B63" s="17" t="s">
        <v>70</v>
      </c>
      <c r="C63" s="18" t="s">
        <v>484</v>
      </c>
      <c r="D63" s="18" t="s">
        <v>29</v>
      </c>
      <c r="E63" s="19">
        <v>394</v>
      </c>
      <c r="F63" s="18"/>
      <c r="G63" s="19">
        <v>15</v>
      </c>
      <c r="H63" s="19">
        <v>12</v>
      </c>
      <c r="I63" s="17">
        <v>27</v>
      </c>
      <c r="J63" s="18">
        <v>9864372481</v>
      </c>
      <c r="K63" s="18" t="s">
        <v>113</v>
      </c>
      <c r="L63" s="18" t="s">
        <v>114</v>
      </c>
      <c r="M63" s="18">
        <v>9707618153</v>
      </c>
      <c r="N63" s="18" t="s">
        <v>364</v>
      </c>
      <c r="O63" s="18">
        <v>9707083693</v>
      </c>
      <c r="P63" s="109">
        <v>43578</v>
      </c>
      <c r="Q63" s="18" t="s">
        <v>155</v>
      </c>
      <c r="R63" s="18"/>
      <c r="S63" s="75" t="s">
        <v>398</v>
      </c>
      <c r="T63" s="18"/>
    </row>
    <row r="64" spans="1:20" ht="33">
      <c r="A64" s="4">
        <v>60</v>
      </c>
      <c r="B64" s="17" t="s">
        <v>70</v>
      </c>
      <c r="C64" s="18" t="s">
        <v>485</v>
      </c>
      <c r="D64" s="18" t="s">
        <v>27</v>
      </c>
      <c r="E64" s="19" t="s">
        <v>486</v>
      </c>
      <c r="F64" s="18" t="s">
        <v>436</v>
      </c>
      <c r="G64" s="19">
        <v>14</v>
      </c>
      <c r="H64" s="19">
        <v>24</v>
      </c>
      <c r="I64" s="17">
        <v>38</v>
      </c>
      <c r="J64" s="18" t="s">
        <v>487</v>
      </c>
      <c r="K64" s="18" t="s">
        <v>148</v>
      </c>
      <c r="L64" s="18" t="s">
        <v>149</v>
      </c>
      <c r="M64" s="18">
        <v>9435809046</v>
      </c>
      <c r="N64" s="18" t="s">
        <v>488</v>
      </c>
      <c r="O64" s="18">
        <v>9859255660</v>
      </c>
      <c r="P64" s="109">
        <v>43579</v>
      </c>
      <c r="Q64" s="18" t="s">
        <v>168</v>
      </c>
      <c r="R64" s="18"/>
      <c r="S64" s="75" t="s">
        <v>398</v>
      </c>
      <c r="T64" s="18"/>
    </row>
    <row r="65" spans="1:20" ht="33">
      <c r="A65" s="4">
        <v>61</v>
      </c>
      <c r="B65" s="17" t="s">
        <v>70</v>
      </c>
      <c r="C65" s="18" t="s">
        <v>489</v>
      </c>
      <c r="D65" s="18" t="s">
        <v>29</v>
      </c>
      <c r="E65" s="19">
        <v>395</v>
      </c>
      <c r="F65" s="18"/>
      <c r="G65" s="19">
        <v>18</v>
      </c>
      <c r="H65" s="19">
        <v>16</v>
      </c>
      <c r="I65" s="17">
        <v>34</v>
      </c>
      <c r="J65" s="18">
        <v>9401138390</v>
      </c>
      <c r="K65" s="18" t="s">
        <v>232</v>
      </c>
      <c r="L65" s="18" t="s">
        <v>94</v>
      </c>
      <c r="M65" s="18">
        <v>9435171460</v>
      </c>
      <c r="N65" s="18" t="s">
        <v>100</v>
      </c>
      <c r="O65" s="18">
        <v>7896287708</v>
      </c>
      <c r="P65" s="109">
        <v>43579</v>
      </c>
      <c r="Q65" s="18" t="s">
        <v>168</v>
      </c>
      <c r="R65" s="18"/>
      <c r="S65" s="75" t="s">
        <v>398</v>
      </c>
      <c r="T65" s="18"/>
    </row>
    <row r="66" spans="1:20">
      <c r="A66" s="4">
        <v>62</v>
      </c>
      <c r="B66" s="17" t="s">
        <v>70</v>
      </c>
      <c r="C66" s="18" t="s">
        <v>490</v>
      </c>
      <c r="D66" s="18" t="s">
        <v>29</v>
      </c>
      <c r="E66" s="19">
        <v>396</v>
      </c>
      <c r="F66" s="18"/>
      <c r="G66" s="19">
        <v>14</v>
      </c>
      <c r="H66" s="19">
        <v>10</v>
      </c>
      <c r="I66" s="17">
        <v>24</v>
      </c>
      <c r="J66" s="18">
        <v>9435943124</v>
      </c>
      <c r="K66" s="18" t="s">
        <v>118</v>
      </c>
      <c r="L66" s="18" t="s">
        <v>119</v>
      </c>
      <c r="M66" s="18">
        <v>8822197268</v>
      </c>
      <c r="N66" s="18" t="s">
        <v>387</v>
      </c>
      <c r="O66" s="18">
        <v>9613216814</v>
      </c>
      <c r="P66" s="109">
        <v>43579</v>
      </c>
      <c r="Q66" s="18" t="s">
        <v>168</v>
      </c>
      <c r="R66" s="18"/>
      <c r="S66" s="75" t="s">
        <v>398</v>
      </c>
      <c r="T66" s="18"/>
    </row>
    <row r="67" spans="1:20">
      <c r="A67" s="4">
        <v>63</v>
      </c>
      <c r="B67" s="17" t="s">
        <v>70</v>
      </c>
      <c r="C67" s="18" t="s">
        <v>491</v>
      </c>
      <c r="D67" s="18" t="s">
        <v>27</v>
      </c>
      <c r="E67" s="19" t="s">
        <v>492</v>
      </c>
      <c r="F67" s="18" t="s">
        <v>102</v>
      </c>
      <c r="G67" s="19">
        <v>40</v>
      </c>
      <c r="H67" s="19">
        <v>46</v>
      </c>
      <c r="I67" s="17">
        <v>86</v>
      </c>
      <c r="J67" s="18">
        <v>0</v>
      </c>
      <c r="K67" s="18" t="s">
        <v>118</v>
      </c>
      <c r="L67" s="18" t="s">
        <v>119</v>
      </c>
      <c r="M67" s="18">
        <v>8822197268</v>
      </c>
      <c r="N67" s="18"/>
      <c r="O67" s="18"/>
      <c r="P67" s="108">
        <v>43580</v>
      </c>
      <c r="Q67" s="77" t="s">
        <v>116</v>
      </c>
      <c r="R67" s="18"/>
      <c r="S67" s="75" t="s">
        <v>398</v>
      </c>
      <c r="T67" s="18"/>
    </row>
    <row r="68" spans="1:20">
      <c r="A68" s="4">
        <v>64</v>
      </c>
      <c r="B68" s="17" t="s">
        <v>70</v>
      </c>
      <c r="C68" s="18" t="s">
        <v>493</v>
      </c>
      <c r="D68" s="18" t="s">
        <v>27</v>
      </c>
      <c r="E68" s="19" t="s">
        <v>494</v>
      </c>
      <c r="F68" s="18" t="s">
        <v>102</v>
      </c>
      <c r="G68" s="19">
        <v>18</v>
      </c>
      <c r="H68" s="19">
        <v>16</v>
      </c>
      <c r="I68" s="17">
        <v>34</v>
      </c>
      <c r="J68" s="18">
        <v>0</v>
      </c>
      <c r="K68" s="18" t="s">
        <v>118</v>
      </c>
      <c r="L68" s="18" t="s">
        <v>119</v>
      </c>
      <c r="M68" s="18">
        <v>8822197268</v>
      </c>
      <c r="N68" s="18"/>
      <c r="O68" s="18"/>
      <c r="P68" s="108">
        <v>43580</v>
      </c>
      <c r="Q68" s="77" t="s">
        <v>116</v>
      </c>
      <c r="R68" s="18"/>
      <c r="S68" s="75" t="s">
        <v>398</v>
      </c>
      <c r="T68" s="18"/>
    </row>
    <row r="69" spans="1:20">
      <c r="A69" s="4">
        <v>65</v>
      </c>
      <c r="B69" s="17" t="s">
        <v>70</v>
      </c>
      <c r="C69" s="18" t="s">
        <v>495</v>
      </c>
      <c r="D69" s="18" t="s">
        <v>29</v>
      </c>
      <c r="E69" s="19">
        <v>397</v>
      </c>
      <c r="F69" s="18"/>
      <c r="G69" s="19">
        <v>16</v>
      </c>
      <c r="H69" s="19">
        <v>10</v>
      </c>
      <c r="I69" s="17">
        <v>26</v>
      </c>
      <c r="J69" s="18">
        <v>9678267866</v>
      </c>
      <c r="K69" s="18" t="s">
        <v>232</v>
      </c>
      <c r="L69" s="18" t="s">
        <v>94</v>
      </c>
      <c r="M69" s="18">
        <v>9435171460</v>
      </c>
      <c r="N69" s="18"/>
      <c r="O69" s="18"/>
      <c r="P69" s="108">
        <v>43580</v>
      </c>
      <c r="Q69" s="77" t="s">
        <v>116</v>
      </c>
      <c r="R69" s="18"/>
      <c r="S69" s="75" t="s">
        <v>398</v>
      </c>
      <c r="T69" s="18"/>
    </row>
    <row r="70" spans="1:20">
      <c r="A70" s="4">
        <v>66</v>
      </c>
      <c r="B70" s="17" t="s">
        <v>70</v>
      </c>
      <c r="C70" s="18" t="s">
        <v>496</v>
      </c>
      <c r="D70" s="18" t="s">
        <v>29</v>
      </c>
      <c r="E70" s="19">
        <v>398</v>
      </c>
      <c r="F70" s="18"/>
      <c r="G70" s="19">
        <v>18</v>
      </c>
      <c r="H70" s="19">
        <v>7</v>
      </c>
      <c r="I70" s="17">
        <v>25</v>
      </c>
      <c r="J70" s="18">
        <v>8011156218</v>
      </c>
      <c r="K70" s="18" t="s">
        <v>232</v>
      </c>
      <c r="L70" s="18" t="s">
        <v>94</v>
      </c>
      <c r="M70" s="18">
        <v>9435171460</v>
      </c>
      <c r="N70" s="18"/>
      <c r="O70" s="18"/>
      <c r="P70" s="25">
        <v>43581</v>
      </c>
      <c r="Q70" s="18" t="s">
        <v>80</v>
      </c>
      <c r="R70" s="18"/>
      <c r="S70" s="75" t="s">
        <v>398</v>
      </c>
      <c r="T70" s="18"/>
    </row>
    <row r="71" spans="1:20">
      <c r="A71" s="4">
        <v>67</v>
      </c>
      <c r="B71" s="17" t="s">
        <v>70</v>
      </c>
      <c r="C71" s="18" t="s">
        <v>497</v>
      </c>
      <c r="D71" s="18" t="s">
        <v>29</v>
      </c>
      <c r="E71" s="19">
        <v>399</v>
      </c>
      <c r="F71" s="18"/>
      <c r="G71" s="19">
        <v>12</v>
      </c>
      <c r="H71" s="19">
        <v>13</v>
      </c>
      <c r="I71" s="17">
        <v>25</v>
      </c>
      <c r="J71" s="18">
        <v>9864673787</v>
      </c>
      <c r="K71" s="18" t="s">
        <v>232</v>
      </c>
      <c r="L71" s="18" t="s">
        <v>94</v>
      </c>
      <c r="M71" s="18">
        <v>9435171460</v>
      </c>
      <c r="N71" s="18"/>
      <c r="O71" s="18"/>
      <c r="P71" s="25">
        <v>43581</v>
      </c>
      <c r="Q71" s="18" t="s">
        <v>80</v>
      </c>
      <c r="R71" s="18"/>
      <c r="S71" s="75" t="s">
        <v>398</v>
      </c>
      <c r="T71" s="18"/>
    </row>
    <row r="72" spans="1:20">
      <c r="A72" s="4">
        <v>68</v>
      </c>
      <c r="B72" s="17" t="s">
        <v>70</v>
      </c>
      <c r="C72" s="18" t="s">
        <v>498</v>
      </c>
      <c r="D72" s="18" t="s">
        <v>27</v>
      </c>
      <c r="E72" s="19" t="s">
        <v>499</v>
      </c>
      <c r="F72" s="18" t="s">
        <v>102</v>
      </c>
      <c r="G72" s="19">
        <v>30</v>
      </c>
      <c r="H72" s="19">
        <v>22</v>
      </c>
      <c r="I72" s="17">
        <v>52</v>
      </c>
      <c r="J72" s="18">
        <v>0</v>
      </c>
      <c r="K72" s="18" t="s">
        <v>255</v>
      </c>
      <c r="L72" s="18" t="s">
        <v>256</v>
      </c>
      <c r="M72" s="18">
        <v>9401431121</v>
      </c>
      <c r="N72" s="18"/>
      <c r="O72" s="18"/>
      <c r="P72" s="25">
        <v>43581</v>
      </c>
      <c r="Q72" s="18" t="s">
        <v>80</v>
      </c>
      <c r="R72" s="18"/>
      <c r="S72" s="75" t="s">
        <v>398</v>
      </c>
      <c r="T72" s="18"/>
    </row>
    <row r="73" spans="1:20">
      <c r="A73" s="4">
        <v>69</v>
      </c>
      <c r="B73" s="17" t="s">
        <v>70</v>
      </c>
      <c r="C73" s="18" t="s">
        <v>291</v>
      </c>
      <c r="D73" s="18" t="s">
        <v>29</v>
      </c>
      <c r="E73" s="19">
        <v>74</v>
      </c>
      <c r="F73" s="18"/>
      <c r="G73" s="19">
        <v>17</v>
      </c>
      <c r="H73" s="19">
        <v>10</v>
      </c>
      <c r="I73" s="17">
        <v>27</v>
      </c>
      <c r="J73" s="18">
        <v>8486812572</v>
      </c>
      <c r="K73" s="18" t="s">
        <v>163</v>
      </c>
      <c r="L73" s="18" t="s">
        <v>164</v>
      </c>
      <c r="M73" s="18">
        <v>9401452995</v>
      </c>
      <c r="N73" s="18" t="s">
        <v>167</v>
      </c>
      <c r="O73" s="18">
        <v>9613964255</v>
      </c>
      <c r="P73" s="25">
        <v>43581</v>
      </c>
      <c r="Q73" s="18" t="s">
        <v>80</v>
      </c>
      <c r="R73" s="18"/>
      <c r="S73" s="75" t="s">
        <v>398</v>
      </c>
      <c r="T73" s="18"/>
    </row>
    <row r="74" spans="1:20" ht="33">
      <c r="A74" s="4">
        <v>70</v>
      </c>
      <c r="B74" s="17" t="s">
        <v>70</v>
      </c>
      <c r="C74" s="18" t="s">
        <v>292</v>
      </c>
      <c r="D74" s="18" t="s">
        <v>29</v>
      </c>
      <c r="E74" s="19">
        <v>75</v>
      </c>
      <c r="F74" s="18"/>
      <c r="G74" s="19">
        <v>18</v>
      </c>
      <c r="H74" s="19">
        <v>12</v>
      </c>
      <c r="I74" s="17">
        <v>30</v>
      </c>
      <c r="J74" s="18">
        <v>9401778970</v>
      </c>
      <c r="K74" s="18" t="s">
        <v>163</v>
      </c>
      <c r="L74" s="18" t="s">
        <v>164</v>
      </c>
      <c r="M74" s="18">
        <v>9401452995</v>
      </c>
      <c r="N74" s="18" t="s">
        <v>170</v>
      </c>
      <c r="O74" s="18">
        <v>8486414376</v>
      </c>
      <c r="P74" s="25">
        <v>43582</v>
      </c>
      <c r="Q74" s="18" t="s">
        <v>96</v>
      </c>
      <c r="R74" s="18"/>
      <c r="S74" s="75" t="s">
        <v>398</v>
      </c>
      <c r="T74" s="18"/>
    </row>
    <row r="75" spans="1:20">
      <c r="A75" s="4">
        <v>71</v>
      </c>
      <c r="B75" s="17" t="s">
        <v>70</v>
      </c>
      <c r="C75" s="18" t="s">
        <v>500</v>
      </c>
      <c r="D75" s="18" t="s">
        <v>29</v>
      </c>
      <c r="E75" s="19">
        <v>400</v>
      </c>
      <c r="F75" s="18"/>
      <c r="G75" s="19">
        <v>10</v>
      </c>
      <c r="H75" s="19">
        <v>17</v>
      </c>
      <c r="I75" s="17">
        <v>27</v>
      </c>
      <c r="J75" s="18">
        <v>9774284713</v>
      </c>
      <c r="K75" s="18" t="s">
        <v>410</v>
      </c>
      <c r="L75" s="18" t="s">
        <v>411</v>
      </c>
      <c r="M75" s="18">
        <v>9678747013</v>
      </c>
      <c r="N75" s="18"/>
      <c r="O75" s="18"/>
      <c r="P75" s="25">
        <v>43582</v>
      </c>
      <c r="Q75" s="18" t="s">
        <v>96</v>
      </c>
      <c r="R75" s="18"/>
      <c r="S75" s="75" t="s">
        <v>398</v>
      </c>
      <c r="T75" s="18"/>
    </row>
    <row r="76" spans="1:20">
      <c r="A76" s="4">
        <v>72</v>
      </c>
      <c r="B76" s="17" t="s">
        <v>70</v>
      </c>
      <c r="C76" s="18" t="s">
        <v>501</v>
      </c>
      <c r="D76" s="18" t="s">
        <v>29</v>
      </c>
      <c r="E76" s="19">
        <v>401</v>
      </c>
      <c r="F76" s="18"/>
      <c r="G76" s="19">
        <v>10</v>
      </c>
      <c r="H76" s="19">
        <v>12</v>
      </c>
      <c r="I76" s="17">
        <v>22</v>
      </c>
      <c r="J76" s="18">
        <v>9435094247</v>
      </c>
      <c r="K76" s="18" t="s">
        <v>410</v>
      </c>
      <c r="L76" s="18" t="s">
        <v>411</v>
      </c>
      <c r="M76" s="18">
        <v>9678747013</v>
      </c>
      <c r="N76" s="18"/>
      <c r="O76" s="18"/>
      <c r="P76" s="25">
        <v>43582</v>
      </c>
      <c r="Q76" s="18" t="s">
        <v>96</v>
      </c>
      <c r="R76" s="18"/>
      <c r="S76" s="75" t="s">
        <v>398</v>
      </c>
      <c r="T76" s="18"/>
    </row>
    <row r="77" spans="1:20">
      <c r="A77" s="4">
        <v>73</v>
      </c>
      <c r="B77" s="17" t="s">
        <v>70</v>
      </c>
      <c r="C77" s="18" t="s">
        <v>502</v>
      </c>
      <c r="D77" s="18" t="s">
        <v>29</v>
      </c>
      <c r="E77" s="19">
        <v>357</v>
      </c>
      <c r="F77" s="18"/>
      <c r="G77" s="19">
        <v>16</v>
      </c>
      <c r="H77" s="19">
        <v>22</v>
      </c>
      <c r="I77" s="17">
        <v>38</v>
      </c>
      <c r="J77" s="18">
        <v>9401963704</v>
      </c>
      <c r="K77" s="18" t="s">
        <v>366</v>
      </c>
      <c r="L77" s="18" t="s">
        <v>367</v>
      </c>
      <c r="M77" s="18">
        <v>9613719985</v>
      </c>
      <c r="N77" s="18"/>
      <c r="O77" s="18"/>
      <c r="P77" s="25">
        <v>43584</v>
      </c>
      <c r="Q77" s="18" t="s">
        <v>101</v>
      </c>
      <c r="R77" s="18"/>
      <c r="S77" s="75" t="s">
        <v>398</v>
      </c>
      <c r="T77" s="18"/>
    </row>
    <row r="78" spans="1:20">
      <c r="A78" s="4">
        <v>74</v>
      </c>
      <c r="B78" s="17" t="s">
        <v>70</v>
      </c>
      <c r="C78" s="18" t="s">
        <v>503</v>
      </c>
      <c r="D78" s="18" t="s">
        <v>29</v>
      </c>
      <c r="E78" s="19">
        <v>403</v>
      </c>
      <c r="F78" s="18"/>
      <c r="G78" s="19">
        <v>18</v>
      </c>
      <c r="H78" s="19">
        <v>13</v>
      </c>
      <c r="I78" s="17">
        <v>31</v>
      </c>
      <c r="J78" s="18">
        <v>9401323958</v>
      </c>
      <c r="K78" s="18" t="s">
        <v>366</v>
      </c>
      <c r="L78" s="18" t="s">
        <v>367</v>
      </c>
      <c r="M78" s="18">
        <v>9613719985</v>
      </c>
      <c r="N78" s="18"/>
      <c r="O78" s="18"/>
      <c r="P78" s="25">
        <v>43584</v>
      </c>
      <c r="Q78" s="18" t="s">
        <v>101</v>
      </c>
      <c r="R78" s="18"/>
      <c r="S78" s="75" t="s">
        <v>398</v>
      </c>
      <c r="T78" s="18"/>
    </row>
    <row r="79" spans="1:20">
      <c r="A79" s="4">
        <v>75</v>
      </c>
      <c r="B79" s="17" t="s">
        <v>70</v>
      </c>
      <c r="C79" s="18" t="s">
        <v>504</v>
      </c>
      <c r="D79" s="18" t="s">
        <v>27</v>
      </c>
      <c r="E79" s="19" t="s">
        <v>505</v>
      </c>
      <c r="F79" s="18" t="s">
        <v>102</v>
      </c>
      <c r="G79" s="19">
        <v>20</v>
      </c>
      <c r="H79" s="19">
        <v>22</v>
      </c>
      <c r="I79" s="17">
        <v>42</v>
      </c>
      <c r="J79" s="18">
        <v>0</v>
      </c>
      <c r="K79" s="18" t="s">
        <v>209</v>
      </c>
      <c r="L79" s="18" t="s">
        <v>210</v>
      </c>
      <c r="M79" s="18">
        <v>9613290731</v>
      </c>
      <c r="N79" s="18"/>
      <c r="O79" s="18"/>
      <c r="P79" s="25">
        <v>43584</v>
      </c>
      <c r="Q79" s="18" t="s">
        <v>101</v>
      </c>
      <c r="R79" s="18"/>
      <c r="S79" s="75" t="s">
        <v>398</v>
      </c>
      <c r="T79" s="18"/>
    </row>
    <row r="80" spans="1:20" ht="33">
      <c r="A80" s="4">
        <v>76</v>
      </c>
      <c r="B80" s="17" t="s">
        <v>70</v>
      </c>
      <c r="C80" s="18" t="s">
        <v>506</v>
      </c>
      <c r="D80" s="18" t="s">
        <v>27</v>
      </c>
      <c r="E80" s="19" t="s">
        <v>507</v>
      </c>
      <c r="F80" s="18" t="s">
        <v>102</v>
      </c>
      <c r="G80" s="19">
        <v>32</v>
      </c>
      <c r="H80" s="19">
        <v>32</v>
      </c>
      <c r="I80" s="17">
        <v>64</v>
      </c>
      <c r="J80" s="18">
        <v>9401343017</v>
      </c>
      <c r="K80" s="18" t="s">
        <v>209</v>
      </c>
      <c r="L80" s="18" t="s">
        <v>210</v>
      </c>
      <c r="M80" s="18">
        <v>9613290731</v>
      </c>
      <c r="N80" s="18"/>
      <c r="O80" s="18"/>
      <c r="P80" s="25">
        <v>43584</v>
      </c>
      <c r="Q80" s="18" t="s">
        <v>101</v>
      </c>
      <c r="R80" s="18"/>
      <c r="S80" s="75" t="s">
        <v>398</v>
      </c>
      <c r="T80" s="18"/>
    </row>
    <row r="81" spans="1:20">
      <c r="A81" s="4">
        <v>77</v>
      </c>
      <c r="B81" s="17" t="s">
        <v>70</v>
      </c>
      <c r="C81" s="18" t="s">
        <v>508</v>
      </c>
      <c r="D81" s="18" t="s">
        <v>29</v>
      </c>
      <c r="E81" s="19">
        <v>404</v>
      </c>
      <c r="F81" s="18"/>
      <c r="G81" s="19">
        <v>12</v>
      </c>
      <c r="H81" s="19">
        <v>13</v>
      </c>
      <c r="I81" s="17">
        <v>25</v>
      </c>
      <c r="J81" s="18">
        <v>9435689418</v>
      </c>
      <c r="K81" s="18" t="s">
        <v>366</v>
      </c>
      <c r="L81" s="18" t="s">
        <v>367</v>
      </c>
      <c r="M81" s="18">
        <v>9613719985</v>
      </c>
      <c r="N81" s="18"/>
      <c r="O81" s="18"/>
      <c r="P81" s="25">
        <v>43585</v>
      </c>
      <c r="Q81" s="18" t="s">
        <v>155</v>
      </c>
      <c r="R81" s="18"/>
      <c r="S81" s="75" t="s">
        <v>398</v>
      </c>
      <c r="T81" s="18"/>
    </row>
    <row r="82" spans="1:20">
      <c r="A82" s="4">
        <v>78</v>
      </c>
      <c r="B82" s="17" t="s">
        <v>70</v>
      </c>
      <c r="C82" s="18" t="s">
        <v>509</v>
      </c>
      <c r="D82" s="18" t="s">
        <v>29</v>
      </c>
      <c r="E82" s="19">
        <v>406</v>
      </c>
      <c r="F82" s="18"/>
      <c r="G82" s="19">
        <v>14</v>
      </c>
      <c r="H82" s="19">
        <v>15</v>
      </c>
      <c r="I82" s="17">
        <v>29</v>
      </c>
      <c r="J82" s="18">
        <v>9859781390</v>
      </c>
      <c r="K82" s="18" t="s">
        <v>510</v>
      </c>
      <c r="L82" s="18" t="s">
        <v>511</v>
      </c>
      <c r="M82" s="18">
        <v>9435268649</v>
      </c>
      <c r="N82" s="18"/>
      <c r="O82" s="18"/>
      <c r="P82" s="25">
        <v>43585</v>
      </c>
      <c r="Q82" s="18" t="s">
        <v>155</v>
      </c>
      <c r="R82" s="18"/>
      <c r="S82" s="75" t="s">
        <v>398</v>
      </c>
      <c r="T82" s="18"/>
    </row>
    <row r="83" spans="1:20">
      <c r="A83" s="4">
        <v>79</v>
      </c>
      <c r="B83" s="17" t="s">
        <v>70</v>
      </c>
      <c r="C83" s="18" t="s">
        <v>512</v>
      </c>
      <c r="D83" s="18" t="s">
        <v>29</v>
      </c>
      <c r="E83" s="19">
        <v>169</v>
      </c>
      <c r="F83" s="18"/>
      <c r="G83" s="19">
        <v>12</v>
      </c>
      <c r="H83" s="19">
        <v>10</v>
      </c>
      <c r="I83" s="17">
        <v>22</v>
      </c>
      <c r="J83" s="18">
        <v>9957590329</v>
      </c>
      <c r="K83" s="18" t="s">
        <v>118</v>
      </c>
      <c r="L83" s="18" t="s">
        <v>119</v>
      </c>
      <c r="M83" s="18">
        <v>8822197268</v>
      </c>
      <c r="N83" s="18"/>
      <c r="O83" s="18"/>
      <c r="P83" s="25">
        <v>43585</v>
      </c>
      <c r="Q83" s="18" t="s">
        <v>155</v>
      </c>
      <c r="R83" s="18"/>
      <c r="S83" s="75" t="s">
        <v>398</v>
      </c>
      <c r="T83" s="18"/>
    </row>
    <row r="84" spans="1:20">
      <c r="A84" s="4">
        <v>80</v>
      </c>
      <c r="B84" s="17" t="s">
        <v>70</v>
      </c>
      <c r="C84" s="18" t="s">
        <v>513</v>
      </c>
      <c r="D84" s="18" t="s">
        <v>29</v>
      </c>
      <c r="E84" s="19">
        <v>170</v>
      </c>
      <c r="F84" s="18"/>
      <c r="G84" s="19">
        <v>16</v>
      </c>
      <c r="H84" s="19">
        <v>10</v>
      </c>
      <c r="I84" s="17">
        <v>26</v>
      </c>
      <c r="J84" s="18">
        <v>9435807387</v>
      </c>
      <c r="K84" s="18" t="s">
        <v>118</v>
      </c>
      <c r="L84" s="18" t="s">
        <v>119</v>
      </c>
      <c r="M84" s="18">
        <v>8822197268</v>
      </c>
      <c r="N84" s="18"/>
      <c r="O84" s="18"/>
      <c r="P84" s="25">
        <v>43585</v>
      </c>
      <c r="Q84" s="18" t="s">
        <v>155</v>
      </c>
      <c r="R84" s="18"/>
      <c r="S84" s="75" t="s">
        <v>398</v>
      </c>
      <c r="T84" s="18"/>
    </row>
    <row r="85" spans="1:20">
      <c r="A85" s="4">
        <v>81</v>
      </c>
      <c r="B85" s="17" t="s">
        <v>70</v>
      </c>
      <c r="C85" s="18" t="s">
        <v>276</v>
      </c>
      <c r="D85" s="18" t="s">
        <v>29</v>
      </c>
      <c r="E85" s="19">
        <v>27</v>
      </c>
      <c r="F85" s="18"/>
      <c r="G85" s="19">
        <v>13</v>
      </c>
      <c r="H85" s="19">
        <v>12</v>
      </c>
      <c r="I85" s="17">
        <v>25</v>
      </c>
      <c r="J85" s="18">
        <v>9435079859</v>
      </c>
      <c r="K85" s="18" t="s">
        <v>108</v>
      </c>
      <c r="L85" s="18" t="s">
        <v>109</v>
      </c>
      <c r="M85" s="18">
        <v>7399796140</v>
      </c>
      <c r="N85" s="18" t="s">
        <v>128</v>
      </c>
      <c r="O85" s="18">
        <v>8822921162</v>
      </c>
      <c r="P85" s="25">
        <v>43585</v>
      </c>
      <c r="Q85" s="18" t="s">
        <v>155</v>
      </c>
      <c r="R85" s="18"/>
      <c r="S85" s="75" t="s">
        <v>398</v>
      </c>
      <c r="T85" s="18"/>
    </row>
    <row r="86" spans="1:20">
      <c r="A86" s="4">
        <v>82</v>
      </c>
      <c r="B86" s="17"/>
      <c r="C86" s="18"/>
      <c r="D86" s="18"/>
      <c r="E86" s="19"/>
      <c r="F86" s="18"/>
      <c r="G86" s="19"/>
      <c r="H86" s="19"/>
      <c r="I86" s="17"/>
      <c r="J86" s="18"/>
      <c r="K86" s="18"/>
      <c r="L86" s="18"/>
      <c r="M86" s="18"/>
      <c r="N86" s="18"/>
      <c r="O86" s="18"/>
      <c r="P86" s="25"/>
      <c r="Q86" s="18"/>
      <c r="R86" s="18"/>
      <c r="S86" s="75"/>
      <c r="T86" s="18"/>
    </row>
    <row r="87" spans="1:20">
      <c r="A87" s="4">
        <v>83</v>
      </c>
      <c r="B87" s="17"/>
      <c r="C87" s="18"/>
      <c r="D87" s="18"/>
      <c r="E87" s="19"/>
      <c r="F87" s="18"/>
      <c r="G87" s="19"/>
      <c r="H87" s="19"/>
      <c r="I87" s="17"/>
      <c r="J87" s="18"/>
      <c r="K87" s="18"/>
      <c r="L87" s="18"/>
      <c r="M87" s="18"/>
      <c r="N87" s="18"/>
      <c r="O87" s="18"/>
      <c r="P87" s="25"/>
      <c r="Q87" s="18"/>
      <c r="R87" s="18"/>
      <c r="S87" s="75"/>
      <c r="T87" s="18"/>
    </row>
    <row r="88" spans="1:20">
      <c r="A88" s="4">
        <v>84</v>
      </c>
      <c r="B88" s="17"/>
      <c r="C88" s="18"/>
      <c r="D88" s="18"/>
      <c r="E88" s="19"/>
      <c r="F88" s="18"/>
      <c r="G88" s="19"/>
      <c r="H88" s="19"/>
      <c r="I88" s="17"/>
      <c r="J88" s="18"/>
      <c r="K88" s="18"/>
      <c r="L88" s="18"/>
      <c r="M88" s="18"/>
      <c r="N88" s="18"/>
      <c r="O88" s="18"/>
      <c r="P88" s="25"/>
      <c r="Q88" s="18"/>
      <c r="R88" s="18"/>
      <c r="S88" s="75"/>
      <c r="T88" s="18"/>
    </row>
    <row r="89" spans="1:20">
      <c r="A89" s="4">
        <v>85</v>
      </c>
      <c r="B89" s="17"/>
      <c r="C89" s="18"/>
      <c r="D89" s="18"/>
      <c r="E89" s="19"/>
      <c r="F89" s="18"/>
      <c r="G89" s="19"/>
      <c r="H89" s="19"/>
      <c r="I89" s="17"/>
      <c r="J89" s="18"/>
      <c r="K89" s="18"/>
      <c r="L89" s="18"/>
      <c r="M89" s="18"/>
      <c r="N89" s="18"/>
      <c r="O89" s="18"/>
      <c r="P89" s="25"/>
      <c r="Q89" s="18"/>
      <c r="R89" s="18"/>
      <c r="S89" s="75"/>
      <c r="T89" s="18"/>
    </row>
    <row r="90" spans="1:20">
      <c r="A90" s="4">
        <v>86</v>
      </c>
      <c r="B90" s="17"/>
      <c r="C90" s="53"/>
      <c r="D90" s="60"/>
      <c r="E90" s="55"/>
      <c r="F90" s="60"/>
      <c r="G90" s="55"/>
      <c r="H90" s="55"/>
      <c r="I90" s="57"/>
      <c r="J90" s="55"/>
      <c r="K90" s="52"/>
      <c r="L90" s="53"/>
      <c r="M90" s="55"/>
      <c r="N90" s="52"/>
      <c r="O90" s="55"/>
      <c r="P90" s="61"/>
      <c r="Q90" s="58"/>
      <c r="R90" s="58"/>
      <c r="S90" s="75"/>
      <c r="T90" s="58"/>
    </row>
    <row r="91" spans="1:20">
      <c r="A91" s="4">
        <v>87</v>
      </c>
      <c r="B91" s="17"/>
      <c r="C91" s="53"/>
      <c r="D91" s="60"/>
      <c r="E91" s="55"/>
      <c r="F91" s="60"/>
      <c r="G91" s="55"/>
      <c r="H91" s="55"/>
      <c r="I91" s="57"/>
      <c r="J91" s="55"/>
      <c r="K91" s="52"/>
      <c r="L91" s="53"/>
      <c r="M91" s="55"/>
      <c r="N91" s="52"/>
      <c r="O91" s="55"/>
      <c r="P91" s="61"/>
      <c r="Q91" s="58"/>
      <c r="R91" s="58"/>
      <c r="S91" s="75"/>
      <c r="T91" s="58"/>
    </row>
    <row r="92" spans="1:20">
      <c r="A92" s="4">
        <v>88</v>
      </c>
      <c r="B92" s="17"/>
      <c r="C92" s="18"/>
      <c r="D92" s="18"/>
      <c r="E92" s="19"/>
      <c r="F92" s="18"/>
      <c r="G92" s="19"/>
      <c r="H92" s="19"/>
      <c r="I92" s="17">
        <f t="shared" ref="I92:I133" si="0">+G92+H92</f>
        <v>0</v>
      </c>
      <c r="J92" s="18"/>
      <c r="K92" s="18"/>
      <c r="L92" s="18"/>
      <c r="M92" s="18"/>
      <c r="N92" s="18"/>
      <c r="O92" s="18"/>
      <c r="P92" s="25"/>
      <c r="Q92" s="18"/>
      <c r="R92" s="18"/>
      <c r="S92" s="18"/>
      <c r="T92" s="18"/>
    </row>
    <row r="93" spans="1:20">
      <c r="A93" s="4">
        <v>89</v>
      </c>
      <c r="B93" s="17"/>
      <c r="C93" s="18"/>
      <c r="D93" s="18"/>
      <c r="E93" s="19"/>
      <c r="F93" s="18"/>
      <c r="G93" s="19"/>
      <c r="H93" s="19"/>
      <c r="I93" s="17">
        <f t="shared" si="0"/>
        <v>0</v>
      </c>
      <c r="J93" s="18"/>
      <c r="K93" s="18"/>
      <c r="L93" s="18"/>
      <c r="M93" s="18"/>
      <c r="N93" s="18"/>
      <c r="O93" s="18"/>
      <c r="P93" s="25"/>
      <c r="Q93" s="18"/>
      <c r="R93" s="18"/>
      <c r="S93" s="18"/>
      <c r="T93" s="18"/>
    </row>
    <row r="94" spans="1:20">
      <c r="A94" s="4">
        <v>90</v>
      </c>
      <c r="B94" s="17"/>
      <c r="C94" s="18"/>
      <c r="D94" s="18"/>
      <c r="E94" s="19"/>
      <c r="F94" s="18"/>
      <c r="G94" s="19"/>
      <c r="H94" s="19"/>
      <c r="I94" s="17">
        <f t="shared" si="0"/>
        <v>0</v>
      </c>
      <c r="J94" s="18"/>
      <c r="K94" s="18"/>
      <c r="L94" s="18"/>
      <c r="M94" s="18"/>
      <c r="N94" s="18"/>
      <c r="O94" s="18"/>
      <c r="P94" s="25"/>
      <c r="Q94" s="18"/>
      <c r="R94" s="18"/>
      <c r="S94" s="18"/>
      <c r="T94" s="18"/>
    </row>
    <row r="95" spans="1:20">
      <c r="A95" s="4">
        <v>91</v>
      </c>
      <c r="B95" s="17"/>
      <c r="C95" s="18"/>
      <c r="D95" s="18"/>
      <c r="E95" s="19"/>
      <c r="F95" s="18"/>
      <c r="G95" s="19"/>
      <c r="H95" s="19"/>
      <c r="I95" s="17">
        <f t="shared" si="0"/>
        <v>0</v>
      </c>
      <c r="J95" s="18"/>
      <c r="K95" s="18"/>
      <c r="L95" s="18"/>
      <c r="M95" s="18"/>
      <c r="N95" s="18"/>
      <c r="O95" s="18"/>
      <c r="P95" s="25"/>
      <c r="Q95" s="18"/>
      <c r="R95" s="18"/>
      <c r="S95" s="18"/>
      <c r="T95" s="18"/>
    </row>
    <row r="96" spans="1:20">
      <c r="A96" s="4">
        <v>92</v>
      </c>
      <c r="B96" s="17"/>
      <c r="C96" s="18"/>
      <c r="D96" s="18"/>
      <c r="E96" s="19"/>
      <c r="F96" s="18"/>
      <c r="G96" s="19"/>
      <c r="H96" s="19"/>
      <c r="I96" s="17">
        <f t="shared" si="0"/>
        <v>0</v>
      </c>
      <c r="J96" s="18"/>
      <c r="K96" s="18"/>
      <c r="L96" s="18"/>
      <c r="M96" s="18"/>
      <c r="N96" s="18"/>
      <c r="O96" s="18"/>
      <c r="P96" s="25"/>
      <c r="Q96" s="18"/>
      <c r="R96" s="18"/>
      <c r="S96" s="18"/>
      <c r="T96" s="18"/>
    </row>
    <row r="97" spans="1:20">
      <c r="A97" s="4">
        <v>93</v>
      </c>
      <c r="B97" s="17"/>
      <c r="C97" s="18"/>
      <c r="D97" s="18"/>
      <c r="E97" s="19"/>
      <c r="F97" s="18"/>
      <c r="G97" s="19"/>
      <c r="H97" s="19"/>
      <c r="I97" s="17">
        <f t="shared" si="0"/>
        <v>0</v>
      </c>
      <c r="J97" s="18"/>
      <c r="K97" s="18"/>
      <c r="L97" s="18"/>
      <c r="M97" s="18"/>
      <c r="N97" s="18"/>
      <c r="O97" s="18"/>
      <c r="P97" s="25"/>
      <c r="Q97" s="18"/>
      <c r="R97" s="18"/>
      <c r="S97" s="18"/>
      <c r="T97" s="18"/>
    </row>
    <row r="98" spans="1:20">
      <c r="A98" s="4">
        <v>94</v>
      </c>
      <c r="B98" s="17"/>
      <c r="C98" s="18"/>
      <c r="D98" s="18"/>
      <c r="E98" s="19"/>
      <c r="F98" s="18"/>
      <c r="G98" s="19"/>
      <c r="H98" s="19"/>
      <c r="I98" s="17">
        <f t="shared" si="0"/>
        <v>0</v>
      </c>
      <c r="J98" s="18"/>
      <c r="K98" s="18"/>
      <c r="L98" s="18"/>
      <c r="M98" s="18"/>
      <c r="N98" s="18"/>
      <c r="O98" s="18"/>
      <c r="P98" s="25"/>
      <c r="Q98" s="18"/>
      <c r="R98" s="18"/>
      <c r="S98" s="18"/>
      <c r="T98" s="18"/>
    </row>
    <row r="99" spans="1:20">
      <c r="A99" s="4">
        <v>95</v>
      </c>
      <c r="B99" s="17"/>
      <c r="C99" s="18"/>
      <c r="D99" s="18"/>
      <c r="E99" s="19"/>
      <c r="F99" s="18"/>
      <c r="G99" s="19"/>
      <c r="H99" s="19"/>
      <c r="I99" s="17">
        <f t="shared" si="0"/>
        <v>0</v>
      </c>
      <c r="J99" s="18"/>
      <c r="K99" s="18"/>
      <c r="L99" s="18"/>
      <c r="M99" s="18"/>
      <c r="N99" s="18"/>
      <c r="O99" s="18"/>
      <c r="P99" s="25"/>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5"/>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5"/>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5"/>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5"/>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5"/>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5"/>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5"/>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5"/>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5"/>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5"/>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5"/>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5"/>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5"/>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5"/>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5"/>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5"/>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5"/>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5"/>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5"/>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5"/>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5"/>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5"/>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5"/>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5"/>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5"/>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5"/>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5"/>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5"/>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5"/>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5"/>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5"/>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5"/>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5"/>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5"/>
      <c r="Q133" s="18"/>
      <c r="R133" s="18"/>
      <c r="S133" s="18"/>
      <c r="T133" s="18"/>
    </row>
    <row r="134" spans="1:20">
      <c r="A134" s="4">
        <v>130</v>
      </c>
      <c r="B134" s="17"/>
      <c r="C134" s="18"/>
      <c r="D134" s="18"/>
      <c r="E134" s="19"/>
      <c r="F134" s="18"/>
      <c r="G134" s="19"/>
      <c r="H134" s="19"/>
      <c r="I134" s="17">
        <f t="shared" ref="I134:I164" si="1">+G134+H134</f>
        <v>0</v>
      </c>
      <c r="J134" s="18"/>
      <c r="K134" s="18"/>
      <c r="L134" s="18"/>
      <c r="M134" s="18"/>
      <c r="N134" s="18"/>
      <c r="O134" s="18"/>
      <c r="P134" s="25"/>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5"/>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5"/>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5"/>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5"/>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5"/>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5"/>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5"/>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5"/>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5"/>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5"/>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5"/>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5"/>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5"/>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5"/>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5"/>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5"/>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5"/>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5"/>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5"/>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5"/>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5"/>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5"/>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5"/>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5"/>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5"/>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5"/>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5"/>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5"/>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5"/>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5"/>
      <c r="Q164" s="18"/>
      <c r="R164" s="18"/>
      <c r="S164" s="18"/>
      <c r="T164" s="18"/>
    </row>
    <row r="165" spans="1:20">
      <c r="A165" s="3" t="s">
        <v>11</v>
      </c>
      <c r="B165" s="42"/>
      <c r="C165" s="3">
        <f>COUNTIFS(C5:C164,"*")</f>
        <v>81</v>
      </c>
      <c r="D165" s="3"/>
      <c r="E165" s="13"/>
      <c r="F165" s="3"/>
      <c r="G165" s="13">
        <f>SUM(G5:G164)</f>
        <v>1789</v>
      </c>
      <c r="H165" s="13">
        <f>SUM(H5:H164)</f>
        <v>1787</v>
      </c>
      <c r="I165" s="13">
        <f>SUM(I5:I164)</f>
        <v>3617</v>
      </c>
      <c r="J165" s="3"/>
      <c r="K165" s="7"/>
      <c r="L165" s="22"/>
      <c r="M165" s="22"/>
      <c r="N165" s="7"/>
      <c r="O165" s="7"/>
      <c r="P165" s="14"/>
      <c r="Q165" s="3"/>
      <c r="R165" s="3"/>
      <c r="S165" s="3"/>
      <c r="T165" s="12"/>
    </row>
    <row r="166" spans="1:20">
      <c r="A166" s="47" t="s">
        <v>70</v>
      </c>
      <c r="B166" s="10">
        <f>COUNTIF(B$5:B$164,"Team 1")</f>
        <v>81</v>
      </c>
      <c r="C166" s="47" t="s">
        <v>29</v>
      </c>
      <c r="D166" s="10">
        <f>COUNTIF(D5:D164,"Anganwadi")</f>
        <v>55</v>
      </c>
    </row>
    <row r="167" spans="1:20">
      <c r="A167" s="47" t="s">
        <v>71</v>
      </c>
      <c r="B167" s="10">
        <f>COUNTIF(B$6:B$164,"Team 2")</f>
        <v>0</v>
      </c>
      <c r="C167" s="47" t="s">
        <v>27</v>
      </c>
      <c r="D167" s="10">
        <f>COUNTIF(D5:D164,"School")</f>
        <v>26</v>
      </c>
    </row>
  </sheetData>
  <sheetProtection password="CBE1" sheet="1" objects="1" scenarios="1"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9"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activeCell="C5" sqref="C5"/>
      <selection pane="topRight" activeCell="C5" sqref="C5"/>
      <selection pane="bottomLeft" activeCell="C5" sqref="C5"/>
      <selection pane="bottomRight" activeCell="A12" sqref="A12"/>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59" t="s">
        <v>66</v>
      </c>
      <c r="B1" s="159"/>
      <c r="C1" s="159"/>
      <c r="D1" s="160"/>
      <c r="E1" s="160"/>
      <c r="F1" s="160"/>
      <c r="G1" s="160"/>
      <c r="H1" s="160"/>
      <c r="I1" s="160"/>
      <c r="J1" s="160"/>
      <c r="K1" s="160"/>
      <c r="L1" s="160"/>
      <c r="M1" s="160"/>
      <c r="N1" s="160"/>
      <c r="O1" s="160"/>
      <c r="P1" s="160"/>
      <c r="Q1" s="160"/>
      <c r="R1" s="160"/>
      <c r="S1" s="160"/>
    </row>
    <row r="2" spans="1:20">
      <c r="A2" s="163" t="s">
        <v>63</v>
      </c>
      <c r="B2" s="164"/>
      <c r="C2" s="164"/>
      <c r="D2" s="26" t="s">
        <v>762</v>
      </c>
      <c r="E2" s="23"/>
      <c r="F2" s="23"/>
      <c r="G2" s="23"/>
      <c r="H2" s="23"/>
      <c r="I2" s="23"/>
      <c r="J2" s="23"/>
      <c r="K2" s="23"/>
      <c r="L2" s="23"/>
      <c r="M2" s="23"/>
      <c r="N2" s="23"/>
      <c r="O2" s="23"/>
      <c r="P2" s="23"/>
      <c r="Q2" s="23"/>
      <c r="R2" s="23"/>
      <c r="S2" s="23"/>
    </row>
    <row r="3" spans="1:20" ht="24" customHeight="1">
      <c r="A3" s="158" t="s">
        <v>14</v>
      </c>
      <c r="B3" s="161" t="s">
        <v>69</v>
      </c>
      <c r="C3" s="157" t="s">
        <v>7</v>
      </c>
      <c r="D3" s="157" t="s">
        <v>59</v>
      </c>
      <c r="E3" s="157" t="s">
        <v>16</v>
      </c>
      <c r="F3" s="165" t="s">
        <v>17</v>
      </c>
      <c r="G3" s="157" t="s">
        <v>8</v>
      </c>
      <c r="H3" s="157"/>
      <c r="I3" s="157"/>
      <c r="J3" s="157" t="s">
        <v>35</v>
      </c>
      <c r="K3" s="161" t="s">
        <v>37</v>
      </c>
      <c r="L3" s="161" t="s">
        <v>54</v>
      </c>
      <c r="M3" s="161" t="s">
        <v>55</v>
      </c>
      <c r="N3" s="161" t="s">
        <v>38</v>
      </c>
      <c r="O3" s="161" t="s">
        <v>39</v>
      </c>
      <c r="P3" s="158" t="s">
        <v>58</v>
      </c>
      <c r="Q3" s="157" t="s">
        <v>56</v>
      </c>
      <c r="R3" s="157" t="s">
        <v>36</v>
      </c>
      <c r="S3" s="157" t="s">
        <v>57</v>
      </c>
      <c r="T3" s="157" t="s">
        <v>13</v>
      </c>
    </row>
    <row r="4" spans="1:20" ht="25.5" customHeight="1">
      <c r="A4" s="158"/>
      <c r="B4" s="166"/>
      <c r="C4" s="157"/>
      <c r="D4" s="157"/>
      <c r="E4" s="157"/>
      <c r="F4" s="165"/>
      <c r="G4" s="24" t="s">
        <v>9</v>
      </c>
      <c r="H4" s="24" t="s">
        <v>10</v>
      </c>
      <c r="I4" s="24" t="s">
        <v>11</v>
      </c>
      <c r="J4" s="157"/>
      <c r="K4" s="162"/>
      <c r="L4" s="162"/>
      <c r="M4" s="162"/>
      <c r="N4" s="162"/>
      <c r="O4" s="162"/>
      <c r="P4" s="167"/>
      <c r="Q4" s="167"/>
      <c r="R4" s="157"/>
      <c r="S4" s="157"/>
      <c r="T4" s="157"/>
    </row>
    <row r="5" spans="1:20">
      <c r="A5" s="4">
        <v>1</v>
      </c>
      <c r="B5" s="17" t="s">
        <v>70</v>
      </c>
      <c r="C5" s="64" t="s">
        <v>525</v>
      </c>
      <c r="D5" s="64" t="s">
        <v>27</v>
      </c>
      <c r="E5" s="65" t="s">
        <v>27</v>
      </c>
      <c r="F5" s="110" t="s">
        <v>526</v>
      </c>
      <c r="G5" s="67" t="s">
        <v>102</v>
      </c>
      <c r="H5" s="67">
        <v>20</v>
      </c>
      <c r="I5" s="67">
        <v>24</v>
      </c>
      <c r="J5" s="17">
        <f>+H5+I5</f>
        <v>44</v>
      </c>
      <c r="K5" s="110">
        <v>0</v>
      </c>
      <c r="L5" s="64" t="s">
        <v>105</v>
      </c>
      <c r="M5" s="68" t="s">
        <v>106</v>
      </c>
      <c r="N5" s="110">
        <v>9401636202</v>
      </c>
      <c r="O5" s="64" t="s">
        <v>527</v>
      </c>
      <c r="P5" s="69">
        <v>43587</v>
      </c>
      <c r="Q5" s="69" t="s">
        <v>116</v>
      </c>
      <c r="R5" s="18"/>
      <c r="S5" s="75" t="s">
        <v>398</v>
      </c>
      <c r="T5" s="18"/>
    </row>
    <row r="6" spans="1:20">
      <c r="A6" s="4">
        <v>2</v>
      </c>
      <c r="B6" s="17" t="s">
        <v>70</v>
      </c>
      <c r="C6" s="68" t="s">
        <v>528</v>
      </c>
      <c r="D6" s="70" t="s">
        <v>29</v>
      </c>
      <c r="E6" s="110">
        <v>451</v>
      </c>
      <c r="F6" s="70"/>
      <c r="G6" s="110">
        <v>12</v>
      </c>
      <c r="H6" s="110">
        <v>14</v>
      </c>
      <c r="I6" s="17">
        <f t="shared" ref="I6:I69" si="0">+G6+H6</f>
        <v>26</v>
      </c>
      <c r="J6" s="110">
        <v>9435899859</v>
      </c>
      <c r="K6" s="64" t="s">
        <v>243</v>
      </c>
      <c r="L6" s="68" t="s">
        <v>244</v>
      </c>
      <c r="M6" s="110">
        <v>9401452996</v>
      </c>
      <c r="N6" s="64" t="s">
        <v>245</v>
      </c>
      <c r="O6" s="110">
        <v>7399752553</v>
      </c>
      <c r="P6" s="69">
        <v>43587</v>
      </c>
      <c r="Q6" s="69" t="s">
        <v>116</v>
      </c>
      <c r="R6" s="18"/>
      <c r="S6" s="75" t="s">
        <v>398</v>
      </c>
      <c r="T6" s="18"/>
    </row>
    <row r="7" spans="1:20">
      <c r="A7" s="4">
        <v>3</v>
      </c>
      <c r="B7" s="17" t="s">
        <v>70</v>
      </c>
      <c r="C7" s="68" t="s">
        <v>529</v>
      </c>
      <c r="D7" s="70" t="s">
        <v>29</v>
      </c>
      <c r="E7" s="110">
        <v>452</v>
      </c>
      <c r="F7" s="70"/>
      <c r="G7" s="110">
        <v>16</v>
      </c>
      <c r="H7" s="110">
        <v>10</v>
      </c>
      <c r="I7" s="17">
        <f t="shared" si="0"/>
        <v>26</v>
      </c>
      <c r="J7" s="110">
        <v>9706436230</v>
      </c>
      <c r="K7" s="64" t="s">
        <v>243</v>
      </c>
      <c r="L7" s="68" t="s">
        <v>244</v>
      </c>
      <c r="M7" s="110">
        <v>9401452996</v>
      </c>
      <c r="N7" s="64" t="s">
        <v>245</v>
      </c>
      <c r="O7" s="110">
        <v>7399752553</v>
      </c>
      <c r="P7" s="69">
        <v>43587</v>
      </c>
      <c r="Q7" s="69" t="s">
        <v>116</v>
      </c>
      <c r="R7" s="18"/>
      <c r="S7" s="75" t="s">
        <v>398</v>
      </c>
      <c r="T7" s="18"/>
    </row>
    <row r="8" spans="1:20">
      <c r="A8" s="4">
        <v>4</v>
      </c>
      <c r="B8" s="17" t="s">
        <v>70</v>
      </c>
      <c r="C8" s="64" t="s">
        <v>257</v>
      </c>
      <c r="D8" s="65" t="s">
        <v>27</v>
      </c>
      <c r="E8" s="110" t="s">
        <v>258</v>
      </c>
      <c r="F8" s="67" t="s">
        <v>102</v>
      </c>
      <c r="G8" s="67">
        <v>50</v>
      </c>
      <c r="H8" s="67">
        <v>53</v>
      </c>
      <c r="I8" s="17">
        <f t="shared" si="0"/>
        <v>103</v>
      </c>
      <c r="J8" s="110">
        <v>0</v>
      </c>
      <c r="K8" s="64" t="s">
        <v>196</v>
      </c>
      <c r="L8" s="64" t="s">
        <v>197</v>
      </c>
      <c r="M8" s="64">
        <v>9435179202</v>
      </c>
      <c r="N8" s="68" t="s">
        <v>200</v>
      </c>
      <c r="O8" s="110">
        <v>9401166713</v>
      </c>
      <c r="P8" s="69">
        <v>43588</v>
      </c>
      <c r="Q8" s="64" t="s">
        <v>80</v>
      </c>
      <c r="R8" s="18"/>
      <c r="S8" s="75" t="s">
        <v>398</v>
      </c>
      <c r="T8" s="18"/>
    </row>
    <row r="9" spans="1:20">
      <c r="A9" s="4">
        <v>5</v>
      </c>
      <c r="B9" s="17" t="s">
        <v>70</v>
      </c>
      <c r="C9" s="64" t="s">
        <v>530</v>
      </c>
      <c r="D9" s="65" t="s">
        <v>27</v>
      </c>
      <c r="E9" s="110" t="s">
        <v>531</v>
      </c>
      <c r="F9" s="67" t="s">
        <v>102</v>
      </c>
      <c r="G9" s="67">
        <v>25</v>
      </c>
      <c r="H9" s="67">
        <v>32</v>
      </c>
      <c r="I9" s="17">
        <f t="shared" si="0"/>
        <v>57</v>
      </c>
      <c r="J9" s="110">
        <v>0</v>
      </c>
      <c r="K9" s="64" t="s">
        <v>196</v>
      </c>
      <c r="L9" s="64" t="s">
        <v>197</v>
      </c>
      <c r="M9" s="64">
        <v>9435179202</v>
      </c>
      <c r="N9" s="68" t="s">
        <v>120</v>
      </c>
      <c r="O9" s="110">
        <v>9401153345</v>
      </c>
      <c r="P9" s="69">
        <v>43588</v>
      </c>
      <c r="Q9" s="64" t="s">
        <v>80</v>
      </c>
      <c r="R9" s="18"/>
      <c r="S9" s="75" t="s">
        <v>398</v>
      </c>
      <c r="T9" s="18"/>
    </row>
    <row r="10" spans="1:20">
      <c r="A10" s="4">
        <v>6</v>
      </c>
      <c r="B10" s="17" t="s">
        <v>70</v>
      </c>
      <c r="C10" s="68" t="s">
        <v>532</v>
      </c>
      <c r="D10" s="70" t="s">
        <v>29</v>
      </c>
      <c r="E10" s="110">
        <v>460</v>
      </c>
      <c r="F10" s="70"/>
      <c r="G10" s="110">
        <v>14</v>
      </c>
      <c r="H10" s="110">
        <v>11</v>
      </c>
      <c r="I10" s="17">
        <f t="shared" si="0"/>
        <v>25</v>
      </c>
      <c r="J10" s="110">
        <v>9508859013</v>
      </c>
      <c r="K10" s="64" t="s">
        <v>391</v>
      </c>
      <c r="L10" s="68" t="s">
        <v>392</v>
      </c>
      <c r="M10" s="110">
        <v>940152997</v>
      </c>
      <c r="N10" s="68" t="s">
        <v>462</v>
      </c>
      <c r="O10" s="110">
        <v>9401910113</v>
      </c>
      <c r="P10" s="69">
        <v>43588</v>
      </c>
      <c r="Q10" s="64" t="s">
        <v>80</v>
      </c>
      <c r="R10" s="18"/>
      <c r="S10" s="75" t="s">
        <v>398</v>
      </c>
      <c r="T10" s="18"/>
    </row>
    <row r="11" spans="1:20">
      <c r="A11" s="4">
        <v>7</v>
      </c>
      <c r="B11" s="17" t="s">
        <v>70</v>
      </c>
      <c r="C11" s="68" t="s">
        <v>533</v>
      </c>
      <c r="D11" s="70" t="s">
        <v>29</v>
      </c>
      <c r="E11" s="110">
        <v>461</v>
      </c>
      <c r="F11" s="70"/>
      <c r="G11" s="110">
        <v>18</v>
      </c>
      <c r="H11" s="110">
        <v>10</v>
      </c>
      <c r="I11" s="17">
        <f t="shared" si="0"/>
        <v>28</v>
      </c>
      <c r="J11" s="110">
        <v>9401794765</v>
      </c>
      <c r="K11" s="64" t="s">
        <v>266</v>
      </c>
      <c r="L11" s="68" t="s">
        <v>267</v>
      </c>
      <c r="M11" s="110">
        <v>940152999</v>
      </c>
      <c r="N11" s="64" t="s">
        <v>534</v>
      </c>
      <c r="O11" s="110">
        <v>9435844428</v>
      </c>
      <c r="P11" s="69">
        <v>43588</v>
      </c>
      <c r="Q11" s="64" t="s">
        <v>80</v>
      </c>
      <c r="R11" s="18"/>
      <c r="S11" s="75" t="s">
        <v>398</v>
      </c>
      <c r="T11" s="18"/>
    </row>
    <row r="12" spans="1:20">
      <c r="A12" s="4">
        <v>8</v>
      </c>
      <c r="B12" s="17" t="s">
        <v>70</v>
      </c>
      <c r="C12" s="64" t="s">
        <v>429</v>
      </c>
      <c r="D12" s="65" t="s">
        <v>27</v>
      </c>
      <c r="E12" s="110" t="s">
        <v>430</v>
      </c>
      <c r="F12" s="67" t="s">
        <v>102</v>
      </c>
      <c r="G12" s="67">
        <v>56</v>
      </c>
      <c r="H12" s="67">
        <v>56</v>
      </c>
      <c r="I12" s="17">
        <f t="shared" si="0"/>
        <v>112</v>
      </c>
      <c r="J12" s="110">
        <v>9401050379</v>
      </c>
      <c r="K12" s="69"/>
      <c r="L12" s="68"/>
      <c r="M12" s="110"/>
      <c r="N12" s="110"/>
      <c r="O12" s="71"/>
      <c r="P12" s="69">
        <v>43589</v>
      </c>
      <c r="Q12" s="64" t="s">
        <v>96</v>
      </c>
      <c r="R12" s="83"/>
      <c r="S12" s="75" t="s">
        <v>398</v>
      </c>
      <c r="T12" s="18"/>
    </row>
    <row r="13" spans="1:20">
      <c r="A13" s="4">
        <v>9</v>
      </c>
      <c r="B13" s="17" t="s">
        <v>70</v>
      </c>
      <c r="C13" s="64" t="s">
        <v>521</v>
      </c>
      <c r="D13" s="65" t="s">
        <v>27</v>
      </c>
      <c r="E13" s="110" t="s">
        <v>522</v>
      </c>
      <c r="F13" s="67" t="s">
        <v>102</v>
      </c>
      <c r="G13" s="67">
        <v>40</v>
      </c>
      <c r="H13" s="67">
        <v>57</v>
      </c>
      <c r="I13" s="17">
        <f t="shared" si="0"/>
        <v>97</v>
      </c>
      <c r="J13" s="110">
        <v>0</v>
      </c>
      <c r="K13" s="64" t="s">
        <v>77</v>
      </c>
      <c r="L13" s="68" t="s">
        <v>78</v>
      </c>
      <c r="M13" s="110">
        <v>9401965006</v>
      </c>
      <c r="N13" s="64" t="s">
        <v>98</v>
      </c>
      <c r="O13" s="110">
        <v>8794482328</v>
      </c>
      <c r="P13" s="69">
        <v>43589</v>
      </c>
      <c r="Q13" s="64" t="s">
        <v>96</v>
      </c>
      <c r="R13" s="18"/>
      <c r="S13" s="75" t="s">
        <v>398</v>
      </c>
      <c r="T13" s="18"/>
    </row>
    <row r="14" spans="1:20">
      <c r="A14" s="4">
        <v>10</v>
      </c>
      <c r="B14" s="17" t="s">
        <v>70</v>
      </c>
      <c r="C14" s="68" t="s">
        <v>535</v>
      </c>
      <c r="D14" s="70" t="s">
        <v>29</v>
      </c>
      <c r="E14" s="110">
        <v>462</v>
      </c>
      <c r="F14" s="70"/>
      <c r="G14" s="110">
        <v>15</v>
      </c>
      <c r="H14" s="110">
        <v>16</v>
      </c>
      <c r="I14" s="17">
        <f t="shared" si="0"/>
        <v>31</v>
      </c>
      <c r="J14" s="110">
        <v>9435806801</v>
      </c>
      <c r="K14" s="64" t="s">
        <v>209</v>
      </c>
      <c r="L14" s="68" t="s">
        <v>210</v>
      </c>
      <c r="M14" s="110">
        <v>9613290739</v>
      </c>
      <c r="N14" s="64" t="s">
        <v>122</v>
      </c>
      <c r="O14" s="17">
        <v>9862397500</v>
      </c>
      <c r="P14" s="69">
        <v>43589</v>
      </c>
      <c r="Q14" s="64" t="s">
        <v>96</v>
      </c>
      <c r="R14" s="18"/>
      <c r="S14" s="75" t="s">
        <v>398</v>
      </c>
      <c r="T14" s="18"/>
    </row>
    <row r="15" spans="1:20">
      <c r="A15" s="4">
        <v>11</v>
      </c>
      <c r="B15" s="17" t="s">
        <v>70</v>
      </c>
      <c r="C15" s="68" t="s">
        <v>536</v>
      </c>
      <c r="D15" s="70" t="s">
        <v>29</v>
      </c>
      <c r="E15" s="110">
        <v>463</v>
      </c>
      <c r="F15" s="70"/>
      <c r="G15" s="110">
        <v>20</v>
      </c>
      <c r="H15" s="110">
        <v>12</v>
      </c>
      <c r="I15" s="17">
        <f t="shared" si="0"/>
        <v>32</v>
      </c>
      <c r="J15" s="110">
        <v>9401853168</v>
      </c>
      <c r="K15" s="64" t="s">
        <v>391</v>
      </c>
      <c r="L15" s="68" t="s">
        <v>392</v>
      </c>
      <c r="M15" s="110">
        <v>940152997</v>
      </c>
      <c r="N15" s="68" t="s">
        <v>393</v>
      </c>
      <c r="O15" s="110">
        <v>8258819402</v>
      </c>
      <c r="P15" s="69">
        <v>43589</v>
      </c>
      <c r="Q15" s="64" t="s">
        <v>96</v>
      </c>
      <c r="R15" s="18"/>
      <c r="S15" s="75" t="s">
        <v>398</v>
      </c>
      <c r="T15" s="18"/>
    </row>
    <row r="16" spans="1:20">
      <c r="A16" s="4">
        <v>12</v>
      </c>
      <c r="B16" s="17" t="s">
        <v>70</v>
      </c>
      <c r="C16" s="64" t="s">
        <v>537</v>
      </c>
      <c r="D16" s="65" t="s">
        <v>27</v>
      </c>
      <c r="E16" s="110" t="s">
        <v>538</v>
      </c>
      <c r="F16" s="67" t="s">
        <v>102</v>
      </c>
      <c r="G16" s="67">
        <v>23</v>
      </c>
      <c r="H16" s="67">
        <v>28</v>
      </c>
      <c r="I16" s="17">
        <f t="shared" si="0"/>
        <v>51</v>
      </c>
      <c r="J16" s="110">
        <v>0</v>
      </c>
      <c r="K16" s="69"/>
      <c r="L16" s="68"/>
      <c r="M16" s="110"/>
      <c r="N16" s="110"/>
      <c r="O16" s="71"/>
      <c r="P16" s="69">
        <v>43591</v>
      </c>
      <c r="Q16" s="64" t="s">
        <v>101</v>
      </c>
      <c r="R16" s="83"/>
      <c r="S16" s="75" t="s">
        <v>398</v>
      </c>
      <c r="T16" s="18"/>
    </row>
    <row r="17" spans="1:20">
      <c r="A17" s="4">
        <v>13</v>
      </c>
      <c r="B17" s="17" t="s">
        <v>70</v>
      </c>
      <c r="C17" s="64" t="s">
        <v>523</v>
      </c>
      <c r="D17" s="65" t="s">
        <v>27</v>
      </c>
      <c r="E17" s="110" t="s">
        <v>524</v>
      </c>
      <c r="F17" s="67" t="s">
        <v>102</v>
      </c>
      <c r="G17" s="67">
        <v>50</v>
      </c>
      <c r="H17" s="67">
        <v>54</v>
      </c>
      <c r="I17" s="17">
        <f t="shared" si="0"/>
        <v>104</v>
      </c>
      <c r="J17" s="110">
        <v>0</v>
      </c>
      <c r="K17" s="64" t="s">
        <v>113</v>
      </c>
      <c r="L17" s="64" t="s">
        <v>114</v>
      </c>
      <c r="M17" s="64">
        <v>9707618153</v>
      </c>
      <c r="N17" s="64" t="s">
        <v>364</v>
      </c>
      <c r="O17" s="110">
        <v>9707083693</v>
      </c>
      <c r="P17" s="69">
        <v>43591</v>
      </c>
      <c r="Q17" s="64" t="s">
        <v>101</v>
      </c>
      <c r="R17" s="18"/>
      <c r="S17" s="75" t="s">
        <v>398</v>
      </c>
      <c r="T17" s="18"/>
    </row>
    <row r="18" spans="1:20">
      <c r="A18" s="4">
        <v>14</v>
      </c>
      <c r="B18" s="17" t="s">
        <v>70</v>
      </c>
      <c r="C18" s="68" t="s">
        <v>539</v>
      </c>
      <c r="D18" s="70" t="s">
        <v>29</v>
      </c>
      <c r="E18" s="110">
        <v>465</v>
      </c>
      <c r="F18" s="70"/>
      <c r="G18" s="110">
        <v>22</v>
      </c>
      <c r="H18" s="110">
        <v>12</v>
      </c>
      <c r="I18" s="17">
        <f t="shared" si="0"/>
        <v>34</v>
      </c>
      <c r="J18" s="110">
        <v>8752066104</v>
      </c>
      <c r="K18" s="64" t="s">
        <v>266</v>
      </c>
      <c r="L18" s="68" t="s">
        <v>267</v>
      </c>
      <c r="M18" s="110">
        <v>940152999</v>
      </c>
      <c r="N18" s="64" t="s">
        <v>268</v>
      </c>
      <c r="O18" s="110">
        <v>9401313466</v>
      </c>
      <c r="P18" s="69">
        <v>43591</v>
      </c>
      <c r="Q18" s="64" t="s">
        <v>101</v>
      </c>
      <c r="R18" s="18"/>
      <c r="S18" s="75" t="s">
        <v>398</v>
      </c>
      <c r="T18" s="18"/>
    </row>
    <row r="19" spans="1:20">
      <c r="A19" s="4">
        <v>15</v>
      </c>
      <c r="B19" s="17" t="s">
        <v>70</v>
      </c>
      <c r="C19" s="68" t="s">
        <v>540</v>
      </c>
      <c r="D19" s="70" t="s">
        <v>29</v>
      </c>
      <c r="E19" s="110">
        <v>466</v>
      </c>
      <c r="F19" s="70"/>
      <c r="G19" s="110">
        <v>17</v>
      </c>
      <c r="H19" s="110">
        <v>10</v>
      </c>
      <c r="I19" s="17">
        <f t="shared" si="0"/>
        <v>27</v>
      </c>
      <c r="J19" s="110">
        <v>9401425658</v>
      </c>
      <c r="K19" s="64" t="s">
        <v>266</v>
      </c>
      <c r="L19" s="68" t="s">
        <v>267</v>
      </c>
      <c r="M19" s="110">
        <v>940152999</v>
      </c>
      <c r="N19" s="64" t="s">
        <v>268</v>
      </c>
      <c r="O19" s="110">
        <v>9401313466</v>
      </c>
      <c r="P19" s="69">
        <v>43591</v>
      </c>
      <c r="Q19" s="64" t="s">
        <v>101</v>
      </c>
      <c r="R19" s="18"/>
      <c r="S19" s="75" t="s">
        <v>398</v>
      </c>
      <c r="T19" s="18"/>
    </row>
    <row r="20" spans="1:20">
      <c r="A20" s="4">
        <v>16</v>
      </c>
      <c r="B20" s="17" t="s">
        <v>70</v>
      </c>
      <c r="C20" s="64" t="s">
        <v>473</v>
      </c>
      <c r="D20" s="65" t="s">
        <v>27</v>
      </c>
      <c r="E20" s="110" t="s">
        <v>474</v>
      </c>
      <c r="F20" s="67" t="s">
        <v>333</v>
      </c>
      <c r="G20" s="67">
        <v>55</v>
      </c>
      <c r="H20" s="67">
        <v>57</v>
      </c>
      <c r="I20" s="17">
        <f t="shared" si="0"/>
        <v>112</v>
      </c>
      <c r="J20" s="110">
        <v>0</v>
      </c>
      <c r="K20" s="64" t="s">
        <v>77</v>
      </c>
      <c r="L20" s="64" t="s">
        <v>78</v>
      </c>
      <c r="M20" s="64">
        <v>9401965006</v>
      </c>
      <c r="N20" s="64" t="s">
        <v>82</v>
      </c>
      <c r="O20" s="110">
        <v>8254872601</v>
      </c>
      <c r="P20" s="69">
        <v>43592</v>
      </c>
      <c r="Q20" s="72" t="s">
        <v>155</v>
      </c>
      <c r="R20" s="83"/>
      <c r="S20" s="75" t="s">
        <v>398</v>
      </c>
      <c r="T20" s="18"/>
    </row>
    <row r="21" spans="1:20">
      <c r="A21" s="4">
        <v>17</v>
      </c>
      <c r="B21" s="17" t="s">
        <v>70</v>
      </c>
      <c r="C21" s="64" t="s">
        <v>541</v>
      </c>
      <c r="D21" s="65" t="s">
        <v>27</v>
      </c>
      <c r="E21" s="110" t="s">
        <v>542</v>
      </c>
      <c r="F21" s="67" t="s">
        <v>102</v>
      </c>
      <c r="G21" s="67">
        <v>50</v>
      </c>
      <c r="H21" s="67">
        <v>55</v>
      </c>
      <c r="I21" s="17">
        <f t="shared" si="0"/>
        <v>105</v>
      </c>
      <c r="J21" s="110">
        <v>0</v>
      </c>
      <c r="K21" s="64" t="s">
        <v>77</v>
      </c>
      <c r="L21" s="64" t="s">
        <v>78</v>
      </c>
      <c r="M21" s="64">
        <v>9401965006</v>
      </c>
      <c r="N21" s="64" t="s">
        <v>139</v>
      </c>
      <c r="O21" s="110">
        <v>8822360345</v>
      </c>
      <c r="P21" s="69">
        <v>43592</v>
      </c>
      <c r="Q21" s="72" t="s">
        <v>155</v>
      </c>
      <c r="R21" s="18"/>
      <c r="S21" s="75" t="s">
        <v>398</v>
      </c>
      <c r="T21" s="18"/>
    </row>
    <row r="22" spans="1:20">
      <c r="A22" s="4">
        <v>18</v>
      </c>
      <c r="B22" s="17" t="s">
        <v>70</v>
      </c>
      <c r="C22" s="68" t="s">
        <v>471</v>
      </c>
      <c r="D22" s="70" t="s">
        <v>29</v>
      </c>
      <c r="E22" s="110">
        <v>467</v>
      </c>
      <c r="F22" s="70"/>
      <c r="G22" s="110">
        <v>16</v>
      </c>
      <c r="H22" s="110">
        <v>12</v>
      </c>
      <c r="I22" s="17">
        <f t="shared" si="0"/>
        <v>28</v>
      </c>
      <c r="J22" s="110">
        <v>9613752818</v>
      </c>
      <c r="K22" s="64" t="s">
        <v>266</v>
      </c>
      <c r="L22" s="68" t="s">
        <v>267</v>
      </c>
      <c r="M22" s="110">
        <v>940152999</v>
      </c>
      <c r="N22" s="64" t="s">
        <v>268</v>
      </c>
      <c r="O22" s="110">
        <v>9401313466</v>
      </c>
      <c r="P22" s="69">
        <v>43592</v>
      </c>
      <c r="Q22" s="72" t="s">
        <v>155</v>
      </c>
      <c r="R22" s="18"/>
      <c r="S22" s="75" t="s">
        <v>398</v>
      </c>
      <c r="T22" s="18"/>
    </row>
    <row r="23" spans="1:20">
      <c r="A23" s="4">
        <v>19</v>
      </c>
      <c r="B23" s="17" t="s">
        <v>70</v>
      </c>
      <c r="C23" s="68" t="s">
        <v>543</v>
      </c>
      <c r="D23" s="70" t="s">
        <v>29</v>
      </c>
      <c r="E23" s="110">
        <v>468</v>
      </c>
      <c r="F23" s="70"/>
      <c r="G23" s="110">
        <v>20</v>
      </c>
      <c r="H23" s="110">
        <v>11</v>
      </c>
      <c r="I23" s="17">
        <f t="shared" si="0"/>
        <v>31</v>
      </c>
      <c r="J23" s="110">
        <v>8402944199</v>
      </c>
      <c r="K23" s="64" t="s">
        <v>113</v>
      </c>
      <c r="L23" s="64" t="s">
        <v>114</v>
      </c>
      <c r="M23" s="64">
        <v>9707618153</v>
      </c>
      <c r="N23" s="64" t="s">
        <v>544</v>
      </c>
      <c r="O23" s="110">
        <v>9580619207</v>
      </c>
      <c r="P23" s="69">
        <v>43592</v>
      </c>
      <c r="Q23" s="72" t="s">
        <v>155</v>
      </c>
      <c r="R23" s="18"/>
      <c r="S23" s="75" t="s">
        <v>398</v>
      </c>
      <c r="T23" s="18"/>
    </row>
    <row r="24" spans="1:20">
      <c r="A24" s="4">
        <v>20</v>
      </c>
      <c r="B24" s="17" t="s">
        <v>70</v>
      </c>
      <c r="C24" s="68" t="s">
        <v>545</v>
      </c>
      <c r="D24" s="70" t="s">
        <v>29</v>
      </c>
      <c r="E24" s="110">
        <v>469</v>
      </c>
      <c r="F24" s="70"/>
      <c r="G24" s="110">
        <v>18</v>
      </c>
      <c r="H24" s="110">
        <v>10</v>
      </c>
      <c r="I24" s="17">
        <f t="shared" si="0"/>
        <v>28</v>
      </c>
      <c r="J24" s="110">
        <v>9401530234</v>
      </c>
      <c r="K24" s="64" t="s">
        <v>113</v>
      </c>
      <c r="L24" s="64" t="s">
        <v>114</v>
      </c>
      <c r="M24" s="64">
        <v>9707618153</v>
      </c>
      <c r="N24" s="64" t="s">
        <v>544</v>
      </c>
      <c r="O24" s="110">
        <v>9580619207</v>
      </c>
      <c r="P24" s="69">
        <v>43593</v>
      </c>
      <c r="Q24" s="72" t="s">
        <v>168</v>
      </c>
      <c r="R24" s="18"/>
      <c r="S24" s="75" t="s">
        <v>398</v>
      </c>
      <c r="T24" s="18"/>
    </row>
    <row r="25" spans="1:20">
      <c r="A25" s="4">
        <v>21</v>
      </c>
      <c r="B25" s="17" t="s">
        <v>70</v>
      </c>
      <c r="C25" s="64" t="s">
        <v>546</v>
      </c>
      <c r="D25" s="65" t="s">
        <v>27</v>
      </c>
      <c r="E25" s="110" t="s">
        <v>547</v>
      </c>
      <c r="F25" s="67" t="s">
        <v>102</v>
      </c>
      <c r="G25" s="67">
        <v>50</v>
      </c>
      <c r="H25" s="67">
        <v>55</v>
      </c>
      <c r="I25" s="17">
        <f t="shared" si="0"/>
        <v>105</v>
      </c>
      <c r="J25" s="110">
        <v>0</v>
      </c>
      <c r="K25" s="64" t="s">
        <v>105</v>
      </c>
      <c r="L25" s="68" t="s">
        <v>106</v>
      </c>
      <c r="M25" s="110">
        <v>9401636202</v>
      </c>
      <c r="N25" s="64" t="s">
        <v>527</v>
      </c>
      <c r="O25" s="110">
        <v>9957549124</v>
      </c>
      <c r="P25" s="69">
        <v>43593</v>
      </c>
      <c r="Q25" s="72" t="s">
        <v>168</v>
      </c>
      <c r="R25" s="18"/>
      <c r="S25" s="75" t="s">
        <v>398</v>
      </c>
      <c r="T25" s="18"/>
    </row>
    <row r="26" spans="1:20">
      <c r="A26" s="4">
        <v>22</v>
      </c>
      <c r="B26" s="17" t="s">
        <v>70</v>
      </c>
      <c r="C26" s="64" t="s">
        <v>525</v>
      </c>
      <c r="D26" s="65" t="s">
        <v>27</v>
      </c>
      <c r="E26" s="110" t="s">
        <v>526</v>
      </c>
      <c r="F26" s="67" t="s">
        <v>102</v>
      </c>
      <c r="G26" s="67">
        <v>20</v>
      </c>
      <c r="H26" s="67">
        <v>24</v>
      </c>
      <c r="I26" s="17">
        <f t="shared" si="0"/>
        <v>44</v>
      </c>
      <c r="J26" s="110">
        <v>0</v>
      </c>
      <c r="K26" s="64" t="s">
        <v>105</v>
      </c>
      <c r="L26" s="68" t="s">
        <v>106</v>
      </c>
      <c r="M26" s="110">
        <v>9401636202</v>
      </c>
      <c r="N26" s="64" t="s">
        <v>527</v>
      </c>
      <c r="O26" s="110">
        <v>9957549124</v>
      </c>
      <c r="P26" s="69">
        <v>43593</v>
      </c>
      <c r="Q26" s="72" t="s">
        <v>168</v>
      </c>
      <c r="R26" s="83"/>
      <c r="S26" s="75" t="s">
        <v>398</v>
      </c>
      <c r="T26" s="18"/>
    </row>
    <row r="27" spans="1:20">
      <c r="A27" s="4">
        <v>23</v>
      </c>
      <c r="B27" s="17" t="s">
        <v>70</v>
      </c>
      <c r="C27" s="68" t="s">
        <v>548</v>
      </c>
      <c r="D27" s="70" t="s">
        <v>29</v>
      </c>
      <c r="E27" s="110">
        <v>479</v>
      </c>
      <c r="F27" s="70"/>
      <c r="G27" s="110">
        <v>15</v>
      </c>
      <c r="H27" s="110">
        <v>15</v>
      </c>
      <c r="I27" s="17">
        <f t="shared" si="0"/>
        <v>30</v>
      </c>
      <c r="J27" s="110">
        <v>9401926692</v>
      </c>
      <c r="K27" s="64" t="s">
        <v>124</v>
      </c>
      <c r="L27" s="68" t="s">
        <v>125</v>
      </c>
      <c r="M27" s="110">
        <v>9435688227</v>
      </c>
      <c r="N27" s="64" t="s">
        <v>549</v>
      </c>
      <c r="O27" s="110">
        <v>8749813775</v>
      </c>
      <c r="P27" s="69">
        <v>43593</v>
      </c>
      <c r="Q27" s="72" t="s">
        <v>168</v>
      </c>
      <c r="R27" s="83"/>
      <c r="S27" s="75" t="s">
        <v>398</v>
      </c>
      <c r="T27" s="18"/>
    </row>
    <row r="28" spans="1:20">
      <c r="A28" s="4">
        <v>24</v>
      </c>
      <c r="B28" s="17" t="s">
        <v>70</v>
      </c>
      <c r="C28" s="68" t="s">
        <v>550</v>
      </c>
      <c r="D28" s="70" t="s">
        <v>29</v>
      </c>
      <c r="E28" s="110">
        <v>483</v>
      </c>
      <c r="F28" s="70"/>
      <c r="G28" s="110">
        <v>16</v>
      </c>
      <c r="H28" s="110">
        <v>11</v>
      </c>
      <c r="I28" s="17">
        <f t="shared" si="0"/>
        <v>27</v>
      </c>
      <c r="J28" s="110">
        <v>0</v>
      </c>
      <c r="K28" s="64" t="s">
        <v>124</v>
      </c>
      <c r="L28" s="68" t="s">
        <v>125</v>
      </c>
      <c r="M28" s="110">
        <v>9435688227</v>
      </c>
      <c r="N28" s="64" t="s">
        <v>549</v>
      </c>
      <c r="O28" s="110">
        <v>8749813775</v>
      </c>
      <c r="P28" s="69">
        <v>43594</v>
      </c>
      <c r="Q28" s="64" t="s">
        <v>116</v>
      </c>
      <c r="R28" s="18"/>
      <c r="S28" s="75" t="s">
        <v>398</v>
      </c>
      <c r="T28" s="18"/>
    </row>
    <row r="29" spans="1:20">
      <c r="A29" s="4">
        <v>25</v>
      </c>
      <c r="B29" s="17" t="s">
        <v>70</v>
      </c>
      <c r="C29" s="64" t="s">
        <v>551</v>
      </c>
      <c r="D29" s="65" t="s">
        <v>27</v>
      </c>
      <c r="E29" s="110" t="s">
        <v>552</v>
      </c>
      <c r="F29" s="67" t="s">
        <v>102</v>
      </c>
      <c r="G29" s="67">
        <v>7</v>
      </c>
      <c r="H29" s="67">
        <v>3</v>
      </c>
      <c r="I29" s="17">
        <f t="shared" si="0"/>
        <v>10</v>
      </c>
      <c r="J29" s="110">
        <v>0</v>
      </c>
      <c r="K29" s="64" t="s">
        <v>453</v>
      </c>
      <c r="L29" s="68" t="s">
        <v>454</v>
      </c>
      <c r="M29" s="110">
        <v>9435656878</v>
      </c>
      <c r="N29" s="64" t="s">
        <v>517</v>
      </c>
      <c r="O29" s="110">
        <v>9435934910</v>
      </c>
      <c r="P29" s="69">
        <v>43594</v>
      </c>
      <c r="Q29" s="64" t="s">
        <v>116</v>
      </c>
      <c r="R29" s="18"/>
      <c r="S29" s="75" t="s">
        <v>398</v>
      </c>
      <c r="T29" s="18"/>
    </row>
    <row r="30" spans="1:20">
      <c r="A30" s="4">
        <v>26</v>
      </c>
      <c r="B30" s="17" t="s">
        <v>70</v>
      </c>
      <c r="C30" s="64" t="s">
        <v>515</v>
      </c>
      <c r="D30" s="65" t="s">
        <v>27</v>
      </c>
      <c r="E30" s="110" t="s">
        <v>516</v>
      </c>
      <c r="F30" s="67" t="s">
        <v>102</v>
      </c>
      <c r="G30" s="67">
        <v>12</v>
      </c>
      <c r="H30" s="67">
        <v>8</v>
      </c>
      <c r="I30" s="17">
        <f t="shared" si="0"/>
        <v>20</v>
      </c>
      <c r="J30" s="110">
        <v>0</v>
      </c>
      <c r="K30" s="64" t="s">
        <v>453</v>
      </c>
      <c r="L30" s="68" t="s">
        <v>454</v>
      </c>
      <c r="M30" s="110">
        <v>9435656878</v>
      </c>
      <c r="N30" s="64" t="s">
        <v>517</v>
      </c>
      <c r="O30" s="110">
        <v>9435934910</v>
      </c>
      <c r="P30" s="69">
        <v>43594</v>
      </c>
      <c r="Q30" s="64" t="s">
        <v>116</v>
      </c>
      <c r="R30" s="18"/>
      <c r="S30" s="75" t="s">
        <v>398</v>
      </c>
      <c r="T30" s="18"/>
    </row>
    <row r="31" spans="1:20">
      <c r="A31" s="4">
        <v>27</v>
      </c>
      <c r="B31" s="17" t="s">
        <v>70</v>
      </c>
      <c r="C31" s="64" t="s">
        <v>553</v>
      </c>
      <c r="D31" s="65" t="s">
        <v>27</v>
      </c>
      <c r="E31" s="110" t="s">
        <v>554</v>
      </c>
      <c r="F31" s="67" t="s">
        <v>333</v>
      </c>
      <c r="G31" s="67">
        <v>27</v>
      </c>
      <c r="H31" s="67">
        <v>3</v>
      </c>
      <c r="I31" s="17">
        <f t="shared" si="0"/>
        <v>30</v>
      </c>
      <c r="J31" s="110">
        <v>0</v>
      </c>
      <c r="K31" s="69"/>
      <c r="L31" s="68"/>
      <c r="M31" s="110"/>
      <c r="N31" s="110"/>
      <c r="O31" s="71"/>
      <c r="P31" s="69">
        <v>43594</v>
      </c>
      <c r="Q31" s="64" t="s">
        <v>116</v>
      </c>
      <c r="R31" s="83"/>
      <c r="S31" s="75" t="s">
        <v>398</v>
      </c>
      <c r="T31" s="18"/>
    </row>
    <row r="32" spans="1:20">
      <c r="A32" s="4">
        <v>28</v>
      </c>
      <c r="B32" s="17" t="s">
        <v>70</v>
      </c>
      <c r="C32" s="68" t="s">
        <v>404</v>
      </c>
      <c r="D32" s="70" t="s">
        <v>29</v>
      </c>
      <c r="E32" s="110">
        <v>480</v>
      </c>
      <c r="F32" s="70"/>
      <c r="G32" s="110">
        <v>13</v>
      </c>
      <c r="H32" s="110">
        <v>20</v>
      </c>
      <c r="I32" s="17">
        <f t="shared" si="0"/>
        <v>33</v>
      </c>
      <c r="J32" s="110">
        <v>8011782954</v>
      </c>
      <c r="K32" s="64" t="s">
        <v>221</v>
      </c>
      <c r="L32" s="68" t="s">
        <v>222</v>
      </c>
      <c r="M32" s="110">
        <v>9435899674</v>
      </c>
      <c r="N32" s="64" t="s">
        <v>405</v>
      </c>
      <c r="O32" s="110">
        <v>8486095794</v>
      </c>
      <c r="P32" s="69">
        <v>43595</v>
      </c>
      <c r="Q32" s="64" t="s">
        <v>80</v>
      </c>
      <c r="R32" s="18"/>
      <c r="S32" s="75" t="s">
        <v>398</v>
      </c>
      <c r="T32" s="18"/>
    </row>
    <row r="33" spans="1:20">
      <c r="A33" s="4">
        <v>29</v>
      </c>
      <c r="B33" s="17" t="s">
        <v>70</v>
      </c>
      <c r="C33" s="64" t="s">
        <v>555</v>
      </c>
      <c r="D33" s="65" t="s">
        <v>27</v>
      </c>
      <c r="E33" s="110" t="s">
        <v>556</v>
      </c>
      <c r="F33" s="67" t="s">
        <v>102</v>
      </c>
      <c r="G33" s="67">
        <v>30</v>
      </c>
      <c r="H33" s="67">
        <v>18</v>
      </c>
      <c r="I33" s="17">
        <f t="shared" si="0"/>
        <v>48</v>
      </c>
      <c r="J33" s="110">
        <v>0</v>
      </c>
      <c r="K33" s="64" t="s">
        <v>105</v>
      </c>
      <c r="L33" s="68" t="s">
        <v>106</v>
      </c>
      <c r="M33" s="110">
        <v>9401636202</v>
      </c>
      <c r="N33" s="64" t="s">
        <v>557</v>
      </c>
      <c r="O33" s="110">
        <v>9577354192</v>
      </c>
      <c r="P33" s="69">
        <v>43595</v>
      </c>
      <c r="Q33" s="64" t="s">
        <v>80</v>
      </c>
      <c r="R33" s="18"/>
      <c r="S33" s="75" t="s">
        <v>398</v>
      </c>
      <c r="T33" s="18"/>
    </row>
    <row r="34" spans="1:20">
      <c r="A34" s="4">
        <v>30</v>
      </c>
      <c r="B34" s="17" t="s">
        <v>70</v>
      </c>
      <c r="C34" s="64" t="s">
        <v>451</v>
      </c>
      <c r="D34" s="65" t="s">
        <v>27</v>
      </c>
      <c r="E34" s="110" t="s">
        <v>452</v>
      </c>
      <c r="F34" s="67" t="s">
        <v>102</v>
      </c>
      <c r="G34" s="67">
        <v>29</v>
      </c>
      <c r="H34" s="67">
        <v>45</v>
      </c>
      <c r="I34" s="17">
        <f t="shared" si="0"/>
        <v>74</v>
      </c>
      <c r="J34" s="110">
        <v>9854809582</v>
      </c>
      <c r="K34" s="64" t="s">
        <v>453</v>
      </c>
      <c r="L34" s="68" t="s">
        <v>454</v>
      </c>
      <c r="M34" s="110">
        <v>9435656878</v>
      </c>
      <c r="N34" s="64" t="s">
        <v>455</v>
      </c>
      <c r="O34" s="110">
        <v>9864488077</v>
      </c>
      <c r="P34" s="69">
        <v>43595</v>
      </c>
      <c r="Q34" s="64" t="s">
        <v>80</v>
      </c>
      <c r="R34" s="18"/>
      <c r="S34" s="75" t="s">
        <v>398</v>
      </c>
      <c r="T34" s="18"/>
    </row>
    <row r="35" spans="1:20">
      <c r="A35" s="4">
        <v>31</v>
      </c>
      <c r="B35" s="17" t="s">
        <v>70</v>
      </c>
      <c r="C35" s="64" t="s">
        <v>558</v>
      </c>
      <c r="D35" s="65" t="s">
        <v>27</v>
      </c>
      <c r="E35" s="110" t="s">
        <v>559</v>
      </c>
      <c r="F35" s="67" t="s">
        <v>102</v>
      </c>
      <c r="G35" s="67">
        <v>11</v>
      </c>
      <c r="H35" s="67">
        <v>13</v>
      </c>
      <c r="I35" s="17">
        <f t="shared" si="0"/>
        <v>24</v>
      </c>
      <c r="J35" s="110">
        <v>0</v>
      </c>
      <c r="K35" s="64" t="s">
        <v>453</v>
      </c>
      <c r="L35" s="68" t="s">
        <v>454</v>
      </c>
      <c r="M35" s="110">
        <v>9435656878</v>
      </c>
      <c r="N35" s="64" t="s">
        <v>455</v>
      </c>
      <c r="O35" s="110">
        <v>9864488077</v>
      </c>
      <c r="P35" s="69">
        <v>43595</v>
      </c>
      <c r="Q35" s="64" t="s">
        <v>80</v>
      </c>
      <c r="R35" s="83"/>
      <c r="S35" s="75" t="s">
        <v>398</v>
      </c>
      <c r="T35" s="18"/>
    </row>
    <row r="36" spans="1:20">
      <c r="A36" s="4">
        <v>32</v>
      </c>
      <c r="B36" s="17" t="s">
        <v>70</v>
      </c>
      <c r="C36" s="68" t="s">
        <v>560</v>
      </c>
      <c r="D36" s="70" t="s">
        <v>29</v>
      </c>
      <c r="E36" s="110">
        <v>481</v>
      </c>
      <c r="F36" s="70"/>
      <c r="G36" s="110">
        <v>16</v>
      </c>
      <c r="H36" s="110">
        <v>11</v>
      </c>
      <c r="I36" s="17">
        <f t="shared" si="0"/>
        <v>27</v>
      </c>
      <c r="J36" s="110">
        <v>8752066049</v>
      </c>
      <c r="K36" s="64" t="s">
        <v>561</v>
      </c>
      <c r="L36" s="68" t="s">
        <v>562</v>
      </c>
      <c r="M36" s="110">
        <v>9401294957</v>
      </c>
      <c r="N36" s="64" t="s">
        <v>563</v>
      </c>
      <c r="O36" s="110">
        <v>9707066990</v>
      </c>
      <c r="P36" s="69">
        <v>43595</v>
      </c>
      <c r="Q36" s="64" t="s">
        <v>80</v>
      </c>
      <c r="R36" s="18"/>
      <c r="S36" s="75" t="s">
        <v>398</v>
      </c>
      <c r="T36" s="18"/>
    </row>
    <row r="37" spans="1:20">
      <c r="A37" s="4">
        <v>33</v>
      </c>
      <c r="B37" s="17" t="s">
        <v>70</v>
      </c>
      <c r="C37" s="68" t="s">
        <v>564</v>
      </c>
      <c r="D37" s="70" t="s">
        <v>29</v>
      </c>
      <c r="E37" s="110">
        <v>482</v>
      </c>
      <c r="F37" s="70"/>
      <c r="G37" s="110">
        <v>21</v>
      </c>
      <c r="H37" s="110">
        <v>12</v>
      </c>
      <c r="I37" s="17">
        <f t="shared" si="0"/>
        <v>33</v>
      </c>
      <c r="J37" s="110">
        <v>9401533903</v>
      </c>
      <c r="K37" s="64" t="s">
        <v>217</v>
      </c>
      <c r="L37" s="68" t="s">
        <v>218</v>
      </c>
      <c r="M37" s="110">
        <v>9401426395</v>
      </c>
      <c r="N37" s="64" t="s">
        <v>565</v>
      </c>
      <c r="O37" s="110">
        <v>9613720463</v>
      </c>
      <c r="P37" s="69">
        <v>43596</v>
      </c>
      <c r="Q37" s="64" t="s">
        <v>96</v>
      </c>
      <c r="R37" s="18"/>
      <c r="S37" s="75" t="s">
        <v>398</v>
      </c>
      <c r="T37" s="18"/>
    </row>
    <row r="38" spans="1:20">
      <c r="A38" s="4">
        <v>34</v>
      </c>
      <c r="B38" s="17" t="s">
        <v>70</v>
      </c>
      <c r="C38" s="64" t="s">
        <v>566</v>
      </c>
      <c r="D38" s="65" t="s">
        <v>27</v>
      </c>
      <c r="E38" s="110" t="s">
        <v>567</v>
      </c>
      <c r="F38" s="67" t="s">
        <v>102</v>
      </c>
      <c r="G38" s="67">
        <v>17</v>
      </c>
      <c r="H38" s="67">
        <v>20</v>
      </c>
      <c r="I38" s="17">
        <f t="shared" si="0"/>
        <v>37</v>
      </c>
      <c r="J38" s="110">
        <v>0</v>
      </c>
      <c r="K38" s="69"/>
      <c r="L38" s="68"/>
      <c r="M38" s="110"/>
      <c r="N38" s="110"/>
      <c r="O38" s="71"/>
      <c r="P38" s="69">
        <v>43596</v>
      </c>
      <c r="Q38" s="64" t="s">
        <v>96</v>
      </c>
      <c r="R38" s="18"/>
      <c r="S38" s="75" t="s">
        <v>398</v>
      </c>
      <c r="T38" s="18"/>
    </row>
    <row r="39" spans="1:20">
      <c r="A39" s="4">
        <v>35</v>
      </c>
      <c r="B39" s="17" t="s">
        <v>70</v>
      </c>
      <c r="C39" s="64" t="s">
        <v>568</v>
      </c>
      <c r="D39" s="65" t="s">
        <v>27</v>
      </c>
      <c r="E39" s="110" t="s">
        <v>569</v>
      </c>
      <c r="F39" s="67" t="s">
        <v>102</v>
      </c>
      <c r="G39" s="67">
        <v>25</v>
      </c>
      <c r="H39" s="67">
        <v>32</v>
      </c>
      <c r="I39" s="17">
        <f t="shared" si="0"/>
        <v>57</v>
      </c>
      <c r="J39" s="110">
        <v>0</v>
      </c>
      <c r="K39" s="64" t="s">
        <v>247</v>
      </c>
      <c r="L39" s="68" t="s">
        <v>570</v>
      </c>
      <c r="M39" s="110">
        <v>9864676110</v>
      </c>
      <c r="N39" s="64" t="s">
        <v>571</v>
      </c>
      <c r="O39" s="110">
        <v>9707067278</v>
      </c>
      <c r="P39" s="69">
        <v>43596</v>
      </c>
      <c r="Q39" s="64" t="s">
        <v>96</v>
      </c>
      <c r="R39" s="83"/>
      <c r="S39" s="75" t="s">
        <v>398</v>
      </c>
      <c r="T39" s="18"/>
    </row>
    <row r="40" spans="1:20">
      <c r="A40" s="4">
        <v>36</v>
      </c>
      <c r="B40" s="17" t="s">
        <v>70</v>
      </c>
      <c r="C40" s="68" t="s">
        <v>572</v>
      </c>
      <c r="D40" s="70" t="s">
        <v>29</v>
      </c>
      <c r="E40" s="110">
        <v>484</v>
      </c>
      <c r="F40" s="70"/>
      <c r="G40" s="110">
        <v>18</v>
      </c>
      <c r="H40" s="110">
        <v>10</v>
      </c>
      <c r="I40" s="17">
        <f t="shared" si="0"/>
        <v>28</v>
      </c>
      <c r="J40" s="110">
        <v>0</v>
      </c>
      <c r="K40" s="64" t="s">
        <v>103</v>
      </c>
      <c r="L40" s="68" t="s">
        <v>104</v>
      </c>
      <c r="M40" s="110">
        <v>9401453005</v>
      </c>
      <c r="N40" s="64" t="s">
        <v>175</v>
      </c>
      <c r="O40" s="110">
        <v>9678371300</v>
      </c>
      <c r="P40" s="69">
        <v>43598</v>
      </c>
      <c r="Q40" s="64" t="s">
        <v>101</v>
      </c>
      <c r="R40" s="18"/>
      <c r="S40" s="75" t="s">
        <v>398</v>
      </c>
      <c r="T40" s="18"/>
    </row>
    <row r="41" spans="1:20">
      <c r="A41" s="4">
        <v>37</v>
      </c>
      <c r="B41" s="17" t="s">
        <v>70</v>
      </c>
      <c r="C41" s="68" t="s">
        <v>573</v>
      </c>
      <c r="D41" s="70" t="s">
        <v>29</v>
      </c>
      <c r="E41" s="110">
        <v>485</v>
      </c>
      <c r="F41" s="70"/>
      <c r="G41" s="110">
        <v>17</v>
      </c>
      <c r="H41" s="110">
        <v>12</v>
      </c>
      <c r="I41" s="17">
        <f t="shared" si="0"/>
        <v>29</v>
      </c>
      <c r="J41" s="110">
        <v>0</v>
      </c>
      <c r="K41" s="64" t="s">
        <v>124</v>
      </c>
      <c r="L41" s="68" t="s">
        <v>125</v>
      </c>
      <c r="M41" s="110">
        <v>9435688227</v>
      </c>
      <c r="N41" s="64" t="s">
        <v>549</v>
      </c>
      <c r="O41" s="110">
        <v>8749813775</v>
      </c>
      <c r="P41" s="69">
        <v>43598</v>
      </c>
      <c r="Q41" s="64" t="s">
        <v>101</v>
      </c>
      <c r="R41" s="18"/>
      <c r="S41" s="75" t="s">
        <v>398</v>
      </c>
      <c r="T41" s="18"/>
    </row>
    <row r="42" spans="1:20">
      <c r="A42" s="4">
        <v>38</v>
      </c>
      <c r="B42" s="17" t="s">
        <v>70</v>
      </c>
      <c r="C42" s="64" t="s">
        <v>574</v>
      </c>
      <c r="D42" s="65" t="s">
        <v>27</v>
      </c>
      <c r="E42" s="110" t="s">
        <v>575</v>
      </c>
      <c r="F42" s="67" t="s">
        <v>102</v>
      </c>
      <c r="G42" s="67">
        <v>28</v>
      </c>
      <c r="H42" s="67">
        <v>27</v>
      </c>
      <c r="I42" s="17">
        <f t="shared" si="0"/>
        <v>55</v>
      </c>
      <c r="J42" s="110">
        <v>7399832472</v>
      </c>
      <c r="K42" s="69"/>
      <c r="L42" s="68"/>
      <c r="M42" s="110"/>
      <c r="N42" s="110"/>
      <c r="O42" s="71"/>
      <c r="P42" s="69">
        <v>43598</v>
      </c>
      <c r="Q42" s="64" t="s">
        <v>101</v>
      </c>
      <c r="R42" s="18"/>
      <c r="S42" s="75" t="s">
        <v>398</v>
      </c>
      <c r="T42" s="18"/>
    </row>
    <row r="43" spans="1:20">
      <c r="A43" s="4">
        <v>39</v>
      </c>
      <c r="B43" s="17" t="s">
        <v>70</v>
      </c>
      <c r="C43" s="64" t="s">
        <v>576</v>
      </c>
      <c r="D43" s="65" t="s">
        <v>27</v>
      </c>
      <c r="E43" s="110" t="s">
        <v>577</v>
      </c>
      <c r="F43" s="67" t="s">
        <v>102</v>
      </c>
      <c r="G43" s="67">
        <v>40</v>
      </c>
      <c r="H43" s="67">
        <v>44</v>
      </c>
      <c r="I43" s="17">
        <f t="shared" si="0"/>
        <v>84</v>
      </c>
      <c r="J43" s="110">
        <v>9854229235</v>
      </c>
      <c r="K43" s="64" t="s">
        <v>184</v>
      </c>
      <c r="L43" s="68" t="s">
        <v>185</v>
      </c>
      <c r="M43" s="110">
        <v>8486813562</v>
      </c>
      <c r="N43" s="64" t="s">
        <v>186</v>
      </c>
      <c r="O43" s="110">
        <v>9707427529</v>
      </c>
      <c r="P43" s="69">
        <v>43599</v>
      </c>
      <c r="Q43" s="64" t="s">
        <v>155</v>
      </c>
      <c r="R43" s="73"/>
      <c r="S43" s="75" t="s">
        <v>398</v>
      </c>
      <c r="T43" s="18"/>
    </row>
    <row r="44" spans="1:20">
      <c r="A44" s="4">
        <v>40</v>
      </c>
      <c r="B44" s="17" t="s">
        <v>70</v>
      </c>
      <c r="C44" s="68" t="s">
        <v>578</v>
      </c>
      <c r="D44" s="70" t="s">
        <v>29</v>
      </c>
      <c r="E44" s="110">
        <v>490</v>
      </c>
      <c r="F44" s="70"/>
      <c r="G44" s="110">
        <v>16</v>
      </c>
      <c r="H44" s="110">
        <v>10</v>
      </c>
      <c r="I44" s="17">
        <f t="shared" si="0"/>
        <v>26</v>
      </c>
      <c r="J44" s="110">
        <v>9531040409</v>
      </c>
      <c r="K44" s="64" t="s">
        <v>93</v>
      </c>
      <c r="L44" s="68" t="s">
        <v>94</v>
      </c>
      <c r="M44" s="110">
        <v>9435171460</v>
      </c>
      <c r="N44" s="64" t="s">
        <v>579</v>
      </c>
      <c r="O44" s="110">
        <v>8402949612</v>
      </c>
      <c r="P44" s="69">
        <v>43599</v>
      </c>
      <c r="Q44" s="64" t="s">
        <v>155</v>
      </c>
      <c r="R44" s="18"/>
      <c r="S44" s="75" t="s">
        <v>398</v>
      </c>
      <c r="T44" s="18"/>
    </row>
    <row r="45" spans="1:20">
      <c r="A45" s="4">
        <v>41</v>
      </c>
      <c r="B45" s="17" t="s">
        <v>70</v>
      </c>
      <c r="C45" s="68" t="s">
        <v>580</v>
      </c>
      <c r="D45" s="70" t="s">
        <v>29</v>
      </c>
      <c r="E45" s="110">
        <v>491</v>
      </c>
      <c r="F45" s="70"/>
      <c r="G45" s="110">
        <v>14</v>
      </c>
      <c r="H45" s="110">
        <v>17</v>
      </c>
      <c r="I45" s="17">
        <f t="shared" si="0"/>
        <v>31</v>
      </c>
      <c r="J45" s="110">
        <v>9402329879</v>
      </c>
      <c r="K45" s="64" t="s">
        <v>382</v>
      </c>
      <c r="L45" s="68" t="s">
        <v>383</v>
      </c>
      <c r="M45" s="110">
        <v>7896820316</v>
      </c>
      <c r="N45" s="64" t="s">
        <v>581</v>
      </c>
      <c r="O45" s="110">
        <v>9706495238</v>
      </c>
      <c r="P45" s="69">
        <v>43600</v>
      </c>
      <c r="Q45" s="64" t="s">
        <v>168</v>
      </c>
      <c r="R45" s="18"/>
      <c r="S45" s="75" t="s">
        <v>398</v>
      </c>
      <c r="T45" s="18"/>
    </row>
    <row r="46" spans="1:20">
      <c r="A46" s="4">
        <v>42</v>
      </c>
      <c r="B46" s="17" t="s">
        <v>70</v>
      </c>
      <c r="C46" s="64" t="s">
        <v>582</v>
      </c>
      <c r="D46" s="65" t="s">
        <v>27</v>
      </c>
      <c r="E46" s="110" t="s">
        <v>583</v>
      </c>
      <c r="F46" s="67" t="s">
        <v>584</v>
      </c>
      <c r="G46" s="67">
        <v>35</v>
      </c>
      <c r="H46" s="67">
        <v>38</v>
      </c>
      <c r="I46" s="17">
        <f t="shared" si="0"/>
        <v>73</v>
      </c>
      <c r="J46" s="110">
        <v>8822623001</v>
      </c>
      <c r="K46" s="64" t="s">
        <v>371</v>
      </c>
      <c r="L46" s="68" t="s">
        <v>514</v>
      </c>
      <c r="M46" s="110">
        <v>9401453002</v>
      </c>
      <c r="N46" s="64" t="s">
        <v>585</v>
      </c>
      <c r="O46" s="110">
        <v>8254809031</v>
      </c>
      <c r="P46" s="69">
        <v>43600</v>
      </c>
      <c r="Q46" s="64" t="s">
        <v>168</v>
      </c>
      <c r="R46" s="18"/>
      <c r="S46" s="75" t="s">
        <v>398</v>
      </c>
      <c r="T46" s="18"/>
    </row>
    <row r="47" spans="1:20">
      <c r="A47" s="4">
        <v>43</v>
      </c>
      <c r="B47" s="17" t="s">
        <v>70</v>
      </c>
      <c r="C47" s="64" t="s">
        <v>424</v>
      </c>
      <c r="D47" s="65" t="s">
        <v>27</v>
      </c>
      <c r="E47" s="110" t="s">
        <v>425</v>
      </c>
      <c r="F47" s="67" t="s">
        <v>102</v>
      </c>
      <c r="G47" s="67">
        <v>28</v>
      </c>
      <c r="H47" s="67">
        <v>23</v>
      </c>
      <c r="I47" s="17">
        <f t="shared" si="0"/>
        <v>51</v>
      </c>
      <c r="J47" s="110">
        <v>9707012265</v>
      </c>
      <c r="K47" s="64" t="s">
        <v>141</v>
      </c>
      <c r="L47" s="68" t="s">
        <v>85</v>
      </c>
      <c r="M47" s="110">
        <v>9864483090</v>
      </c>
      <c r="N47" s="64" t="s">
        <v>426</v>
      </c>
      <c r="O47" s="110" t="s">
        <v>87</v>
      </c>
      <c r="P47" s="69">
        <v>43600</v>
      </c>
      <c r="Q47" s="64" t="s">
        <v>168</v>
      </c>
      <c r="R47" s="18"/>
      <c r="S47" s="75" t="s">
        <v>398</v>
      </c>
      <c r="T47" s="18"/>
    </row>
    <row r="48" spans="1:20">
      <c r="A48" s="4">
        <v>44</v>
      </c>
      <c r="B48" s="17" t="s">
        <v>70</v>
      </c>
      <c r="C48" s="64" t="s">
        <v>441</v>
      </c>
      <c r="D48" s="65" t="s">
        <v>27</v>
      </c>
      <c r="E48" s="110" t="s">
        <v>442</v>
      </c>
      <c r="F48" s="67" t="s">
        <v>102</v>
      </c>
      <c r="G48" s="67">
        <v>50</v>
      </c>
      <c r="H48" s="67">
        <v>52</v>
      </c>
      <c r="I48" s="17">
        <f t="shared" si="0"/>
        <v>102</v>
      </c>
      <c r="J48" s="110">
        <v>8822842281</v>
      </c>
      <c r="K48" s="64" t="s">
        <v>141</v>
      </c>
      <c r="L48" s="68" t="s">
        <v>85</v>
      </c>
      <c r="M48" s="110">
        <v>9864483090</v>
      </c>
      <c r="N48" s="64" t="s">
        <v>144</v>
      </c>
      <c r="O48" s="110">
        <v>9508219849</v>
      </c>
      <c r="P48" s="69">
        <v>43600</v>
      </c>
      <c r="Q48" s="64" t="s">
        <v>168</v>
      </c>
      <c r="R48" s="18"/>
      <c r="S48" s="75" t="s">
        <v>398</v>
      </c>
      <c r="T48" s="18"/>
    </row>
    <row r="49" spans="1:20">
      <c r="A49" s="4">
        <v>45</v>
      </c>
      <c r="B49" s="17" t="s">
        <v>70</v>
      </c>
      <c r="C49" s="64" t="s">
        <v>445</v>
      </c>
      <c r="D49" s="65" t="s">
        <v>27</v>
      </c>
      <c r="E49" s="110" t="s">
        <v>446</v>
      </c>
      <c r="F49" s="67" t="s">
        <v>102</v>
      </c>
      <c r="G49" s="67">
        <v>35</v>
      </c>
      <c r="H49" s="67">
        <v>45</v>
      </c>
      <c r="I49" s="17">
        <f t="shared" si="0"/>
        <v>80</v>
      </c>
      <c r="J49" s="110">
        <v>8575712052</v>
      </c>
      <c r="K49" s="64" t="s">
        <v>447</v>
      </c>
      <c r="L49" s="68" t="s">
        <v>448</v>
      </c>
      <c r="M49" s="110">
        <v>9435416288</v>
      </c>
      <c r="N49" s="64" t="s">
        <v>449</v>
      </c>
      <c r="O49" s="17">
        <v>8575142839</v>
      </c>
      <c r="P49" s="69">
        <v>43601</v>
      </c>
      <c r="Q49" s="64" t="s">
        <v>116</v>
      </c>
      <c r="R49" s="83"/>
      <c r="S49" s="75" t="s">
        <v>398</v>
      </c>
      <c r="T49" s="18"/>
    </row>
    <row r="50" spans="1:20">
      <c r="A50" s="4">
        <v>46</v>
      </c>
      <c r="B50" s="17" t="s">
        <v>70</v>
      </c>
      <c r="C50" s="64" t="s">
        <v>586</v>
      </c>
      <c r="D50" s="65" t="s">
        <v>27</v>
      </c>
      <c r="E50" s="110" t="s">
        <v>587</v>
      </c>
      <c r="F50" s="67" t="s">
        <v>102</v>
      </c>
      <c r="G50" s="67">
        <v>35</v>
      </c>
      <c r="H50" s="67">
        <v>40</v>
      </c>
      <c r="I50" s="17">
        <f t="shared" si="0"/>
        <v>75</v>
      </c>
      <c r="J50" s="110">
        <v>9508873411</v>
      </c>
      <c r="K50" s="64" t="s">
        <v>89</v>
      </c>
      <c r="L50" s="68" t="s">
        <v>90</v>
      </c>
      <c r="M50" s="110">
        <v>9707108132</v>
      </c>
      <c r="N50" s="64" t="s">
        <v>91</v>
      </c>
      <c r="O50" s="110">
        <v>9854127433</v>
      </c>
      <c r="P50" s="69">
        <v>43601</v>
      </c>
      <c r="Q50" s="64" t="s">
        <v>116</v>
      </c>
      <c r="R50" s="83"/>
      <c r="S50" s="75" t="s">
        <v>398</v>
      </c>
      <c r="T50" s="18"/>
    </row>
    <row r="51" spans="1:20">
      <c r="A51" s="4">
        <v>47</v>
      </c>
      <c r="B51" s="17" t="s">
        <v>70</v>
      </c>
      <c r="C51" s="68" t="s">
        <v>588</v>
      </c>
      <c r="D51" s="70" t="s">
        <v>29</v>
      </c>
      <c r="E51" s="110">
        <v>492</v>
      </c>
      <c r="F51" s="70"/>
      <c r="G51" s="110">
        <v>13</v>
      </c>
      <c r="H51" s="110">
        <v>18</v>
      </c>
      <c r="I51" s="17">
        <f t="shared" si="0"/>
        <v>31</v>
      </c>
      <c r="J51" s="110">
        <v>7399709539</v>
      </c>
      <c r="K51" s="64" t="s">
        <v>382</v>
      </c>
      <c r="L51" s="68" t="s">
        <v>383</v>
      </c>
      <c r="M51" s="110">
        <v>7896820316</v>
      </c>
      <c r="N51" s="64" t="s">
        <v>589</v>
      </c>
      <c r="O51" s="110">
        <v>9401353608</v>
      </c>
      <c r="P51" s="69">
        <v>43601</v>
      </c>
      <c r="Q51" s="64" t="s">
        <v>116</v>
      </c>
      <c r="R51" s="83"/>
      <c r="S51" s="75" t="s">
        <v>398</v>
      </c>
      <c r="T51" s="18"/>
    </row>
    <row r="52" spans="1:20">
      <c r="A52" s="4">
        <v>48</v>
      </c>
      <c r="B52" s="17" t="s">
        <v>70</v>
      </c>
      <c r="C52" s="68" t="s">
        <v>590</v>
      </c>
      <c r="D52" s="70" t="s">
        <v>29</v>
      </c>
      <c r="E52" s="110">
        <v>493</v>
      </c>
      <c r="F52" s="70"/>
      <c r="G52" s="110">
        <v>17</v>
      </c>
      <c r="H52" s="110">
        <v>12</v>
      </c>
      <c r="I52" s="17">
        <f t="shared" si="0"/>
        <v>29</v>
      </c>
      <c r="J52" s="110">
        <v>9435232794</v>
      </c>
      <c r="K52" s="64" t="s">
        <v>382</v>
      </c>
      <c r="L52" s="68" t="s">
        <v>383</v>
      </c>
      <c r="M52" s="110">
        <v>7896820316</v>
      </c>
      <c r="N52" s="64" t="s">
        <v>591</v>
      </c>
      <c r="O52" s="110">
        <v>9435911277</v>
      </c>
      <c r="P52" s="69">
        <v>43601</v>
      </c>
      <c r="Q52" s="64" t="s">
        <v>116</v>
      </c>
      <c r="R52" s="18"/>
      <c r="S52" s="75" t="s">
        <v>398</v>
      </c>
      <c r="T52" s="18"/>
    </row>
    <row r="53" spans="1:20">
      <c r="A53" s="4">
        <v>49</v>
      </c>
      <c r="B53" s="17" t="s">
        <v>70</v>
      </c>
      <c r="C53" s="64" t="s">
        <v>294</v>
      </c>
      <c r="D53" s="65" t="s">
        <v>27</v>
      </c>
      <c r="E53" s="110" t="s">
        <v>341</v>
      </c>
      <c r="F53" s="67" t="s">
        <v>102</v>
      </c>
      <c r="G53" s="67">
        <v>35</v>
      </c>
      <c r="H53" s="67">
        <v>25</v>
      </c>
      <c r="I53" s="17">
        <f t="shared" si="0"/>
        <v>60</v>
      </c>
      <c r="J53" s="110">
        <v>9707287881</v>
      </c>
      <c r="K53" s="64" t="s">
        <v>141</v>
      </c>
      <c r="L53" s="68" t="s">
        <v>85</v>
      </c>
      <c r="M53" s="110">
        <v>9864483090</v>
      </c>
      <c r="N53" s="64" t="s">
        <v>144</v>
      </c>
      <c r="O53" s="110">
        <v>9508219849</v>
      </c>
      <c r="P53" s="69">
        <v>43602</v>
      </c>
      <c r="Q53" s="64" t="s">
        <v>80</v>
      </c>
      <c r="R53" s="18"/>
      <c r="S53" s="75" t="s">
        <v>398</v>
      </c>
      <c r="T53" s="18"/>
    </row>
    <row r="54" spans="1:20">
      <c r="A54" s="4">
        <v>50</v>
      </c>
      <c r="B54" s="17" t="s">
        <v>70</v>
      </c>
      <c r="C54" s="64" t="s">
        <v>592</v>
      </c>
      <c r="D54" s="65" t="s">
        <v>27</v>
      </c>
      <c r="E54" s="110" t="s">
        <v>593</v>
      </c>
      <c r="F54" s="67" t="s">
        <v>102</v>
      </c>
      <c r="G54" s="67">
        <v>32</v>
      </c>
      <c r="H54" s="67">
        <v>20</v>
      </c>
      <c r="I54" s="17">
        <f t="shared" si="0"/>
        <v>52</v>
      </c>
      <c r="J54" s="110">
        <v>9435280554</v>
      </c>
      <c r="K54" s="64" t="s">
        <v>93</v>
      </c>
      <c r="L54" s="68" t="s">
        <v>94</v>
      </c>
      <c r="M54" s="110">
        <v>9435171460</v>
      </c>
      <c r="N54" s="64" t="s">
        <v>146</v>
      </c>
      <c r="O54" s="110">
        <v>9401673043</v>
      </c>
      <c r="P54" s="69">
        <v>43602</v>
      </c>
      <c r="Q54" s="64" t="s">
        <v>80</v>
      </c>
      <c r="R54" s="18"/>
      <c r="S54" s="75" t="s">
        <v>398</v>
      </c>
      <c r="T54" s="18"/>
    </row>
    <row r="55" spans="1:20">
      <c r="A55" s="4">
        <v>51</v>
      </c>
      <c r="B55" s="17" t="s">
        <v>70</v>
      </c>
      <c r="C55" s="68" t="s">
        <v>594</v>
      </c>
      <c r="D55" s="70" t="s">
        <v>29</v>
      </c>
      <c r="E55" s="110">
        <v>494</v>
      </c>
      <c r="F55" s="70"/>
      <c r="G55" s="110">
        <v>12</v>
      </c>
      <c r="H55" s="110">
        <v>15</v>
      </c>
      <c r="I55" s="17">
        <f t="shared" si="0"/>
        <v>27</v>
      </c>
      <c r="J55" s="110">
        <v>9435360982</v>
      </c>
      <c r="K55" s="64" t="s">
        <v>382</v>
      </c>
      <c r="L55" s="68" t="s">
        <v>383</v>
      </c>
      <c r="M55" s="110">
        <v>7896820316</v>
      </c>
      <c r="N55" s="64" t="s">
        <v>469</v>
      </c>
      <c r="O55" s="110">
        <v>8812820237</v>
      </c>
      <c r="P55" s="69">
        <v>43602</v>
      </c>
      <c r="Q55" s="64" t="s">
        <v>80</v>
      </c>
      <c r="R55" s="83"/>
      <c r="S55" s="75" t="s">
        <v>398</v>
      </c>
      <c r="T55" s="18"/>
    </row>
    <row r="56" spans="1:20">
      <c r="A56" s="4">
        <v>52</v>
      </c>
      <c r="B56" s="17" t="s">
        <v>70</v>
      </c>
      <c r="C56" s="68" t="s">
        <v>595</v>
      </c>
      <c r="D56" s="70" t="s">
        <v>29</v>
      </c>
      <c r="E56" s="110">
        <v>495</v>
      </c>
      <c r="F56" s="70"/>
      <c r="G56" s="110">
        <v>14</v>
      </c>
      <c r="H56" s="110">
        <v>17</v>
      </c>
      <c r="I56" s="17">
        <f t="shared" si="0"/>
        <v>31</v>
      </c>
      <c r="J56" s="110">
        <v>9678827101</v>
      </c>
      <c r="K56" s="64" t="s">
        <v>232</v>
      </c>
      <c r="L56" s="68" t="s">
        <v>94</v>
      </c>
      <c r="M56" s="110">
        <v>9435171460</v>
      </c>
      <c r="N56" s="64" t="s">
        <v>378</v>
      </c>
      <c r="O56" s="110">
        <v>9864532256</v>
      </c>
      <c r="P56" s="69">
        <v>43602</v>
      </c>
      <c r="Q56" s="64" t="s">
        <v>80</v>
      </c>
      <c r="R56" s="18"/>
      <c r="S56" s="75" t="s">
        <v>398</v>
      </c>
      <c r="T56" s="18"/>
    </row>
    <row r="57" spans="1:20">
      <c r="A57" s="4">
        <v>53</v>
      </c>
      <c r="B57" s="17" t="s">
        <v>70</v>
      </c>
      <c r="C57" s="64" t="s">
        <v>596</v>
      </c>
      <c r="D57" s="65" t="s">
        <v>27</v>
      </c>
      <c r="E57" s="110" t="s">
        <v>597</v>
      </c>
      <c r="F57" s="67" t="s">
        <v>102</v>
      </c>
      <c r="G57" s="67">
        <v>42</v>
      </c>
      <c r="H57" s="67">
        <v>40</v>
      </c>
      <c r="I57" s="17">
        <f t="shared" si="0"/>
        <v>82</v>
      </c>
      <c r="J57" s="110">
        <v>9864775477</v>
      </c>
      <c r="K57" s="64" t="s">
        <v>371</v>
      </c>
      <c r="L57" s="68" t="s">
        <v>514</v>
      </c>
      <c r="M57" s="110">
        <v>9401453002</v>
      </c>
      <c r="N57" s="64" t="s">
        <v>585</v>
      </c>
      <c r="O57" s="110">
        <v>8254809031</v>
      </c>
      <c r="P57" s="69">
        <v>43605</v>
      </c>
      <c r="Q57" s="64" t="s">
        <v>101</v>
      </c>
      <c r="R57" s="18"/>
      <c r="S57" s="75" t="s">
        <v>398</v>
      </c>
      <c r="T57" s="18"/>
    </row>
    <row r="58" spans="1:20">
      <c r="A58" s="4">
        <v>54</v>
      </c>
      <c r="B58" s="17" t="s">
        <v>70</v>
      </c>
      <c r="C58" s="64" t="s">
        <v>295</v>
      </c>
      <c r="D58" s="65" t="s">
        <v>27</v>
      </c>
      <c r="E58" s="110" t="s">
        <v>342</v>
      </c>
      <c r="F58" s="67" t="s">
        <v>102</v>
      </c>
      <c r="G58" s="67">
        <v>31</v>
      </c>
      <c r="H58" s="67">
        <v>27</v>
      </c>
      <c r="I58" s="17">
        <f t="shared" si="0"/>
        <v>58</v>
      </c>
      <c r="J58" s="110">
        <v>9435430375</v>
      </c>
      <c r="K58" s="64" t="s">
        <v>77</v>
      </c>
      <c r="L58" s="64" t="s">
        <v>78</v>
      </c>
      <c r="M58" s="64">
        <v>9401965006</v>
      </c>
      <c r="N58" s="64" t="s">
        <v>79</v>
      </c>
      <c r="O58" s="110">
        <v>9508629147</v>
      </c>
      <c r="P58" s="69">
        <v>43605</v>
      </c>
      <c r="Q58" s="64" t="s">
        <v>101</v>
      </c>
      <c r="R58" s="18"/>
      <c r="S58" s="75" t="s">
        <v>398</v>
      </c>
      <c r="T58" s="18"/>
    </row>
    <row r="59" spans="1:20">
      <c r="A59" s="4">
        <v>55</v>
      </c>
      <c r="B59" s="17" t="s">
        <v>70</v>
      </c>
      <c r="C59" s="68" t="s">
        <v>296</v>
      </c>
      <c r="D59" s="70" t="s">
        <v>29</v>
      </c>
      <c r="E59" s="110">
        <v>486</v>
      </c>
      <c r="F59" s="70"/>
      <c r="G59" s="110">
        <v>15</v>
      </c>
      <c r="H59" s="110">
        <v>12</v>
      </c>
      <c r="I59" s="17">
        <f t="shared" si="0"/>
        <v>27</v>
      </c>
      <c r="J59" s="110">
        <v>0</v>
      </c>
      <c r="K59" s="64" t="s">
        <v>103</v>
      </c>
      <c r="L59" s="68" t="s">
        <v>104</v>
      </c>
      <c r="M59" s="110">
        <v>9401453005</v>
      </c>
      <c r="N59" s="64" t="s">
        <v>377</v>
      </c>
      <c r="O59" s="110">
        <v>9707819469</v>
      </c>
      <c r="P59" s="69">
        <v>43605</v>
      </c>
      <c r="Q59" s="64" t="s">
        <v>101</v>
      </c>
      <c r="R59" s="18"/>
      <c r="S59" s="75" t="s">
        <v>398</v>
      </c>
      <c r="T59" s="18"/>
    </row>
    <row r="60" spans="1:20">
      <c r="A60" s="4">
        <v>56</v>
      </c>
      <c r="B60" s="17" t="s">
        <v>70</v>
      </c>
      <c r="C60" s="68" t="s">
        <v>297</v>
      </c>
      <c r="D60" s="70" t="s">
        <v>29</v>
      </c>
      <c r="E60" s="110">
        <v>496</v>
      </c>
      <c r="F60" s="70"/>
      <c r="G60" s="110">
        <v>17</v>
      </c>
      <c r="H60" s="110">
        <v>23</v>
      </c>
      <c r="I60" s="17">
        <f t="shared" si="0"/>
        <v>40</v>
      </c>
      <c r="J60" s="110">
        <v>9707423389</v>
      </c>
      <c r="K60" s="64" t="s">
        <v>232</v>
      </c>
      <c r="L60" s="68" t="s">
        <v>94</v>
      </c>
      <c r="M60" s="110">
        <v>9435171460</v>
      </c>
      <c r="N60" s="64" t="s">
        <v>378</v>
      </c>
      <c r="O60" s="110">
        <v>9864532256</v>
      </c>
      <c r="P60" s="69">
        <v>43606</v>
      </c>
      <c r="Q60" s="64" t="s">
        <v>155</v>
      </c>
      <c r="R60" s="18"/>
      <c r="S60" s="75" t="s">
        <v>398</v>
      </c>
      <c r="T60" s="18"/>
    </row>
    <row r="61" spans="1:20">
      <c r="A61" s="4">
        <v>57</v>
      </c>
      <c r="B61" s="17" t="s">
        <v>70</v>
      </c>
      <c r="C61" s="64" t="s">
        <v>598</v>
      </c>
      <c r="D61" s="65" t="s">
        <v>27</v>
      </c>
      <c r="E61" s="110" t="s">
        <v>599</v>
      </c>
      <c r="F61" s="67" t="s">
        <v>102</v>
      </c>
      <c r="G61" s="67">
        <v>40</v>
      </c>
      <c r="H61" s="67">
        <v>45</v>
      </c>
      <c r="I61" s="17">
        <f t="shared" si="0"/>
        <v>85</v>
      </c>
      <c r="J61" s="110">
        <v>9401544248</v>
      </c>
      <c r="K61" s="69"/>
      <c r="L61" s="68"/>
      <c r="M61" s="110"/>
      <c r="N61" s="110"/>
      <c r="O61" s="71"/>
      <c r="P61" s="69">
        <v>43606</v>
      </c>
      <c r="Q61" s="64" t="s">
        <v>155</v>
      </c>
      <c r="R61" s="18"/>
      <c r="S61" s="75" t="s">
        <v>398</v>
      </c>
      <c r="T61" s="18"/>
    </row>
    <row r="62" spans="1:20">
      <c r="A62" s="4">
        <v>58</v>
      </c>
      <c r="B62" s="17" t="s">
        <v>70</v>
      </c>
      <c r="C62" s="64" t="s">
        <v>477</v>
      </c>
      <c r="D62" s="65" t="s">
        <v>27</v>
      </c>
      <c r="E62" s="110" t="s">
        <v>478</v>
      </c>
      <c r="F62" s="67" t="s">
        <v>102</v>
      </c>
      <c r="G62" s="67">
        <v>32</v>
      </c>
      <c r="H62" s="67">
        <v>30</v>
      </c>
      <c r="I62" s="17">
        <f t="shared" si="0"/>
        <v>62</v>
      </c>
      <c r="J62" s="110">
        <v>8822494096</v>
      </c>
      <c r="K62" s="69"/>
      <c r="L62" s="68"/>
      <c r="M62" s="110"/>
      <c r="N62" s="110"/>
      <c r="O62" s="71"/>
      <c r="P62" s="69">
        <v>43606</v>
      </c>
      <c r="Q62" s="64" t="s">
        <v>155</v>
      </c>
      <c r="R62" s="18"/>
      <c r="S62" s="75" t="s">
        <v>398</v>
      </c>
      <c r="T62" s="18"/>
    </row>
    <row r="63" spans="1:20">
      <c r="A63" s="4">
        <v>59</v>
      </c>
      <c r="B63" s="17" t="s">
        <v>70</v>
      </c>
      <c r="C63" s="68" t="s">
        <v>300</v>
      </c>
      <c r="D63" s="70" t="s">
        <v>29</v>
      </c>
      <c r="E63" s="110">
        <v>487</v>
      </c>
      <c r="F63" s="70"/>
      <c r="G63" s="110">
        <v>15</v>
      </c>
      <c r="H63" s="110">
        <v>13</v>
      </c>
      <c r="I63" s="17">
        <f t="shared" si="0"/>
        <v>28</v>
      </c>
      <c r="J63" s="110">
        <v>9401338964</v>
      </c>
      <c r="K63" s="64" t="s">
        <v>232</v>
      </c>
      <c r="L63" s="68" t="s">
        <v>94</v>
      </c>
      <c r="M63" s="110">
        <v>9435171460</v>
      </c>
      <c r="N63" s="64" t="s">
        <v>378</v>
      </c>
      <c r="O63" s="110">
        <v>9864532256</v>
      </c>
      <c r="P63" s="69">
        <v>43607</v>
      </c>
      <c r="Q63" s="64" t="s">
        <v>168</v>
      </c>
      <c r="R63" s="18"/>
      <c r="S63" s="75" t="s">
        <v>398</v>
      </c>
      <c r="T63" s="18"/>
    </row>
    <row r="64" spans="1:20">
      <c r="A64" s="4">
        <v>60</v>
      </c>
      <c r="B64" s="17" t="s">
        <v>70</v>
      </c>
      <c r="C64" s="68" t="s">
        <v>301</v>
      </c>
      <c r="D64" s="70" t="s">
        <v>29</v>
      </c>
      <c r="E64" s="110">
        <v>499</v>
      </c>
      <c r="F64" s="70"/>
      <c r="G64" s="110">
        <v>12</v>
      </c>
      <c r="H64" s="110">
        <v>13</v>
      </c>
      <c r="I64" s="17">
        <f t="shared" si="0"/>
        <v>25</v>
      </c>
      <c r="J64" s="110">
        <v>9864673810</v>
      </c>
      <c r="K64" s="64" t="s">
        <v>232</v>
      </c>
      <c r="L64" s="68" t="s">
        <v>94</v>
      </c>
      <c r="M64" s="110">
        <v>9435171460</v>
      </c>
      <c r="N64" s="64" t="s">
        <v>378</v>
      </c>
      <c r="O64" s="110">
        <v>9864532256</v>
      </c>
      <c r="P64" s="69">
        <v>43607</v>
      </c>
      <c r="Q64" s="64" t="s">
        <v>168</v>
      </c>
      <c r="R64" s="18"/>
      <c r="S64" s="75" t="s">
        <v>398</v>
      </c>
      <c r="T64" s="18"/>
    </row>
    <row r="65" spans="1:20">
      <c r="A65" s="4">
        <v>61</v>
      </c>
      <c r="B65" s="17" t="s">
        <v>70</v>
      </c>
      <c r="C65" s="64" t="s">
        <v>302</v>
      </c>
      <c r="D65" s="65" t="s">
        <v>27</v>
      </c>
      <c r="E65" s="110" t="s">
        <v>345</v>
      </c>
      <c r="F65" s="67" t="s">
        <v>102</v>
      </c>
      <c r="G65" s="67">
        <v>7</v>
      </c>
      <c r="H65" s="67">
        <v>2</v>
      </c>
      <c r="I65" s="17">
        <f t="shared" si="0"/>
        <v>9</v>
      </c>
      <c r="J65" s="110">
        <v>9435297887</v>
      </c>
      <c r="K65" s="64" t="s">
        <v>382</v>
      </c>
      <c r="L65" s="68" t="s">
        <v>383</v>
      </c>
      <c r="M65" s="110">
        <v>7896820316</v>
      </c>
      <c r="N65" s="64" t="s">
        <v>384</v>
      </c>
      <c r="O65" s="110">
        <v>9706684198</v>
      </c>
      <c r="P65" s="69">
        <v>43607</v>
      </c>
      <c r="Q65" s="64" t="s">
        <v>168</v>
      </c>
      <c r="R65" s="83"/>
      <c r="S65" s="75" t="s">
        <v>398</v>
      </c>
      <c r="T65" s="18"/>
    </row>
    <row r="66" spans="1:20">
      <c r="A66" s="4">
        <v>62</v>
      </c>
      <c r="B66" s="17" t="s">
        <v>70</v>
      </c>
      <c r="C66" s="64" t="s">
        <v>303</v>
      </c>
      <c r="D66" s="65" t="s">
        <v>27</v>
      </c>
      <c r="E66" s="110" t="s">
        <v>346</v>
      </c>
      <c r="F66" s="67" t="s">
        <v>102</v>
      </c>
      <c r="G66" s="67">
        <v>18</v>
      </c>
      <c r="H66" s="67">
        <v>4</v>
      </c>
      <c r="I66" s="17">
        <f t="shared" si="0"/>
        <v>22</v>
      </c>
      <c r="J66" s="110">
        <v>9678266815</v>
      </c>
      <c r="K66" s="64" t="s">
        <v>232</v>
      </c>
      <c r="L66" s="68" t="s">
        <v>94</v>
      </c>
      <c r="M66" s="110">
        <v>9435171460</v>
      </c>
      <c r="N66" s="64" t="s">
        <v>385</v>
      </c>
      <c r="O66" s="110">
        <v>7399452874</v>
      </c>
      <c r="P66" s="69">
        <v>43607</v>
      </c>
      <c r="Q66" s="64" t="s">
        <v>168</v>
      </c>
      <c r="R66" s="18"/>
      <c r="S66" s="75" t="s">
        <v>398</v>
      </c>
      <c r="T66" s="18"/>
    </row>
    <row r="67" spans="1:20">
      <c r="A67" s="4">
        <v>63</v>
      </c>
      <c r="B67" s="17" t="s">
        <v>70</v>
      </c>
      <c r="C67" s="64" t="s">
        <v>304</v>
      </c>
      <c r="D67" s="65" t="s">
        <v>27</v>
      </c>
      <c r="E67" s="110" t="s">
        <v>347</v>
      </c>
      <c r="F67" s="67" t="s">
        <v>102</v>
      </c>
      <c r="G67" s="67">
        <v>2</v>
      </c>
      <c r="H67" s="67">
        <v>4</v>
      </c>
      <c r="I67" s="17">
        <f t="shared" si="0"/>
        <v>6</v>
      </c>
      <c r="J67" s="110">
        <v>0</v>
      </c>
      <c r="K67" s="64" t="s">
        <v>232</v>
      </c>
      <c r="L67" s="68" t="s">
        <v>94</v>
      </c>
      <c r="M67" s="110">
        <v>9435171460</v>
      </c>
      <c r="N67" s="64" t="s">
        <v>386</v>
      </c>
      <c r="O67" s="110">
        <v>9707067247</v>
      </c>
      <c r="P67" s="69">
        <v>43608</v>
      </c>
      <c r="Q67" s="18" t="s">
        <v>116</v>
      </c>
      <c r="R67" s="18"/>
      <c r="S67" s="75" t="s">
        <v>398</v>
      </c>
      <c r="T67" s="18"/>
    </row>
    <row r="68" spans="1:20">
      <c r="A68" s="4">
        <v>64</v>
      </c>
      <c r="B68" s="17" t="s">
        <v>70</v>
      </c>
      <c r="C68" s="68" t="s">
        <v>305</v>
      </c>
      <c r="D68" s="70" t="s">
        <v>29</v>
      </c>
      <c r="E68" s="110">
        <v>488</v>
      </c>
      <c r="F68" s="70"/>
      <c r="G68" s="110">
        <v>16</v>
      </c>
      <c r="H68" s="110">
        <v>13</v>
      </c>
      <c r="I68" s="17">
        <f t="shared" si="0"/>
        <v>29</v>
      </c>
      <c r="J68" s="110">
        <v>9531019351</v>
      </c>
      <c r="K68" s="64" t="s">
        <v>118</v>
      </c>
      <c r="L68" s="68" t="s">
        <v>119</v>
      </c>
      <c r="M68" s="110">
        <v>8822197268</v>
      </c>
      <c r="N68" s="64" t="s">
        <v>387</v>
      </c>
      <c r="O68" s="110">
        <v>9613216814</v>
      </c>
      <c r="P68" s="69">
        <v>43608</v>
      </c>
      <c r="Q68" s="18" t="s">
        <v>116</v>
      </c>
      <c r="R68" s="85"/>
      <c r="S68" s="75" t="s">
        <v>398</v>
      </c>
      <c r="T68" s="18"/>
    </row>
    <row r="69" spans="1:20">
      <c r="A69" s="4">
        <v>65</v>
      </c>
      <c r="B69" s="17" t="s">
        <v>70</v>
      </c>
      <c r="C69" s="68" t="s">
        <v>306</v>
      </c>
      <c r="D69" s="70" t="s">
        <v>29</v>
      </c>
      <c r="E69" s="110">
        <v>489</v>
      </c>
      <c r="F69" s="70"/>
      <c r="G69" s="110">
        <v>14</v>
      </c>
      <c r="H69" s="110">
        <v>18</v>
      </c>
      <c r="I69" s="17">
        <f t="shared" si="0"/>
        <v>32</v>
      </c>
      <c r="J69" s="110">
        <v>8486766464</v>
      </c>
      <c r="K69" s="64" t="s">
        <v>118</v>
      </c>
      <c r="L69" s="68" t="s">
        <v>119</v>
      </c>
      <c r="M69" s="110">
        <v>8822197268</v>
      </c>
      <c r="N69" s="64" t="s">
        <v>193</v>
      </c>
      <c r="O69" s="110">
        <v>9401556060</v>
      </c>
      <c r="P69" s="69">
        <v>43608</v>
      </c>
      <c r="Q69" s="18" t="s">
        <v>116</v>
      </c>
      <c r="R69" s="83"/>
      <c r="S69" s="75" t="s">
        <v>398</v>
      </c>
      <c r="T69" s="18"/>
    </row>
    <row r="70" spans="1:20">
      <c r="A70" s="4">
        <v>66</v>
      </c>
      <c r="B70" s="17" t="s">
        <v>70</v>
      </c>
      <c r="C70" s="64" t="s">
        <v>307</v>
      </c>
      <c r="D70" s="65" t="s">
        <v>27</v>
      </c>
      <c r="E70" s="110" t="s">
        <v>348</v>
      </c>
      <c r="F70" s="67" t="s">
        <v>102</v>
      </c>
      <c r="G70" s="67">
        <v>5</v>
      </c>
      <c r="H70" s="67">
        <v>6</v>
      </c>
      <c r="I70" s="17">
        <f t="shared" ref="I70:I95" si="1">+G70+H70</f>
        <v>11</v>
      </c>
      <c r="J70" s="110">
        <v>9707067207</v>
      </c>
      <c r="K70" s="69"/>
      <c r="L70" s="68"/>
      <c r="M70" s="110"/>
      <c r="N70" s="110"/>
      <c r="O70" s="71"/>
      <c r="P70" s="69">
        <v>43609</v>
      </c>
      <c r="Q70" s="18" t="s">
        <v>80</v>
      </c>
      <c r="R70" s="18"/>
      <c r="S70" s="75" t="s">
        <v>398</v>
      </c>
      <c r="T70" s="18"/>
    </row>
    <row r="71" spans="1:20">
      <c r="A71" s="4">
        <v>67</v>
      </c>
      <c r="B71" s="17" t="s">
        <v>70</v>
      </c>
      <c r="C71" s="64" t="s">
        <v>600</v>
      </c>
      <c r="D71" s="65" t="s">
        <v>27</v>
      </c>
      <c r="E71" s="110" t="s">
        <v>601</v>
      </c>
      <c r="F71" s="67" t="s">
        <v>102</v>
      </c>
      <c r="G71" s="67">
        <v>46</v>
      </c>
      <c r="H71" s="67">
        <v>52</v>
      </c>
      <c r="I71" s="17">
        <f t="shared" si="1"/>
        <v>98</v>
      </c>
      <c r="J71" s="110">
        <v>9401544967</v>
      </c>
      <c r="K71" s="69"/>
      <c r="L71" s="68"/>
      <c r="M71" s="110"/>
      <c r="N71" s="110"/>
      <c r="O71" s="71"/>
      <c r="P71" s="69">
        <v>43609</v>
      </c>
      <c r="Q71" s="18" t="s">
        <v>80</v>
      </c>
      <c r="R71" s="18"/>
      <c r="S71" s="75" t="s">
        <v>398</v>
      </c>
      <c r="T71" s="18"/>
    </row>
    <row r="72" spans="1:20">
      <c r="A72" s="4">
        <v>68</v>
      </c>
      <c r="B72" s="17" t="s">
        <v>70</v>
      </c>
      <c r="C72" s="68" t="s">
        <v>309</v>
      </c>
      <c r="D72" s="70" t="s">
        <v>29</v>
      </c>
      <c r="E72" s="110">
        <v>497</v>
      </c>
      <c r="F72" s="70"/>
      <c r="G72" s="110">
        <v>13</v>
      </c>
      <c r="H72" s="110">
        <v>16</v>
      </c>
      <c r="I72" s="17">
        <f t="shared" si="1"/>
        <v>29</v>
      </c>
      <c r="J72" s="110">
        <v>0</v>
      </c>
      <c r="K72" s="64" t="s">
        <v>89</v>
      </c>
      <c r="L72" s="68" t="s">
        <v>90</v>
      </c>
      <c r="M72" s="110">
        <v>9707108132</v>
      </c>
      <c r="N72" s="64" t="s">
        <v>91</v>
      </c>
      <c r="O72" s="110">
        <v>9854127433</v>
      </c>
      <c r="P72" s="69">
        <v>43609</v>
      </c>
      <c r="Q72" s="18" t="s">
        <v>80</v>
      </c>
      <c r="R72" s="18"/>
      <c r="S72" s="75" t="s">
        <v>398</v>
      </c>
      <c r="T72" s="18"/>
    </row>
    <row r="73" spans="1:20">
      <c r="A73" s="4">
        <v>69</v>
      </c>
      <c r="B73" s="17" t="s">
        <v>70</v>
      </c>
      <c r="C73" s="68" t="s">
        <v>310</v>
      </c>
      <c r="D73" s="70" t="s">
        <v>29</v>
      </c>
      <c r="E73" s="110">
        <v>500</v>
      </c>
      <c r="F73" s="70"/>
      <c r="G73" s="110">
        <v>18</v>
      </c>
      <c r="H73" s="110">
        <v>12</v>
      </c>
      <c r="I73" s="17">
        <f t="shared" si="1"/>
        <v>30</v>
      </c>
      <c r="J73" s="110">
        <v>9862876437</v>
      </c>
      <c r="K73" s="64" t="s">
        <v>179</v>
      </c>
      <c r="L73" s="68" t="s">
        <v>180</v>
      </c>
      <c r="M73" s="110">
        <v>9957626118</v>
      </c>
      <c r="N73" s="64" t="s">
        <v>388</v>
      </c>
      <c r="O73" s="17">
        <v>9401983143</v>
      </c>
      <c r="P73" s="69">
        <v>43609</v>
      </c>
      <c r="Q73" s="18" t="s">
        <v>80</v>
      </c>
      <c r="R73" s="18"/>
      <c r="S73" s="75" t="s">
        <v>398</v>
      </c>
      <c r="T73" s="18"/>
    </row>
    <row r="74" spans="1:20">
      <c r="A74" s="4">
        <v>70</v>
      </c>
      <c r="B74" s="17" t="s">
        <v>70</v>
      </c>
      <c r="C74" s="64" t="s">
        <v>481</v>
      </c>
      <c r="D74" s="65" t="s">
        <v>27</v>
      </c>
      <c r="E74" s="110" t="s">
        <v>482</v>
      </c>
      <c r="F74" s="67" t="s">
        <v>102</v>
      </c>
      <c r="G74" s="67">
        <v>23</v>
      </c>
      <c r="H74" s="67">
        <v>39</v>
      </c>
      <c r="I74" s="17">
        <f t="shared" si="1"/>
        <v>62</v>
      </c>
      <c r="J74" s="110">
        <v>9706460380</v>
      </c>
      <c r="K74" s="69"/>
      <c r="L74" s="68"/>
      <c r="M74" s="110"/>
      <c r="N74" s="110"/>
      <c r="O74" s="71"/>
      <c r="P74" s="69">
        <v>43610</v>
      </c>
      <c r="Q74" s="64" t="s">
        <v>96</v>
      </c>
      <c r="R74" s="75"/>
      <c r="S74" s="75" t="s">
        <v>398</v>
      </c>
      <c r="T74" s="18"/>
    </row>
    <row r="75" spans="1:20">
      <c r="A75" s="4">
        <v>71</v>
      </c>
      <c r="B75" s="17" t="s">
        <v>70</v>
      </c>
      <c r="C75" s="64" t="s">
        <v>312</v>
      </c>
      <c r="D75" s="65" t="s">
        <v>27</v>
      </c>
      <c r="E75" s="110" t="s">
        <v>351</v>
      </c>
      <c r="F75" s="67" t="s">
        <v>333</v>
      </c>
      <c r="G75" s="67">
        <v>13</v>
      </c>
      <c r="H75" s="67">
        <v>19</v>
      </c>
      <c r="I75" s="17">
        <f t="shared" si="1"/>
        <v>32</v>
      </c>
      <c r="J75" s="110">
        <v>0</v>
      </c>
      <c r="K75" s="69"/>
      <c r="L75" s="68"/>
      <c r="M75" s="110"/>
      <c r="N75" s="110"/>
      <c r="O75" s="71"/>
      <c r="P75" s="69">
        <v>43610</v>
      </c>
      <c r="Q75" s="64" t="s">
        <v>96</v>
      </c>
      <c r="R75" s="75"/>
      <c r="S75" s="75" t="s">
        <v>398</v>
      </c>
      <c r="T75" s="18"/>
    </row>
    <row r="76" spans="1:20">
      <c r="A76" s="4">
        <v>72</v>
      </c>
      <c r="B76" s="17" t="s">
        <v>70</v>
      </c>
      <c r="C76" s="68" t="s">
        <v>313</v>
      </c>
      <c r="D76" s="70" t="s">
        <v>29</v>
      </c>
      <c r="E76" s="110">
        <v>498</v>
      </c>
      <c r="F76" s="70"/>
      <c r="G76" s="110">
        <v>12</v>
      </c>
      <c r="H76" s="110">
        <v>10</v>
      </c>
      <c r="I76" s="17">
        <f t="shared" si="1"/>
        <v>22</v>
      </c>
      <c r="J76" s="110">
        <v>8253809017</v>
      </c>
      <c r="K76" s="64" t="s">
        <v>232</v>
      </c>
      <c r="L76" s="68" t="s">
        <v>94</v>
      </c>
      <c r="M76" s="110">
        <v>9435171460</v>
      </c>
      <c r="N76" s="64" t="s">
        <v>389</v>
      </c>
      <c r="O76" s="110">
        <v>8486741389</v>
      </c>
      <c r="P76" s="69">
        <v>43610</v>
      </c>
      <c r="Q76" s="64" t="s">
        <v>96</v>
      </c>
      <c r="R76" s="75"/>
      <c r="S76" s="75" t="s">
        <v>398</v>
      </c>
      <c r="T76" s="18"/>
    </row>
    <row r="77" spans="1:20">
      <c r="A77" s="4">
        <v>73</v>
      </c>
      <c r="B77" s="17" t="s">
        <v>70</v>
      </c>
      <c r="C77" s="68" t="s">
        <v>314</v>
      </c>
      <c r="D77" s="70" t="s">
        <v>29</v>
      </c>
      <c r="E77" s="110">
        <v>504</v>
      </c>
      <c r="F77" s="70"/>
      <c r="G77" s="110">
        <v>15</v>
      </c>
      <c r="H77" s="110">
        <v>8</v>
      </c>
      <c r="I77" s="17">
        <f t="shared" si="1"/>
        <v>23</v>
      </c>
      <c r="J77" s="110">
        <v>9401645387</v>
      </c>
      <c r="K77" s="64" t="s">
        <v>217</v>
      </c>
      <c r="L77" s="68" t="s">
        <v>218</v>
      </c>
      <c r="M77" s="110">
        <v>9401426395</v>
      </c>
      <c r="N77" s="64" t="s">
        <v>219</v>
      </c>
      <c r="O77" s="110">
        <v>9613993298</v>
      </c>
      <c r="P77" s="69">
        <v>43610</v>
      </c>
      <c r="Q77" s="64" t="s">
        <v>96</v>
      </c>
      <c r="R77" s="83"/>
      <c r="S77" s="75" t="s">
        <v>398</v>
      </c>
      <c r="T77" s="18"/>
    </row>
    <row r="78" spans="1:20">
      <c r="A78" s="4">
        <v>74</v>
      </c>
      <c r="B78" s="17" t="s">
        <v>70</v>
      </c>
      <c r="C78" s="64" t="s">
        <v>315</v>
      </c>
      <c r="D78" s="65" t="s">
        <v>27</v>
      </c>
      <c r="E78" s="110" t="s">
        <v>352</v>
      </c>
      <c r="F78" s="67" t="s">
        <v>102</v>
      </c>
      <c r="G78" s="67">
        <v>60</v>
      </c>
      <c r="H78" s="67">
        <v>58</v>
      </c>
      <c r="I78" s="17">
        <f t="shared" si="1"/>
        <v>118</v>
      </c>
      <c r="J78" s="110">
        <v>9435792085</v>
      </c>
      <c r="K78" s="64" t="s">
        <v>379</v>
      </c>
      <c r="L78" s="68" t="s">
        <v>380</v>
      </c>
      <c r="M78" s="110">
        <v>9613003020</v>
      </c>
      <c r="N78" s="64" t="s">
        <v>390</v>
      </c>
      <c r="O78" s="110">
        <v>9707258305</v>
      </c>
      <c r="P78" s="90">
        <v>43612</v>
      </c>
      <c r="Q78" s="88" t="s">
        <v>101</v>
      </c>
      <c r="R78" s="75"/>
      <c r="S78" s="75" t="s">
        <v>398</v>
      </c>
      <c r="T78" s="18"/>
    </row>
    <row r="79" spans="1:20">
      <c r="A79" s="4">
        <v>75</v>
      </c>
      <c r="B79" s="17" t="s">
        <v>70</v>
      </c>
      <c r="C79" s="68" t="s">
        <v>316</v>
      </c>
      <c r="D79" s="70" t="s">
        <v>29</v>
      </c>
      <c r="E79" s="110">
        <v>501</v>
      </c>
      <c r="F79" s="70"/>
      <c r="G79" s="110">
        <v>10</v>
      </c>
      <c r="H79" s="110">
        <v>12</v>
      </c>
      <c r="I79" s="17">
        <f t="shared" si="1"/>
        <v>22</v>
      </c>
      <c r="J79" s="110">
        <v>9612509588</v>
      </c>
      <c r="K79" s="64" t="s">
        <v>391</v>
      </c>
      <c r="L79" s="68" t="s">
        <v>392</v>
      </c>
      <c r="M79" s="110">
        <v>940152997</v>
      </c>
      <c r="N79" s="68" t="s">
        <v>191</v>
      </c>
      <c r="O79" s="110">
        <v>9435570628</v>
      </c>
      <c r="P79" s="90">
        <v>43612</v>
      </c>
      <c r="Q79" s="88" t="s">
        <v>101</v>
      </c>
      <c r="R79" s="75"/>
      <c r="S79" s="75" t="s">
        <v>398</v>
      </c>
      <c r="T79" s="18"/>
    </row>
    <row r="80" spans="1:20">
      <c r="A80" s="4">
        <v>76</v>
      </c>
      <c r="B80" s="17" t="s">
        <v>70</v>
      </c>
      <c r="C80" s="68" t="s">
        <v>317</v>
      </c>
      <c r="D80" s="70" t="s">
        <v>29</v>
      </c>
      <c r="E80" s="110">
        <v>502</v>
      </c>
      <c r="F80" s="70"/>
      <c r="G80" s="110">
        <v>10</v>
      </c>
      <c r="H80" s="110">
        <v>13</v>
      </c>
      <c r="I80" s="17">
        <f t="shared" si="1"/>
        <v>23</v>
      </c>
      <c r="J80" s="110">
        <v>9612351788</v>
      </c>
      <c r="K80" s="64" t="s">
        <v>391</v>
      </c>
      <c r="L80" s="68" t="s">
        <v>392</v>
      </c>
      <c r="M80" s="110">
        <v>940152997</v>
      </c>
      <c r="N80" s="68" t="s">
        <v>191</v>
      </c>
      <c r="O80" s="110">
        <v>9435570628</v>
      </c>
      <c r="P80" s="90">
        <v>43612</v>
      </c>
      <c r="Q80" s="88" t="s">
        <v>101</v>
      </c>
      <c r="R80" s="75"/>
      <c r="S80" s="75" t="s">
        <v>398</v>
      </c>
      <c r="T80" s="18"/>
    </row>
    <row r="81" spans="1:20">
      <c r="A81" s="4">
        <v>77</v>
      </c>
      <c r="B81" s="17" t="s">
        <v>70</v>
      </c>
      <c r="C81" s="64" t="s">
        <v>318</v>
      </c>
      <c r="D81" s="65" t="s">
        <v>27</v>
      </c>
      <c r="E81" s="110" t="s">
        <v>353</v>
      </c>
      <c r="F81" s="67" t="s">
        <v>102</v>
      </c>
      <c r="G81" s="67">
        <v>61</v>
      </c>
      <c r="H81" s="67">
        <v>53</v>
      </c>
      <c r="I81" s="17">
        <f t="shared" si="1"/>
        <v>114</v>
      </c>
      <c r="J81" s="110">
        <v>9435618761</v>
      </c>
      <c r="K81" s="64" t="s">
        <v>103</v>
      </c>
      <c r="L81" s="68" t="s">
        <v>104</v>
      </c>
      <c r="M81" s="110">
        <v>9401453005</v>
      </c>
      <c r="N81" s="64" t="s">
        <v>177</v>
      </c>
      <c r="O81" s="110">
        <v>8403874145</v>
      </c>
      <c r="P81" s="90">
        <v>43612</v>
      </c>
      <c r="Q81" s="88" t="s">
        <v>101</v>
      </c>
      <c r="R81" s="18"/>
      <c r="S81" s="75" t="s">
        <v>398</v>
      </c>
      <c r="T81" s="18"/>
    </row>
    <row r="82" spans="1:20">
      <c r="A82" s="4">
        <v>78</v>
      </c>
      <c r="B82" s="17" t="s">
        <v>70</v>
      </c>
      <c r="C82" s="68" t="s">
        <v>319</v>
      </c>
      <c r="D82" s="70" t="s">
        <v>29</v>
      </c>
      <c r="E82" s="110">
        <v>503</v>
      </c>
      <c r="F82" s="70"/>
      <c r="G82" s="110">
        <v>9</v>
      </c>
      <c r="H82" s="110">
        <v>15</v>
      </c>
      <c r="I82" s="17">
        <f t="shared" si="1"/>
        <v>24</v>
      </c>
      <c r="J82" s="110">
        <v>8414860732</v>
      </c>
      <c r="K82" s="64" t="s">
        <v>391</v>
      </c>
      <c r="L82" s="68" t="s">
        <v>392</v>
      </c>
      <c r="M82" s="110">
        <v>940152997</v>
      </c>
      <c r="N82" s="68" t="s">
        <v>393</v>
      </c>
      <c r="O82" s="110">
        <v>8258819402</v>
      </c>
      <c r="P82" s="69">
        <v>43613</v>
      </c>
      <c r="Q82" s="18" t="s">
        <v>155</v>
      </c>
      <c r="R82" s="18"/>
      <c r="S82" s="75" t="s">
        <v>398</v>
      </c>
      <c r="T82" s="18"/>
    </row>
    <row r="83" spans="1:20">
      <c r="A83" s="4">
        <v>79</v>
      </c>
      <c r="B83" s="17" t="s">
        <v>70</v>
      </c>
      <c r="C83" s="68" t="s">
        <v>320</v>
      </c>
      <c r="D83" s="70" t="s">
        <v>29</v>
      </c>
      <c r="E83" s="110">
        <v>505</v>
      </c>
      <c r="F83" s="70"/>
      <c r="G83" s="110">
        <v>15</v>
      </c>
      <c r="H83" s="110">
        <v>11</v>
      </c>
      <c r="I83" s="17">
        <f t="shared" si="1"/>
        <v>26</v>
      </c>
      <c r="J83" s="110">
        <v>8473039706</v>
      </c>
      <c r="K83" s="64" t="s">
        <v>391</v>
      </c>
      <c r="L83" s="68" t="s">
        <v>392</v>
      </c>
      <c r="M83" s="110">
        <v>940152997</v>
      </c>
      <c r="N83" s="68" t="s">
        <v>393</v>
      </c>
      <c r="O83" s="110">
        <v>8258819402</v>
      </c>
      <c r="P83" s="69">
        <v>43613</v>
      </c>
      <c r="Q83" s="18" t="s">
        <v>155</v>
      </c>
      <c r="R83" s="18"/>
      <c r="S83" s="75" t="s">
        <v>398</v>
      </c>
      <c r="T83" s="18"/>
    </row>
    <row r="84" spans="1:20">
      <c r="A84" s="4">
        <v>80</v>
      </c>
      <c r="B84" s="17" t="s">
        <v>70</v>
      </c>
      <c r="C84" s="64" t="s">
        <v>321</v>
      </c>
      <c r="D84" s="65" t="s">
        <v>27</v>
      </c>
      <c r="E84" s="110" t="s">
        <v>354</v>
      </c>
      <c r="F84" s="67" t="s">
        <v>102</v>
      </c>
      <c r="G84" s="67">
        <v>41</v>
      </c>
      <c r="H84" s="67">
        <v>44</v>
      </c>
      <c r="I84" s="17">
        <f t="shared" si="1"/>
        <v>85</v>
      </c>
      <c r="J84" s="110">
        <v>0</v>
      </c>
      <c r="K84" s="64" t="s">
        <v>93</v>
      </c>
      <c r="L84" s="68" t="s">
        <v>94</v>
      </c>
      <c r="M84" s="110">
        <v>9435171460</v>
      </c>
      <c r="N84" s="64" t="s">
        <v>202</v>
      </c>
      <c r="O84" s="110">
        <v>9864673692</v>
      </c>
      <c r="P84" s="69">
        <v>43613</v>
      </c>
      <c r="Q84" s="18" t="s">
        <v>155</v>
      </c>
      <c r="R84" s="83"/>
      <c r="S84" s="75" t="s">
        <v>398</v>
      </c>
      <c r="T84" s="18"/>
    </row>
    <row r="85" spans="1:20">
      <c r="A85" s="4">
        <v>81</v>
      </c>
      <c r="B85" s="17" t="s">
        <v>70</v>
      </c>
      <c r="C85" s="64" t="s">
        <v>322</v>
      </c>
      <c r="D85" s="65" t="s">
        <v>27</v>
      </c>
      <c r="E85" s="110" t="s">
        <v>355</v>
      </c>
      <c r="F85" s="67" t="s">
        <v>333</v>
      </c>
      <c r="G85" s="67">
        <v>49</v>
      </c>
      <c r="H85" s="67">
        <v>42</v>
      </c>
      <c r="I85" s="17">
        <f t="shared" si="1"/>
        <v>91</v>
      </c>
      <c r="J85" s="110">
        <v>9435290913</v>
      </c>
      <c r="K85" s="69"/>
      <c r="L85" s="68"/>
      <c r="M85" s="110"/>
      <c r="N85" s="110"/>
      <c r="O85" s="71"/>
      <c r="P85" s="69">
        <v>43614</v>
      </c>
      <c r="Q85" s="18" t="s">
        <v>168</v>
      </c>
      <c r="R85" s="18"/>
      <c r="S85" s="75" t="s">
        <v>398</v>
      </c>
      <c r="T85" s="18"/>
    </row>
    <row r="86" spans="1:20">
      <c r="A86" s="4">
        <v>82</v>
      </c>
      <c r="B86" s="17" t="s">
        <v>70</v>
      </c>
      <c r="C86" s="68" t="s">
        <v>323</v>
      </c>
      <c r="D86" s="70" t="s">
        <v>29</v>
      </c>
      <c r="E86" s="110">
        <v>506</v>
      </c>
      <c r="F86" s="70"/>
      <c r="G86" s="110">
        <v>17</v>
      </c>
      <c r="H86" s="110">
        <v>12</v>
      </c>
      <c r="I86" s="17">
        <f t="shared" si="1"/>
        <v>29</v>
      </c>
      <c r="J86" s="110">
        <v>9707785050</v>
      </c>
      <c r="K86" s="64" t="s">
        <v>118</v>
      </c>
      <c r="L86" s="68" t="s">
        <v>119</v>
      </c>
      <c r="M86" s="110">
        <v>8822197268</v>
      </c>
      <c r="N86" s="64" t="s">
        <v>387</v>
      </c>
      <c r="O86" s="110">
        <v>9613216814</v>
      </c>
      <c r="P86" s="69">
        <v>43614</v>
      </c>
      <c r="Q86" s="18" t="s">
        <v>168</v>
      </c>
      <c r="R86" s="18"/>
      <c r="S86" s="75" t="s">
        <v>398</v>
      </c>
      <c r="T86" s="18"/>
    </row>
    <row r="87" spans="1:20">
      <c r="A87" s="4">
        <v>83</v>
      </c>
      <c r="B87" s="17" t="s">
        <v>70</v>
      </c>
      <c r="C87" s="68" t="s">
        <v>324</v>
      </c>
      <c r="D87" s="70" t="s">
        <v>29</v>
      </c>
      <c r="E87" s="110">
        <v>507</v>
      </c>
      <c r="F87" s="70"/>
      <c r="G87" s="110">
        <v>11</v>
      </c>
      <c r="H87" s="110">
        <v>9</v>
      </c>
      <c r="I87" s="17">
        <f t="shared" si="1"/>
        <v>20</v>
      </c>
      <c r="J87" s="110">
        <v>9435471438</v>
      </c>
      <c r="K87" s="64" t="s">
        <v>103</v>
      </c>
      <c r="L87" s="68" t="s">
        <v>104</v>
      </c>
      <c r="M87" s="110">
        <v>9401453005</v>
      </c>
      <c r="N87" s="64" t="s">
        <v>177</v>
      </c>
      <c r="O87" s="110">
        <v>8403874145</v>
      </c>
      <c r="P87" s="69">
        <v>43614</v>
      </c>
      <c r="Q87" s="18" t="s">
        <v>168</v>
      </c>
      <c r="R87" s="18"/>
      <c r="S87" s="75" t="s">
        <v>398</v>
      </c>
      <c r="T87" s="18"/>
    </row>
    <row r="88" spans="1:20">
      <c r="A88" s="4">
        <v>84</v>
      </c>
      <c r="B88" s="17" t="s">
        <v>70</v>
      </c>
      <c r="C88" s="64" t="s">
        <v>325</v>
      </c>
      <c r="D88" s="65" t="s">
        <v>27</v>
      </c>
      <c r="E88" s="110" t="s">
        <v>356</v>
      </c>
      <c r="F88" s="67" t="s">
        <v>102</v>
      </c>
      <c r="G88" s="67">
        <v>8</v>
      </c>
      <c r="H88" s="67">
        <v>10</v>
      </c>
      <c r="I88" s="17">
        <f t="shared" si="1"/>
        <v>18</v>
      </c>
      <c r="J88" s="110">
        <v>0</v>
      </c>
      <c r="K88" s="64" t="s">
        <v>232</v>
      </c>
      <c r="L88" s="68" t="s">
        <v>94</v>
      </c>
      <c r="M88" s="110">
        <v>9435171460</v>
      </c>
      <c r="N88" s="64" t="s">
        <v>385</v>
      </c>
      <c r="O88" s="110">
        <v>7399452874</v>
      </c>
      <c r="P88" s="69">
        <v>43614</v>
      </c>
      <c r="Q88" s="18" t="s">
        <v>168</v>
      </c>
      <c r="R88" s="18"/>
      <c r="S88" s="75" t="s">
        <v>398</v>
      </c>
      <c r="T88" s="18"/>
    </row>
    <row r="89" spans="1:20">
      <c r="A89" s="4">
        <v>85</v>
      </c>
      <c r="B89" s="17" t="s">
        <v>70</v>
      </c>
      <c r="C89" s="64" t="s">
        <v>326</v>
      </c>
      <c r="D89" s="65" t="s">
        <v>27</v>
      </c>
      <c r="E89" s="110" t="s">
        <v>357</v>
      </c>
      <c r="F89" s="67" t="s">
        <v>102</v>
      </c>
      <c r="G89" s="67">
        <v>3</v>
      </c>
      <c r="H89" s="67">
        <v>3</v>
      </c>
      <c r="I89" s="17">
        <f t="shared" si="1"/>
        <v>6</v>
      </c>
      <c r="J89" s="110">
        <v>0</v>
      </c>
      <c r="K89" s="64" t="s">
        <v>232</v>
      </c>
      <c r="L89" s="68" t="s">
        <v>94</v>
      </c>
      <c r="M89" s="110">
        <v>9435171460</v>
      </c>
      <c r="N89" s="64" t="s">
        <v>385</v>
      </c>
      <c r="O89" s="110">
        <v>7399452874</v>
      </c>
      <c r="P89" s="69">
        <v>43615</v>
      </c>
      <c r="Q89" s="18" t="s">
        <v>116</v>
      </c>
      <c r="R89" s="18"/>
      <c r="S89" s="75" t="s">
        <v>398</v>
      </c>
      <c r="T89" s="18"/>
    </row>
    <row r="90" spans="1:20">
      <c r="A90" s="4">
        <v>86</v>
      </c>
      <c r="B90" s="17" t="s">
        <v>70</v>
      </c>
      <c r="C90" s="64" t="s">
        <v>327</v>
      </c>
      <c r="D90" s="65" t="s">
        <v>27</v>
      </c>
      <c r="E90" s="110" t="s">
        <v>358</v>
      </c>
      <c r="F90" s="67" t="s">
        <v>102</v>
      </c>
      <c r="G90" s="67">
        <v>20</v>
      </c>
      <c r="H90" s="67">
        <v>38</v>
      </c>
      <c r="I90" s="17">
        <f t="shared" si="1"/>
        <v>58</v>
      </c>
      <c r="J90" s="110">
        <v>0</v>
      </c>
      <c r="K90" s="64" t="s">
        <v>232</v>
      </c>
      <c r="L90" s="68" t="s">
        <v>94</v>
      </c>
      <c r="M90" s="110">
        <v>9435171460</v>
      </c>
      <c r="N90" s="64" t="s">
        <v>385</v>
      </c>
      <c r="O90" s="110">
        <v>7399452874</v>
      </c>
      <c r="P90" s="69">
        <v>43615</v>
      </c>
      <c r="Q90" s="18" t="s">
        <v>116</v>
      </c>
      <c r="R90" s="18"/>
      <c r="S90" s="75" t="s">
        <v>398</v>
      </c>
      <c r="T90" s="18"/>
    </row>
    <row r="91" spans="1:20">
      <c r="A91" s="4">
        <v>87</v>
      </c>
      <c r="B91" s="17" t="s">
        <v>70</v>
      </c>
      <c r="C91" s="68" t="s">
        <v>328</v>
      </c>
      <c r="D91" s="70" t="s">
        <v>29</v>
      </c>
      <c r="E91" s="110">
        <v>444</v>
      </c>
      <c r="F91" s="70"/>
      <c r="G91" s="110">
        <v>11</v>
      </c>
      <c r="H91" s="110">
        <v>9</v>
      </c>
      <c r="I91" s="17">
        <f t="shared" si="1"/>
        <v>20</v>
      </c>
      <c r="J91" s="110">
        <v>9401944492</v>
      </c>
      <c r="K91" s="64" t="s">
        <v>394</v>
      </c>
      <c r="L91" s="68" t="s">
        <v>395</v>
      </c>
      <c r="M91" s="110">
        <v>9954141208</v>
      </c>
      <c r="N91" s="64" t="s">
        <v>396</v>
      </c>
      <c r="O91" s="110">
        <v>8876320398</v>
      </c>
      <c r="P91" s="69">
        <v>43615</v>
      </c>
      <c r="Q91" s="18" t="s">
        <v>116</v>
      </c>
      <c r="R91" s="18"/>
      <c r="S91" s="75" t="s">
        <v>398</v>
      </c>
      <c r="T91" s="18"/>
    </row>
    <row r="92" spans="1:20">
      <c r="A92" s="4">
        <v>88</v>
      </c>
      <c r="B92" s="17" t="s">
        <v>70</v>
      </c>
      <c r="C92" s="68" t="s">
        <v>329</v>
      </c>
      <c r="D92" s="70" t="s">
        <v>29</v>
      </c>
      <c r="E92" s="110">
        <v>219</v>
      </c>
      <c r="F92" s="70"/>
      <c r="G92" s="110">
        <v>15</v>
      </c>
      <c r="H92" s="110">
        <v>12</v>
      </c>
      <c r="I92" s="17">
        <f t="shared" si="1"/>
        <v>27</v>
      </c>
      <c r="J92" s="110">
        <v>9954268593</v>
      </c>
      <c r="K92" s="64" t="s">
        <v>394</v>
      </c>
      <c r="L92" s="68" t="s">
        <v>395</v>
      </c>
      <c r="M92" s="110">
        <v>9954141208</v>
      </c>
      <c r="N92" s="64" t="s">
        <v>397</v>
      </c>
      <c r="O92" s="110">
        <v>8876482918</v>
      </c>
      <c r="P92" s="69">
        <v>43615</v>
      </c>
      <c r="Q92" s="18" t="s">
        <v>116</v>
      </c>
      <c r="R92" s="78"/>
      <c r="S92" s="75" t="s">
        <v>398</v>
      </c>
      <c r="T92" s="18"/>
    </row>
    <row r="93" spans="1:20">
      <c r="A93" s="4">
        <v>89</v>
      </c>
      <c r="B93" s="17" t="s">
        <v>70</v>
      </c>
      <c r="C93" s="68" t="s">
        <v>330</v>
      </c>
      <c r="D93" s="70" t="s">
        <v>29</v>
      </c>
      <c r="E93" s="110">
        <v>362</v>
      </c>
      <c r="F93" s="70"/>
      <c r="G93" s="110">
        <v>11</v>
      </c>
      <c r="H93" s="110">
        <v>10</v>
      </c>
      <c r="I93" s="17">
        <f t="shared" si="1"/>
        <v>21</v>
      </c>
      <c r="J93" s="110">
        <v>9435148856</v>
      </c>
      <c r="K93" s="64" t="s">
        <v>394</v>
      </c>
      <c r="L93" s="68" t="s">
        <v>395</v>
      </c>
      <c r="M93" s="110">
        <v>9954141208</v>
      </c>
      <c r="N93" s="64" t="s">
        <v>396</v>
      </c>
      <c r="O93" s="110">
        <v>8876320398</v>
      </c>
      <c r="P93" s="69">
        <v>43615</v>
      </c>
      <c r="Q93" s="18" t="s">
        <v>116</v>
      </c>
      <c r="R93" s="75"/>
      <c r="S93" s="75" t="s">
        <v>398</v>
      </c>
      <c r="T93" s="18"/>
    </row>
    <row r="94" spans="1:20">
      <c r="A94" s="4">
        <v>90</v>
      </c>
      <c r="B94" s="17" t="s">
        <v>70</v>
      </c>
      <c r="C94" s="64" t="s">
        <v>311</v>
      </c>
      <c r="D94" s="65" t="s">
        <v>27</v>
      </c>
      <c r="E94" s="110" t="s">
        <v>350</v>
      </c>
      <c r="F94" s="67" t="s">
        <v>102</v>
      </c>
      <c r="G94" s="67">
        <v>14</v>
      </c>
      <c r="H94" s="67">
        <v>14</v>
      </c>
      <c r="I94" s="17">
        <f t="shared" si="1"/>
        <v>28</v>
      </c>
      <c r="J94" s="110">
        <v>0</v>
      </c>
      <c r="K94" s="64" t="s">
        <v>184</v>
      </c>
      <c r="L94" s="68" t="s">
        <v>185</v>
      </c>
      <c r="M94" s="110">
        <v>8486813562</v>
      </c>
      <c r="N94" s="64" t="s">
        <v>186</v>
      </c>
      <c r="O94" s="110">
        <v>9707427529</v>
      </c>
      <c r="P94" s="69">
        <v>43615</v>
      </c>
      <c r="Q94" s="18" t="s">
        <v>116</v>
      </c>
      <c r="R94" s="86"/>
      <c r="S94" s="75" t="s">
        <v>398</v>
      </c>
      <c r="T94" s="18"/>
    </row>
    <row r="95" spans="1:20">
      <c r="A95" s="4">
        <v>91</v>
      </c>
      <c r="B95" s="17" t="s">
        <v>70</v>
      </c>
      <c r="C95" s="68" t="s">
        <v>194</v>
      </c>
      <c r="D95" s="18" t="s">
        <v>29</v>
      </c>
      <c r="E95" s="110">
        <v>276</v>
      </c>
      <c r="F95" s="18"/>
      <c r="G95" s="110">
        <v>16</v>
      </c>
      <c r="H95" s="110">
        <v>9</v>
      </c>
      <c r="I95" s="17">
        <f t="shared" si="1"/>
        <v>25</v>
      </c>
      <c r="J95" s="110">
        <v>9401238606</v>
      </c>
      <c r="K95" s="64" t="s">
        <v>77</v>
      </c>
      <c r="L95" s="64" t="s">
        <v>78</v>
      </c>
      <c r="M95" s="64">
        <v>9401965006</v>
      </c>
      <c r="N95" s="64" t="s">
        <v>139</v>
      </c>
      <c r="O95" s="110">
        <v>8822360345</v>
      </c>
      <c r="P95" s="69">
        <v>43616</v>
      </c>
      <c r="Q95" s="18" t="s">
        <v>80</v>
      </c>
      <c r="R95" s="75"/>
      <c r="S95" s="75" t="s">
        <v>398</v>
      </c>
      <c r="T95" s="18"/>
    </row>
    <row r="96" spans="1:20">
      <c r="A96" s="4">
        <v>92</v>
      </c>
      <c r="B96" s="17" t="s">
        <v>70</v>
      </c>
      <c r="C96" s="18" t="s">
        <v>518</v>
      </c>
      <c r="D96" s="18" t="s">
        <v>29</v>
      </c>
      <c r="E96" s="19">
        <v>418</v>
      </c>
      <c r="F96" s="18"/>
      <c r="G96" s="19">
        <v>14</v>
      </c>
      <c r="H96" s="19">
        <v>8</v>
      </c>
      <c r="I96" s="17">
        <v>22</v>
      </c>
      <c r="J96" s="18">
        <v>9508841337</v>
      </c>
      <c r="K96" s="18" t="s">
        <v>232</v>
      </c>
      <c r="L96" s="18" t="s">
        <v>94</v>
      </c>
      <c r="M96" s="18">
        <v>9435171460</v>
      </c>
      <c r="N96" s="18"/>
      <c r="O96" s="18"/>
      <c r="P96" s="69">
        <v>43616</v>
      </c>
      <c r="Q96" s="18" t="s">
        <v>80</v>
      </c>
      <c r="R96" s="18"/>
      <c r="S96" s="75" t="s">
        <v>398</v>
      </c>
      <c r="T96" s="18"/>
    </row>
    <row r="97" spans="1:20" ht="33">
      <c r="A97" s="4">
        <v>93</v>
      </c>
      <c r="B97" s="17" t="s">
        <v>70</v>
      </c>
      <c r="C97" s="18" t="s">
        <v>519</v>
      </c>
      <c r="D97" s="18" t="s">
        <v>27</v>
      </c>
      <c r="E97" s="19" t="s">
        <v>520</v>
      </c>
      <c r="F97" s="18" t="s">
        <v>102</v>
      </c>
      <c r="G97" s="19">
        <v>35</v>
      </c>
      <c r="H97" s="19">
        <v>25</v>
      </c>
      <c r="I97" s="17">
        <v>60</v>
      </c>
      <c r="J97" s="18">
        <v>0</v>
      </c>
      <c r="K97" s="18" t="s">
        <v>225</v>
      </c>
      <c r="L97" s="18" t="s">
        <v>226</v>
      </c>
      <c r="M97" s="18">
        <v>8876498126</v>
      </c>
      <c r="N97" s="18"/>
      <c r="O97" s="18"/>
      <c r="P97" s="69">
        <v>43616</v>
      </c>
      <c r="Q97" s="18" t="s">
        <v>80</v>
      </c>
      <c r="R97" s="18"/>
      <c r="S97" s="75" t="s">
        <v>398</v>
      </c>
      <c r="T97" s="18"/>
    </row>
    <row r="98" spans="1:20" ht="33">
      <c r="A98" s="4">
        <v>94</v>
      </c>
      <c r="B98" s="17" t="s">
        <v>70</v>
      </c>
      <c r="C98" s="18" t="s">
        <v>521</v>
      </c>
      <c r="D98" s="18" t="s">
        <v>27</v>
      </c>
      <c r="E98" s="19" t="s">
        <v>522</v>
      </c>
      <c r="F98" s="18" t="s">
        <v>102</v>
      </c>
      <c r="G98" s="19">
        <v>40</v>
      </c>
      <c r="H98" s="19">
        <v>57</v>
      </c>
      <c r="I98" s="17">
        <v>97</v>
      </c>
      <c r="J98" s="18">
        <v>0</v>
      </c>
      <c r="K98" s="18" t="s">
        <v>77</v>
      </c>
      <c r="L98" s="18" t="s">
        <v>78</v>
      </c>
      <c r="M98" s="18">
        <v>9401965006</v>
      </c>
      <c r="N98" s="18" t="s">
        <v>98</v>
      </c>
      <c r="O98" s="18">
        <v>8794482328</v>
      </c>
      <c r="P98" s="69">
        <v>43616</v>
      </c>
      <c r="Q98" s="18" t="s">
        <v>80</v>
      </c>
      <c r="R98" s="18"/>
      <c r="S98" s="75" t="s">
        <v>398</v>
      </c>
      <c r="T98" s="18"/>
    </row>
    <row r="99" spans="1:20" ht="33">
      <c r="A99" s="4">
        <v>95</v>
      </c>
      <c r="B99" s="17" t="s">
        <v>70</v>
      </c>
      <c r="C99" s="18" t="s">
        <v>523</v>
      </c>
      <c r="D99" s="18" t="s">
        <v>27</v>
      </c>
      <c r="E99" s="19" t="s">
        <v>524</v>
      </c>
      <c r="F99" s="18" t="s">
        <v>102</v>
      </c>
      <c r="G99" s="19">
        <v>50</v>
      </c>
      <c r="H99" s="19">
        <v>54</v>
      </c>
      <c r="I99" s="17">
        <v>104</v>
      </c>
      <c r="J99" s="18">
        <v>0</v>
      </c>
      <c r="K99" s="18" t="s">
        <v>113</v>
      </c>
      <c r="L99" s="18" t="s">
        <v>114</v>
      </c>
      <c r="M99" s="18">
        <v>9707618153</v>
      </c>
      <c r="N99" s="18" t="s">
        <v>364</v>
      </c>
      <c r="O99" s="18">
        <v>9707083693</v>
      </c>
      <c r="P99" s="69">
        <v>43616</v>
      </c>
      <c r="Q99" s="18" t="s">
        <v>80</v>
      </c>
      <c r="R99" s="18"/>
      <c r="S99" s="75" t="s">
        <v>398</v>
      </c>
      <c r="T99" s="18"/>
    </row>
    <row r="100" spans="1:20">
      <c r="A100" s="4">
        <v>96</v>
      </c>
      <c r="B100" s="17"/>
      <c r="C100" s="18"/>
      <c r="D100" s="18"/>
      <c r="E100" s="19"/>
      <c r="F100" s="18"/>
      <c r="G100" s="19"/>
      <c r="H100" s="19"/>
      <c r="I100" s="17">
        <f t="shared" ref="I100:I134" si="2">+G100+H100</f>
        <v>0</v>
      </c>
      <c r="J100" s="18"/>
      <c r="K100" s="18"/>
      <c r="L100" s="18"/>
      <c r="M100" s="18"/>
      <c r="N100" s="18"/>
      <c r="O100" s="77"/>
      <c r="P100" s="108"/>
      <c r="Q100" s="77"/>
      <c r="R100" s="18"/>
      <c r="S100" s="18"/>
      <c r="T100" s="18"/>
    </row>
    <row r="101" spans="1:20">
      <c r="A101" s="4">
        <v>97</v>
      </c>
      <c r="B101" s="17"/>
      <c r="C101" s="18"/>
      <c r="D101" s="18"/>
      <c r="E101" s="19"/>
      <c r="F101" s="18"/>
      <c r="G101" s="19"/>
      <c r="H101" s="19"/>
      <c r="I101" s="17">
        <f t="shared" si="2"/>
        <v>0</v>
      </c>
      <c r="J101" s="18"/>
      <c r="K101" s="18"/>
      <c r="L101" s="18"/>
      <c r="M101" s="18"/>
      <c r="N101" s="18"/>
      <c r="O101" s="18"/>
      <c r="P101" s="25"/>
      <c r="Q101" s="18"/>
      <c r="R101" s="18"/>
      <c r="S101" s="18"/>
      <c r="T101" s="18"/>
    </row>
    <row r="102" spans="1:20">
      <c r="A102" s="4">
        <v>98</v>
      </c>
      <c r="B102" s="17"/>
      <c r="C102" s="18"/>
      <c r="D102" s="18"/>
      <c r="E102" s="19"/>
      <c r="F102" s="18"/>
      <c r="G102" s="19"/>
      <c r="H102" s="19"/>
      <c r="I102" s="17">
        <f t="shared" si="2"/>
        <v>0</v>
      </c>
      <c r="J102" s="18"/>
      <c r="K102" s="18"/>
      <c r="L102" s="18"/>
      <c r="M102" s="18"/>
      <c r="N102" s="18"/>
      <c r="O102" s="18"/>
      <c r="P102" s="25"/>
      <c r="Q102" s="18"/>
      <c r="R102" s="18"/>
      <c r="S102" s="18"/>
      <c r="T102" s="18"/>
    </row>
    <row r="103" spans="1:20">
      <c r="A103" s="4">
        <v>99</v>
      </c>
      <c r="B103" s="17"/>
      <c r="C103" s="18"/>
      <c r="D103" s="18"/>
      <c r="E103" s="19"/>
      <c r="F103" s="18"/>
      <c r="G103" s="19"/>
      <c r="H103" s="19"/>
      <c r="I103" s="17">
        <f t="shared" si="2"/>
        <v>0</v>
      </c>
      <c r="J103" s="18"/>
      <c r="K103" s="18"/>
      <c r="L103" s="18"/>
      <c r="M103" s="18"/>
      <c r="N103" s="18"/>
      <c r="O103" s="18"/>
      <c r="P103" s="25"/>
      <c r="Q103" s="18"/>
      <c r="R103" s="18"/>
      <c r="S103" s="18"/>
      <c r="T103" s="18"/>
    </row>
    <row r="104" spans="1:20">
      <c r="A104" s="4">
        <v>100</v>
      </c>
      <c r="B104" s="17"/>
      <c r="C104" s="18"/>
      <c r="D104" s="18"/>
      <c r="E104" s="19"/>
      <c r="F104" s="18"/>
      <c r="G104" s="19"/>
      <c r="H104" s="19"/>
      <c r="I104" s="17">
        <f t="shared" si="2"/>
        <v>0</v>
      </c>
      <c r="J104" s="18"/>
      <c r="K104" s="18"/>
      <c r="L104" s="18"/>
      <c r="M104" s="18"/>
      <c r="N104" s="18"/>
      <c r="O104" s="18"/>
      <c r="P104" s="25"/>
      <c r="Q104" s="18"/>
      <c r="R104" s="18"/>
      <c r="S104" s="18"/>
      <c r="T104" s="18"/>
    </row>
    <row r="105" spans="1:20">
      <c r="A105" s="4">
        <v>101</v>
      </c>
      <c r="B105" s="17"/>
      <c r="C105" s="18"/>
      <c r="D105" s="18"/>
      <c r="E105" s="19"/>
      <c r="F105" s="18"/>
      <c r="G105" s="19"/>
      <c r="H105" s="19"/>
      <c r="I105" s="17">
        <f t="shared" si="2"/>
        <v>0</v>
      </c>
      <c r="J105" s="18"/>
      <c r="K105" s="18"/>
      <c r="L105" s="18"/>
      <c r="M105" s="18"/>
      <c r="N105" s="18"/>
      <c r="O105" s="18"/>
      <c r="P105" s="25"/>
      <c r="Q105" s="18"/>
      <c r="R105" s="18"/>
      <c r="S105" s="18"/>
      <c r="T105" s="18"/>
    </row>
    <row r="106" spans="1:20">
      <c r="A106" s="4">
        <v>102</v>
      </c>
      <c r="B106" s="17"/>
      <c r="C106" s="18"/>
      <c r="D106" s="18"/>
      <c r="E106" s="19"/>
      <c r="F106" s="18"/>
      <c r="G106" s="19"/>
      <c r="H106" s="19"/>
      <c r="I106" s="17">
        <f t="shared" si="2"/>
        <v>0</v>
      </c>
      <c r="J106" s="18"/>
      <c r="K106" s="18"/>
      <c r="L106" s="18"/>
      <c r="M106" s="18"/>
      <c r="N106" s="18"/>
      <c r="O106" s="18"/>
      <c r="P106" s="25"/>
      <c r="Q106" s="18"/>
      <c r="R106" s="18"/>
      <c r="S106" s="18"/>
      <c r="T106" s="18"/>
    </row>
    <row r="107" spans="1:20">
      <c r="A107" s="4">
        <v>103</v>
      </c>
      <c r="B107" s="17"/>
      <c r="C107" s="18"/>
      <c r="D107" s="18"/>
      <c r="E107" s="19"/>
      <c r="F107" s="18"/>
      <c r="G107" s="19"/>
      <c r="H107" s="19"/>
      <c r="I107" s="17">
        <f t="shared" si="2"/>
        <v>0</v>
      </c>
      <c r="J107" s="18"/>
      <c r="K107" s="18"/>
      <c r="L107" s="18"/>
      <c r="M107" s="18"/>
      <c r="N107" s="18"/>
      <c r="O107" s="18"/>
      <c r="P107" s="25"/>
      <c r="Q107" s="18"/>
      <c r="R107" s="18"/>
      <c r="S107" s="18"/>
      <c r="T107" s="18"/>
    </row>
    <row r="108" spans="1:20">
      <c r="A108" s="4">
        <v>104</v>
      </c>
      <c r="B108" s="17"/>
      <c r="C108" s="18"/>
      <c r="D108" s="18"/>
      <c r="E108" s="19"/>
      <c r="F108" s="18"/>
      <c r="G108" s="19"/>
      <c r="H108" s="19"/>
      <c r="I108" s="17">
        <f t="shared" si="2"/>
        <v>0</v>
      </c>
      <c r="J108" s="18"/>
      <c r="K108" s="18"/>
      <c r="L108" s="18"/>
      <c r="M108" s="18"/>
      <c r="N108" s="18"/>
      <c r="O108" s="18"/>
      <c r="P108" s="25"/>
      <c r="Q108" s="18"/>
      <c r="R108" s="18"/>
      <c r="S108" s="18"/>
      <c r="T108" s="18"/>
    </row>
    <row r="109" spans="1:20">
      <c r="A109" s="4">
        <v>105</v>
      </c>
      <c r="B109" s="17"/>
      <c r="C109" s="18"/>
      <c r="D109" s="18"/>
      <c r="E109" s="19"/>
      <c r="F109" s="18"/>
      <c r="G109" s="19"/>
      <c r="H109" s="19"/>
      <c r="I109" s="17">
        <f t="shared" si="2"/>
        <v>0</v>
      </c>
      <c r="J109" s="18"/>
      <c r="K109" s="18"/>
      <c r="L109" s="18"/>
      <c r="M109" s="18"/>
      <c r="N109" s="18"/>
      <c r="O109" s="18"/>
      <c r="P109" s="25"/>
      <c r="Q109" s="18"/>
      <c r="R109" s="18"/>
      <c r="S109" s="18"/>
      <c r="T109" s="18"/>
    </row>
    <row r="110" spans="1:20">
      <c r="A110" s="4">
        <v>106</v>
      </c>
      <c r="B110" s="17"/>
      <c r="C110" s="18"/>
      <c r="D110" s="18"/>
      <c r="E110" s="19"/>
      <c r="F110" s="18"/>
      <c r="G110" s="19"/>
      <c r="H110" s="19"/>
      <c r="I110" s="17">
        <f t="shared" si="2"/>
        <v>0</v>
      </c>
      <c r="J110" s="18"/>
      <c r="K110" s="18"/>
      <c r="L110" s="18"/>
      <c r="M110" s="18"/>
      <c r="N110" s="18"/>
      <c r="O110" s="18"/>
      <c r="P110" s="25"/>
      <c r="Q110" s="18"/>
      <c r="R110" s="18"/>
      <c r="S110" s="18"/>
      <c r="T110" s="18"/>
    </row>
    <row r="111" spans="1:20">
      <c r="A111" s="4">
        <v>107</v>
      </c>
      <c r="B111" s="17"/>
      <c r="C111" s="18"/>
      <c r="D111" s="18"/>
      <c r="E111" s="19"/>
      <c r="F111" s="18"/>
      <c r="G111" s="19"/>
      <c r="H111" s="19"/>
      <c r="I111" s="17">
        <f t="shared" si="2"/>
        <v>0</v>
      </c>
      <c r="J111" s="18"/>
      <c r="K111" s="18"/>
      <c r="L111" s="18"/>
      <c r="M111" s="18"/>
      <c r="N111" s="18"/>
      <c r="O111" s="18"/>
      <c r="P111" s="25"/>
      <c r="Q111" s="18"/>
      <c r="R111" s="18"/>
      <c r="S111" s="18"/>
      <c r="T111" s="18"/>
    </row>
    <row r="112" spans="1:20">
      <c r="A112" s="4">
        <v>108</v>
      </c>
      <c r="B112" s="17"/>
      <c r="C112" s="18"/>
      <c r="D112" s="18"/>
      <c r="E112" s="19"/>
      <c r="F112" s="18"/>
      <c r="G112" s="19"/>
      <c r="H112" s="19"/>
      <c r="I112" s="17">
        <f t="shared" si="2"/>
        <v>0</v>
      </c>
      <c r="J112" s="18"/>
      <c r="K112" s="18"/>
      <c r="L112" s="18"/>
      <c r="M112" s="18"/>
      <c r="N112" s="18"/>
      <c r="O112" s="18"/>
      <c r="P112" s="25"/>
      <c r="Q112" s="18"/>
      <c r="R112" s="18"/>
      <c r="S112" s="18"/>
      <c r="T112" s="18"/>
    </row>
    <row r="113" spans="1:20">
      <c r="A113" s="4">
        <v>109</v>
      </c>
      <c r="B113" s="17"/>
      <c r="C113" s="18"/>
      <c r="D113" s="18"/>
      <c r="E113" s="19"/>
      <c r="F113" s="18"/>
      <c r="G113" s="19"/>
      <c r="H113" s="19"/>
      <c r="I113" s="17">
        <f t="shared" si="2"/>
        <v>0</v>
      </c>
      <c r="J113" s="18"/>
      <c r="K113" s="18"/>
      <c r="L113" s="18"/>
      <c r="M113" s="18"/>
      <c r="N113" s="18"/>
      <c r="O113" s="18"/>
      <c r="P113" s="25"/>
      <c r="Q113" s="18"/>
      <c r="R113" s="18"/>
      <c r="S113" s="18"/>
      <c r="T113" s="18"/>
    </row>
    <row r="114" spans="1:20">
      <c r="A114" s="4">
        <v>110</v>
      </c>
      <c r="B114" s="17"/>
      <c r="C114" s="18"/>
      <c r="D114" s="18"/>
      <c r="E114" s="19"/>
      <c r="F114" s="18"/>
      <c r="G114" s="19"/>
      <c r="H114" s="19"/>
      <c r="I114" s="17">
        <f t="shared" si="2"/>
        <v>0</v>
      </c>
      <c r="J114" s="18"/>
      <c r="K114" s="18"/>
      <c r="L114" s="18"/>
      <c r="M114" s="18"/>
      <c r="N114" s="18"/>
      <c r="O114" s="18"/>
      <c r="P114" s="25"/>
      <c r="Q114" s="18"/>
      <c r="R114" s="18"/>
      <c r="S114" s="18"/>
      <c r="T114" s="18"/>
    </row>
    <row r="115" spans="1:20">
      <c r="A115" s="4">
        <v>111</v>
      </c>
      <c r="B115" s="17"/>
      <c r="C115" s="18"/>
      <c r="D115" s="18"/>
      <c r="E115" s="19"/>
      <c r="F115" s="18"/>
      <c r="G115" s="19"/>
      <c r="H115" s="19"/>
      <c r="I115" s="17">
        <f t="shared" si="2"/>
        <v>0</v>
      </c>
      <c r="J115" s="18"/>
      <c r="K115" s="18"/>
      <c r="L115" s="18"/>
      <c r="M115" s="18"/>
      <c r="N115" s="18"/>
      <c r="O115" s="18"/>
      <c r="P115" s="25"/>
      <c r="Q115" s="18"/>
      <c r="R115" s="18"/>
      <c r="S115" s="18"/>
      <c r="T115" s="18"/>
    </row>
    <row r="116" spans="1:20">
      <c r="A116" s="4">
        <v>112</v>
      </c>
      <c r="B116" s="17"/>
      <c r="C116" s="18"/>
      <c r="D116" s="18"/>
      <c r="E116" s="19"/>
      <c r="F116" s="18"/>
      <c r="G116" s="19"/>
      <c r="H116" s="19"/>
      <c r="I116" s="17">
        <f t="shared" si="2"/>
        <v>0</v>
      </c>
      <c r="J116" s="18"/>
      <c r="K116" s="18"/>
      <c r="L116" s="18"/>
      <c r="M116" s="18"/>
      <c r="N116" s="18"/>
      <c r="O116" s="18"/>
      <c r="P116" s="25"/>
      <c r="Q116" s="18"/>
      <c r="R116" s="18"/>
      <c r="S116" s="18"/>
      <c r="T116" s="18"/>
    </row>
    <row r="117" spans="1:20">
      <c r="A117" s="4">
        <v>113</v>
      </c>
      <c r="B117" s="17"/>
      <c r="C117" s="18"/>
      <c r="D117" s="18"/>
      <c r="E117" s="19"/>
      <c r="F117" s="18"/>
      <c r="G117" s="19"/>
      <c r="H117" s="19"/>
      <c r="I117" s="17">
        <f t="shared" si="2"/>
        <v>0</v>
      </c>
      <c r="J117" s="18"/>
      <c r="K117" s="18"/>
      <c r="L117" s="18"/>
      <c r="M117" s="18"/>
      <c r="N117" s="18"/>
      <c r="O117" s="18"/>
      <c r="P117" s="25"/>
      <c r="Q117" s="18"/>
      <c r="R117" s="18"/>
      <c r="S117" s="18"/>
      <c r="T117" s="18"/>
    </row>
    <row r="118" spans="1:20">
      <c r="A118" s="4">
        <v>114</v>
      </c>
      <c r="B118" s="17"/>
      <c r="C118" s="18"/>
      <c r="D118" s="18"/>
      <c r="E118" s="19"/>
      <c r="F118" s="18"/>
      <c r="G118" s="19"/>
      <c r="H118" s="19"/>
      <c r="I118" s="17">
        <f t="shared" si="2"/>
        <v>0</v>
      </c>
      <c r="J118" s="18"/>
      <c r="K118" s="18"/>
      <c r="L118" s="18"/>
      <c r="M118" s="18"/>
      <c r="N118" s="18"/>
      <c r="O118" s="18"/>
      <c r="P118" s="25"/>
      <c r="Q118" s="18"/>
      <c r="R118" s="18"/>
      <c r="S118" s="18"/>
      <c r="T118" s="18"/>
    </row>
    <row r="119" spans="1:20">
      <c r="A119" s="4">
        <v>115</v>
      </c>
      <c r="B119" s="17"/>
      <c r="C119" s="18"/>
      <c r="D119" s="18"/>
      <c r="E119" s="19"/>
      <c r="F119" s="18"/>
      <c r="G119" s="19"/>
      <c r="H119" s="19"/>
      <c r="I119" s="17">
        <f t="shared" si="2"/>
        <v>0</v>
      </c>
      <c r="J119" s="18"/>
      <c r="K119" s="18"/>
      <c r="L119" s="18"/>
      <c r="M119" s="18"/>
      <c r="N119" s="18"/>
      <c r="O119" s="18"/>
      <c r="P119" s="25"/>
      <c r="Q119" s="18"/>
      <c r="R119" s="18"/>
      <c r="S119" s="18"/>
      <c r="T119" s="18"/>
    </row>
    <row r="120" spans="1:20">
      <c r="A120" s="4">
        <v>116</v>
      </c>
      <c r="B120" s="17"/>
      <c r="C120" s="18"/>
      <c r="D120" s="18"/>
      <c r="E120" s="19"/>
      <c r="F120" s="18"/>
      <c r="G120" s="19"/>
      <c r="H120" s="19"/>
      <c r="I120" s="17">
        <f t="shared" si="2"/>
        <v>0</v>
      </c>
      <c r="J120" s="18"/>
      <c r="K120" s="18"/>
      <c r="L120" s="18"/>
      <c r="M120" s="18"/>
      <c r="N120" s="18"/>
      <c r="O120" s="18"/>
      <c r="P120" s="25"/>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5"/>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5"/>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5"/>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5"/>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5"/>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5"/>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5"/>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5"/>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5"/>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5"/>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5"/>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5"/>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5"/>
      <c r="Q133" s="18"/>
      <c r="R133" s="18"/>
      <c r="S133" s="18"/>
      <c r="T133" s="18"/>
    </row>
    <row r="134" spans="1:20">
      <c r="A134" s="4">
        <v>130</v>
      </c>
      <c r="B134" s="17"/>
      <c r="C134" s="18"/>
      <c r="D134" s="18"/>
      <c r="E134" s="19"/>
      <c r="F134" s="18"/>
      <c r="G134" s="19"/>
      <c r="H134" s="19"/>
      <c r="I134" s="17">
        <f t="shared" si="2"/>
        <v>0</v>
      </c>
      <c r="J134" s="18"/>
      <c r="K134" s="18"/>
      <c r="L134" s="18"/>
      <c r="M134" s="18"/>
      <c r="N134" s="18"/>
      <c r="O134" s="18"/>
      <c r="P134" s="25"/>
      <c r="Q134" s="18"/>
      <c r="R134" s="18"/>
      <c r="S134" s="18"/>
      <c r="T134" s="18"/>
    </row>
    <row r="135" spans="1:20">
      <c r="A135" s="4">
        <v>131</v>
      </c>
      <c r="B135" s="17"/>
      <c r="C135" s="18"/>
      <c r="D135" s="18"/>
      <c r="E135" s="19"/>
      <c r="F135" s="18"/>
      <c r="G135" s="19"/>
      <c r="H135" s="19"/>
      <c r="I135" s="17">
        <f t="shared" ref="I135:I164" si="3">+G135+H135</f>
        <v>0</v>
      </c>
      <c r="J135" s="18"/>
      <c r="K135" s="18"/>
      <c r="L135" s="18"/>
      <c r="M135" s="18"/>
      <c r="N135" s="18"/>
      <c r="O135" s="18"/>
      <c r="P135" s="25"/>
      <c r="Q135" s="18"/>
      <c r="R135" s="18"/>
      <c r="S135" s="18"/>
      <c r="T135" s="18"/>
    </row>
    <row r="136" spans="1:20">
      <c r="A136" s="4">
        <v>132</v>
      </c>
      <c r="B136" s="17"/>
      <c r="C136" s="18"/>
      <c r="D136" s="18"/>
      <c r="E136" s="19"/>
      <c r="F136" s="18"/>
      <c r="G136" s="19"/>
      <c r="H136" s="19"/>
      <c r="I136" s="17">
        <f t="shared" si="3"/>
        <v>0</v>
      </c>
      <c r="J136" s="18"/>
      <c r="K136" s="18"/>
      <c r="L136" s="18"/>
      <c r="M136" s="18"/>
      <c r="N136" s="18"/>
      <c r="O136" s="18"/>
      <c r="P136" s="25"/>
      <c r="Q136" s="18"/>
      <c r="R136" s="18"/>
      <c r="S136" s="18"/>
      <c r="T136" s="18"/>
    </row>
    <row r="137" spans="1:20">
      <c r="A137" s="4">
        <v>133</v>
      </c>
      <c r="B137" s="17"/>
      <c r="C137" s="18"/>
      <c r="D137" s="18"/>
      <c r="E137" s="19"/>
      <c r="F137" s="18"/>
      <c r="G137" s="19"/>
      <c r="H137" s="19"/>
      <c r="I137" s="17">
        <f t="shared" si="3"/>
        <v>0</v>
      </c>
      <c r="J137" s="18"/>
      <c r="K137" s="18"/>
      <c r="L137" s="18"/>
      <c r="M137" s="18"/>
      <c r="N137" s="18"/>
      <c r="O137" s="18"/>
      <c r="P137" s="25"/>
      <c r="Q137" s="18"/>
      <c r="R137" s="18"/>
      <c r="S137" s="18"/>
      <c r="T137" s="18"/>
    </row>
    <row r="138" spans="1:20">
      <c r="A138" s="4">
        <v>134</v>
      </c>
      <c r="B138" s="17"/>
      <c r="C138" s="18"/>
      <c r="D138" s="18"/>
      <c r="E138" s="19"/>
      <c r="F138" s="18"/>
      <c r="G138" s="19"/>
      <c r="H138" s="19"/>
      <c r="I138" s="17">
        <f t="shared" si="3"/>
        <v>0</v>
      </c>
      <c r="J138" s="18"/>
      <c r="K138" s="18"/>
      <c r="L138" s="18"/>
      <c r="M138" s="18"/>
      <c r="N138" s="18"/>
      <c r="O138" s="18"/>
      <c r="P138" s="25"/>
      <c r="Q138" s="18"/>
      <c r="R138" s="18"/>
      <c r="S138" s="18"/>
      <c r="T138" s="18"/>
    </row>
    <row r="139" spans="1:20">
      <c r="A139" s="4">
        <v>135</v>
      </c>
      <c r="B139" s="17"/>
      <c r="C139" s="18"/>
      <c r="D139" s="18"/>
      <c r="E139" s="19"/>
      <c r="F139" s="18"/>
      <c r="G139" s="19"/>
      <c r="H139" s="19"/>
      <c r="I139" s="17">
        <f t="shared" si="3"/>
        <v>0</v>
      </c>
      <c r="J139" s="18"/>
      <c r="K139" s="18"/>
      <c r="L139" s="18"/>
      <c r="M139" s="18"/>
      <c r="N139" s="18"/>
      <c r="O139" s="18"/>
      <c r="P139" s="25"/>
      <c r="Q139" s="18"/>
      <c r="R139" s="18"/>
      <c r="S139" s="18"/>
      <c r="T139" s="18"/>
    </row>
    <row r="140" spans="1:20">
      <c r="A140" s="4">
        <v>136</v>
      </c>
      <c r="B140" s="17"/>
      <c r="C140" s="18"/>
      <c r="D140" s="18"/>
      <c r="E140" s="19"/>
      <c r="F140" s="18"/>
      <c r="G140" s="19"/>
      <c r="H140" s="19"/>
      <c r="I140" s="17">
        <f t="shared" si="3"/>
        <v>0</v>
      </c>
      <c r="J140" s="18"/>
      <c r="K140" s="18"/>
      <c r="L140" s="18"/>
      <c r="M140" s="18"/>
      <c r="N140" s="18"/>
      <c r="O140" s="18"/>
      <c r="P140" s="25"/>
      <c r="Q140" s="18"/>
      <c r="R140" s="18"/>
      <c r="S140" s="18"/>
      <c r="T140" s="18"/>
    </row>
    <row r="141" spans="1:20">
      <c r="A141" s="4">
        <v>137</v>
      </c>
      <c r="B141" s="17"/>
      <c r="C141" s="18"/>
      <c r="D141" s="18"/>
      <c r="E141" s="19"/>
      <c r="F141" s="18"/>
      <c r="G141" s="19"/>
      <c r="H141" s="19"/>
      <c r="I141" s="17">
        <f t="shared" si="3"/>
        <v>0</v>
      </c>
      <c r="J141" s="18"/>
      <c r="K141" s="18"/>
      <c r="L141" s="18"/>
      <c r="M141" s="18"/>
      <c r="N141" s="18"/>
      <c r="O141" s="18"/>
      <c r="P141" s="25"/>
      <c r="Q141" s="18"/>
      <c r="R141" s="18"/>
      <c r="S141" s="18"/>
      <c r="T141" s="18"/>
    </row>
    <row r="142" spans="1:20">
      <c r="A142" s="4">
        <v>138</v>
      </c>
      <c r="B142" s="17"/>
      <c r="C142" s="18"/>
      <c r="D142" s="18"/>
      <c r="E142" s="19"/>
      <c r="F142" s="18"/>
      <c r="G142" s="19"/>
      <c r="H142" s="19"/>
      <c r="I142" s="17">
        <f t="shared" si="3"/>
        <v>0</v>
      </c>
      <c r="J142" s="18"/>
      <c r="K142" s="18"/>
      <c r="L142" s="18"/>
      <c r="M142" s="18"/>
      <c r="N142" s="18"/>
      <c r="O142" s="18"/>
      <c r="P142" s="25"/>
      <c r="Q142" s="18"/>
      <c r="R142" s="18"/>
      <c r="S142" s="18"/>
      <c r="T142" s="18"/>
    </row>
    <row r="143" spans="1:20">
      <c r="A143" s="4">
        <v>139</v>
      </c>
      <c r="B143" s="17"/>
      <c r="C143" s="18"/>
      <c r="D143" s="18"/>
      <c r="E143" s="19"/>
      <c r="F143" s="18"/>
      <c r="G143" s="19"/>
      <c r="H143" s="19"/>
      <c r="I143" s="17">
        <f t="shared" si="3"/>
        <v>0</v>
      </c>
      <c r="J143" s="18"/>
      <c r="K143" s="18"/>
      <c r="L143" s="18"/>
      <c r="M143" s="18"/>
      <c r="N143" s="18"/>
      <c r="O143" s="18"/>
      <c r="P143" s="25"/>
      <c r="Q143" s="18"/>
      <c r="R143" s="18"/>
      <c r="S143" s="18"/>
      <c r="T143" s="18"/>
    </row>
    <row r="144" spans="1:20">
      <c r="A144" s="4">
        <v>140</v>
      </c>
      <c r="B144" s="17"/>
      <c r="C144" s="18"/>
      <c r="D144" s="18"/>
      <c r="E144" s="19"/>
      <c r="F144" s="18"/>
      <c r="G144" s="19"/>
      <c r="H144" s="19"/>
      <c r="I144" s="17">
        <f t="shared" si="3"/>
        <v>0</v>
      </c>
      <c r="J144" s="18"/>
      <c r="K144" s="18"/>
      <c r="L144" s="18"/>
      <c r="M144" s="18"/>
      <c r="N144" s="18"/>
      <c r="O144" s="18"/>
      <c r="P144" s="25"/>
      <c r="Q144" s="18"/>
      <c r="R144" s="18"/>
      <c r="S144" s="18"/>
      <c r="T144" s="18"/>
    </row>
    <row r="145" spans="1:20">
      <c r="A145" s="4">
        <v>141</v>
      </c>
      <c r="B145" s="17"/>
      <c r="C145" s="18"/>
      <c r="D145" s="18"/>
      <c r="E145" s="19"/>
      <c r="F145" s="18"/>
      <c r="G145" s="19"/>
      <c r="H145" s="19"/>
      <c r="I145" s="17">
        <f t="shared" si="3"/>
        <v>0</v>
      </c>
      <c r="J145" s="18"/>
      <c r="K145" s="18"/>
      <c r="L145" s="18"/>
      <c r="M145" s="18"/>
      <c r="N145" s="18"/>
      <c r="O145" s="18"/>
      <c r="P145" s="25"/>
      <c r="Q145" s="18"/>
      <c r="R145" s="18"/>
      <c r="S145" s="18"/>
      <c r="T145" s="18"/>
    </row>
    <row r="146" spans="1:20">
      <c r="A146" s="4">
        <v>142</v>
      </c>
      <c r="B146" s="17"/>
      <c r="C146" s="18"/>
      <c r="D146" s="18"/>
      <c r="E146" s="19"/>
      <c r="F146" s="18"/>
      <c r="G146" s="19"/>
      <c r="H146" s="19"/>
      <c r="I146" s="17">
        <f t="shared" si="3"/>
        <v>0</v>
      </c>
      <c r="J146" s="18"/>
      <c r="K146" s="18"/>
      <c r="L146" s="18"/>
      <c r="M146" s="18"/>
      <c r="N146" s="18"/>
      <c r="O146" s="18"/>
      <c r="P146" s="25"/>
      <c r="Q146" s="18"/>
      <c r="R146" s="18"/>
      <c r="S146" s="18"/>
      <c r="T146" s="18"/>
    </row>
    <row r="147" spans="1:20">
      <c r="A147" s="4">
        <v>143</v>
      </c>
      <c r="B147" s="17"/>
      <c r="C147" s="18"/>
      <c r="D147" s="18"/>
      <c r="E147" s="19"/>
      <c r="F147" s="18"/>
      <c r="G147" s="19"/>
      <c r="H147" s="19"/>
      <c r="I147" s="17">
        <f t="shared" si="3"/>
        <v>0</v>
      </c>
      <c r="J147" s="18"/>
      <c r="K147" s="18"/>
      <c r="L147" s="18"/>
      <c r="M147" s="18"/>
      <c r="N147" s="18"/>
      <c r="O147" s="18"/>
      <c r="P147" s="25"/>
      <c r="Q147" s="18"/>
      <c r="R147" s="18"/>
      <c r="S147" s="18"/>
      <c r="T147" s="18"/>
    </row>
    <row r="148" spans="1:20">
      <c r="A148" s="4">
        <v>144</v>
      </c>
      <c r="B148" s="17"/>
      <c r="C148" s="18"/>
      <c r="D148" s="18"/>
      <c r="E148" s="19"/>
      <c r="F148" s="18"/>
      <c r="G148" s="19"/>
      <c r="H148" s="19"/>
      <c r="I148" s="17">
        <f t="shared" si="3"/>
        <v>0</v>
      </c>
      <c r="J148" s="18"/>
      <c r="K148" s="18"/>
      <c r="L148" s="18"/>
      <c r="M148" s="18"/>
      <c r="N148" s="18"/>
      <c r="O148" s="18"/>
      <c r="P148" s="25"/>
      <c r="Q148" s="18"/>
      <c r="R148" s="18"/>
      <c r="S148" s="18"/>
      <c r="T148" s="18"/>
    </row>
    <row r="149" spans="1:20">
      <c r="A149" s="4">
        <v>145</v>
      </c>
      <c r="B149" s="17"/>
      <c r="C149" s="18"/>
      <c r="D149" s="18"/>
      <c r="E149" s="19"/>
      <c r="F149" s="18"/>
      <c r="G149" s="19"/>
      <c r="H149" s="19"/>
      <c r="I149" s="17">
        <f t="shared" si="3"/>
        <v>0</v>
      </c>
      <c r="J149" s="18"/>
      <c r="K149" s="18"/>
      <c r="L149" s="18"/>
      <c r="M149" s="18"/>
      <c r="N149" s="18"/>
      <c r="O149" s="18"/>
      <c r="P149" s="25"/>
      <c r="Q149" s="18"/>
      <c r="R149" s="18"/>
      <c r="S149" s="18"/>
      <c r="T149" s="18"/>
    </row>
    <row r="150" spans="1:20">
      <c r="A150" s="4">
        <v>146</v>
      </c>
      <c r="B150" s="17"/>
      <c r="C150" s="18"/>
      <c r="D150" s="18"/>
      <c r="E150" s="19"/>
      <c r="F150" s="18"/>
      <c r="G150" s="19"/>
      <c r="H150" s="19"/>
      <c r="I150" s="17">
        <f t="shared" si="3"/>
        <v>0</v>
      </c>
      <c r="J150" s="18"/>
      <c r="K150" s="18"/>
      <c r="L150" s="18"/>
      <c r="M150" s="18"/>
      <c r="N150" s="18"/>
      <c r="O150" s="18"/>
      <c r="P150" s="25"/>
      <c r="Q150" s="18"/>
      <c r="R150" s="18"/>
      <c r="S150" s="18"/>
      <c r="T150" s="18"/>
    </row>
    <row r="151" spans="1:20">
      <c r="A151" s="4">
        <v>147</v>
      </c>
      <c r="B151" s="17"/>
      <c r="C151" s="18"/>
      <c r="D151" s="18"/>
      <c r="E151" s="19"/>
      <c r="F151" s="18"/>
      <c r="G151" s="19"/>
      <c r="H151" s="19"/>
      <c r="I151" s="17">
        <f t="shared" si="3"/>
        <v>0</v>
      </c>
      <c r="J151" s="18"/>
      <c r="K151" s="18"/>
      <c r="L151" s="18"/>
      <c r="M151" s="18"/>
      <c r="N151" s="18"/>
      <c r="O151" s="18"/>
      <c r="P151" s="25"/>
      <c r="Q151" s="18"/>
      <c r="R151" s="18"/>
      <c r="S151" s="18"/>
      <c r="T151" s="18"/>
    </row>
    <row r="152" spans="1:20">
      <c r="A152" s="4">
        <v>148</v>
      </c>
      <c r="B152" s="17"/>
      <c r="C152" s="18"/>
      <c r="D152" s="18"/>
      <c r="E152" s="19"/>
      <c r="F152" s="18"/>
      <c r="G152" s="19"/>
      <c r="H152" s="19"/>
      <c r="I152" s="17">
        <f t="shared" si="3"/>
        <v>0</v>
      </c>
      <c r="J152" s="18"/>
      <c r="K152" s="18"/>
      <c r="L152" s="18"/>
      <c r="M152" s="18"/>
      <c r="N152" s="18"/>
      <c r="O152" s="18"/>
      <c r="P152" s="25"/>
      <c r="Q152" s="18"/>
      <c r="R152" s="18"/>
      <c r="S152" s="18"/>
      <c r="T152" s="18"/>
    </row>
    <row r="153" spans="1:20">
      <c r="A153" s="4">
        <v>149</v>
      </c>
      <c r="B153" s="17"/>
      <c r="C153" s="18"/>
      <c r="D153" s="18"/>
      <c r="E153" s="19"/>
      <c r="F153" s="18"/>
      <c r="G153" s="19"/>
      <c r="H153" s="19"/>
      <c r="I153" s="17">
        <f t="shared" si="3"/>
        <v>0</v>
      </c>
      <c r="J153" s="18"/>
      <c r="K153" s="18"/>
      <c r="L153" s="18"/>
      <c r="M153" s="18"/>
      <c r="N153" s="18"/>
      <c r="O153" s="18"/>
      <c r="P153" s="25"/>
      <c r="Q153" s="18"/>
      <c r="R153" s="18"/>
      <c r="S153" s="18"/>
      <c r="T153" s="18"/>
    </row>
    <row r="154" spans="1:20">
      <c r="A154" s="4">
        <v>150</v>
      </c>
      <c r="B154" s="17"/>
      <c r="C154" s="18"/>
      <c r="D154" s="18"/>
      <c r="E154" s="19"/>
      <c r="F154" s="18"/>
      <c r="G154" s="19"/>
      <c r="H154" s="19"/>
      <c r="I154" s="17">
        <f t="shared" si="3"/>
        <v>0</v>
      </c>
      <c r="J154" s="18"/>
      <c r="K154" s="18"/>
      <c r="L154" s="18"/>
      <c r="M154" s="18"/>
      <c r="N154" s="18"/>
      <c r="O154" s="18"/>
      <c r="P154" s="25"/>
      <c r="Q154" s="18"/>
      <c r="R154" s="18"/>
      <c r="S154" s="18"/>
      <c r="T154" s="18"/>
    </row>
    <row r="155" spans="1:20">
      <c r="A155" s="4">
        <v>151</v>
      </c>
      <c r="B155" s="17"/>
      <c r="C155" s="18"/>
      <c r="D155" s="18"/>
      <c r="E155" s="19"/>
      <c r="F155" s="18"/>
      <c r="G155" s="19"/>
      <c r="H155" s="19"/>
      <c r="I155" s="17">
        <f t="shared" si="3"/>
        <v>0</v>
      </c>
      <c r="J155" s="18"/>
      <c r="K155" s="18"/>
      <c r="L155" s="18"/>
      <c r="M155" s="18"/>
      <c r="N155" s="18"/>
      <c r="O155" s="18"/>
      <c r="P155" s="25"/>
      <c r="Q155" s="18"/>
      <c r="R155" s="18"/>
      <c r="S155" s="18"/>
      <c r="T155" s="18"/>
    </row>
    <row r="156" spans="1:20">
      <c r="A156" s="4">
        <v>152</v>
      </c>
      <c r="B156" s="17"/>
      <c r="C156" s="18"/>
      <c r="D156" s="18"/>
      <c r="E156" s="19"/>
      <c r="F156" s="18"/>
      <c r="G156" s="19"/>
      <c r="H156" s="19"/>
      <c r="I156" s="17">
        <f t="shared" si="3"/>
        <v>0</v>
      </c>
      <c r="J156" s="18"/>
      <c r="K156" s="18"/>
      <c r="L156" s="18"/>
      <c r="M156" s="18"/>
      <c r="N156" s="18"/>
      <c r="O156" s="18"/>
      <c r="P156" s="25"/>
      <c r="Q156" s="18"/>
      <c r="R156" s="18"/>
      <c r="S156" s="18"/>
      <c r="T156" s="18"/>
    </row>
    <row r="157" spans="1:20">
      <c r="A157" s="4">
        <v>153</v>
      </c>
      <c r="B157" s="17"/>
      <c r="C157" s="18"/>
      <c r="D157" s="18"/>
      <c r="E157" s="19"/>
      <c r="F157" s="18"/>
      <c r="G157" s="19"/>
      <c r="H157" s="19"/>
      <c r="I157" s="17">
        <f t="shared" si="3"/>
        <v>0</v>
      </c>
      <c r="J157" s="18"/>
      <c r="K157" s="18"/>
      <c r="L157" s="18"/>
      <c r="M157" s="18"/>
      <c r="N157" s="18"/>
      <c r="O157" s="18"/>
      <c r="P157" s="25"/>
      <c r="Q157" s="18"/>
      <c r="R157" s="18"/>
      <c r="S157" s="18"/>
      <c r="T157" s="18"/>
    </row>
    <row r="158" spans="1:20">
      <c r="A158" s="4">
        <v>154</v>
      </c>
      <c r="B158" s="17"/>
      <c r="C158" s="18"/>
      <c r="D158" s="18"/>
      <c r="E158" s="19"/>
      <c r="F158" s="18"/>
      <c r="G158" s="19"/>
      <c r="H158" s="19"/>
      <c r="I158" s="17">
        <f t="shared" si="3"/>
        <v>0</v>
      </c>
      <c r="J158" s="18"/>
      <c r="K158" s="18"/>
      <c r="L158" s="18"/>
      <c r="M158" s="18"/>
      <c r="N158" s="18"/>
      <c r="O158" s="18"/>
      <c r="P158" s="25"/>
      <c r="Q158" s="18"/>
      <c r="R158" s="18"/>
      <c r="S158" s="18"/>
      <c r="T158" s="18"/>
    </row>
    <row r="159" spans="1:20">
      <c r="A159" s="4">
        <v>155</v>
      </c>
      <c r="B159" s="17"/>
      <c r="C159" s="18"/>
      <c r="D159" s="18"/>
      <c r="E159" s="19"/>
      <c r="F159" s="18"/>
      <c r="G159" s="19"/>
      <c r="H159" s="19"/>
      <c r="I159" s="17">
        <f t="shared" si="3"/>
        <v>0</v>
      </c>
      <c r="J159" s="18"/>
      <c r="K159" s="18"/>
      <c r="L159" s="18"/>
      <c r="M159" s="18"/>
      <c r="N159" s="18"/>
      <c r="O159" s="18"/>
      <c r="P159" s="25"/>
      <c r="Q159" s="18"/>
      <c r="R159" s="18"/>
      <c r="S159" s="18"/>
      <c r="T159" s="18"/>
    </row>
    <row r="160" spans="1:20">
      <c r="A160" s="4">
        <v>156</v>
      </c>
      <c r="B160" s="17"/>
      <c r="C160" s="18"/>
      <c r="D160" s="18"/>
      <c r="E160" s="19"/>
      <c r="F160" s="18"/>
      <c r="G160" s="19"/>
      <c r="H160" s="19"/>
      <c r="I160" s="17">
        <f t="shared" si="3"/>
        <v>0</v>
      </c>
      <c r="J160" s="18"/>
      <c r="K160" s="18"/>
      <c r="L160" s="18"/>
      <c r="M160" s="18"/>
      <c r="N160" s="18"/>
      <c r="O160" s="18"/>
      <c r="P160" s="25"/>
      <c r="Q160" s="18"/>
      <c r="R160" s="18"/>
      <c r="S160" s="18"/>
      <c r="T160" s="18"/>
    </row>
    <row r="161" spans="1:20">
      <c r="A161" s="4">
        <v>157</v>
      </c>
      <c r="B161" s="17"/>
      <c r="C161" s="18"/>
      <c r="D161" s="18"/>
      <c r="E161" s="19"/>
      <c r="F161" s="18"/>
      <c r="G161" s="19"/>
      <c r="H161" s="19"/>
      <c r="I161" s="17">
        <f t="shared" si="3"/>
        <v>0</v>
      </c>
      <c r="J161" s="18"/>
      <c r="K161" s="18"/>
      <c r="L161" s="18"/>
      <c r="M161" s="18"/>
      <c r="N161" s="18"/>
      <c r="O161" s="18"/>
      <c r="P161" s="25"/>
      <c r="Q161" s="18"/>
      <c r="R161" s="18"/>
      <c r="S161" s="18"/>
      <c r="T161" s="18"/>
    </row>
    <row r="162" spans="1:20">
      <c r="A162" s="4">
        <v>158</v>
      </c>
      <c r="B162" s="17"/>
      <c r="C162" s="18"/>
      <c r="D162" s="18"/>
      <c r="E162" s="19"/>
      <c r="F162" s="18"/>
      <c r="G162" s="19"/>
      <c r="H162" s="19"/>
      <c r="I162" s="17">
        <f t="shared" si="3"/>
        <v>0</v>
      </c>
      <c r="J162" s="18"/>
      <c r="K162" s="18"/>
      <c r="L162" s="18"/>
      <c r="M162" s="18"/>
      <c r="N162" s="18"/>
      <c r="O162" s="18"/>
      <c r="P162" s="25"/>
      <c r="Q162" s="18"/>
      <c r="R162" s="18"/>
      <c r="S162" s="18"/>
      <c r="T162" s="18"/>
    </row>
    <row r="163" spans="1:20">
      <c r="A163" s="4">
        <v>159</v>
      </c>
      <c r="B163" s="17"/>
      <c r="C163" s="18"/>
      <c r="D163" s="18"/>
      <c r="E163" s="19"/>
      <c r="F163" s="18"/>
      <c r="G163" s="19"/>
      <c r="H163" s="19"/>
      <c r="I163" s="17">
        <f t="shared" si="3"/>
        <v>0</v>
      </c>
      <c r="J163" s="18"/>
      <c r="K163" s="18"/>
      <c r="L163" s="18"/>
      <c r="M163" s="18"/>
      <c r="N163" s="18"/>
      <c r="O163" s="18"/>
      <c r="P163" s="25"/>
      <c r="Q163" s="18"/>
      <c r="R163" s="18"/>
      <c r="S163" s="18"/>
      <c r="T163" s="18"/>
    </row>
    <row r="164" spans="1:20">
      <c r="A164" s="4">
        <v>160</v>
      </c>
      <c r="B164" s="17"/>
      <c r="C164" s="18"/>
      <c r="D164" s="18"/>
      <c r="E164" s="19"/>
      <c r="F164" s="18"/>
      <c r="G164" s="19"/>
      <c r="H164" s="19"/>
      <c r="I164" s="17">
        <f t="shared" si="3"/>
        <v>0</v>
      </c>
      <c r="J164" s="18"/>
      <c r="K164" s="18"/>
      <c r="L164" s="18"/>
      <c r="M164" s="18"/>
      <c r="N164" s="18"/>
      <c r="O164" s="18"/>
      <c r="P164" s="25"/>
      <c r="Q164" s="18"/>
      <c r="R164" s="18"/>
      <c r="S164" s="18"/>
      <c r="T164" s="18"/>
    </row>
    <row r="165" spans="1:20">
      <c r="A165" s="22" t="s">
        <v>11</v>
      </c>
      <c r="B165" s="42"/>
      <c r="C165" s="22">
        <f>COUNTIFS(C5:C164,"*")</f>
        <v>95</v>
      </c>
      <c r="D165" s="22"/>
      <c r="E165" s="13"/>
      <c r="F165" s="22"/>
      <c r="G165" s="22">
        <f>SUM(G5:G164)</f>
        <v>2211</v>
      </c>
      <c r="H165" s="22">
        <f>SUM(H5:H164)</f>
        <v>2179</v>
      </c>
      <c r="I165" s="22">
        <f>SUM(I5:I164)</f>
        <v>4394</v>
      </c>
      <c r="J165" s="22"/>
      <c r="K165" s="22"/>
      <c r="L165" s="22"/>
      <c r="M165" s="22"/>
      <c r="N165" s="22"/>
      <c r="O165" s="22"/>
      <c r="P165" s="14"/>
      <c r="Q165" s="22"/>
      <c r="R165" s="22"/>
      <c r="S165" s="22"/>
      <c r="T165" s="12"/>
    </row>
    <row r="166" spans="1:20">
      <c r="A166" s="47" t="s">
        <v>70</v>
      </c>
      <c r="B166" s="10">
        <f>COUNTIF(B$5:B$164,"Team 1")</f>
        <v>95</v>
      </c>
      <c r="C166" s="47" t="s">
        <v>29</v>
      </c>
      <c r="D166" s="10">
        <f>COUNTIF(D5:D164,"Anganwadi")</f>
        <v>45</v>
      </c>
    </row>
    <row r="167" spans="1:20">
      <c r="A167" s="47" t="s">
        <v>71</v>
      </c>
      <c r="B167" s="10">
        <f>COUNTIF(B$6:B$164,"Team 2")</f>
        <v>0</v>
      </c>
      <c r="C167" s="47" t="s">
        <v>27</v>
      </c>
      <c r="D167" s="10">
        <f>COUNTIF(D5:D164,"School")</f>
        <v>50</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A2" sqref="A2:C2"/>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59" t="s">
        <v>66</v>
      </c>
      <c r="B1" s="159"/>
      <c r="C1" s="159"/>
      <c r="D1" s="160"/>
      <c r="E1" s="160"/>
      <c r="F1" s="160"/>
      <c r="G1" s="160"/>
      <c r="H1" s="160"/>
      <c r="I1" s="160"/>
      <c r="J1" s="160"/>
      <c r="K1" s="160"/>
      <c r="L1" s="160"/>
      <c r="M1" s="160"/>
      <c r="N1" s="160"/>
      <c r="O1" s="160"/>
      <c r="P1" s="160"/>
      <c r="Q1" s="160"/>
      <c r="R1" s="160"/>
      <c r="S1" s="160"/>
    </row>
    <row r="2" spans="1:20">
      <c r="A2" s="163" t="s">
        <v>63</v>
      </c>
      <c r="B2" s="164"/>
      <c r="C2" s="164"/>
      <c r="D2" s="26" t="s">
        <v>763</v>
      </c>
      <c r="E2" s="23"/>
      <c r="F2" s="23"/>
      <c r="G2" s="23"/>
      <c r="H2" s="23"/>
      <c r="I2" s="23"/>
      <c r="J2" s="23"/>
      <c r="K2" s="23"/>
      <c r="L2" s="23"/>
      <c r="M2" s="23"/>
      <c r="N2" s="23"/>
      <c r="O2" s="23"/>
      <c r="P2" s="23"/>
      <c r="Q2" s="23"/>
      <c r="R2" s="23"/>
      <c r="S2" s="23"/>
    </row>
    <row r="3" spans="1:20" ht="24" customHeight="1">
      <c r="A3" s="158" t="s">
        <v>14</v>
      </c>
      <c r="B3" s="161" t="s">
        <v>69</v>
      </c>
      <c r="C3" s="157" t="s">
        <v>7</v>
      </c>
      <c r="D3" s="157" t="s">
        <v>59</v>
      </c>
      <c r="E3" s="157" t="s">
        <v>16</v>
      </c>
      <c r="F3" s="165" t="s">
        <v>17</v>
      </c>
      <c r="G3" s="157" t="s">
        <v>8</v>
      </c>
      <c r="H3" s="157"/>
      <c r="I3" s="157"/>
      <c r="J3" s="157" t="s">
        <v>35</v>
      </c>
      <c r="K3" s="161" t="s">
        <v>37</v>
      </c>
      <c r="L3" s="161" t="s">
        <v>54</v>
      </c>
      <c r="M3" s="161" t="s">
        <v>55</v>
      </c>
      <c r="N3" s="161" t="s">
        <v>38</v>
      </c>
      <c r="O3" s="161" t="s">
        <v>39</v>
      </c>
      <c r="P3" s="158" t="s">
        <v>58</v>
      </c>
      <c r="Q3" s="157" t="s">
        <v>56</v>
      </c>
      <c r="R3" s="157" t="s">
        <v>36</v>
      </c>
      <c r="S3" s="157" t="s">
        <v>57</v>
      </c>
      <c r="T3" s="157" t="s">
        <v>13</v>
      </c>
    </row>
    <row r="4" spans="1:20" ht="25.5" customHeight="1">
      <c r="A4" s="158"/>
      <c r="B4" s="166"/>
      <c r="C4" s="157"/>
      <c r="D4" s="157"/>
      <c r="E4" s="157"/>
      <c r="F4" s="165"/>
      <c r="G4" s="24" t="s">
        <v>9</v>
      </c>
      <c r="H4" s="24" t="s">
        <v>10</v>
      </c>
      <c r="I4" s="24" t="s">
        <v>11</v>
      </c>
      <c r="J4" s="157"/>
      <c r="K4" s="162"/>
      <c r="L4" s="162"/>
      <c r="M4" s="162"/>
      <c r="N4" s="162"/>
      <c r="O4" s="162"/>
      <c r="P4" s="158"/>
      <c r="Q4" s="158"/>
      <c r="R4" s="157"/>
      <c r="S4" s="157"/>
      <c r="T4" s="157"/>
    </row>
    <row r="5" spans="1:20">
      <c r="A5" s="4">
        <v>1</v>
      </c>
      <c r="B5" s="17" t="s">
        <v>70</v>
      </c>
      <c r="C5" s="64" t="s">
        <v>602</v>
      </c>
      <c r="D5" s="65" t="s">
        <v>27</v>
      </c>
      <c r="E5" s="110" t="s">
        <v>603</v>
      </c>
      <c r="F5" s="67" t="s">
        <v>102</v>
      </c>
      <c r="G5" s="67">
        <v>36</v>
      </c>
      <c r="H5" s="67">
        <v>27</v>
      </c>
      <c r="I5" s="17">
        <f t="shared" ref="I5:I41" si="0">+G5+H5</f>
        <v>63</v>
      </c>
      <c r="J5" s="110">
        <v>0</v>
      </c>
      <c r="K5" s="64" t="s">
        <v>259</v>
      </c>
      <c r="L5" s="110" t="s">
        <v>260</v>
      </c>
      <c r="M5" s="70">
        <v>9401372339</v>
      </c>
      <c r="N5" s="64" t="s">
        <v>604</v>
      </c>
      <c r="O5" s="110">
        <v>8822634252</v>
      </c>
      <c r="P5" s="69">
        <v>43617</v>
      </c>
      <c r="Q5" s="110" t="s">
        <v>96</v>
      </c>
      <c r="R5" s="18"/>
      <c r="S5" s="18" t="s">
        <v>398</v>
      </c>
      <c r="T5" s="18"/>
    </row>
    <row r="6" spans="1:20">
      <c r="A6" s="4">
        <v>2</v>
      </c>
      <c r="B6" s="17" t="s">
        <v>70</v>
      </c>
      <c r="C6" s="68" t="s">
        <v>605</v>
      </c>
      <c r="D6" s="70" t="s">
        <v>29</v>
      </c>
      <c r="E6" s="110">
        <v>411</v>
      </c>
      <c r="F6" s="70"/>
      <c r="G6" s="110">
        <v>16</v>
      </c>
      <c r="H6" s="110">
        <v>14</v>
      </c>
      <c r="I6" s="17">
        <f t="shared" si="0"/>
        <v>30</v>
      </c>
      <c r="J6" s="110">
        <v>8472810754</v>
      </c>
      <c r="K6" s="64" t="s">
        <v>196</v>
      </c>
      <c r="L6" s="110" t="s">
        <v>361</v>
      </c>
      <c r="M6" s="70">
        <v>9435179202</v>
      </c>
      <c r="N6" s="68" t="s">
        <v>204</v>
      </c>
      <c r="O6" s="110">
        <v>9401438548</v>
      </c>
      <c r="P6" s="69">
        <v>43617</v>
      </c>
      <c r="Q6" s="110" t="s">
        <v>96</v>
      </c>
      <c r="R6" s="18"/>
      <c r="S6" s="18" t="s">
        <v>398</v>
      </c>
      <c r="T6" s="18"/>
    </row>
    <row r="7" spans="1:20" ht="33">
      <c r="A7" s="4">
        <v>3</v>
      </c>
      <c r="B7" s="17" t="s">
        <v>70</v>
      </c>
      <c r="C7" s="68" t="s">
        <v>606</v>
      </c>
      <c r="D7" s="70" t="s">
        <v>29</v>
      </c>
      <c r="E7" s="110">
        <v>426</v>
      </c>
      <c r="F7" s="70"/>
      <c r="G7" s="110">
        <v>15</v>
      </c>
      <c r="H7" s="110">
        <v>13</v>
      </c>
      <c r="I7" s="17">
        <f t="shared" si="0"/>
        <v>28</v>
      </c>
      <c r="J7" s="110">
        <v>94012146885</v>
      </c>
      <c r="K7" s="64" t="s">
        <v>196</v>
      </c>
      <c r="L7" s="110" t="s">
        <v>361</v>
      </c>
      <c r="M7" s="70">
        <v>9435179202</v>
      </c>
      <c r="N7" s="68" t="s">
        <v>607</v>
      </c>
      <c r="O7" s="110">
        <v>9435162206</v>
      </c>
      <c r="P7" s="69">
        <v>43617</v>
      </c>
      <c r="Q7" s="110" t="s">
        <v>96</v>
      </c>
      <c r="R7" s="18"/>
      <c r="S7" s="18" t="s">
        <v>398</v>
      </c>
      <c r="T7" s="18"/>
    </row>
    <row r="8" spans="1:20">
      <c r="A8" s="4">
        <v>4</v>
      </c>
      <c r="B8" s="17" t="s">
        <v>70</v>
      </c>
      <c r="C8" s="64" t="s">
        <v>608</v>
      </c>
      <c r="D8" s="65" t="s">
        <v>27</v>
      </c>
      <c r="E8" s="110" t="s">
        <v>609</v>
      </c>
      <c r="F8" s="67" t="s">
        <v>102</v>
      </c>
      <c r="G8" s="67">
        <v>10</v>
      </c>
      <c r="H8" s="67">
        <v>17</v>
      </c>
      <c r="I8" s="17">
        <f t="shared" si="0"/>
        <v>27</v>
      </c>
      <c r="J8" s="110">
        <v>9401438444</v>
      </c>
      <c r="K8" s="64" t="s">
        <v>184</v>
      </c>
      <c r="L8" s="110" t="s">
        <v>185</v>
      </c>
      <c r="M8" s="70">
        <v>8486813562</v>
      </c>
      <c r="N8" s="64" t="s">
        <v>186</v>
      </c>
      <c r="O8" s="110">
        <v>9707427529</v>
      </c>
      <c r="P8" s="69">
        <v>43619</v>
      </c>
      <c r="Q8" s="110" t="s">
        <v>101</v>
      </c>
      <c r="R8" s="18"/>
      <c r="S8" s="18" t="s">
        <v>398</v>
      </c>
      <c r="T8" s="18"/>
    </row>
    <row r="9" spans="1:20">
      <c r="A9" s="4">
        <v>5</v>
      </c>
      <c r="B9" s="17" t="s">
        <v>70</v>
      </c>
      <c r="C9" s="68" t="s">
        <v>610</v>
      </c>
      <c r="D9" s="70" t="s">
        <v>29</v>
      </c>
      <c r="E9" s="110">
        <v>422</v>
      </c>
      <c r="F9" s="70"/>
      <c r="G9" s="110">
        <v>16</v>
      </c>
      <c r="H9" s="110">
        <v>12</v>
      </c>
      <c r="I9" s="17">
        <f t="shared" si="0"/>
        <v>28</v>
      </c>
      <c r="J9" s="110">
        <v>9531018031</v>
      </c>
      <c r="K9" s="64" t="s">
        <v>179</v>
      </c>
      <c r="L9" s="110" t="s">
        <v>180</v>
      </c>
      <c r="M9" s="70">
        <v>9957626118</v>
      </c>
      <c r="N9" s="64" t="s">
        <v>134</v>
      </c>
      <c r="O9" s="17">
        <v>8415098729</v>
      </c>
      <c r="P9" s="69">
        <v>43619</v>
      </c>
      <c r="Q9" s="110" t="s">
        <v>101</v>
      </c>
      <c r="R9" s="18"/>
      <c r="S9" s="18" t="s">
        <v>398</v>
      </c>
      <c r="T9" s="18"/>
    </row>
    <row r="10" spans="1:20">
      <c r="A10" s="4">
        <v>6</v>
      </c>
      <c r="B10" s="17" t="s">
        <v>70</v>
      </c>
      <c r="C10" s="68" t="s">
        <v>611</v>
      </c>
      <c r="D10" s="70" t="s">
        <v>29</v>
      </c>
      <c r="E10" s="110">
        <v>423</v>
      </c>
      <c r="F10" s="70"/>
      <c r="G10" s="110">
        <v>13</v>
      </c>
      <c r="H10" s="110">
        <v>12</v>
      </c>
      <c r="I10" s="17">
        <f t="shared" si="0"/>
        <v>25</v>
      </c>
      <c r="J10" s="110">
        <v>9401281681</v>
      </c>
      <c r="K10" s="64" t="s">
        <v>179</v>
      </c>
      <c r="L10" s="110" t="s">
        <v>180</v>
      </c>
      <c r="M10" s="70">
        <v>9957626118</v>
      </c>
      <c r="N10" s="64" t="s">
        <v>181</v>
      </c>
      <c r="O10" s="17" t="s">
        <v>182</v>
      </c>
      <c r="P10" s="69">
        <v>43619</v>
      </c>
      <c r="Q10" s="110" t="s">
        <v>101</v>
      </c>
      <c r="R10" s="18"/>
      <c r="S10" s="18" t="s">
        <v>398</v>
      </c>
      <c r="T10" s="18"/>
    </row>
    <row r="11" spans="1:20">
      <c r="A11" s="4">
        <v>7</v>
      </c>
      <c r="B11" s="17" t="s">
        <v>70</v>
      </c>
      <c r="C11" s="64" t="s">
        <v>612</v>
      </c>
      <c r="D11" s="65" t="s">
        <v>27</v>
      </c>
      <c r="E11" s="110" t="s">
        <v>613</v>
      </c>
      <c r="F11" s="67" t="s">
        <v>102</v>
      </c>
      <c r="G11" s="67">
        <v>11</v>
      </c>
      <c r="H11" s="67">
        <v>22</v>
      </c>
      <c r="I11" s="17">
        <f t="shared" si="0"/>
        <v>33</v>
      </c>
      <c r="J11" s="110">
        <v>0</v>
      </c>
      <c r="K11" s="64" t="s">
        <v>124</v>
      </c>
      <c r="L11" s="110" t="s">
        <v>125</v>
      </c>
      <c r="M11" s="70">
        <v>9435688227</v>
      </c>
      <c r="N11" s="64" t="s">
        <v>236</v>
      </c>
      <c r="O11" s="110">
        <v>9508886782</v>
      </c>
      <c r="P11" s="69">
        <v>43620</v>
      </c>
      <c r="Q11" s="110" t="s">
        <v>155</v>
      </c>
      <c r="R11" s="18"/>
      <c r="S11" s="18" t="s">
        <v>398</v>
      </c>
      <c r="T11" s="18"/>
    </row>
    <row r="12" spans="1:20">
      <c r="A12" s="4">
        <v>8</v>
      </c>
      <c r="B12" s="17" t="s">
        <v>70</v>
      </c>
      <c r="C12" s="68" t="s">
        <v>614</v>
      </c>
      <c r="D12" s="70" t="s">
        <v>29</v>
      </c>
      <c r="E12" s="110">
        <v>415</v>
      </c>
      <c r="F12" s="70"/>
      <c r="G12" s="110">
        <v>20</v>
      </c>
      <c r="H12" s="110">
        <v>5</v>
      </c>
      <c r="I12" s="17">
        <f t="shared" si="0"/>
        <v>25</v>
      </c>
      <c r="J12" s="110">
        <v>8486168964</v>
      </c>
      <c r="K12" s="64" t="s">
        <v>232</v>
      </c>
      <c r="L12" s="68" t="s">
        <v>94</v>
      </c>
      <c r="M12" s="110">
        <v>9435171460</v>
      </c>
      <c r="N12" s="64" t="s">
        <v>100</v>
      </c>
      <c r="O12" s="110">
        <v>7896287708</v>
      </c>
      <c r="P12" s="69">
        <v>43620</v>
      </c>
      <c r="Q12" s="110" t="s">
        <v>155</v>
      </c>
      <c r="R12" s="18"/>
      <c r="S12" s="18" t="s">
        <v>398</v>
      </c>
      <c r="T12" s="18"/>
    </row>
    <row r="13" spans="1:20">
      <c r="A13" s="4">
        <v>9</v>
      </c>
      <c r="B13" s="17" t="s">
        <v>70</v>
      </c>
      <c r="C13" s="68" t="s">
        <v>615</v>
      </c>
      <c r="D13" s="70" t="s">
        <v>29</v>
      </c>
      <c r="E13" s="110">
        <v>424</v>
      </c>
      <c r="F13" s="70"/>
      <c r="G13" s="110">
        <v>15</v>
      </c>
      <c r="H13" s="110">
        <v>18</v>
      </c>
      <c r="I13" s="17">
        <f t="shared" si="0"/>
        <v>33</v>
      </c>
      <c r="J13" s="110">
        <v>0</v>
      </c>
      <c r="K13" s="64" t="s">
        <v>232</v>
      </c>
      <c r="L13" s="68" t="s">
        <v>94</v>
      </c>
      <c r="M13" s="110">
        <v>9435171460</v>
      </c>
      <c r="N13" s="64" t="s">
        <v>378</v>
      </c>
      <c r="O13" s="110">
        <v>9864532256</v>
      </c>
      <c r="P13" s="69">
        <v>43620</v>
      </c>
      <c r="Q13" s="110" t="s">
        <v>155</v>
      </c>
      <c r="R13" s="18"/>
      <c r="S13" s="18" t="s">
        <v>398</v>
      </c>
      <c r="T13" s="18"/>
    </row>
    <row r="14" spans="1:20" ht="33">
      <c r="A14" s="4">
        <v>10</v>
      </c>
      <c r="B14" s="17" t="s">
        <v>70</v>
      </c>
      <c r="C14" s="68" t="s">
        <v>616</v>
      </c>
      <c r="D14" s="70" t="s">
        <v>29</v>
      </c>
      <c r="E14" s="110">
        <v>425</v>
      </c>
      <c r="F14" s="70"/>
      <c r="G14" s="110">
        <v>14</v>
      </c>
      <c r="H14" s="110">
        <v>13</v>
      </c>
      <c r="I14" s="17">
        <f t="shared" si="0"/>
        <v>27</v>
      </c>
      <c r="J14" s="110">
        <v>9612765896</v>
      </c>
      <c r="K14" s="64" t="s">
        <v>209</v>
      </c>
      <c r="L14" s="110" t="s">
        <v>210</v>
      </c>
      <c r="M14" s="70">
        <v>9613290739</v>
      </c>
      <c r="N14" s="64" t="s">
        <v>617</v>
      </c>
      <c r="O14" s="17" t="s">
        <v>618</v>
      </c>
      <c r="P14" s="69">
        <v>43620</v>
      </c>
      <c r="Q14" s="110" t="s">
        <v>155</v>
      </c>
      <c r="R14" s="18"/>
      <c r="S14" s="18" t="s">
        <v>398</v>
      </c>
      <c r="T14" s="18"/>
    </row>
    <row r="15" spans="1:20">
      <c r="A15" s="4">
        <v>11</v>
      </c>
      <c r="B15" s="17" t="s">
        <v>70</v>
      </c>
      <c r="C15" s="64" t="s">
        <v>619</v>
      </c>
      <c r="D15" s="65" t="s">
        <v>27</v>
      </c>
      <c r="E15" s="110" t="s">
        <v>620</v>
      </c>
      <c r="F15" s="67" t="s">
        <v>102</v>
      </c>
      <c r="G15" s="67">
        <v>45</v>
      </c>
      <c r="H15" s="67">
        <v>55</v>
      </c>
      <c r="I15" s="17">
        <f t="shared" si="0"/>
        <v>100</v>
      </c>
      <c r="J15" s="110">
        <v>0</v>
      </c>
      <c r="K15" s="64" t="s">
        <v>209</v>
      </c>
      <c r="L15" s="110" t="s">
        <v>210</v>
      </c>
      <c r="M15" s="70">
        <v>9613290739</v>
      </c>
      <c r="N15" s="64" t="s">
        <v>122</v>
      </c>
      <c r="O15" s="17">
        <v>9862397500</v>
      </c>
      <c r="P15" s="69">
        <v>43622</v>
      </c>
      <c r="Q15" s="110" t="s">
        <v>116</v>
      </c>
      <c r="R15" s="18"/>
      <c r="S15" s="18" t="s">
        <v>398</v>
      </c>
      <c r="T15" s="18"/>
    </row>
    <row r="16" spans="1:20">
      <c r="A16" s="4">
        <v>12</v>
      </c>
      <c r="B16" s="17" t="s">
        <v>70</v>
      </c>
      <c r="C16" s="64" t="s">
        <v>621</v>
      </c>
      <c r="D16" s="65" t="s">
        <v>27</v>
      </c>
      <c r="E16" s="110" t="s">
        <v>622</v>
      </c>
      <c r="F16" s="67" t="s">
        <v>102</v>
      </c>
      <c r="G16" s="67">
        <v>8</v>
      </c>
      <c r="H16" s="67">
        <v>12</v>
      </c>
      <c r="I16" s="17">
        <f t="shared" si="0"/>
        <v>20</v>
      </c>
      <c r="J16" s="110">
        <v>0</v>
      </c>
      <c r="K16" s="64" t="s">
        <v>209</v>
      </c>
      <c r="L16" s="110" t="s">
        <v>210</v>
      </c>
      <c r="M16" s="70">
        <v>9613290739</v>
      </c>
      <c r="N16" s="64" t="s">
        <v>122</v>
      </c>
      <c r="O16" s="17">
        <v>9862397500</v>
      </c>
      <c r="P16" s="69">
        <v>43622</v>
      </c>
      <c r="Q16" s="110" t="s">
        <v>116</v>
      </c>
      <c r="R16" s="18"/>
      <c r="S16" s="18" t="s">
        <v>398</v>
      </c>
      <c r="T16" s="18"/>
    </row>
    <row r="17" spans="1:20">
      <c r="A17" s="4">
        <v>13</v>
      </c>
      <c r="B17" s="17" t="s">
        <v>70</v>
      </c>
      <c r="C17" s="68" t="s">
        <v>623</v>
      </c>
      <c r="D17" s="70" t="s">
        <v>29</v>
      </c>
      <c r="E17" s="110">
        <v>405</v>
      </c>
      <c r="F17" s="70"/>
      <c r="G17" s="110">
        <v>10</v>
      </c>
      <c r="H17" s="110">
        <v>15</v>
      </c>
      <c r="I17" s="17">
        <f t="shared" si="0"/>
        <v>25</v>
      </c>
      <c r="J17" s="110">
        <v>9401342260</v>
      </c>
      <c r="K17" s="64" t="s">
        <v>141</v>
      </c>
      <c r="L17" s="110" t="s">
        <v>85</v>
      </c>
      <c r="M17" s="70">
        <v>9864483090</v>
      </c>
      <c r="N17" s="64" t="s">
        <v>426</v>
      </c>
      <c r="O17" s="110" t="s">
        <v>87</v>
      </c>
      <c r="P17" s="69">
        <v>43622</v>
      </c>
      <c r="Q17" s="110" t="s">
        <v>116</v>
      </c>
      <c r="R17" s="18"/>
      <c r="S17" s="18" t="s">
        <v>398</v>
      </c>
      <c r="T17" s="18"/>
    </row>
    <row r="18" spans="1:20">
      <c r="A18" s="4">
        <v>14</v>
      </c>
      <c r="B18" s="17" t="s">
        <v>70</v>
      </c>
      <c r="C18" s="68" t="s">
        <v>624</v>
      </c>
      <c r="D18" s="70" t="s">
        <v>29</v>
      </c>
      <c r="E18" s="110">
        <v>413</v>
      </c>
      <c r="F18" s="70"/>
      <c r="G18" s="110">
        <v>12</v>
      </c>
      <c r="H18" s="110">
        <v>14</v>
      </c>
      <c r="I18" s="17">
        <f t="shared" si="0"/>
        <v>26</v>
      </c>
      <c r="J18" s="110">
        <v>9774143279</v>
      </c>
      <c r="K18" s="64" t="s">
        <v>184</v>
      </c>
      <c r="L18" s="110" t="s">
        <v>185</v>
      </c>
      <c r="M18" s="70">
        <v>8486813562</v>
      </c>
      <c r="N18" s="64" t="s">
        <v>186</v>
      </c>
      <c r="O18" s="110">
        <v>9707427529</v>
      </c>
      <c r="P18" s="69">
        <v>43622</v>
      </c>
      <c r="Q18" s="110" t="s">
        <v>116</v>
      </c>
      <c r="R18" s="18"/>
      <c r="S18" s="18" t="s">
        <v>398</v>
      </c>
      <c r="T18" s="18"/>
    </row>
    <row r="19" spans="1:20">
      <c r="A19" s="4">
        <v>15</v>
      </c>
      <c r="B19" s="17" t="s">
        <v>70</v>
      </c>
      <c r="C19" s="64" t="s">
        <v>625</v>
      </c>
      <c r="D19" s="65" t="s">
        <v>27</v>
      </c>
      <c r="E19" s="110" t="s">
        <v>626</v>
      </c>
      <c r="F19" s="67" t="s">
        <v>102</v>
      </c>
      <c r="G19" s="67">
        <v>80</v>
      </c>
      <c r="H19" s="67">
        <v>59</v>
      </c>
      <c r="I19" s="17">
        <f t="shared" si="0"/>
        <v>139</v>
      </c>
      <c r="J19" s="110">
        <v>0</v>
      </c>
      <c r="K19" s="64" t="s">
        <v>391</v>
      </c>
      <c r="L19" s="110" t="s">
        <v>392</v>
      </c>
      <c r="M19" s="70">
        <v>9401452997</v>
      </c>
      <c r="N19" s="68" t="s">
        <v>191</v>
      </c>
      <c r="O19" s="110">
        <v>9435570628</v>
      </c>
      <c r="P19" s="69">
        <v>43623</v>
      </c>
      <c r="Q19" s="110" t="s">
        <v>80</v>
      </c>
      <c r="R19" s="18"/>
      <c r="S19" s="18" t="s">
        <v>398</v>
      </c>
      <c r="T19" s="18"/>
    </row>
    <row r="20" spans="1:20">
      <c r="A20" s="4">
        <v>16</v>
      </c>
      <c r="B20" s="17" t="s">
        <v>70</v>
      </c>
      <c r="C20" s="68" t="s">
        <v>627</v>
      </c>
      <c r="D20" s="70" t="s">
        <v>29</v>
      </c>
      <c r="E20" s="110">
        <v>427</v>
      </c>
      <c r="F20" s="70"/>
      <c r="G20" s="110">
        <v>20</v>
      </c>
      <c r="H20" s="110">
        <v>18</v>
      </c>
      <c r="I20" s="17">
        <f t="shared" si="0"/>
        <v>38</v>
      </c>
      <c r="J20" s="110">
        <v>8486754353</v>
      </c>
      <c r="K20" s="64" t="s">
        <v>371</v>
      </c>
      <c r="L20" s="110" t="s">
        <v>372</v>
      </c>
      <c r="M20" s="70">
        <v>9401453002</v>
      </c>
      <c r="N20" s="64" t="s">
        <v>628</v>
      </c>
      <c r="O20" s="110">
        <v>8822384616</v>
      </c>
      <c r="P20" s="69">
        <v>43623</v>
      </c>
      <c r="Q20" s="110" t="s">
        <v>80</v>
      </c>
      <c r="R20" s="18"/>
      <c r="S20" s="18" t="s">
        <v>398</v>
      </c>
      <c r="T20" s="18"/>
    </row>
    <row r="21" spans="1:20">
      <c r="A21" s="4">
        <v>17</v>
      </c>
      <c r="B21" s="17" t="s">
        <v>70</v>
      </c>
      <c r="C21" s="68" t="s">
        <v>629</v>
      </c>
      <c r="D21" s="70" t="s">
        <v>29</v>
      </c>
      <c r="E21" s="110">
        <v>428</v>
      </c>
      <c r="F21" s="70"/>
      <c r="G21" s="110">
        <v>14</v>
      </c>
      <c r="H21" s="110">
        <v>15</v>
      </c>
      <c r="I21" s="17">
        <f t="shared" si="0"/>
        <v>29</v>
      </c>
      <c r="J21" s="110">
        <v>7399795138</v>
      </c>
      <c r="K21" s="64" t="s">
        <v>371</v>
      </c>
      <c r="L21" s="110" t="s">
        <v>372</v>
      </c>
      <c r="M21" s="70">
        <v>9401453002</v>
      </c>
      <c r="N21" s="64" t="s">
        <v>130</v>
      </c>
      <c r="O21" s="110">
        <v>9864532475</v>
      </c>
      <c r="P21" s="69">
        <v>43623</v>
      </c>
      <c r="Q21" s="110" t="s">
        <v>80</v>
      </c>
      <c r="R21" s="18"/>
      <c r="S21" s="18" t="s">
        <v>398</v>
      </c>
      <c r="T21" s="18"/>
    </row>
    <row r="22" spans="1:20">
      <c r="A22" s="4">
        <v>18</v>
      </c>
      <c r="B22" s="17" t="s">
        <v>70</v>
      </c>
      <c r="C22" s="68" t="s">
        <v>630</v>
      </c>
      <c r="D22" s="70" t="s">
        <v>29</v>
      </c>
      <c r="E22" s="110">
        <v>429</v>
      </c>
      <c r="F22" s="70"/>
      <c r="G22" s="110">
        <v>19</v>
      </c>
      <c r="H22" s="110">
        <v>12</v>
      </c>
      <c r="I22" s="17">
        <f t="shared" si="0"/>
        <v>31</v>
      </c>
      <c r="J22" s="110">
        <v>9613861773</v>
      </c>
      <c r="K22" s="64" t="s">
        <v>371</v>
      </c>
      <c r="L22" s="110" t="s">
        <v>372</v>
      </c>
      <c r="M22" s="70">
        <v>9401453002</v>
      </c>
      <c r="N22" s="64" t="s">
        <v>130</v>
      </c>
      <c r="O22" s="110">
        <v>9864532475</v>
      </c>
      <c r="P22" s="69">
        <v>43623</v>
      </c>
      <c r="Q22" s="110" t="s">
        <v>80</v>
      </c>
      <c r="R22" s="18"/>
      <c r="S22" s="18" t="s">
        <v>398</v>
      </c>
      <c r="T22" s="18"/>
    </row>
    <row r="23" spans="1:20">
      <c r="A23" s="4">
        <v>19</v>
      </c>
      <c r="B23" s="17" t="s">
        <v>70</v>
      </c>
      <c r="C23" s="64" t="s">
        <v>631</v>
      </c>
      <c r="D23" s="65" t="s">
        <v>27</v>
      </c>
      <c r="E23" s="110" t="s">
        <v>632</v>
      </c>
      <c r="F23" s="67" t="s">
        <v>102</v>
      </c>
      <c r="G23" s="67">
        <v>38</v>
      </c>
      <c r="H23" s="67">
        <v>41</v>
      </c>
      <c r="I23" s="17">
        <f t="shared" si="0"/>
        <v>79</v>
      </c>
      <c r="J23" s="110">
        <v>0</v>
      </c>
      <c r="K23" s="64" t="s">
        <v>184</v>
      </c>
      <c r="L23" s="110" t="s">
        <v>185</v>
      </c>
      <c r="M23" s="70">
        <v>8486813562</v>
      </c>
      <c r="N23" s="110"/>
      <c r="O23" s="70"/>
      <c r="P23" s="69">
        <v>43624</v>
      </c>
      <c r="Q23" s="110" t="s">
        <v>96</v>
      </c>
      <c r="R23" s="18"/>
      <c r="S23" s="18" t="s">
        <v>398</v>
      </c>
      <c r="T23" s="18"/>
    </row>
    <row r="24" spans="1:20">
      <c r="A24" s="4">
        <v>20</v>
      </c>
      <c r="B24" s="17" t="s">
        <v>70</v>
      </c>
      <c r="C24" s="64" t="s">
        <v>633</v>
      </c>
      <c r="D24" s="65" t="s">
        <v>27</v>
      </c>
      <c r="E24" s="110" t="s">
        <v>634</v>
      </c>
      <c r="F24" s="67" t="s">
        <v>102</v>
      </c>
      <c r="G24" s="67">
        <v>32</v>
      </c>
      <c r="H24" s="67">
        <v>24</v>
      </c>
      <c r="I24" s="17">
        <f t="shared" si="0"/>
        <v>56</v>
      </c>
      <c r="J24" s="110">
        <v>9612703948</v>
      </c>
      <c r="K24" s="64" t="s">
        <v>184</v>
      </c>
      <c r="L24" s="110" t="s">
        <v>185</v>
      </c>
      <c r="M24" s="70">
        <v>8486813562</v>
      </c>
      <c r="N24" s="110"/>
      <c r="O24" s="70"/>
      <c r="P24" s="69">
        <v>43624</v>
      </c>
      <c r="Q24" s="110" t="s">
        <v>96</v>
      </c>
      <c r="R24" s="18"/>
      <c r="S24" s="18" t="s">
        <v>398</v>
      </c>
      <c r="T24" s="18"/>
    </row>
    <row r="25" spans="1:20">
      <c r="A25" s="4">
        <v>21</v>
      </c>
      <c r="B25" s="17" t="s">
        <v>70</v>
      </c>
      <c r="C25" s="68" t="s">
        <v>635</v>
      </c>
      <c r="D25" s="70" t="s">
        <v>29</v>
      </c>
      <c r="E25" s="110">
        <v>430</v>
      </c>
      <c r="F25" s="70"/>
      <c r="G25" s="110">
        <v>15</v>
      </c>
      <c r="H25" s="110">
        <v>18</v>
      </c>
      <c r="I25" s="17">
        <f t="shared" si="0"/>
        <v>33</v>
      </c>
      <c r="J25" s="110">
        <v>9859303939</v>
      </c>
      <c r="K25" s="64" t="s">
        <v>232</v>
      </c>
      <c r="L25" s="68" t="s">
        <v>94</v>
      </c>
      <c r="M25" s="110">
        <v>9435171460</v>
      </c>
      <c r="N25" s="64" t="s">
        <v>636</v>
      </c>
      <c r="O25" s="110">
        <v>9435297725</v>
      </c>
      <c r="P25" s="69">
        <v>43624</v>
      </c>
      <c r="Q25" s="110" t="s">
        <v>96</v>
      </c>
      <c r="R25" s="18"/>
      <c r="S25" s="18" t="s">
        <v>398</v>
      </c>
      <c r="T25" s="18"/>
    </row>
    <row r="26" spans="1:20">
      <c r="A26" s="4">
        <v>22</v>
      </c>
      <c r="B26" s="17" t="s">
        <v>70</v>
      </c>
      <c r="C26" s="68" t="s">
        <v>637</v>
      </c>
      <c r="D26" s="70" t="s">
        <v>29</v>
      </c>
      <c r="E26" s="110">
        <v>431</v>
      </c>
      <c r="F26" s="70"/>
      <c r="G26" s="110">
        <v>12</v>
      </c>
      <c r="H26" s="110">
        <v>11</v>
      </c>
      <c r="I26" s="17">
        <f t="shared" si="0"/>
        <v>23</v>
      </c>
      <c r="J26" s="110">
        <v>0</v>
      </c>
      <c r="K26" s="64" t="s">
        <v>232</v>
      </c>
      <c r="L26" s="68" t="s">
        <v>94</v>
      </c>
      <c r="M26" s="110">
        <v>9435171460</v>
      </c>
      <c r="N26" s="64" t="s">
        <v>378</v>
      </c>
      <c r="O26" s="110">
        <v>9864532256</v>
      </c>
      <c r="P26" s="69">
        <v>43624</v>
      </c>
      <c r="Q26" s="110" t="s">
        <v>96</v>
      </c>
      <c r="R26" s="18"/>
      <c r="S26" s="18" t="s">
        <v>398</v>
      </c>
      <c r="T26" s="18"/>
    </row>
    <row r="27" spans="1:20">
      <c r="A27" s="4">
        <v>23</v>
      </c>
      <c r="B27" s="17" t="s">
        <v>70</v>
      </c>
      <c r="C27" s="68" t="s">
        <v>638</v>
      </c>
      <c r="D27" s="70" t="s">
        <v>29</v>
      </c>
      <c r="E27" s="110">
        <v>433</v>
      </c>
      <c r="F27" s="70"/>
      <c r="G27" s="110">
        <v>15</v>
      </c>
      <c r="H27" s="110">
        <v>14</v>
      </c>
      <c r="I27" s="17">
        <f t="shared" si="0"/>
        <v>29</v>
      </c>
      <c r="J27" s="110">
        <v>9864371839</v>
      </c>
      <c r="K27" s="64" t="s">
        <v>232</v>
      </c>
      <c r="L27" s="110" t="s">
        <v>94</v>
      </c>
      <c r="M27" s="70">
        <v>9435171460</v>
      </c>
      <c r="N27" s="64" t="s">
        <v>639</v>
      </c>
      <c r="O27" s="110">
        <v>9707067247</v>
      </c>
      <c r="P27" s="69">
        <v>43626</v>
      </c>
      <c r="Q27" s="110" t="s">
        <v>101</v>
      </c>
      <c r="R27" s="18"/>
      <c r="S27" s="18" t="s">
        <v>398</v>
      </c>
      <c r="T27" s="18"/>
    </row>
    <row r="28" spans="1:20">
      <c r="A28" s="4">
        <v>24</v>
      </c>
      <c r="B28" s="17" t="s">
        <v>70</v>
      </c>
      <c r="C28" s="68" t="s">
        <v>640</v>
      </c>
      <c r="D28" s="70" t="s">
        <v>29</v>
      </c>
      <c r="E28" s="110">
        <v>436</v>
      </c>
      <c r="F28" s="70"/>
      <c r="G28" s="110">
        <v>14</v>
      </c>
      <c r="H28" s="110">
        <v>29</v>
      </c>
      <c r="I28" s="17">
        <f t="shared" si="0"/>
        <v>43</v>
      </c>
      <c r="J28" s="110">
        <v>9508302805</v>
      </c>
      <c r="K28" s="64" t="s">
        <v>93</v>
      </c>
      <c r="L28" s="110" t="s">
        <v>94</v>
      </c>
      <c r="M28" s="70">
        <v>9435171460</v>
      </c>
      <c r="N28" s="64" t="s">
        <v>146</v>
      </c>
      <c r="O28" s="110">
        <v>9401673043</v>
      </c>
      <c r="P28" s="69">
        <v>43626</v>
      </c>
      <c r="Q28" s="110" t="s">
        <v>101</v>
      </c>
      <c r="R28" s="18"/>
      <c r="S28" s="18" t="s">
        <v>398</v>
      </c>
      <c r="T28" s="18"/>
    </row>
    <row r="29" spans="1:20">
      <c r="A29" s="4">
        <v>25</v>
      </c>
      <c r="B29" s="17" t="s">
        <v>70</v>
      </c>
      <c r="C29" s="68" t="s">
        <v>641</v>
      </c>
      <c r="D29" s="70" t="s">
        <v>29</v>
      </c>
      <c r="E29" s="110">
        <v>437</v>
      </c>
      <c r="F29" s="70"/>
      <c r="G29" s="110">
        <v>12</v>
      </c>
      <c r="H29" s="110">
        <v>20</v>
      </c>
      <c r="I29" s="17">
        <f t="shared" si="0"/>
        <v>32</v>
      </c>
      <c r="J29" s="110">
        <v>9707833605</v>
      </c>
      <c r="K29" s="64" t="s">
        <v>118</v>
      </c>
      <c r="L29" s="110" t="s">
        <v>119</v>
      </c>
      <c r="M29" s="70">
        <v>8822197268</v>
      </c>
      <c r="N29" s="64" t="s">
        <v>387</v>
      </c>
      <c r="O29" s="110">
        <v>9613216814</v>
      </c>
      <c r="P29" s="69">
        <v>43626</v>
      </c>
      <c r="Q29" s="110" t="s">
        <v>101</v>
      </c>
      <c r="R29" s="18"/>
      <c r="S29" s="18" t="s">
        <v>398</v>
      </c>
      <c r="T29" s="18"/>
    </row>
    <row r="30" spans="1:20">
      <c r="A30" s="4">
        <v>26</v>
      </c>
      <c r="B30" s="17" t="s">
        <v>70</v>
      </c>
      <c r="C30" s="64" t="s">
        <v>642</v>
      </c>
      <c r="D30" s="65" t="s">
        <v>27</v>
      </c>
      <c r="E30" s="110" t="s">
        <v>643</v>
      </c>
      <c r="F30" s="67" t="s">
        <v>102</v>
      </c>
      <c r="G30" s="67">
        <v>39</v>
      </c>
      <c r="H30" s="67">
        <v>36</v>
      </c>
      <c r="I30" s="17">
        <f t="shared" si="0"/>
        <v>75</v>
      </c>
      <c r="J30" s="110">
        <v>9435823947</v>
      </c>
      <c r="K30" s="64" t="s">
        <v>391</v>
      </c>
      <c r="L30" s="110" t="s">
        <v>392</v>
      </c>
      <c r="M30" s="70">
        <v>9401452997</v>
      </c>
      <c r="N30" s="68" t="s">
        <v>644</v>
      </c>
      <c r="O30" s="110">
        <v>9401157458</v>
      </c>
      <c r="P30" s="69">
        <v>43627</v>
      </c>
      <c r="Q30" s="110" t="s">
        <v>155</v>
      </c>
      <c r="R30" s="18"/>
      <c r="S30" s="18" t="s">
        <v>398</v>
      </c>
      <c r="T30" s="18"/>
    </row>
    <row r="31" spans="1:20">
      <c r="A31" s="4">
        <v>27</v>
      </c>
      <c r="B31" s="17" t="s">
        <v>70</v>
      </c>
      <c r="C31" s="68" t="s">
        <v>645</v>
      </c>
      <c r="D31" s="70" t="s">
        <v>29</v>
      </c>
      <c r="E31" s="110">
        <v>438</v>
      </c>
      <c r="F31" s="70"/>
      <c r="G31" s="110">
        <v>15</v>
      </c>
      <c r="H31" s="110">
        <v>19</v>
      </c>
      <c r="I31" s="17">
        <f t="shared" si="0"/>
        <v>34</v>
      </c>
      <c r="J31" s="110">
        <v>9678899315</v>
      </c>
      <c r="K31" s="64" t="s">
        <v>118</v>
      </c>
      <c r="L31" s="110" t="s">
        <v>119</v>
      </c>
      <c r="M31" s="70">
        <v>8822197268</v>
      </c>
      <c r="N31" s="64" t="s">
        <v>418</v>
      </c>
      <c r="O31" s="110">
        <v>8753910978</v>
      </c>
      <c r="P31" s="69">
        <v>43627</v>
      </c>
      <c r="Q31" s="110" t="s">
        <v>155</v>
      </c>
      <c r="R31" s="18"/>
      <c r="S31" s="18" t="s">
        <v>398</v>
      </c>
      <c r="T31" s="18"/>
    </row>
    <row r="32" spans="1:20">
      <c r="A32" s="4">
        <v>28</v>
      </c>
      <c r="B32" s="17" t="s">
        <v>70</v>
      </c>
      <c r="C32" s="68" t="s">
        <v>646</v>
      </c>
      <c r="D32" s="70" t="s">
        <v>29</v>
      </c>
      <c r="E32" s="110">
        <v>439</v>
      </c>
      <c r="F32" s="70"/>
      <c r="G32" s="110">
        <v>18</v>
      </c>
      <c r="H32" s="110">
        <v>15</v>
      </c>
      <c r="I32" s="17">
        <f t="shared" si="0"/>
        <v>33</v>
      </c>
      <c r="J32" s="110">
        <v>9706747334</v>
      </c>
      <c r="K32" s="64" t="s">
        <v>371</v>
      </c>
      <c r="L32" s="110" t="s">
        <v>119</v>
      </c>
      <c r="M32" s="70">
        <v>8822197268</v>
      </c>
      <c r="N32" s="64" t="s">
        <v>585</v>
      </c>
      <c r="O32" s="110">
        <v>8254809031</v>
      </c>
      <c r="P32" s="69">
        <v>43627</v>
      </c>
      <c r="Q32" s="110" t="s">
        <v>155</v>
      </c>
      <c r="R32" s="18"/>
      <c r="S32" s="18" t="s">
        <v>398</v>
      </c>
      <c r="T32" s="18"/>
    </row>
    <row r="33" spans="1:20">
      <c r="A33" s="4">
        <v>29</v>
      </c>
      <c r="B33" s="17" t="s">
        <v>70</v>
      </c>
      <c r="C33" s="64" t="s">
        <v>647</v>
      </c>
      <c r="D33" s="65" t="s">
        <v>27</v>
      </c>
      <c r="E33" s="110" t="s">
        <v>648</v>
      </c>
      <c r="F33" s="67" t="s">
        <v>102</v>
      </c>
      <c r="G33" s="67">
        <v>40</v>
      </c>
      <c r="H33" s="67">
        <v>47</v>
      </c>
      <c r="I33" s="17">
        <f t="shared" si="0"/>
        <v>87</v>
      </c>
      <c r="J33" s="110">
        <v>0</v>
      </c>
      <c r="K33" s="64" t="s">
        <v>266</v>
      </c>
      <c r="L33" s="110" t="s">
        <v>267</v>
      </c>
      <c r="M33" s="97">
        <v>9401452999</v>
      </c>
      <c r="N33" s="64" t="s">
        <v>268</v>
      </c>
      <c r="O33" s="110">
        <v>9401313466</v>
      </c>
      <c r="P33" s="69">
        <v>43628</v>
      </c>
      <c r="Q33" s="110" t="s">
        <v>168</v>
      </c>
      <c r="R33" s="18"/>
      <c r="S33" s="18" t="s">
        <v>398</v>
      </c>
      <c r="T33" s="18"/>
    </row>
    <row r="34" spans="1:20">
      <c r="A34" s="4">
        <v>30</v>
      </c>
      <c r="B34" s="17" t="s">
        <v>70</v>
      </c>
      <c r="C34" s="68" t="s">
        <v>649</v>
      </c>
      <c r="D34" s="70" t="s">
        <v>29</v>
      </c>
      <c r="E34" s="110">
        <v>414</v>
      </c>
      <c r="F34" s="70"/>
      <c r="G34" s="110">
        <v>6</v>
      </c>
      <c r="H34" s="110">
        <v>8</v>
      </c>
      <c r="I34" s="17">
        <f t="shared" si="0"/>
        <v>14</v>
      </c>
      <c r="J34" s="110">
        <v>9401109510</v>
      </c>
      <c r="K34" s="64" t="s">
        <v>184</v>
      </c>
      <c r="L34" s="110" t="s">
        <v>185</v>
      </c>
      <c r="M34" s="70">
        <v>8486813562</v>
      </c>
      <c r="N34" s="64" t="s">
        <v>186</v>
      </c>
      <c r="O34" s="110">
        <v>9707427529</v>
      </c>
      <c r="P34" s="69">
        <v>43628</v>
      </c>
      <c r="Q34" s="110" t="s">
        <v>168</v>
      </c>
      <c r="R34" s="18"/>
      <c r="S34" s="18" t="s">
        <v>398</v>
      </c>
      <c r="T34" s="18"/>
    </row>
    <row r="35" spans="1:20">
      <c r="A35" s="4">
        <v>31</v>
      </c>
      <c r="B35" s="17" t="s">
        <v>70</v>
      </c>
      <c r="C35" s="64" t="s">
        <v>650</v>
      </c>
      <c r="D35" s="65" t="s">
        <v>27</v>
      </c>
      <c r="E35" s="110" t="s">
        <v>651</v>
      </c>
      <c r="F35" s="67" t="s">
        <v>102</v>
      </c>
      <c r="G35" s="67">
        <v>40</v>
      </c>
      <c r="H35" s="67">
        <v>59</v>
      </c>
      <c r="I35" s="17">
        <f t="shared" si="0"/>
        <v>99</v>
      </c>
      <c r="J35" s="110">
        <v>0</v>
      </c>
      <c r="K35" s="64" t="s">
        <v>391</v>
      </c>
      <c r="L35" s="110" t="s">
        <v>392</v>
      </c>
      <c r="M35" s="70">
        <v>9401452997</v>
      </c>
      <c r="N35" s="68" t="s">
        <v>644</v>
      </c>
      <c r="O35" s="110">
        <v>9401157458</v>
      </c>
      <c r="P35" s="69">
        <v>43628</v>
      </c>
      <c r="Q35" s="110" t="s">
        <v>168</v>
      </c>
      <c r="R35" s="18"/>
      <c r="S35" s="18" t="s">
        <v>398</v>
      </c>
      <c r="T35" s="18"/>
    </row>
    <row r="36" spans="1:20">
      <c r="A36" s="4">
        <v>32</v>
      </c>
      <c r="B36" s="17" t="s">
        <v>70</v>
      </c>
      <c r="C36" s="64" t="s">
        <v>652</v>
      </c>
      <c r="D36" s="65" t="s">
        <v>27</v>
      </c>
      <c r="E36" s="110" t="s">
        <v>653</v>
      </c>
      <c r="F36" s="67" t="s">
        <v>102</v>
      </c>
      <c r="G36" s="67">
        <v>18</v>
      </c>
      <c r="H36" s="67">
        <v>21</v>
      </c>
      <c r="I36" s="17">
        <f t="shared" si="0"/>
        <v>39</v>
      </c>
      <c r="J36" s="110">
        <v>9401983361</v>
      </c>
      <c r="K36" s="64" t="s">
        <v>266</v>
      </c>
      <c r="L36" s="110" t="s">
        <v>267</v>
      </c>
      <c r="M36" s="97">
        <v>9401452999</v>
      </c>
      <c r="N36" s="64" t="s">
        <v>268</v>
      </c>
      <c r="O36" s="110">
        <v>9401313466</v>
      </c>
      <c r="P36" s="69">
        <v>43629</v>
      </c>
      <c r="Q36" s="110" t="s">
        <v>116</v>
      </c>
      <c r="R36" s="18"/>
      <c r="S36" s="18" t="s">
        <v>398</v>
      </c>
      <c r="T36" s="18"/>
    </row>
    <row r="37" spans="1:20">
      <c r="A37" s="4">
        <v>33</v>
      </c>
      <c r="B37" s="17" t="s">
        <v>70</v>
      </c>
      <c r="C37" s="68" t="s">
        <v>654</v>
      </c>
      <c r="D37" s="70" t="s">
        <v>29</v>
      </c>
      <c r="E37" s="110">
        <v>442</v>
      </c>
      <c r="F37" s="70"/>
      <c r="G37" s="110">
        <v>12</v>
      </c>
      <c r="H37" s="110">
        <v>11</v>
      </c>
      <c r="I37" s="17">
        <f t="shared" si="0"/>
        <v>23</v>
      </c>
      <c r="J37" s="110">
        <v>887605568</v>
      </c>
      <c r="K37" s="64" t="s">
        <v>141</v>
      </c>
      <c r="L37" s="110" t="s">
        <v>85</v>
      </c>
      <c r="M37" s="70">
        <v>9864483090</v>
      </c>
      <c r="N37" s="64" t="s">
        <v>142</v>
      </c>
      <c r="O37" s="110"/>
      <c r="P37" s="69">
        <v>43629</v>
      </c>
      <c r="Q37" s="110" t="s">
        <v>116</v>
      </c>
      <c r="R37" s="18"/>
      <c r="S37" s="18" t="s">
        <v>398</v>
      </c>
      <c r="T37" s="18"/>
    </row>
    <row r="38" spans="1:20">
      <c r="A38" s="4">
        <v>34</v>
      </c>
      <c r="B38" s="17" t="s">
        <v>70</v>
      </c>
      <c r="C38" s="64" t="s">
        <v>655</v>
      </c>
      <c r="D38" s="65" t="s">
        <v>27</v>
      </c>
      <c r="E38" s="110" t="s">
        <v>656</v>
      </c>
      <c r="F38" s="67" t="s">
        <v>102</v>
      </c>
      <c r="G38" s="67">
        <v>41</v>
      </c>
      <c r="H38" s="67">
        <v>29</v>
      </c>
      <c r="I38" s="17">
        <f t="shared" si="0"/>
        <v>70</v>
      </c>
      <c r="J38" s="110">
        <v>0</v>
      </c>
      <c r="K38" s="69"/>
      <c r="L38" s="110"/>
      <c r="M38" s="70"/>
      <c r="N38" s="110"/>
      <c r="O38" s="70"/>
      <c r="P38" s="69">
        <v>43630</v>
      </c>
      <c r="Q38" s="110" t="s">
        <v>80</v>
      </c>
      <c r="R38" s="18"/>
      <c r="S38" s="18" t="s">
        <v>398</v>
      </c>
      <c r="T38" s="18"/>
    </row>
    <row r="39" spans="1:20">
      <c r="A39" s="4">
        <v>35</v>
      </c>
      <c r="B39" s="17" t="s">
        <v>70</v>
      </c>
      <c r="C39" s="64" t="s">
        <v>657</v>
      </c>
      <c r="D39" s="65" t="s">
        <v>27</v>
      </c>
      <c r="E39" s="110" t="s">
        <v>658</v>
      </c>
      <c r="F39" s="67" t="s">
        <v>102</v>
      </c>
      <c r="G39" s="67">
        <v>33</v>
      </c>
      <c r="H39" s="67">
        <v>44</v>
      </c>
      <c r="I39" s="17">
        <f t="shared" si="0"/>
        <v>77</v>
      </c>
      <c r="J39" s="110">
        <v>9401336283</v>
      </c>
      <c r="K39" s="69"/>
      <c r="L39" s="110"/>
      <c r="M39" s="70"/>
      <c r="N39" s="110"/>
      <c r="O39" s="70"/>
      <c r="P39" s="69">
        <v>43630</v>
      </c>
      <c r="Q39" s="110" t="s">
        <v>80</v>
      </c>
      <c r="R39" s="18"/>
      <c r="S39" s="18" t="s">
        <v>398</v>
      </c>
      <c r="T39" s="18"/>
    </row>
    <row r="40" spans="1:20">
      <c r="A40" s="4">
        <v>36</v>
      </c>
      <c r="B40" s="17" t="s">
        <v>70</v>
      </c>
      <c r="C40" s="64" t="s">
        <v>659</v>
      </c>
      <c r="D40" s="65" t="s">
        <v>27</v>
      </c>
      <c r="E40" s="110" t="s">
        <v>660</v>
      </c>
      <c r="F40" s="67" t="s">
        <v>102</v>
      </c>
      <c r="G40" s="67">
        <v>22</v>
      </c>
      <c r="H40" s="67">
        <v>25</v>
      </c>
      <c r="I40" s="17">
        <f t="shared" si="0"/>
        <v>47</v>
      </c>
      <c r="J40" s="110">
        <v>0</v>
      </c>
      <c r="K40" s="64" t="s">
        <v>179</v>
      </c>
      <c r="L40" s="110" t="s">
        <v>180</v>
      </c>
      <c r="M40" s="70">
        <v>9957626118</v>
      </c>
      <c r="N40" s="64" t="s">
        <v>661</v>
      </c>
      <c r="O40" s="110">
        <v>9435297682</v>
      </c>
      <c r="P40" s="69">
        <v>43631</v>
      </c>
      <c r="Q40" s="110" t="s">
        <v>96</v>
      </c>
      <c r="R40" s="18"/>
      <c r="S40" s="18" t="s">
        <v>398</v>
      </c>
      <c r="T40" s="18"/>
    </row>
    <row r="41" spans="1:20">
      <c r="A41" s="4">
        <v>37</v>
      </c>
      <c r="B41" s="17" t="s">
        <v>70</v>
      </c>
      <c r="C41" s="64" t="s">
        <v>662</v>
      </c>
      <c r="D41" s="65" t="s">
        <v>27</v>
      </c>
      <c r="E41" s="110" t="s">
        <v>663</v>
      </c>
      <c r="F41" s="67" t="s">
        <v>102</v>
      </c>
      <c r="G41" s="67">
        <v>33</v>
      </c>
      <c r="H41" s="67">
        <v>16</v>
      </c>
      <c r="I41" s="17">
        <f t="shared" si="0"/>
        <v>49</v>
      </c>
      <c r="J41" s="110">
        <v>9774283797</v>
      </c>
      <c r="K41" s="64" t="s">
        <v>179</v>
      </c>
      <c r="L41" s="110" t="s">
        <v>180</v>
      </c>
      <c r="M41" s="70">
        <v>9957626118</v>
      </c>
      <c r="N41" s="64" t="s">
        <v>388</v>
      </c>
      <c r="O41" s="17">
        <v>9401983143</v>
      </c>
      <c r="P41" s="69">
        <v>43631</v>
      </c>
      <c r="Q41" s="110" t="s">
        <v>96</v>
      </c>
      <c r="R41" s="18"/>
      <c r="S41" s="18" t="s">
        <v>398</v>
      </c>
      <c r="T41" s="18"/>
    </row>
    <row r="42" spans="1:20">
      <c r="A42" s="4">
        <v>38</v>
      </c>
      <c r="B42" s="17" t="s">
        <v>70</v>
      </c>
      <c r="C42" s="64" t="s">
        <v>664</v>
      </c>
      <c r="D42" s="65" t="s">
        <v>27</v>
      </c>
      <c r="E42" s="110" t="s">
        <v>665</v>
      </c>
      <c r="F42" s="67" t="s">
        <v>102</v>
      </c>
      <c r="G42" s="67">
        <v>107</v>
      </c>
      <c r="H42" s="67">
        <v>94</v>
      </c>
      <c r="I42" s="17">
        <v>201</v>
      </c>
      <c r="J42" s="110">
        <v>0</v>
      </c>
      <c r="K42" s="64" t="s">
        <v>196</v>
      </c>
      <c r="L42" s="64" t="s">
        <v>197</v>
      </c>
      <c r="M42" s="64">
        <v>9435179202</v>
      </c>
      <c r="N42" s="68" t="s">
        <v>204</v>
      </c>
      <c r="O42" s="110">
        <v>9401438548</v>
      </c>
      <c r="P42" s="69">
        <v>43633</v>
      </c>
      <c r="Q42" s="110" t="s">
        <v>101</v>
      </c>
      <c r="R42" s="18"/>
      <c r="S42" s="18" t="s">
        <v>398</v>
      </c>
      <c r="T42" s="18"/>
    </row>
    <row r="43" spans="1:20" ht="33">
      <c r="A43" s="4">
        <v>39</v>
      </c>
      <c r="B43" s="17" t="s">
        <v>70</v>
      </c>
      <c r="C43" s="64" t="s">
        <v>666</v>
      </c>
      <c r="D43" s="65" t="s">
        <v>27</v>
      </c>
      <c r="E43" s="110" t="s">
        <v>667</v>
      </c>
      <c r="F43" s="67" t="s">
        <v>102</v>
      </c>
      <c r="G43" s="67">
        <v>38</v>
      </c>
      <c r="H43" s="67">
        <v>7</v>
      </c>
      <c r="I43" s="17">
        <f>+G43+H43</f>
        <v>45</v>
      </c>
      <c r="J43" s="110">
        <v>0</v>
      </c>
      <c r="K43" s="101" t="s">
        <v>668</v>
      </c>
      <c r="L43" s="110" t="s">
        <v>669</v>
      </c>
      <c r="M43" s="110">
        <v>9435988956</v>
      </c>
      <c r="N43" s="64" t="s">
        <v>670</v>
      </c>
      <c r="O43" s="110">
        <v>9085781338</v>
      </c>
      <c r="P43" s="69">
        <v>43633</v>
      </c>
      <c r="Q43" s="110" t="s">
        <v>101</v>
      </c>
      <c r="R43" s="18"/>
      <c r="S43" s="18" t="s">
        <v>398</v>
      </c>
      <c r="T43" s="18"/>
    </row>
    <row r="44" spans="1:20">
      <c r="A44" s="4">
        <v>40</v>
      </c>
      <c r="B44" s="17" t="s">
        <v>70</v>
      </c>
      <c r="C44" s="64" t="s">
        <v>671</v>
      </c>
      <c r="D44" s="65" t="s">
        <v>27</v>
      </c>
      <c r="E44" s="110" t="s">
        <v>672</v>
      </c>
      <c r="F44" s="67" t="s">
        <v>102</v>
      </c>
      <c r="G44" s="67">
        <v>47</v>
      </c>
      <c r="H44" s="67">
        <v>38</v>
      </c>
      <c r="I44" s="17">
        <f>+G44+H44</f>
        <v>85</v>
      </c>
      <c r="J44" s="110">
        <v>0</v>
      </c>
      <c r="K44" s="64" t="s">
        <v>391</v>
      </c>
      <c r="L44" s="110" t="s">
        <v>392</v>
      </c>
      <c r="M44" s="70">
        <v>9401452997</v>
      </c>
      <c r="N44" s="68" t="s">
        <v>191</v>
      </c>
      <c r="O44" s="110">
        <v>9435570628</v>
      </c>
      <c r="P44" s="69">
        <v>43633</v>
      </c>
      <c r="Q44" s="110" t="s">
        <v>101</v>
      </c>
      <c r="R44" s="18"/>
      <c r="S44" s="18" t="s">
        <v>398</v>
      </c>
      <c r="T44" s="18"/>
    </row>
    <row r="45" spans="1:20" ht="33">
      <c r="A45" s="4">
        <v>41</v>
      </c>
      <c r="B45" s="17" t="s">
        <v>70</v>
      </c>
      <c r="C45" s="53" t="s">
        <v>83</v>
      </c>
      <c r="D45" s="54" t="s">
        <v>27</v>
      </c>
      <c r="E45" s="55">
        <v>15</v>
      </c>
      <c r="F45" s="56"/>
      <c r="G45" s="55">
        <v>7</v>
      </c>
      <c r="H45" s="55">
        <v>10</v>
      </c>
      <c r="I45" s="57">
        <f>G45+H45</f>
        <v>17</v>
      </c>
      <c r="J45" s="55">
        <v>9401252491</v>
      </c>
      <c r="K45" s="52" t="s">
        <v>84</v>
      </c>
      <c r="L45" s="52" t="s">
        <v>362</v>
      </c>
      <c r="M45" s="52">
        <v>9864483090</v>
      </c>
      <c r="N45" s="52" t="s">
        <v>86</v>
      </c>
      <c r="O45" s="55" t="s">
        <v>87</v>
      </c>
      <c r="P45" s="69">
        <v>43634</v>
      </c>
      <c r="Q45" s="110" t="s">
        <v>155</v>
      </c>
      <c r="R45" s="18"/>
      <c r="S45" s="18" t="s">
        <v>398</v>
      </c>
      <c r="T45" s="18"/>
    </row>
    <row r="46" spans="1:20">
      <c r="A46" s="4">
        <v>42</v>
      </c>
      <c r="B46" s="17" t="s">
        <v>70</v>
      </c>
      <c r="C46" s="53" t="s">
        <v>88</v>
      </c>
      <c r="D46" s="54" t="s">
        <v>27</v>
      </c>
      <c r="E46" s="55">
        <v>14</v>
      </c>
      <c r="F46" s="56"/>
      <c r="G46" s="55">
        <v>4</v>
      </c>
      <c r="H46" s="55">
        <v>6</v>
      </c>
      <c r="I46" s="57">
        <f>G46+H46</f>
        <v>10</v>
      </c>
      <c r="J46" s="55">
        <v>9707369481</v>
      </c>
      <c r="K46" s="52" t="s">
        <v>89</v>
      </c>
      <c r="L46" s="52" t="s">
        <v>363</v>
      </c>
      <c r="M46" s="52">
        <v>9707108132</v>
      </c>
      <c r="N46" s="52" t="s">
        <v>91</v>
      </c>
      <c r="O46" s="55">
        <v>9854127433</v>
      </c>
      <c r="P46" s="69">
        <v>43634</v>
      </c>
      <c r="Q46" s="110" t="s">
        <v>155</v>
      </c>
      <c r="R46" s="18"/>
      <c r="S46" s="18" t="s">
        <v>398</v>
      </c>
      <c r="T46" s="18"/>
    </row>
    <row r="47" spans="1:20">
      <c r="A47" s="4">
        <v>43</v>
      </c>
      <c r="B47" s="17" t="s">
        <v>70</v>
      </c>
      <c r="C47" s="64" t="s">
        <v>673</v>
      </c>
      <c r="D47" s="65" t="s">
        <v>27</v>
      </c>
      <c r="E47" s="110" t="s">
        <v>674</v>
      </c>
      <c r="F47" s="67" t="s">
        <v>102</v>
      </c>
      <c r="G47" s="67">
        <v>24</v>
      </c>
      <c r="H47" s="67">
        <v>36</v>
      </c>
      <c r="I47" s="17">
        <f t="shared" ref="I47:I89" si="1">+G47+H47</f>
        <v>60</v>
      </c>
      <c r="J47" s="110">
        <v>0</v>
      </c>
      <c r="K47" s="69"/>
      <c r="L47" s="110"/>
      <c r="M47" s="70"/>
      <c r="N47" s="110"/>
      <c r="O47" s="70"/>
      <c r="P47" s="69">
        <v>43634</v>
      </c>
      <c r="Q47" s="110" t="s">
        <v>155</v>
      </c>
      <c r="R47" s="18"/>
      <c r="S47" s="18" t="s">
        <v>398</v>
      </c>
      <c r="T47" s="18"/>
    </row>
    <row r="48" spans="1:20">
      <c r="A48" s="4">
        <v>44</v>
      </c>
      <c r="B48" s="17" t="s">
        <v>70</v>
      </c>
      <c r="C48" s="64" t="s">
        <v>675</v>
      </c>
      <c r="D48" s="65" t="s">
        <v>27</v>
      </c>
      <c r="E48" s="110" t="s">
        <v>676</v>
      </c>
      <c r="F48" s="67" t="s">
        <v>102</v>
      </c>
      <c r="G48" s="67">
        <v>22</v>
      </c>
      <c r="H48" s="67">
        <v>25</v>
      </c>
      <c r="I48" s="17">
        <f t="shared" si="1"/>
        <v>47</v>
      </c>
      <c r="J48" s="110">
        <v>0</v>
      </c>
      <c r="K48" s="69" t="s">
        <v>677</v>
      </c>
      <c r="L48" s="110" t="s">
        <v>678</v>
      </c>
      <c r="M48" s="70">
        <v>9401453011</v>
      </c>
      <c r="N48" s="110"/>
      <c r="O48" s="70"/>
      <c r="P48" s="69">
        <v>43635</v>
      </c>
      <c r="Q48" s="110" t="s">
        <v>168</v>
      </c>
      <c r="R48" s="18"/>
      <c r="S48" s="18" t="s">
        <v>398</v>
      </c>
      <c r="T48" s="18"/>
    </row>
    <row r="49" spans="1:20">
      <c r="A49" s="4">
        <v>45</v>
      </c>
      <c r="B49" s="17" t="s">
        <v>70</v>
      </c>
      <c r="C49" s="68" t="s">
        <v>679</v>
      </c>
      <c r="D49" s="70" t="s">
        <v>29</v>
      </c>
      <c r="E49" s="110">
        <v>449</v>
      </c>
      <c r="F49" s="70"/>
      <c r="G49" s="110">
        <v>7</v>
      </c>
      <c r="H49" s="110">
        <v>5</v>
      </c>
      <c r="I49" s="17">
        <f t="shared" si="1"/>
        <v>12</v>
      </c>
      <c r="J49" s="110">
        <v>9035580774</v>
      </c>
      <c r="K49" s="64" t="s">
        <v>680</v>
      </c>
      <c r="L49" s="110" t="s">
        <v>681</v>
      </c>
      <c r="M49" s="70">
        <v>9401336939</v>
      </c>
      <c r="N49" s="64" t="s">
        <v>682</v>
      </c>
      <c r="O49" s="110">
        <v>9859524589</v>
      </c>
      <c r="P49" s="69">
        <v>43635</v>
      </c>
      <c r="Q49" s="110" t="s">
        <v>168</v>
      </c>
      <c r="R49" s="18"/>
      <c r="S49" s="18" t="s">
        <v>398</v>
      </c>
      <c r="T49" s="18"/>
    </row>
    <row r="50" spans="1:20">
      <c r="A50" s="4">
        <v>46</v>
      </c>
      <c r="B50" s="17" t="s">
        <v>70</v>
      </c>
      <c r="C50" s="68" t="s">
        <v>683</v>
      </c>
      <c r="D50" s="70" t="s">
        <v>29</v>
      </c>
      <c r="E50" s="110">
        <v>455</v>
      </c>
      <c r="F50" s="70"/>
      <c r="G50" s="110">
        <v>11</v>
      </c>
      <c r="H50" s="110">
        <v>3</v>
      </c>
      <c r="I50" s="17">
        <f t="shared" si="1"/>
        <v>14</v>
      </c>
      <c r="J50" s="110">
        <v>9508859013</v>
      </c>
      <c r="K50" s="64" t="s">
        <v>108</v>
      </c>
      <c r="L50" s="110" t="s">
        <v>109</v>
      </c>
      <c r="M50" s="70">
        <v>7399796140</v>
      </c>
      <c r="N50" s="64" t="s">
        <v>684</v>
      </c>
      <c r="O50" s="110">
        <v>8812915216</v>
      </c>
      <c r="P50" s="69">
        <v>43635</v>
      </c>
      <c r="Q50" s="110" t="s">
        <v>168</v>
      </c>
      <c r="R50" s="18"/>
      <c r="S50" s="18" t="s">
        <v>398</v>
      </c>
      <c r="T50" s="18"/>
    </row>
    <row r="51" spans="1:20">
      <c r="A51" s="4">
        <v>47</v>
      </c>
      <c r="B51" s="17" t="s">
        <v>70</v>
      </c>
      <c r="C51" s="64" t="s">
        <v>685</v>
      </c>
      <c r="D51" s="65" t="s">
        <v>27</v>
      </c>
      <c r="E51" s="110" t="s">
        <v>686</v>
      </c>
      <c r="F51" s="67" t="s">
        <v>102</v>
      </c>
      <c r="G51" s="67">
        <v>33</v>
      </c>
      <c r="H51" s="67">
        <v>37</v>
      </c>
      <c r="I51" s="17">
        <f t="shared" si="1"/>
        <v>70</v>
      </c>
      <c r="J51" s="110">
        <v>8486175125</v>
      </c>
      <c r="K51" s="64" t="s">
        <v>179</v>
      </c>
      <c r="L51" s="110" t="s">
        <v>180</v>
      </c>
      <c r="M51" s="70">
        <v>9957626118</v>
      </c>
      <c r="N51" s="64" t="s">
        <v>189</v>
      </c>
      <c r="O51" s="17">
        <v>9612388726</v>
      </c>
      <c r="P51" s="69">
        <v>43636</v>
      </c>
      <c r="Q51" s="110" t="s">
        <v>116</v>
      </c>
      <c r="R51" s="18"/>
      <c r="S51" s="18" t="s">
        <v>398</v>
      </c>
      <c r="T51" s="18"/>
    </row>
    <row r="52" spans="1:20">
      <c r="A52" s="4">
        <v>48</v>
      </c>
      <c r="B52" s="17" t="s">
        <v>70</v>
      </c>
      <c r="C52" s="64" t="s">
        <v>687</v>
      </c>
      <c r="D52" s="65" t="s">
        <v>27</v>
      </c>
      <c r="E52" s="110" t="s">
        <v>688</v>
      </c>
      <c r="F52" s="67" t="s">
        <v>102</v>
      </c>
      <c r="G52" s="67">
        <v>55</v>
      </c>
      <c r="H52" s="67">
        <v>40</v>
      </c>
      <c r="I52" s="17">
        <f t="shared" si="1"/>
        <v>95</v>
      </c>
      <c r="J52" s="110">
        <v>0</v>
      </c>
      <c r="K52" s="64" t="s">
        <v>391</v>
      </c>
      <c r="L52" s="110" t="s">
        <v>180</v>
      </c>
      <c r="M52" s="70">
        <v>9957626118</v>
      </c>
      <c r="N52" s="68" t="s">
        <v>644</v>
      </c>
      <c r="O52" s="110">
        <v>9401157458</v>
      </c>
      <c r="P52" s="69">
        <v>43636</v>
      </c>
      <c r="Q52" s="110" t="s">
        <v>116</v>
      </c>
      <c r="R52" s="18"/>
      <c r="S52" s="18" t="s">
        <v>398</v>
      </c>
      <c r="T52" s="18"/>
    </row>
    <row r="53" spans="1:20">
      <c r="A53" s="4">
        <v>49</v>
      </c>
      <c r="B53" s="17" t="s">
        <v>70</v>
      </c>
      <c r="C53" s="68" t="s">
        <v>689</v>
      </c>
      <c r="D53" s="70" t="s">
        <v>29</v>
      </c>
      <c r="E53" s="110">
        <v>456</v>
      </c>
      <c r="F53" s="70"/>
      <c r="G53" s="110">
        <v>15</v>
      </c>
      <c r="H53" s="110">
        <v>20</v>
      </c>
      <c r="I53" s="17">
        <f t="shared" si="1"/>
        <v>35</v>
      </c>
      <c r="J53" s="110">
        <v>9401272568</v>
      </c>
      <c r="K53" s="64" t="s">
        <v>93</v>
      </c>
      <c r="L53" s="110" t="s">
        <v>94</v>
      </c>
      <c r="M53" s="70">
        <v>9435171460</v>
      </c>
      <c r="N53" s="64" t="s">
        <v>202</v>
      </c>
      <c r="O53" s="110">
        <v>9864673692</v>
      </c>
      <c r="P53" s="69">
        <v>43636</v>
      </c>
      <c r="Q53" s="110" t="s">
        <v>116</v>
      </c>
      <c r="R53" s="18"/>
      <c r="S53" s="18" t="s">
        <v>398</v>
      </c>
      <c r="T53" s="18"/>
    </row>
    <row r="54" spans="1:20">
      <c r="A54" s="4">
        <v>50</v>
      </c>
      <c r="B54" s="17" t="s">
        <v>70</v>
      </c>
      <c r="C54" s="68" t="s">
        <v>690</v>
      </c>
      <c r="D54" s="70" t="s">
        <v>29</v>
      </c>
      <c r="E54" s="110">
        <v>457</v>
      </c>
      <c r="F54" s="70"/>
      <c r="G54" s="110">
        <v>10</v>
      </c>
      <c r="H54" s="110">
        <v>16</v>
      </c>
      <c r="I54" s="17">
        <f t="shared" si="1"/>
        <v>26</v>
      </c>
      <c r="J54" s="110">
        <v>9435262069</v>
      </c>
      <c r="K54" s="64" t="s">
        <v>103</v>
      </c>
      <c r="L54" s="110" t="s">
        <v>174</v>
      </c>
      <c r="M54" s="70">
        <v>9401453005</v>
      </c>
      <c r="N54" s="64" t="s">
        <v>177</v>
      </c>
      <c r="O54" s="110">
        <v>8403874145</v>
      </c>
      <c r="P54" s="69">
        <v>43636</v>
      </c>
      <c r="Q54" s="110" t="s">
        <v>116</v>
      </c>
      <c r="R54" s="18"/>
      <c r="S54" s="18" t="s">
        <v>398</v>
      </c>
      <c r="T54" s="18"/>
    </row>
    <row r="55" spans="1:20">
      <c r="A55" s="4">
        <v>51</v>
      </c>
      <c r="B55" s="17" t="s">
        <v>70</v>
      </c>
      <c r="C55" s="68" t="s">
        <v>691</v>
      </c>
      <c r="D55" s="70" t="s">
        <v>29</v>
      </c>
      <c r="E55" s="110">
        <v>216</v>
      </c>
      <c r="F55" s="70"/>
      <c r="G55" s="110">
        <v>15</v>
      </c>
      <c r="H55" s="110">
        <v>12</v>
      </c>
      <c r="I55" s="17">
        <f t="shared" si="1"/>
        <v>27</v>
      </c>
      <c r="J55" s="110">
        <v>9957998299</v>
      </c>
      <c r="K55" s="101" t="s">
        <v>410</v>
      </c>
      <c r="L55" s="110" t="s">
        <v>692</v>
      </c>
      <c r="M55" s="110">
        <v>9678747013</v>
      </c>
      <c r="N55" s="64" t="s">
        <v>693</v>
      </c>
      <c r="O55" s="110">
        <v>9954921948</v>
      </c>
      <c r="P55" s="69">
        <v>43637</v>
      </c>
      <c r="Q55" s="110" t="s">
        <v>80</v>
      </c>
      <c r="R55" s="18"/>
      <c r="S55" s="18" t="s">
        <v>398</v>
      </c>
      <c r="T55" s="18"/>
    </row>
    <row r="56" spans="1:20">
      <c r="A56" s="4">
        <v>52</v>
      </c>
      <c r="B56" s="17" t="s">
        <v>70</v>
      </c>
      <c r="C56" s="68" t="s">
        <v>694</v>
      </c>
      <c r="D56" s="70" t="s">
        <v>29</v>
      </c>
      <c r="E56" s="110">
        <v>458</v>
      </c>
      <c r="F56" s="70"/>
      <c r="G56" s="110">
        <v>20</v>
      </c>
      <c r="H56" s="110">
        <v>15</v>
      </c>
      <c r="I56" s="17">
        <f t="shared" si="1"/>
        <v>35</v>
      </c>
      <c r="J56" s="110">
        <v>9435905394</v>
      </c>
      <c r="K56" s="64" t="s">
        <v>124</v>
      </c>
      <c r="L56" s="110" t="s">
        <v>125</v>
      </c>
      <c r="M56" s="70">
        <v>9435688227</v>
      </c>
      <c r="N56" s="64" t="s">
        <v>695</v>
      </c>
      <c r="O56" s="110">
        <v>9864674711</v>
      </c>
      <c r="P56" s="69">
        <v>43637</v>
      </c>
      <c r="Q56" s="110" t="s">
        <v>80</v>
      </c>
      <c r="R56" s="18"/>
      <c r="S56" s="18" t="s">
        <v>398</v>
      </c>
      <c r="T56" s="18"/>
    </row>
    <row r="57" spans="1:20">
      <c r="A57" s="4">
        <v>53</v>
      </c>
      <c r="B57" s="17" t="s">
        <v>70</v>
      </c>
      <c r="C57" s="68" t="s">
        <v>696</v>
      </c>
      <c r="D57" s="70" t="s">
        <v>29</v>
      </c>
      <c r="E57" s="110">
        <v>459</v>
      </c>
      <c r="F57" s="70"/>
      <c r="G57" s="110">
        <v>22</v>
      </c>
      <c r="H57" s="110">
        <v>15</v>
      </c>
      <c r="I57" s="17">
        <f t="shared" si="1"/>
        <v>37</v>
      </c>
      <c r="J57" s="110">
        <v>9435631010</v>
      </c>
      <c r="K57" s="64" t="s">
        <v>391</v>
      </c>
      <c r="L57" s="110" t="s">
        <v>180</v>
      </c>
      <c r="M57" s="70">
        <v>9957626118</v>
      </c>
      <c r="N57" s="68" t="s">
        <v>191</v>
      </c>
      <c r="O57" s="110">
        <v>9435570628</v>
      </c>
      <c r="P57" s="69">
        <v>43637</v>
      </c>
      <c r="Q57" s="110" t="s">
        <v>80</v>
      </c>
      <c r="R57" s="18"/>
      <c r="S57" s="18" t="s">
        <v>398</v>
      </c>
      <c r="T57" s="18"/>
    </row>
    <row r="58" spans="1:20">
      <c r="A58" s="4">
        <v>54</v>
      </c>
      <c r="B58" s="17" t="s">
        <v>70</v>
      </c>
      <c r="C58" s="64" t="s">
        <v>697</v>
      </c>
      <c r="D58" s="65" t="s">
        <v>27</v>
      </c>
      <c r="E58" s="110" t="s">
        <v>698</v>
      </c>
      <c r="F58" s="67" t="s">
        <v>102</v>
      </c>
      <c r="G58" s="67">
        <v>40</v>
      </c>
      <c r="H58" s="67">
        <v>48</v>
      </c>
      <c r="I58" s="17">
        <f t="shared" si="1"/>
        <v>88</v>
      </c>
      <c r="J58" s="110">
        <v>0</v>
      </c>
      <c r="K58" s="64" t="s">
        <v>77</v>
      </c>
      <c r="L58" s="64" t="s">
        <v>78</v>
      </c>
      <c r="M58" s="64">
        <v>9401965006</v>
      </c>
      <c r="N58" s="64" t="s">
        <v>79</v>
      </c>
      <c r="O58" s="110">
        <v>9508629147</v>
      </c>
      <c r="P58" s="69">
        <v>43638</v>
      </c>
      <c r="Q58" s="110" t="s">
        <v>96</v>
      </c>
      <c r="R58" s="18"/>
      <c r="S58" s="18" t="s">
        <v>398</v>
      </c>
      <c r="T58" s="18"/>
    </row>
    <row r="59" spans="1:20">
      <c r="A59" s="4">
        <v>55</v>
      </c>
      <c r="B59" s="17" t="s">
        <v>70</v>
      </c>
      <c r="C59" s="64" t="s">
        <v>699</v>
      </c>
      <c r="D59" s="65" t="s">
        <v>27</v>
      </c>
      <c r="E59" s="110" t="s">
        <v>700</v>
      </c>
      <c r="F59" s="67" t="s">
        <v>102</v>
      </c>
      <c r="G59" s="67">
        <v>15</v>
      </c>
      <c r="H59" s="67">
        <v>21</v>
      </c>
      <c r="I59" s="17">
        <f t="shared" si="1"/>
        <v>36</v>
      </c>
      <c r="J59" s="110">
        <v>0</v>
      </c>
      <c r="K59" s="64" t="s">
        <v>77</v>
      </c>
      <c r="L59" s="64" t="s">
        <v>78</v>
      </c>
      <c r="M59" s="64">
        <v>9401965006</v>
      </c>
      <c r="N59" s="64" t="s">
        <v>82</v>
      </c>
      <c r="O59" s="110">
        <v>8254872601</v>
      </c>
      <c r="P59" s="69">
        <v>43638</v>
      </c>
      <c r="Q59" s="110" t="s">
        <v>96</v>
      </c>
      <c r="R59" s="18"/>
      <c r="S59" s="18" t="s">
        <v>398</v>
      </c>
      <c r="T59" s="18"/>
    </row>
    <row r="60" spans="1:20">
      <c r="A60" s="4">
        <v>56</v>
      </c>
      <c r="B60" s="17" t="s">
        <v>70</v>
      </c>
      <c r="C60" s="68" t="s">
        <v>701</v>
      </c>
      <c r="D60" s="70" t="s">
        <v>29</v>
      </c>
      <c r="E60" s="110">
        <v>464</v>
      </c>
      <c r="F60" s="70"/>
      <c r="G60" s="110">
        <v>16</v>
      </c>
      <c r="H60" s="110">
        <v>25</v>
      </c>
      <c r="I60" s="17">
        <f t="shared" si="1"/>
        <v>41</v>
      </c>
      <c r="J60" s="110">
        <v>8822286348</v>
      </c>
      <c r="K60" s="64" t="s">
        <v>163</v>
      </c>
      <c r="L60" s="110" t="s">
        <v>164</v>
      </c>
      <c r="M60" s="70">
        <v>9401452995</v>
      </c>
      <c r="N60" s="64" t="s">
        <v>167</v>
      </c>
      <c r="O60" s="110">
        <v>9613964255</v>
      </c>
      <c r="P60" s="69">
        <v>43638</v>
      </c>
      <c r="Q60" s="110" t="s">
        <v>96</v>
      </c>
      <c r="R60" s="18"/>
      <c r="S60" s="18" t="s">
        <v>398</v>
      </c>
      <c r="T60" s="18"/>
    </row>
    <row r="61" spans="1:20">
      <c r="A61" s="4">
        <v>57</v>
      </c>
      <c r="B61" s="17" t="s">
        <v>70</v>
      </c>
      <c r="C61" s="68" t="s">
        <v>702</v>
      </c>
      <c r="D61" s="70" t="s">
        <v>29</v>
      </c>
      <c r="E61" s="110">
        <v>470</v>
      </c>
      <c r="F61" s="70"/>
      <c r="G61" s="110">
        <v>12</v>
      </c>
      <c r="H61" s="110">
        <v>14</v>
      </c>
      <c r="I61" s="17">
        <f t="shared" si="1"/>
        <v>26</v>
      </c>
      <c r="J61" s="110">
        <v>9401321776</v>
      </c>
      <c r="K61" s="64" t="s">
        <v>163</v>
      </c>
      <c r="L61" s="110" t="s">
        <v>164</v>
      </c>
      <c r="M61" s="70">
        <v>9401452995</v>
      </c>
      <c r="N61" s="64" t="s">
        <v>165</v>
      </c>
      <c r="O61" s="110">
        <v>9401852953</v>
      </c>
      <c r="P61" s="69">
        <v>43638</v>
      </c>
      <c r="Q61" s="110" t="s">
        <v>96</v>
      </c>
      <c r="R61" s="18"/>
      <c r="S61" s="18" t="s">
        <v>398</v>
      </c>
      <c r="T61" s="18"/>
    </row>
    <row r="62" spans="1:20">
      <c r="A62" s="4">
        <v>58</v>
      </c>
      <c r="B62" s="17" t="s">
        <v>70</v>
      </c>
      <c r="C62" s="64" t="s">
        <v>703</v>
      </c>
      <c r="D62" s="65" t="s">
        <v>27</v>
      </c>
      <c r="E62" s="110" t="s">
        <v>704</v>
      </c>
      <c r="F62" s="67" t="s">
        <v>102</v>
      </c>
      <c r="G62" s="67">
        <v>30</v>
      </c>
      <c r="H62" s="67">
        <v>37</v>
      </c>
      <c r="I62" s="17">
        <f t="shared" si="1"/>
        <v>67</v>
      </c>
      <c r="J62" s="110">
        <v>0</v>
      </c>
      <c r="K62" s="64" t="s">
        <v>209</v>
      </c>
      <c r="L62" s="110" t="s">
        <v>210</v>
      </c>
      <c r="M62" s="97">
        <v>9613290731</v>
      </c>
      <c r="N62" s="69">
        <v>42151</v>
      </c>
      <c r="O62" s="64" t="s">
        <v>168</v>
      </c>
      <c r="P62" s="69">
        <v>43640</v>
      </c>
      <c r="Q62" s="110" t="s">
        <v>101</v>
      </c>
      <c r="R62" s="18"/>
      <c r="S62" s="18" t="s">
        <v>398</v>
      </c>
      <c r="T62" s="18"/>
    </row>
    <row r="63" spans="1:20">
      <c r="A63" s="4">
        <v>59</v>
      </c>
      <c r="B63" s="17" t="s">
        <v>70</v>
      </c>
      <c r="C63" s="68" t="s">
        <v>705</v>
      </c>
      <c r="D63" s="70" t="s">
        <v>29</v>
      </c>
      <c r="E63" s="110">
        <v>208</v>
      </c>
      <c r="F63" s="70"/>
      <c r="G63" s="110">
        <v>20</v>
      </c>
      <c r="H63" s="110">
        <v>12</v>
      </c>
      <c r="I63" s="17">
        <f t="shared" si="1"/>
        <v>32</v>
      </c>
      <c r="J63" s="110">
        <v>8486347388</v>
      </c>
      <c r="K63" s="101" t="s">
        <v>410</v>
      </c>
      <c r="L63" s="110" t="s">
        <v>692</v>
      </c>
      <c r="M63" s="110">
        <v>9678747013</v>
      </c>
      <c r="N63" s="64" t="s">
        <v>706</v>
      </c>
      <c r="O63" s="110">
        <v>9957854410</v>
      </c>
      <c r="P63" s="69">
        <v>43640</v>
      </c>
      <c r="Q63" s="110" t="s">
        <v>101</v>
      </c>
      <c r="R63" s="18"/>
      <c r="S63" s="18" t="s">
        <v>398</v>
      </c>
      <c r="T63" s="18"/>
    </row>
    <row r="64" spans="1:20">
      <c r="A64" s="4">
        <v>60</v>
      </c>
      <c r="B64" s="17" t="s">
        <v>70</v>
      </c>
      <c r="C64" s="68" t="s">
        <v>707</v>
      </c>
      <c r="D64" s="70" t="s">
        <v>29</v>
      </c>
      <c r="E64" s="110">
        <v>471</v>
      </c>
      <c r="F64" s="70"/>
      <c r="G64" s="110">
        <v>20</v>
      </c>
      <c r="H64" s="110">
        <v>5</v>
      </c>
      <c r="I64" s="17">
        <f t="shared" si="1"/>
        <v>25</v>
      </c>
      <c r="J64" s="110">
        <v>9435922841</v>
      </c>
      <c r="K64" s="64" t="s">
        <v>163</v>
      </c>
      <c r="L64" s="110" t="s">
        <v>164</v>
      </c>
      <c r="M64" s="70">
        <v>9401452995</v>
      </c>
      <c r="N64" s="64" t="s">
        <v>170</v>
      </c>
      <c r="O64" s="110">
        <v>8486414376</v>
      </c>
      <c r="P64" s="69">
        <v>43640</v>
      </c>
      <c r="Q64" s="110" t="s">
        <v>101</v>
      </c>
      <c r="R64" s="18"/>
      <c r="S64" s="18" t="s">
        <v>398</v>
      </c>
      <c r="T64" s="18"/>
    </row>
    <row r="65" spans="1:20">
      <c r="A65" s="4">
        <v>61</v>
      </c>
      <c r="B65" s="17" t="s">
        <v>70</v>
      </c>
      <c r="C65" s="68" t="s">
        <v>708</v>
      </c>
      <c r="D65" s="70" t="s">
        <v>29</v>
      </c>
      <c r="E65" s="110">
        <v>472</v>
      </c>
      <c r="F65" s="70"/>
      <c r="G65" s="110">
        <v>16</v>
      </c>
      <c r="H65" s="110">
        <v>16</v>
      </c>
      <c r="I65" s="17">
        <f t="shared" si="1"/>
        <v>32</v>
      </c>
      <c r="J65" s="110">
        <v>9707537304</v>
      </c>
      <c r="K65" s="64" t="s">
        <v>163</v>
      </c>
      <c r="L65" s="110" t="s">
        <v>164</v>
      </c>
      <c r="M65" s="70">
        <v>9401452995</v>
      </c>
      <c r="N65" s="64" t="s">
        <v>709</v>
      </c>
      <c r="O65" s="110">
        <v>9401851325</v>
      </c>
      <c r="P65" s="69">
        <v>43640</v>
      </c>
      <c r="Q65" s="110" t="s">
        <v>101</v>
      </c>
      <c r="R65" s="18"/>
      <c r="S65" s="18" t="s">
        <v>398</v>
      </c>
      <c r="T65" s="18"/>
    </row>
    <row r="66" spans="1:20">
      <c r="A66" s="4">
        <v>62</v>
      </c>
      <c r="B66" s="17" t="s">
        <v>70</v>
      </c>
      <c r="C66" s="68" t="s">
        <v>710</v>
      </c>
      <c r="D66" s="70" t="s">
        <v>29</v>
      </c>
      <c r="E66" s="110">
        <v>213</v>
      </c>
      <c r="F66" s="70"/>
      <c r="G66" s="110">
        <v>40</v>
      </c>
      <c r="H66" s="110">
        <v>32</v>
      </c>
      <c r="I66" s="17">
        <f t="shared" si="1"/>
        <v>72</v>
      </c>
      <c r="J66" s="110">
        <v>9435610166</v>
      </c>
      <c r="K66" s="64" t="s">
        <v>711</v>
      </c>
      <c r="L66" s="110" t="s">
        <v>712</v>
      </c>
      <c r="M66" s="110">
        <v>9401453020</v>
      </c>
      <c r="N66" s="64" t="s">
        <v>713</v>
      </c>
      <c r="O66" s="110">
        <v>9954064743</v>
      </c>
      <c r="P66" s="69">
        <v>43641</v>
      </c>
      <c r="Q66" s="110" t="s">
        <v>155</v>
      </c>
      <c r="R66" s="18"/>
      <c r="S66" s="18" t="s">
        <v>398</v>
      </c>
      <c r="T66" s="18"/>
    </row>
    <row r="67" spans="1:20">
      <c r="A67" s="4">
        <v>63</v>
      </c>
      <c r="B67" s="17" t="s">
        <v>70</v>
      </c>
      <c r="C67" s="68" t="s">
        <v>714</v>
      </c>
      <c r="D67" s="70" t="s">
        <v>29</v>
      </c>
      <c r="E67" s="110">
        <v>473</v>
      </c>
      <c r="F67" s="70"/>
      <c r="G67" s="110">
        <v>18</v>
      </c>
      <c r="H67" s="110">
        <v>13</v>
      </c>
      <c r="I67" s="17">
        <f t="shared" si="1"/>
        <v>31</v>
      </c>
      <c r="J67" s="110">
        <v>7399528380</v>
      </c>
      <c r="K67" s="64" t="s">
        <v>163</v>
      </c>
      <c r="L67" s="110" t="s">
        <v>164</v>
      </c>
      <c r="M67" s="70">
        <v>9401452995</v>
      </c>
      <c r="N67" s="64" t="s">
        <v>170</v>
      </c>
      <c r="O67" s="110">
        <v>8486414376</v>
      </c>
      <c r="P67" s="69">
        <v>43641</v>
      </c>
      <c r="Q67" s="110" t="s">
        <v>155</v>
      </c>
      <c r="R67" s="18"/>
      <c r="S67" s="18" t="s">
        <v>398</v>
      </c>
      <c r="T67" s="18"/>
    </row>
    <row r="68" spans="1:20">
      <c r="A68" s="4">
        <v>64</v>
      </c>
      <c r="B68" s="17" t="s">
        <v>70</v>
      </c>
      <c r="C68" s="68" t="s">
        <v>715</v>
      </c>
      <c r="D68" s="70" t="s">
        <v>29</v>
      </c>
      <c r="E68" s="110">
        <v>474</v>
      </c>
      <c r="F68" s="70"/>
      <c r="G68" s="110">
        <v>15</v>
      </c>
      <c r="H68" s="110">
        <v>13</v>
      </c>
      <c r="I68" s="17">
        <f t="shared" si="1"/>
        <v>28</v>
      </c>
      <c r="J68" s="110">
        <v>9401846442</v>
      </c>
      <c r="K68" s="64" t="s">
        <v>163</v>
      </c>
      <c r="L68" s="110" t="s">
        <v>164</v>
      </c>
      <c r="M68" s="70">
        <v>9401452995</v>
      </c>
      <c r="N68" s="64" t="s">
        <v>170</v>
      </c>
      <c r="O68" s="110">
        <v>8486414376</v>
      </c>
      <c r="P68" s="69">
        <v>43641</v>
      </c>
      <c r="Q68" s="110" t="s">
        <v>155</v>
      </c>
      <c r="R68" s="18"/>
      <c r="S68" s="18" t="s">
        <v>398</v>
      </c>
      <c r="T68" s="18"/>
    </row>
    <row r="69" spans="1:20">
      <c r="A69" s="4">
        <v>65</v>
      </c>
      <c r="B69" s="17" t="s">
        <v>70</v>
      </c>
      <c r="C69" s="64" t="s">
        <v>716</v>
      </c>
      <c r="D69" s="65" t="s">
        <v>27</v>
      </c>
      <c r="E69" s="110" t="s">
        <v>717</v>
      </c>
      <c r="F69" s="67" t="s">
        <v>102</v>
      </c>
      <c r="G69" s="67">
        <v>60</v>
      </c>
      <c r="H69" s="67">
        <v>67</v>
      </c>
      <c r="I69" s="17">
        <f t="shared" si="1"/>
        <v>127</v>
      </c>
      <c r="J69" s="110">
        <v>0</v>
      </c>
      <c r="K69" s="64" t="s">
        <v>196</v>
      </c>
      <c r="L69" s="110" t="s">
        <v>361</v>
      </c>
      <c r="M69" s="70">
        <v>9435179202</v>
      </c>
      <c r="N69" s="68" t="s">
        <v>198</v>
      </c>
      <c r="O69" s="110">
        <v>9435344791</v>
      </c>
      <c r="P69" s="69">
        <v>43642</v>
      </c>
      <c r="Q69" s="110" t="s">
        <v>168</v>
      </c>
      <c r="R69" s="18"/>
      <c r="S69" s="18" t="s">
        <v>398</v>
      </c>
      <c r="T69" s="18"/>
    </row>
    <row r="70" spans="1:20">
      <c r="A70" s="4">
        <v>66</v>
      </c>
      <c r="B70" s="17" t="s">
        <v>70</v>
      </c>
      <c r="C70" s="64" t="s">
        <v>718</v>
      </c>
      <c r="D70" s="65" t="s">
        <v>27</v>
      </c>
      <c r="E70" s="110" t="s">
        <v>719</v>
      </c>
      <c r="F70" s="67" t="s">
        <v>102</v>
      </c>
      <c r="G70" s="67">
        <v>30</v>
      </c>
      <c r="H70" s="67">
        <v>36</v>
      </c>
      <c r="I70" s="17">
        <f t="shared" si="1"/>
        <v>66</v>
      </c>
      <c r="J70" s="110">
        <v>0</v>
      </c>
      <c r="K70" s="64" t="s">
        <v>77</v>
      </c>
      <c r="L70" s="64" t="s">
        <v>78</v>
      </c>
      <c r="M70" s="64">
        <v>9401965006</v>
      </c>
      <c r="N70" s="64" t="s">
        <v>98</v>
      </c>
      <c r="O70" s="110">
        <v>8794482328</v>
      </c>
      <c r="P70" s="69">
        <v>43642</v>
      </c>
      <c r="Q70" s="110" t="s">
        <v>168</v>
      </c>
      <c r="R70" s="18"/>
      <c r="S70" s="18" t="s">
        <v>398</v>
      </c>
      <c r="T70" s="18"/>
    </row>
    <row r="71" spans="1:20">
      <c r="A71" s="4">
        <v>67</v>
      </c>
      <c r="B71" s="17" t="s">
        <v>70</v>
      </c>
      <c r="C71" s="68" t="s">
        <v>720</v>
      </c>
      <c r="D71" s="70" t="s">
        <v>29</v>
      </c>
      <c r="E71" s="110">
        <v>475</v>
      </c>
      <c r="F71" s="70"/>
      <c r="G71" s="110">
        <v>16</v>
      </c>
      <c r="H71" s="110">
        <v>13</v>
      </c>
      <c r="I71" s="17">
        <f t="shared" si="1"/>
        <v>29</v>
      </c>
      <c r="J71" s="110">
        <v>8822324492</v>
      </c>
      <c r="K71" s="64" t="s">
        <v>163</v>
      </c>
      <c r="L71" s="110" t="s">
        <v>164</v>
      </c>
      <c r="M71" s="70">
        <v>9401452995</v>
      </c>
      <c r="N71" s="64" t="s">
        <v>170</v>
      </c>
      <c r="O71" s="110">
        <v>8486414376</v>
      </c>
      <c r="P71" s="69">
        <v>43642</v>
      </c>
      <c r="Q71" s="110" t="s">
        <v>168</v>
      </c>
      <c r="R71" s="18"/>
      <c r="S71" s="18" t="s">
        <v>398</v>
      </c>
      <c r="T71" s="18"/>
    </row>
    <row r="72" spans="1:20">
      <c r="A72" s="4">
        <v>68</v>
      </c>
      <c r="B72" s="17" t="s">
        <v>70</v>
      </c>
      <c r="C72" s="68" t="s">
        <v>721</v>
      </c>
      <c r="D72" s="70" t="s">
        <v>29</v>
      </c>
      <c r="E72" s="110">
        <v>476</v>
      </c>
      <c r="F72" s="70"/>
      <c r="G72" s="110">
        <v>20</v>
      </c>
      <c r="H72" s="110">
        <v>4</v>
      </c>
      <c r="I72" s="17">
        <f t="shared" si="1"/>
        <v>24</v>
      </c>
      <c r="J72" s="110">
        <v>9401412927</v>
      </c>
      <c r="K72" s="64" t="s">
        <v>163</v>
      </c>
      <c r="L72" s="110" t="s">
        <v>164</v>
      </c>
      <c r="M72" s="70">
        <v>9401452995</v>
      </c>
      <c r="N72" s="64" t="s">
        <v>170</v>
      </c>
      <c r="O72" s="110">
        <v>8486414376</v>
      </c>
      <c r="P72" s="69">
        <v>43642</v>
      </c>
      <c r="Q72" s="110" t="s">
        <v>168</v>
      </c>
      <c r="R72" s="18"/>
      <c r="S72" s="18" t="s">
        <v>398</v>
      </c>
      <c r="T72" s="18"/>
    </row>
    <row r="73" spans="1:20">
      <c r="A73" s="4">
        <v>69</v>
      </c>
      <c r="B73" s="17" t="s">
        <v>70</v>
      </c>
      <c r="C73" s="68" t="s">
        <v>722</v>
      </c>
      <c r="D73" s="70" t="s">
        <v>29</v>
      </c>
      <c r="E73" s="110">
        <v>443</v>
      </c>
      <c r="F73" s="70"/>
      <c r="G73" s="110">
        <v>20</v>
      </c>
      <c r="H73" s="110">
        <v>24</v>
      </c>
      <c r="I73" s="17">
        <f t="shared" si="1"/>
        <v>44</v>
      </c>
      <c r="J73" s="110">
        <v>9435936218</v>
      </c>
      <c r="K73" s="64" t="s">
        <v>366</v>
      </c>
      <c r="L73" s="110" t="s">
        <v>367</v>
      </c>
      <c r="M73" s="70">
        <v>9613719985</v>
      </c>
      <c r="N73" s="64" t="s">
        <v>723</v>
      </c>
      <c r="O73" s="110">
        <v>9435583242</v>
      </c>
      <c r="P73" s="69">
        <v>43643</v>
      </c>
      <c r="Q73" s="110" t="s">
        <v>116</v>
      </c>
      <c r="R73" s="18"/>
      <c r="S73" s="18" t="s">
        <v>398</v>
      </c>
      <c r="T73" s="18"/>
    </row>
    <row r="74" spans="1:20">
      <c r="A74" s="4">
        <v>70</v>
      </c>
      <c r="B74" s="17" t="s">
        <v>70</v>
      </c>
      <c r="C74" s="68" t="s">
        <v>724</v>
      </c>
      <c r="D74" s="70" t="s">
        <v>29</v>
      </c>
      <c r="E74" s="110">
        <v>477</v>
      </c>
      <c r="F74" s="70"/>
      <c r="G74" s="110">
        <v>11</v>
      </c>
      <c r="H74" s="110">
        <v>20</v>
      </c>
      <c r="I74" s="17">
        <f t="shared" si="1"/>
        <v>31</v>
      </c>
      <c r="J74" s="110">
        <v>9613253148</v>
      </c>
      <c r="K74" s="64" t="s">
        <v>725</v>
      </c>
      <c r="L74" s="110" t="s">
        <v>726</v>
      </c>
      <c r="M74" s="70">
        <v>9401453016</v>
      </c>
      <c r="N74" s="64" t="s">
        <v>727</v>
      </c>
      <c r="O74" s="110">
        <v>9577894376</v>
      </c>
      <c r="P74" s="69">
        <v>43643</v>
      </c>
      <c r="Q74" s="110" t="s">
        <v>116</v>
      </c>
      <c r="R74" s="18"/>
      <c r="S74" s="18" t="s">
        <v>398</v>
      </c>
      <c r="T74" s="18"/>
    </row>
    <row r="75" spans="1:20">
      <c r="A75" s="4">
        <v>71</v>
      </c>
      <c r="B75" s="17" t="s">
        <v>70</v>
      </c>
      <c r="C75" s="64" t="s">
        <v>728</v>
      </c>
      <c r="D75" s="65" t="s">
        <v>27</v>
      </c>
      <c r="E75" s="110" t="s">
        <v>729</v>
      </c>
      <c r="F75" s="67" t="s">
        <v>102</v>
      </c>
      <c r="G75" s="67">
        <v>54</v>
      </c>
      <c r="H75" s="67">
        <v>48</v>
      </c>
      <c r="I75" s="17">
        <f t="shared" si="1"/>
        <v>102</v>
      </c>
      <c r="J75" s="110">
        <v>9401322364</v>
      </c>
      <c r="K75" s="64" t="s">
        <v>221</v>
      </c>
      <c r="L75" s="110" t="s">
        <v>222</v>
      </c>
      <c r="M75" s="70">
        <v>9435899674</v>
      </c>
      <c r="N75" s="64" t="s">
        <v>219</v>
      </c>
      <c r="O75" s="110">
        <v>9613993298</v>
      </c>
      <c r="P75" s="69">
        <v>43643</v>
      </c>
      <c r="Q75" s="110" t="s">
        <v>116</v>
      </c>
      <c r="R75" s="18"/>
      <c r="S75" s="18" t="s">
        <v>398</v>
      </c>
      <c r="T75" s="18"/>
    </row>
    <row r="76" spans="1:20">
      <c r="A76" s="4">
        <v>72</v>
      </c>
      <c r="B76" s="17" t="s">
        <v>70</v>
      </c>
      <c r="C76" s="64" t="s">
        <v>730</v>
      </c>
      <c r="D76" s="65" t="s">
        <v>27</v>
      </c>
      <c r="E76" s="110" t="s">
        <v>731</v>
      </c>
      <c r="F76" s="67" t="s">
        <v>102</v>
      </c>
      <c r="G76" s="67">
        <v>21</v>
      </c>
      <c r="H76" s="67">
        <v>19</v>
      </c>
      <c r="I76" s="17">
        <f t="shared" si="1"/>
        <v>40</v>
      </c>
      <c r="J76" s="110">
        <v>9401800194</v>
      </c>
      <c r="K76" s="64" t="s">
        <v>379</v>
      </c>
      <c r="L76" s="110" t="s">
        <v>380</v>
      </c>
      <c r="M76" s="70">
        <v>9613003020</v>
      </c>
      <c r="N76" s="64" t="s">
        <v>732</v>
      </c>
      <c r="O76" s="110">
        <v>9859641850</v>
      </c>
      <c r="P76" s="69">
        <v>43643</v>
      </c>
      <c r="Q76" s="110" t="s">
        <v>116</v>
      </c>
      <c r="R76" s="18"/>
      <c r="S76" s="18" t="s">
        <v>398</v>
      </c>
      <c r="T76" s="18"/>
    </row>
    <row r="77" spans="1:20">
      <c r="A77" s="4">
        <v>73</v>
      </c>
      <c r="B77" s="17" t="s">
        <v>70</v>
      </c>
      <c r="C77" s="68" t="s">
        <v>178</v>
      </c>
      <c r="D77" s="18" t="s">
        <v>29</v>
      </c>
      <c r="E77" s="110">
        <v>270</v>
      </c>
      <c r="F77" s="18"/>
      <c r="G77" s="110">
        <v>10</v>
      </c>
      <c r="H77" s="110">
        <v>15</v>
      </c>
      <c r="I77" s="17">
        <f t="shared" si="1"/>
        <v>25</v>
      </c>
      <c r="J77" s="110">
        <v>9822682208</v>
      </c>
      <c r="K77" s="64" t="s">
        <v>179</v>
      </c>
      <c r="L77" s="110" t="s">
        <v>180</v>
      </c>
      <c r="M77" s="70">
        <v>9957626118</v>
      </c>
      <c r="N77" s="64" t="s">
        <v>181</v>
      </c>
      <c r="O77" s="17" t="s">
        <v>182</v>
      </c>
      <c r="P77" s="69">
        <v>43644</v>
      </c>
      <c r="Q77" s="110" t="s">
        <v>80</v>
      </c>
      <c r="R77" s="18"/>
      <c r="S77" s="18" t="s">
        <v>398</v>
      </c>
      <c r="T77" s="18"/>
    </row>
    <row r="78" spans="1:20">
      <c r="A78" s="4">
        <v>74</v>
      </c>
      <c r="B78" s="17" t="s">
        <v>70</v>
      </c>
      <c r="C78" s="68" t="s">
        <v>183</v>
      </c>
      <c r="D78" s="18" t="s">
        <v>29</v>
      </c>
      <c r="E78" s="110">
        <v>271</v>
      </c>
      <c r="F78" s="18"/>
      <c r="G78" s="110">
        <v>19</v>
      </c>
      <c r="H78" s="110">
        <v>21</v>
      </c>
      <c r="I78" s="17">
        <f t="shared" si="1"/>
        <v>40</v>
      </c>
      <c r="J78" s="110">
        <v>9864040729</v>
      </c>
      <c r="K78" s="64" t="s">
        <v>184</v>
      </c>
      <c r="L78" s="110" t="s">
        <v>185</v>
      </c>
      <c r="M78" s="70">
        <v>8486813562</v>
      </c>
      <c r="N78" s="64" t="s">
        <v>186</v>
      </c>
      <c r="O78" s="110">
        <v>9707427529</v>
      </c>
      <c r="P78" s="69">
        <v>43644</v>
      </c>
      <c r="Q78" s="110" t="s">
        <v>80</v>
      </c>
      <c r="R78" s="18"/>
      <c r="S78" s="18" t="s">
        <v>398</v>
      </c>
      <c r="T78" s="18"/>
    </row>
    <row r="79" spans="1:20">
      <c r="A79" s="4">
        <v>75</v>
      </c>
      <c r="B79" s="17" t="s">
        <v>70</v>
      </c>
      <c r="C79" s="68" t="s">
        <v>733</v>
      </c>
      <c r="D79" s="18" t="s">
        <v>29</v>
      </c>
      <c r="E79" s="110">
        <v>272</v>
      </c>
      <c r="F79" s="18"/>
      <c r="G79" s="110">
        <v>15</v>
      </c>
      <c r="H79" s="110">
        <v>12</v>
      </c>
      <c r="I79" s="17">
        <f t="shared" si="1"/>
        <v>27</v>
      </c>
      <c r="J79" s="110">
        <v>9862149352</v>
      </c>
      <c r="K79" s="64" t="s">
        <v>184</v>
      </c>
      <c r="L79" s="110" t="s">
        <v>185</v>
      </c>
      <c r="M79" s="70">
        <v>8486813562</v>
      </c>
      <c r="N79" s="64" t="s">
        <v>186</v>
      </c>
      <c r="O79" s="110">
        <v>9707427529</v>
      </c>
      <c r="P79" s="69">
        <v>43644</v>
      </c>
      <c r="Q79" s="110" t="s">
        <v>80</v>
      </c>
      <c r="R79" s="18"/>
      <c r="S79" s="18" t="s">
        <v>398</v>
      </c>
      <c r="T79" s="18"/>
    </row>
    <row r="80" spans="1:20">
      <c r="A80" s="4">
        <v>76</v>
      </c>
      <c r="B80" s="17" t="s">
        <v>70</v>
      </c>
      <c r="C80" s="64" t="s">
        <v>734</v>
      </c>
      <c r="D80" s="65" t="s">
        <v>27</v>
      </c>
      <c r="E80" s="110" t="s">
        <v>735</v>
      </c>
      <c r="F80" s="67" t="s">
        <v>102</v>
      </c>
      <c r="G80" s="67">
        <v>13</v>
      </c>
      <c r="H80" s="67">
        <v>20</v>
      </c>
      <c r="I80" s="17">
        <f t="shared" si="1"/>
        <v>33</v>
      </c>
      <c r="J80" s="110">
        <v>9401785803</v>
      </c>
      <c r="K80" s="64" t="s">
        <v>221</v>
      </c>
      <c r="L80" s="110" t="s">
        <v>222</v>
      </c>
      <c r="M80" s="70">
        <v>9435899674</v>
      </c>
      <c r="N80" s="64" t="s">
        <v>223</v>
      </c>
      <c r="O80" s="110">
        <v>9401142647</v>
      </c>
      <c r="P80" s="69">
        <v>43644</v>
      </c>
      <c r="Q80" s="110" t="s">
        <v>80</v>
      </c>
      <c r="R80" s="18"/>
      <c r="S80" s="18" t="s">
        <v>398</v>
      </c>
      <c r="T80" s="18"/>
    </row>
    <row r="81" spans="1:20">
      <c r="A81" s="4">
        <v>77</v>
      </c>
      <c r="B81" s="17" t="s">
        <v>70</v>
      </c>
      <c r="C81" s="64" t="s">
        <v>736</v>
      </c>
      <c r="D81" s="65" t="s">
        <v>27</v>
      </c>
      <c r="E81" s="110" t="s">
        <v>737</v>
      </c>
      <c r="F81" s="67" t="s">
        <v>102</v>
      </c>
      <c r="G81" s="67">
        <v>42</v>
      </c>
      <c r="H81" s="67">
        <v>49</v>
      </c>
      <c r="I81" s="17">
        <f t="shared" si="1"/>
        <v>91</v>
      </c>
      <c r="J81" s="110">
        <v>0</v>
      </c>
      <c r="K81" s="64" t="s">
        <v>221</v>
      </c>
      <c r="L81" s="110" t="s">
        <v>222</v>
      </c>
      <c r="M81" s="70">
        <v>9435899674</v>
      </c>
      <c r="N81" s="64" t="s">
        <v>738</v>
      </c>
      <c r="O81" s="110">
        <v>8753844912</v>
      </c>
      <c r="P81" s="69">
        <v>43706</v>
      </c>
      <c r="Q81" s="64" t="s">
        <v>96</v>
      </c>
      <c r="R81" s="18"/>
      <c r="S81" s="18" t="s">
        <v>398</v>
      </c>
      <c r="T81" s="18"/>
    </row>
    <row r="82" spans="1:20">
      <c r="A82" s="4">
        <v>78</v>
      </c>
      <c r="B82" s="17" t="s">
        <v>70</v>
      </c>
      <c r="C82" s="64" t="s">
        <v>739</v>
      </c>
      <c r="D82" s="65" t="s">
        <v>27</v>
      </c>
      <c r="E82" s="110" t="s">
        <v>740</v>
      </c>
      <c r="F82" s="67" t="s">
        <v>102</v>
      </c>
      <c r="G82" s="67">
        <v>20</v>
      </c>
      <c r="H82" s="67">
        <v>34</v>
      </c>
      <c r="I82" s="17">
        <f t="shared" si="1"/>
        <v>54</v>
      </c>
      <c r="J82" s="110">
        <v>0</v>
      </c>
      <c r="K82" s="64" t="s">
        <v>221</v>
      </c>
      <c r="L82" s="110" t="s">
        <v>222</v>
      </c>
      <c r="M82" s="70">
        <v>9435899674</v>
      </c>
      <c r="N82" s="64" t="s">
        <v>405</v>
      </c>
      <c r="O82" s="110">
        <v>8486095794</v>
      </c>
      <c r="P82" s="69">
        <v>43706</v>
      </c>
      <c r="Q82" s="64" t="s">
        <v>96</v>
      </c>
      <c r="R82" s="18"/>
      <c r="S82" s="18" t="s">
        <v>398</v>
      </c>
      <c r="T82" s="18"/>
    </row>
    <row r="83" spans="1:20">
      <c r="A83" s="4">
        <v>79</v>
      </c>
      <c r="B83" s="17" t="s">
        <v>70</v>
      </c>
      <c r="C83" s="68" t="s">
        <v>741</v>
      </c>
      <c r="D83" s="18" t="s">
        <v>29</v>
      </c>
      <c r="E83" s="110">
        <v>273</v>
      </c>
      <c r="F83" s="18"/>
      <c r="G83" s="110">
        <v>17</v>
      </c>
      <c r="H83" s="110">
        <v>22</v>
      </c>
      <c r="I83" s="17">
        <f t="shared" si="1"/>
        <v>39</v>
      </c>
      <c r="J83" s="110">
        <v>9435378973</v>
      </c>
      <c r="K83" s="64" t="s">
        <v>179</v>
      </c>
      <c r="L83" s="110" t="s">
        <v>180</v>
      </c>
      <c r="M83" s="70">
        <v>9957626118</v>
      </c>
      <c r="N83" s="64" t="s">
        <v>189</v>
      </c>
      <c r="O83" s="17">
        <v>9612388726</v>
      </c>
      <c r="P83" s="69">
        <v>43706</v>
      </c>
      <c r="Q83" s="64" t="s">
        <v>96</v>
      </c>
      <c r="R83" s="18"/>
      <c r="S83" s="18" t="s">
        <v>398</v>
      </c>
      <c r="T83" s="18"/>
    </row>
    <row r="84" spans="1:20">
      <c r="A84" s="4">
        <v>80</v>
      </c>
      <c r="B84" s="17" t="s">
        <v>70</v>
      </c>
      <c r="C84" s="68" t="s">
        <v>742</v>
      </c>
      <c r="D84" s="18" t="s">
        <v>29</v>
      </c>
      <c r="E84" s="110">
        <v>274</v>
      </c>
      <c r="F84" s="18"/>
      <c r="G84" s="110">
        <v>21</v>
      </c>
      <c r="H84" s="110">
        <v>19</v>
      </c>
      <c r="I84" s="17">
        <f t="shared" si="1"/>
        <v>40</v>
      </c>
      <c r="J84" s="110">
        <v>9401982822</v>
      </c>
      <c r="K84" s="64" t="s">
        <v>391</v>
      </c>
      <c r="L84" s="110" t="s">
        <v>180</v>
      </c>
      <c r="M84" s="70">
        <v>9957626118</v>
      </c>
      <c r="N84" s="68" t="s">
        <v>191</v>
      </c>
      <c r="O84" s="110">
        <v>9435570628</v>
      </c>
      <c r="P84" s="69">
        <v>43706</v>
      </c>
      <c r="Q84" s="64" t="s">
        <v>96</v>
      </c>
      <c r="R84" s="18"/>
      <c r="S84" s="18" t="s">
        <v>398</v>
      </c>
      <c r="T84" s="18"/>
    </row>
    <row r="85" spans="1:20">
      <c r="A85" s="4">
        <v>81</v>
      </c>
      <c r="B85" s="17" t="s">
        <v>70</v>
      </c>
      <c r="C85" s="68" t="s">
        <v>261</v>
      </c>
      <c r="D85" s="18" t="s">
        <v>29</v>
      </c>
      <c r="E85" s="110">
        <v>275</v>
      </c>
      <c r="F85" s="18"/>
      <c r="G85" s="110">
        <v>9</v>
      </c>
      <c r="H85" s="110">
        <v>17</v>
      </c>
      <c r="I85" s="17">
        <f t="shared" si="1"/>
        <v>26</v>
      </c>
      <c r="J85" s="110">
        <v>9435539278</v>
      </c>
      <c r="K85" s="64" t="s">
        <v>118</v>
      </c>
      <c r="L85" s="110" t="s">
        <v>119</v>
      </c>
      <c r="M85" s="70">
        <v>8822197268</v>
      </c>
      <c r="N85" s="64" t="s">
        <v>193</v>
      </c>
      <c r="O85" s="110">
        <v>9401556060</v>
      </c>
      <c r="P85" s="69">
        <v>43706</v>
      </c>
      <c r="Q85" s="64" t="s">
        <v>96</v>
      </c>
      <c r="R85" s="18"/>
      <c r="S85" s="18" t="s">
        <v>398</v>
      </c>
      <c r="T85" s="18"/>
    </row>
    <row r="86" spans="1:20">
      <c r="A86" s="4">
        <v>82</v>
      </c>
      <c r="B86" s="17" t="s">
        <v>70</v>
      </c>
      <c r="C86" s="64" t="s">
        <v>743</v>
      </c>
      <c r="D86" s="65" t="s">
        <v>27</v>
      </c>
      <c r="E86" s="110" t="s">
        <v>744</v>
      </c>
      <c r="F86" s="67" t="s">
        <v>333</v>
      </c>
      <c r="G86" s="67">
        <v>19</v>
      </c>
      <c r="H86" s="67">
        <v>32</v>
      </c>
      <c r="I86" s="17">
        <f t="shared" si="1"/>
        <v>51</v>
      </c>
      <c r="J86" s="110">
        <v>9678691874</v>
      </c>
      <c r="K86" s="64" t="s">
        <v>118</v>
      </c>
      <c r="L86" s="110" t="s">
        <v>119</v>
      </c>
      <c r="M86" s="70">
        <v>8822197268</v>
      </c>
      <c r="N86" s="64" t="s">
        <v>193</v>
      </c>
      <c r="O86" s="110">
        <v>9401556060</v>
      </c>
      <c r="P86" s="69">
        <v>43281</v>
      </c>
      <c r="Q86" s="110" t="s">
        <v>96</v>
      </c>
      <c r="R86" s="18"/>
      <c r="S86" s="18" t="s">
        <v>398</v>
      </c>
      <c r="T86" s="18"/>
    </row>
    <row r="87" spans="1:20">
      <c r="A87" s="4">
        <v>83</v>
      </c>
      <c r="B87" s="17" t="s">
        <v>70</v>
      </c>
      <c r="C87" s="64" t="s">
        <v>745</v>
      </c>
      <c r="D87" s="65" t="s">
        <v>27</v>
      </c>
      <c r="E87" s="110" t="s">
        <v>746</v>
      </c>
      <c r="F87" s="67" t="s">
        <v>436</v>
      </c>
      <c r="G87" s="67">
        <v>34</v>
      </c>
      <c r="H87" s="67">
        <v>29</v>
      </c>
      <c r="I87" s="17">
        <f t="shared" si="1"/>
        <v>63</v>
      </c>
      <c r="J87" s="110" t="s">
        <v>747</v>
      </c>
      <c r="K87" s="64" t="s">
        <v>118</v>
      </c>
      <c r="L87" s="110" t="s">
        <v>119</v>
      </c>
      <c r="M87" s="70">
        <v>8822197268</v>
      </c>
      <c r="N87" s="64" t="s">
        <v>193</v>
      </c>
      <c r="O87" s="110">
        <v>9401556060</v>
      </c>
      <c r="P87" s="69">
        <v>43281</v>
      </c>
      <c r="Q87" s="110" t="s">
        <v>96</v>
      </c>
      <c r="R87" s="18"/>
      <c r="S87" s="18" t="s">
        <v>398</v>
      </c>
      <c r="T87" s="18"/>
    </row>
    <row r="88" spans="1:20">
      <c r="A88" s="4">
        <v>84</v>
      </c>
      <c r="B88" s="17" t="s">
        <v>70</v>
      </c>
      <c r="C88" s="68" t="s">
        <v>748</v>
      </c>
      <c r="D88" s="18" t="s">
        <v>29</v>
      </c>
      <c r="E88" s="110">
        <v>420</v>
      </c>
      <c r="F88" s="18"/>
      <c r="G88" s="110">
        <v>20</v>
      </c>
      <c r="H88" s="110">
        <v>13</v>
      </c>
      <c r="I88" s="17">
        <f t="shared" si="1"/>
        <v>33</v>
      </c>
      <c r="J88" s="110">
        <v>8413037818</v>
      </c>
      <c r="K88" s="64" t="s">
        <v>232</v>
      </c>
      <c r="L88" s="110" t="s">
        <v>94</v>
      </c>
      <c r="M88" s="70">
        <v>9435171460</v>
      </c>
      <c r="N88" s="64" t="s">
        <v>385</v>
      </c>
      <c r="O88" s="110">
        <v>7399452874</v>
      </c>
      <c r="P88" s="69">
        <v>43281</v>
      </c>
      <c r="Q88" s="110" t="s">
        <v>96</v>
      </c>
      <c r="R88" s="18"/>
      <c r="S88" s="18" t="s">
        <v>398</v>
      </c>
      <c r="T88" s="18"/>
    </row>
    <row r="89" spans="1:20">
      <c r="A89" s="4">
        <v>85</v>
      </c>
      <c r="B89" s="17" t="s">
        <v>70</v>
      </c>
      <c r="C89" s="68" t="s">
        <v>749</v>
      </c>
      <c r="D89" s="18" t="s">
        <v>29</v>
      </c>
      <c r="E89" s="110">
        <v>421</v>
      </c>
      <c r="F89" s="18"/>
      <c r="G89" s="110">
        <v>16</v>
      </c>
      <c r="H89" s="110">
        <v>22</v>
      </c>
      <c r="I89" s="17">
        <f t="shared" si="1"/>
        <v>38</v>
      </c>
      <c r="J89" s="110">
        <v>8011726062</v>
      </c>
      <c r="K89" s="64" t="s">
        <v>232</v>
      </c>
      <c r="L89" s="110" t="s">
        <v>94</v>
      </c>
      <c r="M89" s="70">
        <v>9435171460</v>
      </c>
      <c r="N89" s="64" t="s">
        <v>385</v>
      </c>
      <c r="O89" s="110">
        <v>7399452874</v>
      </c>
      <c r="P89" s="69">
        <v>43281</v>
      </c>
      <c r="Q89" s="110" t="s">
        <v>96</v>
      </c>
      <c r="R89" s="18"/>
      <c r="S89" s="18" t="s">
        <v>398</v>
      </c>
      <c r="T89" s="18"/>
    </row>
    <row r="90" spans="1:20">
      <c r="A90" s="4">
        <v>86</v>
      </c>
      <c r="B90" s="17" t="s">
        <v>70</v>
      </c>
      <c r="C90" s="64" t="s">
        <v>327</v>
      </c>
      <c r="D90" s="65" t="s">
        <v>27</v>
      </c>
      <c r="E90" s="66" t="s">
        <v>358</v>
      </c>
      <c r="F90" s="67" t="s">
        <v>102</v>
      </c>
      <c r="G90" s="67">
        <v>20</v>
      </c>
      <c r="H90" s="67">
        <v>38</v>
      </c>
      <c r="I90" s="17">
        <f t="shared" ref="I90:I103" si="2">+G90+H90</f>
        <v>58</v>
      </c>
      <c r="J90" s="66">
        <v>0</v>
      </c>
      <c r="K90" s="64" t="s">
        <v>232</v>
      </c>
      <c r="L90" s="68" t="s">
        <v>94</v>
      </c>
      <c r="M90" s="66">
        <v>9435171460</v>
      </c>
      <c r="N90" s="64" t="s">
        <v>385</v>
      </c>
      <c r="O90" s="66">
        <v>7399452874</v>
      </c>
      <c r="P90" s="69">
        <v>42548</v>
      </c>
      <c r="Q90" s="18" t="s">
        <v>101</v>
      </c>
      <c r="R90" s="18"/>
      <c r="S90" s="75" t="s">
        <v>398</v>
      </c>
      <c r="T90" s="18"/>
    </row>
    <row r="91" spans="1:20">
      <c r="A91" s="4">
        <v>87</v>
      </c>
      <c r="B91" s="17" t="s">
        <v>70</v>
      </c>
      <c r="C91" s="68" t="s">
        <v>328</v>
      </c>
      <c r="D91" s="70" t="s">
        <v>29</v>
      </c>
      <c r="E91" s="66">
        <v>444</v>
      </c>
      <c r="F91" s="70"/>
      <c r="G91" s="66">
        <v>11</v>
      </c>
      <c r="H91" s="66">
        <v>9</v>
      </c>
      <c r="I91" s="17">
        <f t="shared" si="2"/>
        <v>20</v>
      </c>
      <c r="J91" s="66">
        <v>9401944492</v>
      </c>
      <c r="K91" s="64" t="s">
        <v>394</v>
      </c>
      <c r="L91" s="68" t="s">
        <v>395</v>
      </c>
      <c r="M91" s="66">
        <v>9954141208</v>
      </c>
      <c r="N91" s="64" t="s">
        <v>396</v>
      </c>
      <c r="O91" s="66">
        <v>8876320398</v>
      </c>
      <c r="P91" s="69">
        <v>42548</v>
      </c>
      <c r="Q91" s="18" t="s">
        <v>101</v>
      </c>
      <c r="R91" s="18"/>
      <c r="S91" s="75" t="s">
        <v>398</v>
      </c>
      <c r="T91" s="18"/>
    </row>
    <row r="92" spans="1:20">
      <c r="A92" s="4">
        <v>88</v>
      </c>
      <c r="B92" s="17" t="s">
        <v>70</v>
      </c>
      <c r="C92" s="68" t="s">
        <v>329</v>
      </c>
      <c r="D92" s="70" t="s">
        <v>29</v>
      </c>
      <c r="E92" s="66">
        <v>219</v>
      </c>
      <c r="F92" s="70"/>
      <c r="G92" s="66">
        <v>15</v>
      </c>
      <c r="H92" s="66">
        <v>12</v>
      </c>
      <c r="I92" s="17">
        <f t="shared" si="2"/>
        <v>27</v>
      </c>
      <c r="J92" s="66">
        <v>9954268593</v>
      </c>
      <c r="K92" s="64" t="s">
        <v>394</v>
      </c>
      <c r="L92" s="68" t="s">
        <v>395</v>
      </c>
      <c r="M92" s="66">
        <v>9954141208</v>
      </c>
      <c r="N92" s="64" t="s">
        <v>397</v>
      </c>
      <c r="O92" s="66">
        <v>8876482918</v>
      </c>
      <c r="P92" s="69">
        <v>42548</v>
      </c>
      <c r="Q92" s="76" t="s">
        <v>101</v>
      </c>
      <c r="R92" s="78"/>
      <c r="S92" s="75" t="s">
        <v>398</v>
      </c>
      <c r="T92" s="18"/>
    </row>
    <row r="93" spans="1:20">
      <c r="A93" s="4">
        <v>89</v>
      </c>
      <c r="B93" s="17" t="s">
        <v>70</v>
      </c>
      <c r="C93" s="68" t="s">
        <v>330</v>
      </c>
      <c r="D93" s="70" t="s">
        <v>29</v>
      </c>
      <c r="E93" s="66">
        <v>362</v>
      </c>
      <c r="F93" s="70"/>
      <c r="G93" s="66">
        <v>11</v>
      </c>
      <c r="H93" s="66">
        <v>10</v>
      </c>
      <c r="I93" s="17">
        <f t="shared" si="2"/>
        <v>21</v>
      </c>
      <c r="J93" s="66">
        <v>9435148856</v>
      </c>
      <c r="K93" s="64" t="s">
        <v>394</v>
      </c>
      <c r="L93" s="68" t="s">
        <v>395</v>
      </c>
      <c r="M93" s="66">
        <v>9954141208</v>
      </c>
      <c r="N93" s="64" t="s">
        <v>396</v>
      </c>
      <c r="O93" s="66">
        <v>8876320398</v>
      </c>
      <c r="P93" s="69">
        <v>42549</v>
      </c>
      <c r="Q93" s="64" t="s">
        <v>155</v>
      </c>
      <c r="R93" s="75"/>
      <c r="S93" s="75" t="s">
        <v>398</v>
      </c>
      <c r="T93" s="18"/>
    </row>
    <row r="94" spans="1:20">
      <c r="A94" s="4">
        <v>90</v>
      </c>
      <c r="B94" s="17" t="s">
        <v>70</v>
      </c>
      <c r="C94" s="64" t="s">
        <v>311</v>
      </c>
      <c r="D94" s="65" t="s">
        <v>27</v>
      </c>
      <c r="E94" s="66" t="s">
        <v>350</v>
      </c>
      <c r="F94" s="67" t="s">
        <v>102</v>
      </c>
      <c r="G94" s="67">
        <v>14</v>
      </c>
      <c r="H94" s="67">
        <v>14</v>
      </c>
      <c r="I94" s="17">
        <f t="shared" si="2"/>
        <v>28</v>
      </c>
      <c r="J94" s="66">
        <v>0</v>
      </c>
      <c r="K94" s="64" t="s">
        <v>184</v>
      </c>
      <c r="L94" s="68" t="s">
        <v>185</v>
      </c>
      <c r="M94" s="66">
        <v>8486813562</v>
      </c>
      <c r="N94" s="64" t="s">
        <v>186</v>
      </c>
      <c r="O94" s="66">
        <v>9707427529</v>
      </c>
      <c r="P94" s="69">
        <v>42549</v>
      </c>
      <c r="Q94" s="64" t="s">
        <v>155</v>
      </c>
      <c r="R94" s="86"/>
      <c r="S94" s="75" t="s">
        <v>398</v>
      </c>
      <c r="T94" s="18"/>
    </row>
    <row r="95" spans="1:20">
      <c r="A95" s="4">
        <v>91</v>
      </c>
      <c r="B95" s="17" t="s">
        <v>70</v>
      </c>
      <c r="C95" s="68" t="s">
        <v>194</v>
      </c>
      <c r="D95" s="18" t="s">
        <v>29</v>
      </c>
      <c r="E95" s="66">
        <v>276</v>
      </c>
      <c r="F95" s="18"/>
      <c r="G95" s="66">
        <v>16</v>
      </c>
      <c r="H95" s="66">
        <v>9</v>
      </c>
      <c r="I95" s="17">
        <f t="shared" si="2"/>
        <v>25</v>
      </c>
      <c r="J95" s="66">
        <v>9401238606</v>
      </c>
      <c r="K95" s="64" t="s">
        <v>77</v>
      </c>
      <c r="L95" s="64" t="s">
        <v>78</v>
      </c>
      <c r="M95" s="64">
        <v>9401965006</v>
      </c>
      <c r="N95" s="64" t="s">
        <v>139</v>
      </c>
      <c r="O95" s="66">
        <v>8822360345</v>
      </c>
      <c r="P95" s="69">
        <v>42549</v>
      </c>
      <c r="Q95" s="64" t="s">
        <v>155</v>
      </c>
      <c r="R95" s="75"/>
      <c r="S95" s="75" t="s">
        <v>398</v>
      </c>
      <c r="T95" s="18"/>
    </row>
    <row r="96" spans="1:20" ht="33">
      <c r="A96" s="4">
        <v>92</v>
      </c>
      <c r="B96" s="17" t="s">
        <v>70</v>
      </c>
      <c r="C96" s="68" t="s">
        <v>195</v>
      </c>
      <c r="D96" s="18" t="s">
        <v>29</v>
      </c>
      <c r="E96" s="66">
        <v>277</v>
      </c>
      <c r="F96" s="18"/>
      <c r="G96" s="66">
        <v>15</v>
      </c>
      <c r="H96" s="66">
        <v>8</v>
      </c>
      <c r="I96" s="17">
        <f t="shared" si="2"/>
        <v>23</v>
      </c>
      <c r="J96" s="66">
        <v>9401744790</v>
      </c>
      <c r="K96" s="64" t="s">
        <v>196</v>
      </c>
      <c r="L96" s="68" t="s">
        <v>361</v>
      </c>
      <c r="M96" s="66">
        <v>9435179202</v>
      </c>
      <c r="N96" s="68" t="s">
        <v>198</v>
      </c>
      <c r="O96" s="66">
        <v>9435344791</v>
      </c>
      <c r="P96" s="69">
        <v>42551</v>
      </c>
      <c r="Q96" s="64" t="s">
        <v>116</v>
      </c>
      <c r="R96" s="75"/>
      <c r="S96" s="75" t="s">
        <v>398</v>
      </c>
      <c r="T96" s="18"/>
    </row>
    <row r="97" spans="1:20">
      <c r="A97" s="4">
        <v>93</v>
      </c>
      <c r="B97" s="17" t="s">
        <v>70</v>
      </c>
      <c r="C97" s="64" t="s">
        <v>299</v>
      </c>
      <c r="D97" s="65" t="s">
        <v>27</v>
      </c>
      <c r="E97" s="66" t="s">
        <v>344</v>
      </c>
      <c r="F97" s="67" t="s">
        <v>102</v>
      </c>
      <c r="G97" s="67">
        <v>43</v>
      </c>
      <c r="H97" s="67">
        <v>56</v>
      </c>
      <c r="I97" s="17">
        <f t="shared" si="2"/>
        <v>99</v>
      </c>
      <c r="J97" s="66">
        <v>0</v>
      </c>
      <c r="K97" s="64" t="s">
        <v>379</v>
      </c>
      <c r="L97" s="68" t="s">
        <v>380</v>
      </c>
      <c r="M97" s="66">
        <v>9613003020</v>
      </c>
      <c r="N97" s="64" t="s">
        <v>381</v>
      </c>
      <c r="O97" s="66">
        <v>8761940211</v>
      </c>
      <c r="P97" s="69">
        <v>42550</v>
      </c>
      <c r="Q97" s="64" t="s">
        <v>168</v>
      </c>
      <c r="R97" s="75"/>
      <c r="S97" s="75" t="s">
        <v>398</v>
      </c>
      <c r="T97" s="18"/>
    </row>
    <row r="98" spans="1:20">
      <c r="A98" s="4">
        <v>94</v>
      </c>
      <c r="B98" s="17" t="s">
        <v>70</v>
      </c>
      <c r="C98" s="68" t="s">
        <v>329</v>
      </c>
      <c r="D98" s="70" t="s">
        <v>29</v>
      </c>
      <c r="E98" s="66">
        <v>219</v>
      </c>
      <c r="F98" s="70"/>
      <c r="G98" s="66">
        <v>16</v>
      </c>
      <c r="H98" s="66">
        <v>10</v>
      </c>
      <c r="I98" s="17">
        <f t="shared" si="2"/>
        <v>26</v>
      </c>
      <c r="J98" s="66">
        <v>9954268593</v>
      </c>
      <c r="K98" s="64" t="s">
        <v>394</v>
      </c>
      <c r="L98" s="68" t="s">
        <v>395</v>
      </c>
      <c r="M98" s="66">
        <v>9954141208</v>
      </c>
      <c r="N98" s="64" t="s">
        <v>397</v>
      </c>
      <c r="O98" s="66">
        <v>8876482918</v>
      </c>
      <c r="P98" s="69">
        <v>42550</v>
      </c>
      <c r="Q98" s="82" t="s">
        <v>168</v>
      </c>
      <c r="R98" s="84"/>
      <c r="S98" s="75" t="s">
        <v>398</v>
      </c>
      <c r="T98" s="18"/>
    </row>
    <row r="99" spans="1:20">
      <c r="A99" s="4">
        <v>95</v>
      </c>
      <c r="B99" s="17" t="s">
        <v>70</v>
      </c>
      <c r="C99" s="68" t="s">
        <v>330</v>
      </c>
      <c r="D99" s="70" t="s">
        <v>29</v>
      </c>
      <c r="E99" s="66">
        <v>362</v>
      </c>
      <c r="F99" s="70"/>
      <c r="G99" s="66">
        <v>15</v>
      </c>
      <c r="H99" s="66">
        <v>11</v>
      </c>
      <c r="I99" s="17">
        <f t="shared" si="2"/>
        <v>26</v>
      </c>
      <c r="J99" s="66">
        <v>9435148856</v>
      </c>
      <c r="K99" s="64" t="s">
        <v>394</v>
      </c>
      <c r="L99" s="68" t="s">
        <v>395</v>
      </c>
      <c r="M99" s="66">
        <v>9954141208</v>
      </c>
      <c r="N99" s="64" t="s">
        <v>396</v>
      </c>
      <c r="O99" s="66">
        <v>8876320398</v>
      </c>
      <c r="P99" s="69">
        <v>42550</v>
      </c>
      <c r="Q99" s="81" t="s">
        <v>168</v>
      </c>
      <c r="R99" s="75"/>
      <c r="S99" s="75" t="s">
        <v>398</v>
      </c>
      <c r="T99" s="18"/>
    </row>
    <row r="100" spans="1:20">
      <c r="A100" s="4">
        <v>96</v>
      </c>
      <c r="B100" s="17" t="s">
        <v>70</v>
      </c>
      <c r="C100" s="68" t="s">
        <v>286</v>
      </c>
      <c r="D100" s="65" t="s">
        <v>29</v>
      </c>
      <c r="E100" s="66">
        <v>25</v>
      </c>
      <c r="F100" s="67"/>
      <c r="G100" s="66">
        <v>15</v>
      </c>
      <c r="H100" s="66">
        <v>12</v>
      </c>
      <c r="I100" s="17">
        <f t="shared" si="2"/>
        <v>27</v>
      </c>
      <c r="J100" s="66">
        <v>9401138658</v>
      </c>
      <c r="K100" s="64" t="s">
        <v>209</v>
      </c>
      <c r="L100" s="64" t="s">
        <v>210</v>
      </c>
      <c r="M100" s="64">
        <v>9613290739</v>
      </c>
      <c r="N100" s="64" t="s">
        <v>122</v>
      </c>
      <c r="O100" s="17">
        <v>9862397500</v>
      </c>
      <c r="P100" s="74">
        <v>42551</v>
      </c>
      <c r="Q100" s="88" t="s">
        <v>116</v>
      </c>
      <c r="R100" s="75"/>
      <c r="S100" s="75" t="s">
        <v>398</v>
      </c>
      <c r="T100" s="18"/>
    </row>
    <row r="101" spans="1:20">
      <c r="A101" s="4">
        <v>97</v>
      </c>
      <c r="B101" s="17" t="s">
        <v>70</v>
      </c>
      <c r="C101" s="64" t="s">
        <v>311</v>
      </c>
      <c r="D101" s="65" t="s">
        <v>27</v>
      </c>
      <c r="E101" s="66" t="s">
        <v>350</v>
      </c>
      <c r="F101" s="67" t="s">
        <v>102</v>
      </c>
      <c r="G101" s="67">
        <v>14</v>
      </c>
      <c r="H101" s="67">
        <v>14</v>
      </c>
      <c r="I101" s="17">
        <f t="shared" si="2"/>
        <v>28</v>
      </c>
      <c r="J101" s="66">
        <v>0</v>
      </c>
      <c r="K101" s="64" t="s">
        <v>184</v>
      </c>
      <c r="L101" s="68" t="s">
        <v>185</v>
      </c>
      <c r="M101" s="66">
        <v>8486813562</v>
      </c>
      <c r="N101" s="64" t="s">
        <v>186</v>
      </c>
      <c r="O101" s="66">
        <v>9707427529</v>
      </c>
      <c r="P101" s="74">
        <v>42551</v>
      </c>
      <c r="Q101" s="88" t="s">
        <v>116</v>
      </c>
      <c r="R101" s="84"/>
      <c r="S101" s="75" t="s">
        <v>398</v>
      </c>
      <c r="T101" s="18"/>
    </row>
    <row r="102" spans="1:20">
      <c r="A102" s="4">
        <v>98</v>
      </c>
      <c r="B102" s="17" t="s">
        <v>70</v>
      </c>
      <c r="C102" s="68" t="s">
        <v>194</v>
      </c>
      <c r="D102" s="18" t="s">
        <v>29</v>
      </c>
      <c r="E102" s="66">
        <v>276</v>
      </c>
      <c r="F102" s="18"/>
      <c r="G102" s="66">
        <v>16</v>
      </c>
      <c r="H102" s="66">
        <v>10</v>
      </c>
      <c r="I102" s="17">
        <f t="shared" si="2"/>
        <v>26</v>
      </c>
      <c r="J102" s="66">
        <v>9401238606</v>
      </c>
      <c r="K102" s="64" t="s">
        <v>77</v>
      </c>
      <c r="L102" s="64" t="s">
        <v>78</v>
      </c>
      <c r="M102" s="64">
        <v>9401965006</v>
      </c>
      <c r="N102" s="64" t="s">
        <v>139</v>
      </c>
      <c r="O102" s="66">
        <v>8822360345</v>
      </c>
      <c r="P102" s="74">
        <v>42551</v>
      </c>
      <c r="Q102" s="64" t="s">
        <v>116</v>
      </c>
      <c r="R102" s="75"/>
      <c r="S102" s="75" t="s">
        <v>398</v>
      </c>
      <c r="T102" s="18"/>
    </row>
    <row r="103" spans="1:20" ht="33">
      <c r="A103" s="4">
        <v>99</v>
      </c>
      <c r="B103" s="17" t="s">
        <v>70</v>
      </c>
      <c r="C103" s="68" t="s">
        <v>195</v>
      </c>
      <c r="D103" s="18" t="s">
        <v>29</v>
      </c>
      <c r="E103" s="66">
        <v>277</v>
      </c>
      <c r="F103" s="18"/>
      <c r="G103" s="66">
        <v>20</v>
      </c>
      <c r="H103" s="66">
        <v>15</v>
      </c>
      <c r="I103" s="17">
        <f t="shared" si="2"/>
        <v>35</v>
      </c>
      <c r="J103" s="66">
        <v>9401744790</v>
      </c>
      <c r="K103" s="64" t="s">
        <v>196</v>
      </c>
      <c r="L103" s="68" t="s">
        <v>361</v>
      </c>
      <c r="M103" s="66">
        <v>9435179202</v>
      </c>
      <c r="N103" s="68" t="s">
        <v>198</v>
      </c>
      <c r="O103" s="66">
        <v>9435344791</v>
      </c>
      <c r="P103" s="74">
        <v>42551</v>
      </c>
      <c r="Q103" s="82" t="s">
        <v>116</v>
      </c>
      <c r="R103" s="79"/>
      <c r="S103" s="75" t="s">
        <v>398</v>
      </c>
      <c r="T103" s="18"/>
    </row>
    <row r="104" spans="1:20">
      <c r="A104" s="4">
        <v>100</v>
      </c>
      <c r="B104" s="17"/>
      <c r="C104" s="18"/>
      <c r="D104" s="18"/>
      <c r="E104" s="19"/>
      <c r="F104" s="18"/>
      <c r="G104" s="19"/>
      <c r="H104" s="19"/>
      <c r="I104" s="17">
        <f t="shared" ref="I104:I134" si="3">+G104+H104</f>
        <v>0</v>
      </c>
      <c r="J104" s="18"/>
      <c r="K104" s="18"/>
      <c r="L104" s="18"/>
      <c r="M104" s="18"/>
      <c r="N104" s="18"/>
      <c r="O104" s="18"/>
      <c r="P104" s="80"/>
      <c r="Q104" s="18"/>
      <c r="R104" s="75"/>
      <c r="S104" s="18"/>
      <c r="T104" s="18"/>
    </row>
    <row r="105" spans="1:20">
      <c r="A105" s="4">
        <v>101</v>
      </c>
      <c r="B105" s="17"/>
      <c r="C105" s="18"/>
      <c r="D105" s="18"/>
      <c r="E105" s="19"/>
      <c r="F105" s="18"/>
      <c r="G105" s="19"/>
      <c r="H105" s="19"/>
      <c r="I105" s="17">
        <f t="shared" si="3"/>
        <v>0</v>
      </c>
      <c r="J105" s="18"/>
      <c r="K105" s="18"/>
      <c r="L105" s="18"/>
      <c r="M105" s="18"/>
      <c r="N105" s="18"/>
      <c r="O105" s="18"/>
      <c r="P105" s="80"/>
      <c r="Q105" s="18"/>
      <c r="R105" s="75"/>
      <c r="S105" s="18"/>
      <c r="T105" s="18"/>
    </row>
    <row r="106" spans="1:20">
      <c r="A106" s="4">
        <v>102</v>
      </c>
      <c r="B106" s="17"/>
      <c r="C106" s="18"/>
      <c r="D106" s="18"/>
      <c r="E106" s="19"/>
      <c r="F106" s="18"/>
      <c r="G106" s="19"/>
      <c r="H106" s="19"/>
      <c r="I106" s="17">
        <f t="shared" si="3"/>
        <v>0</v>
      </c>
      <c r="J106" s="18"/>
      <c r="K106" s="18"/>
      <c r="L106" s="18"/>
      <c r="M106" s="18"/>
      <c r="N106" s="18"/>
      <c r="O106" s="18"/>
      <c r="P106" s="25"/>
      <c r="Q106" s="18"/>
      <c r="R106" s="18"/>
      <c r="S106" s="18"/>
      <c r="T106" s="18"/>
    </row>
    <row r="107" spans="1:20">
      <c r="A107" s="4">
        <v>103</v>
      </c>
      <c r="B107" s="17"/>
      <c r="C107" s="18"/>
      <c r="D107" s="18"/>
      <c r="E107" s="19"/>
      <c r="F107" s="18"/>
      <c r="G107" s="19"/>
      <c r="H107" s="19"/>
      <c r="I107" s="17">
        <f t="shared" si="3"/>
        <v>0</v>
      </c>
      <c r="J107" s="18"/>
      <c r="K107" s="18"/>
      <c r="L107" s="18"/>
      <c r="M107" s="18"/>
      <c r="N107" s="18"/>
      <c r="O107" s="18"/>
      <c r="P107" s="25"/>
      <c r="Q107" s="18"/>
      <c r="R107" s="18"/>
      <c r="S107" s="18"/>
      <c r="T107" s="18"/>
    </row>
    <row r="108" spans="1:20">
      <c r="A108" s="4">
        <v>104</v>
      </c>
      <c r="B108" s="17"/>
      <c r="C108" s="18"/>
      <c r="D108" s="18"/>
      <c r="E108" s="19"/>
      <c r="F108" s="18"/>
      <c r="G108" s="19"/>
      <c r="H108" s="19"/>
      <c r="I108" s="17">
        <f t="shared" si="3"/>
        <v>0</v>
      </c>
      <c r="J108" s="18"/>
      <c r="K108" s="18"/>
      <c r="L108" s="18"/>
      <c r="M108" s="18"/>
      <c r="N108" s="18"/>
      <c r="O108" s="18"/>
      <c r="P108" s="25"/>
      <c r="Q108" s="18"/>
      <c r="R108" s="18"/>
      <c r="S108" s="18"/>
      <c r="T108" s="18"/>
    </row>
    <row r="109" spans="1:20">
      <c r="A109" s="4">
        <v>105</v>
      </c>
      <c r="B109" s="17"/>
      <c r="C109" s="18"/>
      <c r="D109" s="18"/>
      <c r="E109" s="19"/>
      <c r="F109" s="18"/>
      <c r="G109" s="19"/>
      <c r="H109" s="19"/>
      <c r="I109" s="17">
        <f t="shared" si="3"/>
        <v>0</v>
      </c>
      <c r="J109" s="18"/>
      <c r="K109" s="18"/>
      <c r="L109" s="18"/>
      <c r="M109" s="18"/>
      <c r="N109" s="18"/>
      <c r="O109" s="18"/>
      <c r="P109" s="25"/>
      <c r="Q109" s="18"/>
      <c r="R109" s="18"/>
      <c r="S109" s="18"/>
      <c r="T109" s="18"/>
    </row>
    <row r="110" spans="1:20">
      <c r="A110" s="4">
        <v>106</v>
      </c>
      <c r="B110" s="17"/>
      <c r="C110" s="18"/>
      <c r="D110" s="18"/>
      <c r="E110" s="19"/>
      <c r="F110" s="18"/>
      <c r="G110" s="19"/>
      <c r="H110" s="19"/>
      <c r="I110" s="17">
        <f t="shared" si="3"/>
        <v>0</v>
      </c>
      <c r="J110" s="18"/>
      <c r="K110" s="18"/>
      <c r="L110" s="18"/>
      <c r="M110" s="18"/>
      <c r="N110" s="18"/>
      <c r="O110" s="18"/>
      <c r="P110" s="25"/>
      <c r="Q110" s="18"/>
      <c r="R110" s="18"/>
      <c r="S110" s="18"/>
      <c r="T110" s="18"/>
    </row>
    <row r="111" spans="1:20">
      <c r="A111" s="4">
        <v>107</v>
      </c>
      <c r="B111" s="17"/>
      <c r="C111" s="18"/>
      <c r="D111" s="18"/>
      <c r="E111" s="19"/>
      <c r="F111" s="18"/>
      <c r="G111" s="19"/>
      <c r="H111" s="19"/>
      <c r="I111" s="17">
        <f t="shared" si="3"/>
        <v>0</v>
      </c>
      <c r="J111" s="18"/>
      <c r="K111" s="18"/>
      <c r="L111" s="18"/>
      <c r="M111" s="18"/>
      <c r="N111" s="18"/>
      <c r="O111" s="18"/>
      <c r="P111" s="25"/>
      <c r="Q111" s="18"/>
      <c r="R111" s="18"/>
      <c r="S111" s="18"/>
      <c r="T111" s="18"/>
    </row>
    <row r="112" spans="1:20">
      <c r="A112" s="4">
        <v>108</v>
      </c>
      <c r="B112" s="17"/>
      <c r="C112" s="18"/>
      <c r="D112" s="18"/>
      <c r="E112" s="19"/>
      <c r="F112" s="18"/>
      <c r="G112" s="19"/>
      <c r="H112" s="19"/>
      <c r="I112" s="17">
        <f t="shared" si="3"/>
        <v>0</v>
      </c>
      <c r="J112" s="18"/>
      <c r="K112" s="18"/>
      <c r="L112" s="18"/>
      <c r="M112" s="18"/>
      <c r="N112" s="18"/>
      <c r="O112" s="18"/>
      <c r="P112" s="25"/>
      <c r="Q112" s="18"/>
      <c r="R112" s="18"/>
      <c r="S112" s="18"/>
      <c r="T112" s="18"/>
    </row>
    <row r="113" spans="1:20">
      <c r="A113" s="4">
        <v>109</v>
      </c>
      <c r="B113" s="17"/>
      <c r="C113" s="18"/>
      <c r="D113" s="18"/>
      <c r="E113" s="19"/>
      <c r="F113" s="18"/>
      <c r="G113" s="19"/>
      <c r="H113" s="19"/>
      <c r="I113" s="17">
        <f t="shared" si="3"/>
        <v>0</v>
      </c>
      <c r="J113" s="18"/>
      <c r="K113" s="18"/>
      <c r="L113" s="18"/>
      <c r="M113" s="18"/>
      <c r="N113" s="18"/>
      <c r="O113" s="18"/>
      <c r="P113" s="25"/>
      <c r="Q113" s="18"/>
      <c r="R113" s="18"/>
      <c r="S113" s="18"/>
      <c r="T113" s="18"/>
    </row>
    <row r="114" spans="1:20">
      <c r="A114" s="4">
        <v>110</v>
      </c>
      <c r="B114" s="17"/>
      <c r="C114" s="18"/>
      <c r="D114" s="18"/>
      <c r="E114" s="19"/>
      <c r="F114" s="18"/>
      <c r="G114" s="19"/>
      <c r="H114" s="19"/>
      <c r="I114" s="17">
        <f t="shared" si="3"/>
        <v>0</v>
      </c>
      <c r="J114" s="18"/>
      <c r="K114" s="18"/>
      <c r="L114" s="18"/>
      <c r="M114" s="18"/>
      <c r="N114" s="18"/>
      <c r="O114" s="18"/>
      <c r="P114" s="25"/>
      <c r="Q114" s="18"/>
      <c r="R114" s="18"/>
      <c r="S114" s="18"/>
      <c r="T114" s="18"/>
    </row>
    <row r="115" spans="1:20">
      <c r="A115" s="4">
        <v>111</v>
      </c>
      <c r="B115" s="17"/>
      <c r="C115" s="18"/>
      <c r="D115" s="18"/>
      <c r="E115" s="19"/>
      <c r="F115" s="18"/>
      <c r="G115" s="19"/>
      <c r="H115" s="19"/>
      <c r="I115" s="17">
        <f t="shared" si="3"/>
        <v>0</v>
      </c>
      <c r="J115" s="18"/>
      <c r="K115" s="18"/>
      <c r="L115" s="18"/>
      <c r="M115" s="18"/>
      <c r="N115" s="18"/>
      <c r="O115" s="18"/>
      <c r="P115" s="25"/>
      <c r="Q115" s="18"/>
      <c r="R115" s="18"/>
      <c r="S115" s="18"/>
      <c r="T115" s="18"/>
    </row>
    <row r="116" spans="1:20">
      <c r="A116" s="4">
        <v>112</v>
      </c>
      <c r="B116" s="17"/>
      <c r="C116" s="18"/>
      <c r="D116" s="18"/>
      <c r="E116" s="19"/>
      <c r="F116" s="18"/>
      <c r="G116" s="19"/>
      <c r="H116" s="19"/>
      <c r="I116" s="17">
        <f t="shared" si="3"/>
        <v>0</v>
      </c>
      <c r="J116" s="18"/>
      <c r="K116" s="18"/>
      <c r="L116" s="18"/>
      <c r="M116" s="18"/>
      <c r="N116" s="18"/>
      <c r="O116" s="18"/>
      <c r="P116" s="25"/>
      <c r="Q116" s="18"/>
      <c r="R116" s="18"/>
      <c r="S116" s="18"/>
      <c r="T116" s="18"/>
    </row>
    <row r="117" spans="1:20">
      <c r="A117" s="4">
        <v>113</v>
      </c>
      <c r="B117" s="17"/>
      <c r="C117" s="18"/>
      <c r="D117" s="18"/>
      <c r="E117" s="19"/>
      <c r="F117" s="18"/>
      <c r="G117" s="19"/>
      <c r="H117" s="19"/>
      <c r="I117" s="17">
        <f t="shared" si="3"/>
        <v>0</v>
      </c>
      <c r="J117" s="18"/>
      <c r="K117" s="18"/>
      <c r="L117" s="18"/>
      <c r="M117" s="18"/>
      <c r="N117" s="18"/>
      <c r="O117" s="18"/>
      <c r="P117" s="25"/>
      <c r="Q117" s="18"/>
      <c r="R117" s="18"/>
      <c r="S117" s="18"/>
      <c r="T117" s="18"/>
    </row>
    <row r="118" spans="1:20">
      <c r="A118" s="4">
        <v>114</v>
      </c>
      <c r="B118" s="17"/>
      <c r="C118" s="18"/>
      <c r="D118" s="18"/>
      <c r="E118" s="19"/>
      <c r="F118" s="18"/>
      <c r="G118" s="19"/>
      <c r="H118" s="19"/>
      <c r="I118" s="17">
        <f t="shared" si="3"/>
        <v>0</v>
      </c>
      <c r="J118" s="18"/>
      <c r="K118" s="18"/>
      <c r="L118" s="18"/>
      <c r="M118" s="18"/>
      <c r="N118" s="18"/>
      <c r="O118" s="18"/>
      <c r="P118" s="25"/>
      <c r="Q118" s="18"/>
      <c r="R118" s="18"/>
      <c r="S118" s="18"/>
      <c r="T118" s="18"/>
    </row>
    <row r="119" spans="1:20">
      <c r="A119" s="4">
        <v>115</v>
      </c>
      <c r="B119" s="17"/>
      <c r="C119" s="18"/>
      <c r="D119" s="18"/>
      <c r="E119" s="19"/>
      <c r="F119" s="18"/>
      <c r="G119" s="19"/>
      <c r="H119" s="19"/>
      <c r="I119" s="17">
        <f t="shared" si="3"/>
        <v>0</v>
      </c>
      <c r="J119" s="18"/>
      <c r="K119" s="18"/>
      <c r="L119" s="18"/>
      <c r="M119" s="18"/>
      <c r="N119" s="18"/>
      <c r="O119" s="18"/>
      <c r="P119" s="25"/>
      <c r="Q119" s="18"/>
      <c r="R119" s="18"/>
      <c r="S119" s="18"/>
      <c r="T119" s="18"/>
    </row>
    <row r="120" spans="1:20">
      <c r="A120" s="4">
        <v>116</v>
      </c>
      <c r="B120" s="17"/>
      <c r="C120" s="18"/>
      <c r="D120" s="18"/>
      <c r="E120" s="19"/>
      <c r="F120" s="18"/>
      <c r="G120" s="19"/>
      <c r="H120" s="19"/>
      <c r="I120" s="17">
        <f t="shared" si="3"/>
        <v>0</v>
      </c>
      <c r="J120" s="18"/>
      <c r="K120" s="18"/>
      <c r="L120" s="18"/>
      <c r="M120" s="18"/>
      <c r="N120" s="18"/>
      <c r="O120" s="18"/>
      <c r="P120" s="25"/>
      <c r="Q120" s="18"/>
      <c r="R120" s="18"/>
      <c r="S120" s="18"/>
      <c r="T120" s="18"/>
    </row>
    <row r="121" spans="1:20">
      <c r="A121" s="4">
        <v>117</v>
      </c>
      <c r="B121" s="17"/>
      <c r="C121" s="18"/>
      <c r="D121" s="18"/>
      <c r="E121" s="19"/>
      <c r="F121" s="18"/>
      <c r="G121" s="19"/>
      <c r="H121" s="19"/>
      <c r="I121" s="17">
        <f t="shared" si="3"/>
        <v>0</v>
      </c>
      <c r="J121" s="18"/>
      <c r="K121" s="18"/>
      <c r="L121" s="18"/>
      <c r="M121" s="18"/>
      <c r="N121" s="18"/>
      <c r="O121" s="18"/>
      <c r="P121" s="25"/>
      <c r="Q121" s="18"/>
      <c r="R121" s="18"/>
      <c r="S121" s="18"/>
      <c r="T121" s="18"/>
    </row>
    <row r="122" spans="1:20">
      <c r="A122" s="4">
        <v>118</v>
      </c>
      <c r="B122" s="17"/>
      <c r="C122" s="18"/>
      <c r="D122" s="18"/>
      <c r="E122" s="19"/>
      <c r="F122" s="18"/>
      <c r="G122" s="19"/>
      <c r="H122" s="19"/>
      <c r="I122" s="17">
        <f t="shared" si="3"/>
        <v>0</v>
      </c>
      <c r="J122" s="18"/>
      <c r="K122" s="18"/>
      <c r="L122" s="18"/>
      <c r="M122" s="18"/>
      <c r="N122" s="18"/>
      <c r="O122" s="18"/>
      <c r="P122" s="25"/>
      <c r="Q122" s="18"/>
      <c r="R122" s="18"/>
      <c r="S122" s="18"/>
      <c r="T122" s="18"/>
    </row>
    <row r="123" spans="1:20">
      <c r="A123" s="4">
        <v>119</v>
      </c>
      <c r="B123" s="17"/>
      <c r="C123" s="18"/>
      <c r="D123" s="18"/>
      <c r="E123" s="19"/>
      <c r="F123" s="18"/>
      <c r="G123" s="19"/>
      <c r="H123" s="19"/>
      <c r="I123" s="17">
        <f t="shared" si="3"/>
        <v>0</v>
      </c>
      <c r="J123" s="18"/>
      <c r="K123" s="18"/>
      <c r="L123" s="18"/>
      <c r="M123" s="18"/>
      <c r="N123" s="18"/>
      <c r="O123" s="18"/>
      <c r="P123" s="25"/>
      <c r="Q123" s="18"/>
      <c r="R123" s="18"/>
      <c r="S123" s="18"/>
      <c r="T123" s="18"/>
    </row>
    <row r="124" spans="1:20">
      <c r="A124" s="4">
        <v>120</v>
      </c>
      <c r="B124" s="17"/>
      <c r="C124" s="18"/>
      <c r="D124" s="18"/>
      <c r="E124" s="19"/>
      <c r="F124" s="18"/>
      <c r="G124" s="19"/>
      <c r="H124" s="19"/>
      <c r="I124" s="17">
        <f t="shared" si="3"/>
        <v>0</v>
      </c>
      <c r="J124" s="18"/>
      <c r="K124" s="18"/>
      <c r="L124" s="18"/>
      <c r="M124" s="18"/>
      <c r="N124" s="18"/>
      <c r="O124" s="18"/>
      <c r="P124" s="25"/>
      <c r="Q124" s="18"/>
      <c r="R124" s="18"/>
      <c r="S124" s="18"/>
      <c r="T124" s="18"/>
    </row>
    <row r="125" spans="1:20">
      <c r="A125" s="4">
        <v>121</v>
      </c>
      <c r="B125" s="17"/>
      <c r="C125" s="18"/>
      <c r="D125" s="18"/>
      <c r="E125" s="19"/>
      <c r="F125" s="18"/>
      <c r="G125" s="19"/>
      <c r="H125" s="19"/>
      <c r="I125" s="17">
        <f t="shared" si="3"/>
        <v>0</v>
      </c>
      <c r="J125" s="18"/>
      <c r="K125" s="18"/>
      <c r="L125" s="18"/>
      <c r="M125" s="18"/>
      <c r="N125" s="18"/>
      <c r="O125" s="18"/>
      <c r="P125" s="25"/>
      <c r="Q125" s="18"/>
      <c r="R125" s="18"/>
      <c r="S125" s="18"/>
      <c r="T125" s="18"/>
    </row>
    <row r="126" spans="1:20">
      <c r="A126" s="4">
        <v>122</v>
      </c>
      <c r="B126" s="17"/>
      <c r="C126" s="18"/>
      <c r="D126" s="18"/>
      <c r="E126" s="19"/>
      <c r="F126" s="18"/>
      <c r="G126" s="19"/>
      <c r="H126" s="19"/>
      <c r="I126" s="17">
        <f t="shared" si="3"/>
        <v>0</v>
      </c>
      <c r="J126" s="18"/>
      <c r="K126" s="18"/>
      <c r="L126" s="18"/>
      <c r="M126" s="18"/>
      <c r="N126" s="18"/>
      <c r="O126" s="18"/>
      <c r="P126" s="25"/>
      <c r="Q126" s="18"/>
      <c r="R126" s="18"/>
      <c r="S126" s="18"/>
      <c r="T126" s="18"/>
    </row>
    <row r="127" spans="1:20">
      <c r="A127" s="4">
        <v>123</v>
      </c>
      <c r="B127" s="17"/>
      <c r="C127" s="18"/>
      <c r="D127" s="18"/>
      <c r="E127" s="19"/>
      <c r="F127" s="18"/>
      <c r="G127" s="19"/>
      <c r="H127" s="19"/>
      <c r="I127" s="17">
        <f t="shared" si="3"/>
        <v>0</v>
      </c>
      <c r="J127" s="18"/>
      <c r="K127" s="18"/>
      <c r="L127" s="18"/>
      <c r="M127" s="18"/>
      <c r="N127" s="18"/>
      <c r="O127" s="18"/>
      <c r="P127" s="25"/>
      <c r="Q127" s="18"/>
      <c r="R127" s="18"/>
      <c r="S127" s="18"/>
      <c r="T127" s="18"/>
    </row>
    <row r="128" spans="1:20">
      <c r="A128" s="4">
        <v>124</v>
      </c>
      <c r="B128" s="17"/>
      <c r="C128" s="18"/>
      <c r="D128" s="18"/>
      <c r="E128" s="19"/>
      <c r="F128" s="18"/>
      <c r="G128" s="19"/>
      <c r="H128" s="19"/>
      <c r="I128" s="17">
        <f t="shared" si="3"/>
        <v>0</v>
      </c>
      <c r="J128" s="18"/>
      <c r="K128" s="18"/>
      <c r="L128" s="18"/>
      <c r="M128" s="18"/>
      <c r="N128" s="18"/>
      <c r="O128" s="18"/>
      <c r="P128" s="25"/>
      <c r="Q128" s="18"/>
      <c r="R128" s="18"/>
      <c r="S128" s="18"/>
      <c r="T128" s="18"/>
    </row>
    <row r="129" spans="1:20">
      <c r="A129" s="4">
        <v>125</v>
      </c>
      <c r="B129" s="17"/>
      <c r="C129" s="18"/>
      <c r="D129" s="18"/>
      <c r="E129" s="19"/>
      <c r="F129" s="18"/>
      <c r="G129" s="19"/>
      <c r="H129" s="19"/>
      <c r="I129" s="17">
        <f t="shared" si="3"/>
        <v>0</v>
      </c>
      <c r="J129" s="18"/>
      <c r="K129" s="18"/>
      <c r="L129" s="18"/>
      <c r="M129" s="18"/>
      <c r="N129" s="18"/>
      <c r="O129" s="18"/>
      <c r="P129" s="25"/>
      <c r="Q129" s="18"/>
      <c r="R129" s="18"/>
      <c r="S129" s="18"/>
      <c r="T129" s="18"/>
    </row>
    <row r="130" spans="1:20">
      <c r="A130" s="4">
        <v>126</v>
      </c>
      <c r="B130" s="17"/>
      <c r="C130" s="18"/>
      <c r="D130" s="18"/>
      <c r="E130" s="19"/>
      <c r="F130" s="18"/>
      <c r="G130" s="19"/>
      <c r="H130" s="19"/>
      <c r="I130" s="17">
        <f t="shared" si="3"/>
        <v>0</v>
      </c>
      <c r="J130" s="18"/>
      <c r="K130" s="18"/>
      <c r="L130" s="18"/>
      <c r="M130" s="18"/>
      <c r="N130" s="18"/>
      <c r="O130" s="18"/>
      <c r="P130" s="25"/>
      <c r="Q130" s="18"/>
      <c r="R130" s="18"/>
      <c r="S130" s="18"/>
      <c r="T130" s="18"/>
    </row>
    <row r="131" spans="1:20">
      <c r="A131" s="4">
        <v>127</v>
      </c>
      <c r="B131" s="17"/>
      <c r="C131" s="18"/>
      <c r="D131" s="18"/>
      <c r="E131" s="19"/>
      <c r="F131" s="18"/>
      <c r="G131" s="19"/>
      <c r="H131" s="19"/>
      <c r="I131" s="17">
        <f t="shared" si="3"/>
        <v>0</v>
      </c>
      <c r="J131" s="18"/>
      <c r="K131" s="18"/>
      <c r="L131" s="18"/>
      <c r="M131" s="18"/>
      <c r="N131" s="18"/>
      <c r="O131" s="18"/>
      <c r="P131" s="25"/>
      <c r="Q131" s="18"/>
      <c r="R131" s="18"/>
      <c r="S131" s="18"/>
      <c r="T131" s="18"/>
    </row>
    <row r="132" spans="1:20">
      <c r="A132" s="4">
        <v>128</v>
      </c>
      <c r="B132" s="17"/>
      <c r="C132" s="18"/>
      <c r="D132" s="18"/>
      <c r="E132" s="19"/>
      <c r="F132" s="18"/>
      <c r="G132" s="19"/>
      <c r="H132" s="19"/>
      <c r="I132" s="17">
        <f t="shared" si="3"/>
        <v>0</v>
      </c>
      <c r="J132" s="18"/>
      <c r="K132" s="18"/>
      <c r="L132" s="18"/>
      <c r="M132" s="18"/>
      <c r="N132" s="18"/>
      <c r="O132" s="18"/>
      <c r="P132" s="25"/>
      <c r="Q132" s="18"/>
      <c r="R132" s="18"/>
      <c r="S132" s="18"/>
      <c r="T132" s="18"/>
    </row>
    <row r="133" spans="1:20">
      <c r="A133" s="4">
        <v>129</v>
      </c>
      <c r="B133" s="17"/>
      <c r="C133" s="18"/>
      <c r="D133" s="18"/>
      <c r="E133" s="19"/>
      <c r="F133" s="18"/>
      <c r="G133" s="19"/>
      <c r="H133" s="19"/>
      <c r="I133" s="17">
        <f t="shared" si="3"/>
        <v>0</v>
      </c>
      <c r="J133" s="18"/>
      <c r="K133" s="18"/>
      <c r="L133" s="18"/>
      <c r="M133" s="18"/>
      <c r="N133" s="18"/>
      <c r="O133" s="18"/>
      <c r="P133" s="25"/>
      <c r="Q133" s="18"/>
      <c r="R133" s="18"/>
      <c r="S133" s="18"/>
      <c r="T133" s="18"/>
    </row>
    <row r="134" spans="1:20">
      <c r="A134" s="4">
        <v>130</v>
      </c>
      <c r="B134" s="17"/>
      <c r="C134" s="18"/>
      <c r="D134" s="18"/>
      <c r="E134" s="19"/>
      <c r="F134" s="18"/>
      <c r="G134" s="19"/>
      <c r="H134" s="19"/>
      <c r="I134" s="17">
        <f t="shared" si="3"/>
        <v>0</v>
      </c>
      <c r="J134" s="18"/>
      <c r="K134" s="18"/>
      <c r="L134" s="18"/>
      <c r="M134" s="18"/>
      <c r="N134" s="18"/>
      <c r="O134" s="18"/>
      <c r="P134" s="25"/>
      <c r="Q134" s="18"/>
      <c r="R134" s="18"/>
      <c r="S134" s="18"/>
      <c r="T134" s="18"/>
    </row>
    <row r="135" spans="1:20">
      <c r="A135" s="4">
        <v>131</v>
      </c>
      <c r="B135" s="17"/>
      <c r="C135" s="18"/>
      <c r="D135" s="18"/>
      <c r="E135" s="19"/>
      <c r="F135" s="18"/>
      <c r="G135" s="19"/>
      <c r="H135" s="19"/>
      <c r="I135" s="17">
        <f t="shared" ref="I135:I164" si="4">+G135+H135</f>
        <v>0</v>
      </c>
      <c r="J135" s="18"/>
      <c r="K135" s="18"/>
      <c r="L135" s="18"/>
      <c r="M135" s="18"/>
      <c r="N135" s="18"/>
      <c r="O135" s="18"/>
      <c r="P135" s="25"/>
      <c r="Q135" s="18"/>
      <c r="R135" s="18"/>
      <c r="S135" s="18"/>
      <c r="T135" s="18"/>
    </row>
    <row r="136" spans="1:20">
      <c r="A136" s="4">
        <v>132</v>
      </c>
      <c r="B136" s="17"/>
      <c r="C136" s="18"/>
      <c r="D136" s="18"/>
      <c r="E136" s="19"/>
      <c r="F136" s="18"/>
      <c r="G136" s="19"/>
      <c r="H136" s="19"/>
      <c r="I136" s="17">
        <f t="shared" si="4"/>
        <v>0</v>
      </c>
      <c r="J136" s="18"/>
      <c r="K136" s="18"/>
      <c r="L136" s="18"/>
      <c r="M136" s="18"/>
      <c r="N136" s="18"/>
      <c r="O136" s="18"/>
      <c r="P136" s="25"/>
      <c r="Q136" s="18"/>
      <c r="R136" s="18"/>
      <c r="S136" s="18"/>
      <c r="T136" s="18"/>
    </row>
    <row r="137" spans="1:20">
      <c r="A137" s="4">
        <v>133</v>
      </c>
      <c r="B137" s="17"/>
      <c r="C137" s="18"/>
      <c r="D137" s="18"/>
      <c r="E137" s="19"/>
      <c r="F137" s="18"/>
      <c r="G137" s="19"/>
      <c r="H137" s="19"/>
      <c r="I137" s="17">
        <f t="shared" si="4"/>
        <v>0</v>
      </c>
      <c r="J137" s="18"/>
      <c r="K137" s="18"/>
      <c r="L137" s="18"/>
      <c r="M137" s="18"/>
      <c r="N137" s="18"/>
      <c r="O137" s="18"/>
      <c r="P137" s="25"/>
      <c r="Q137" s="18"/>
      <c r="R137" s="18"/>
      <c r="S137" s="18"/>
      <c r="T137" s="18"/>
    </row>
    <row r="138" spans="1:20">
      <c r="A138" s="4">
        <v>134</v>
      </c>
      <c r="B138" s="17"/>
      <c r="C138" s="18"/>
      <c r="D138" s="18"/>
      <c r="E138" s="19"/>
      <c r="F138" s="18"/>
      <c r="G138" s="19"/>
      <c r="H138" s="19"/>
      <c r="I138" s="17">
        <f t="shared" si="4"/>
        <v>0</v>
      </c>
      <c r="J138" s="18"/>
      <c r="K138" s="18"/>
      <c r="L138" s="18"/>
      <c r="M138" s="18"/>
      <c r="N138" s="18"/>
      <c r="O138" s="18"/>
      <c r="P138" s="25"/>
      <c r="Q138" s="18"/>
      <c r="R138" s="18"/>
      <c r="S138" s="18"/>
      <c r="T138" s="18"/>
    </row>
    <row r="139" spans="1:20">
      <c r="A139" s="4">
        <v>135</v>
      </c>
      <c r="B139" s="17"/>
      <c r="C139" s="18"/>
      <c r="D139" s="18"/>
      <c r="E139" s="19"/>
      <c r="F139" s="18"/>
      <c r="G139" s="19"/>
      <c r="H139" s="19"/>
      <c r="I139" s="17">
        <f t="shared" si="4"/>
        <v>0</v>
      </c>
      <c r="J139" s="18"/>
      <c r="K139" s="18"/>
      <c r="L139" s="18"/>
      <c r="M139" s="18"/>
      <c r="N139" s="18"/>
      <c r="O139" s="18"/>
      <c r="P139" s="25"/>
      <c r="Q139" s="18"/>
      <c r="R139" s="18"/>
      <c r="S139" s="18"/>
      <c r="T139" s="18"/>
    </row>
    <row r="140" spans="1:20">
      <c r="A140" s="4">
        <v>136</v>
      </c>
      <c r="B140" s="17"/>
      <c r="C140" s="18"/>
      <c r="D140" s="18"/>
      <c r="E140" s="19"/>
      <c r="F140" s="18"/>
      <c r="G140" s="19"/>
      <c r="H140" s="19"/>
      <c r="I140" s="17">
        <f t="shared" si="4"/>
        <v>0</v>
      </c>
      <c r="J140" s="18"/>
      <c r="K140" s="18"/>
      <c r="L140" s="18"/>
      <c r="M140" s="18"/>
      <c r="N140" s="18"/>
      <c r="O140" s="18"/>
      <c r="P140" s="25"/>
      <c r="Q140" s="18"/>
      <c r="R140" s="18"/>
      <c r="S140" s="18"/>
      <c r="T140" s="18"/>
    </row>
    <row r="141" spans="1:20">
      <c r="A141" s="4">
        <v>137</v>
      </c>
      <c r="B141" s="17"/>
      <c r="C141" s="18"/>
      <c r="D141" s="18"/>
      <c r="E141" s="19"/>
      <c r="F141" s="18"/>
      <c r="G141" s="19"/>
      <c r="H141" s="19"/>
      <c r="I141" s="17">
        <f t="shared" si="4"/>
        <v>0</v>
      </c>
      <c r="J141" s="18"/>
      <c r="K141" s="18"/>
      <c r="L141" s="18"/>
      <c r="M141" s="18"/>
      <c r="N141" s="18"/>
      <c r="O141" s="18"/>
      <c r="P141" s="25"/>
      <c r="Q141" s="18"/>
      <c r="R141" s="18"/>
      <c r="S141" s="18"/>
      <c r="T141" s="75"/>
    </row>
    <row r="142" spans="1:20">
      <c r="A142" s="4">
        <v>138</v>
      </c>
      <c r="B142" s="17"/>
      <c r="C142" s="18"/>
      <c r="D142" s="18"/>
      <c r="E142" s="19"/>
      <c r="F142" s="18"/>
      <c r="G142" s="19"/>
      <c r="H142" s="19"/>
      <c r="I142" s="17">
        <f t="shared" si="4"/>
        <v>0</v>
      </c>
      <c r="J142" s="18"/>
      <c r="K142" s="18"/>
      <c r="L142" s="18"/>
      <c r="M142" s="18"/>
      <c r="N142" s="18"/>
      <c r="O142" s="18"/>
      <c r="P142" s="25"/>
      <c r="Q142" s="18"/>
      <c r="R142" s="18"/>
      <c r="S142" s="18"/>
      <c r="T142" s="75"/>
    </row>
    <row r="143" spans="1:20">
      <c r="A143" s="4">
        <v>139</v>
      </c>
      <c r="B143" s="17"/>
      <c r="C143" s="18"/>
      <c r="D143" s="18"/>
      <c r="E143" s="19"/>
      <c r="F143" s="18"/>
      <c r="G143" s="19"/>
      <c r="H143" s="19"/>
      <c r="I143" s="17">
        <f t="shared" si="4"/>
        <v>0</v>
      </c>
      <c r="J143" s="18"/>
      <c r="K143" s="18"/>
      <c r="L143" s="18"/>
      <c r="M143" s="18"/>
      <c r="N143" s="18"/>
      <c r="O143" s="18"/>
      <c r="P143" s="25"/>
      <c r="Q143" s="18"/>
      <c r="R143" s="18"/>
      <c r="S143" s="18"/>
      <c r="T143" s="75"/>
    </row>
    <row r="144" spans="1:20">
      <c r="A144" s="4">
        <v>140</v>
      </c>
      <c r="B144" s="17"/>
      <c r="C144" s="18"/>
      <c r="D144" s="18"/>
      <c r="E144" s="19"/>
      <c r="F144" s="18"/>
      <c r="G144" s="19"/>
      <c r="H144" s="19"/>
      <c r="I144" s="17">
        <f t="shared" si="4"/>
        <v>0</v>
      </c>
      <c r="J144" s="18"/>
      <c r="K144" s="18"/>
      <c r="L144" s="18"/>
      <c r="M144" s="18"/>
      <c r="N144" s="18"/>
      <c r="O144" s="18"/>
      <c r="P144" s="25"/>
      <c r="Q144" s="18"/>
      <c r="R144" s="18"/>
      <c r="S144" s="18"/>
      <c r="T144" s="75"/>
    </row>
    <row r="145" spans="1:20">
      <c r="A145" s="4">
        <v>141</v>
      </c>
      <c r="B145" s="17"/>
      <c r="C145" s="18"/>
      <c r="D145" s="18"/>
      <c r="E145" s="19"/>
      <c r="F145" s="18"/>
      <c r="G145" s="19"/>
      <c r="H145" s="19"/>
      <c r="I145" s="17">
        <f t="shared" si="4"/>
        <v>0</v>
      </c>
      <c r="J145" s="18"/>
      <c r="K145" s="18"/>
      <c r="L145" s="18"/>
      <c r="M145" s="18"/>
      <c r="N145" s="18"/>
      <c r="O145" s="18"/>
      <c r="P145" s="25"/>
      <c r="Q145" s="18"/>
      <c r="R145" s="18"/>
      <c r="S145" s="18"/>
      <c r="T145" s="75"/>
    </row>
    <row r="146" spans="1:20">
      <c r="A146" s="4">
        <v>142</v>
      </c>
      <c r="B146" s="17"/>
      <c r="C146" s="18"/>
      <c r="D146" s="18"/>
      <c r="E146" s="19"/>
      <c r="F146" s="18"/>
      <c r="G146" s="19"/>
      <c r="H146" s="19"/>
      <c r="I146" s="17">
        <f t="shared" si="4"/>
        <v>0</v>
      </c>
      <c r="J146" s="18"/>
      <c r="K146" s="18"/>
      <c r="L146" s="18"/>
      <c r="M146" s="18"/>
      <c r="N146" s="18"/>
      <c r="O146" s="18"/>
      <c r="P146" s="25"/>
      <c r="Q146" s="18"/>
      <c r="R146" s="18"/>
      <c r="S146" s="18"/>
      <c r="T146" s="18"/>
    </row>
    <row r="147" spans="1:20">
      <c r="A147" s="4">
        <v>143</v>
      </c>
      <c r="B147" s="17"/>
      <c r="C147" s="18"/>
      <c r="D147" s="18"/>
      <c r="E147" s="19"/>
      <c r="F147" s="18"/>
      <c r="G147" s="19"/>
      <c r="H147" s="19"/>
      <c r="I147" s="17">
        <f t="shared" si="4"/>
        <v>0</v>
      </c>
      <c r="J147" s="18"/>
      <c r="K147" s="18"/>
      <c r="L147" s="18"/>
      <c r="M147" s="18"/>
      <c r="N147" s="18"/>
      <c r="O147" s="18"/>
      <c r="P147" s="25"/>
      <c r="Q147" s="18"/>
      <c r="R147" s="18"/>
      <c r="S147" s="18"/>
      <c r="T147" s="18"/>
    </row>
    <row r="148" spans="1:20">
      <c r="A148" s="4">
        <v>144</v>
      </c>
      <c r="B148" s="17"/>
      <c r="C148" s="18"/>
      <c r="D148" s="18"/>
      <c r="E148" s="19"/>
      <c r="F148" s="18"/>
      <c r="G148" s="19"/>
      <c r="H148" s="19"/>
      <c r="I148" s="17">
        <f t="shared" si="4"/>
        <v>0</v>
      </c>
      <c r="J148" s="18"/>
      <c r="K148" s="18"/>
      <c r="L148" s="18"/>
      <c r="M148" s="18"/>
      <c r="N148" s="18"/>
      <c r="O148" s="18"/>
      <c r="P148" s="25"/>
      <c r="Q148" s="18"/>
      <c r="R148" s="18"/>
      <c r="S148" s="18"/>
      <c r="T148" s="18"/>
    </row>
    <row r="149" spans="1:20">
      <c r="A149" s="4">
        <v>145</v>
      </c>
      <c r="B149" s="17"/>
      <c r="C149" s="18"/>
      <c r="D149" s="18"/>
      <c r="E149" s="19"/>
      <c r="F149" s="18"/>
      <c r="G149" s="19"/>
      <c r="H149" s="19"/>
      <c r="I149" s="17">
        <f t="shared" si="4"/>
        <v>0</v>
      </c>
      <c r="J149" s="18"/>
      <c r="K149" s="18"/>
      <c r="L149" s="18"/>
      <c r="M149" s="18"/>
      <c r="N149" s="18"/>
      <c r="O149" s="18"/>
      <c r="P149" s="25"/>
      <c r="Q149" s="18"/>
      <c r="R149" s="18"/>
      <c r="S149" s="18"/>
      <c r="T149" s="18"/>
    </row>
    <row r="150" spans="1:20">
      <c r="A150" s="4">
        <v>146</v>
      </c>
      <c r="B150" s="17"/>
      <c r="C150" s="18"/>
      <c r="D150" s="18"/>
      <c r="E150" s="19"/>
      <c r="F150" s="18"/>
      <c r="G150" s="19"/>
      <c r="H150" s="19"/>
      <c r="I150" s="17">
        <f t="shared" si="4"/>
        <v>0</v>
      </c>
      <c r="J150" s="18"/>
      <c r="K150" s="18"/>
      <c r="L150" s="18"/>
      <c r="M150" s="18"/>
      <c r="N150" s="18"/>
      <c r="O150" s="18"/>
      <c r="P150" s="25"/>
      <c r="Q150" s="18"/>
      <c r="R150" s="18"/>
      <c r="S150" s="18"/>
      <c r="T150" s="18"/>
    </row>
    <row r="151" spans="1:20">
      <c r="A151" s="4">
        <v>147</v>
      </c>
      <c r="B151" s="17"/>
      <c r="C151" s="18"/>
      <c r="D151" s="18"/>
      <c r="E151" s="19"/>
      <c r="F151" s="18"/>
      <c r="G151" s="19"/>
      <c r="H151" s="19"/>
      <c r="I151" s="17">
        <f t="shared" si="4"/>
        <v>0</v>
      </c>
      <c r="J151" s="18"/>
      <c r="K151" s="18"/>
      <c r="L151" s="18"/>
      <c r="M151" s="18"/>
      <c r="N151" s="18"/>
      <c r="O151" s="18"/>
      <c r="P151" s="25"/>
      <c r="Q151" s="18"/>
      <c r="R151" s="18"/>
      <c r="S151" s="18"/>
      <c r="T151" s="18"/>
    </row>
    <row r="152" spans="1:20">
      <c r="A152" s="4">
        <v>148</v>
      </c>
      <c r="B152" s="17"/>
      <c r="C152" s="18"/>
      <c r="D152" s="18"/>
      <c r="E152" s="19"/>
      <c r="F152" s="18"/>
      <c r="G152" s="19"/>
      <c r="H152" s="19"/>
      <c r="I152" s="17">
        <f t="shared" si="4"/>
        <v>0</v>
      </c>
      <c r="J152" s="18"/>
      <c r="K152" s="18"/>
      <c r="L152" s="18"/>
      <c r="M152" s="18"/>
      <c r="N152" s="18"/>
      <c r="O152" s="18"/>
      <c r="P152" s="25"/>
      <c r="Q152" s="18"/>
      <c r="R152" s="18"/>
      <c r="S152" s="18"/>
      <c r="T152" s="18"/>
    </row>
    <row r="153" spans="1:20">
      <c r="A153" s="4">
        <v>149</v>
      </c>
      <c r="B153" s="17"/>
      <c r="C153" s="18"/>
      <c r="D153" s="18"/>
      <c r="E153" s="19"/>
      <c r="F153" s="18"/>
      <c r="G153" s="19"/>
      <c r="H153" s="19"/>
      <c r="I153" s="17">
        <f t="shared" si="4"/>
        <v>0</v>
      </c>
      <c r="J153" s="18"/>
      <c r="K153" s="18"/>
      <c r="L153" s="18"/>
      <c r="M153" s="18"/>
      <c r="N153" s="18"/>
      <c r="O153" s="18"/>
      <c r="P153" s="25"/>
      <c r="Q153" s="18"/>
      <c r="R153" s="18"/>
      <c r="S153" s="18"/>
      <c r="T153" s="18"/>
    </row>
    <row r="154" spans="1:20">
      <c r="A154" s="4">
        <v>150</v>
      </c>
      <c r="B154" s="17"/>
      <c r="C154" s="18"/>
      <c r="D154" s="18"/>
      <c r="E154" s="19"/>
      <c r="F154" s="18"/>
      <c r="G154" s="19"/>
      <c r="H154" s="19"/>
      <c r="I154" s="17">
        <f t="shared" si="4"/>
        <v>0</v>
      </c>
      <c r="J154" s="18"/>
      <c r="K154" s="18"/>
      <c r="L154" s="18"/>
      <c r="M154" s="18"/>
      <c r="N154" s="18"/>
      <c r="O154" s="18"/>
      <c r="P154" s="25"/>
      <c r="Q154" s="18"/>
      <c r="R154" s="18"/>
      <c r="S154" s="18"/>
      <c r="T154" s="18"/>
    </row>
    <row r="155" spans="1:20">
      <c r="A155" s="4">
        <v>151</v>
      </c>
      <c r="B155" s="17"/>
      <c r="C155" s="18"/>
      <c r="D155" s="18"/>
      <c r="E155" s="19"/>
      <c r="F155" s="18"/>
      <c r="G155" s="19"/>
      <c r="H155" s="19"/>
      <c r="I155" s="17">
        <f t="shared" si="4"/>
        <v>0</v>
      </c>
      <c r="J155" s="18"/>
      <c r="K155" s="18"/>
      <c r="L155" s="18"/>
      <c r="M155" s="18"/>
      <c r="N155" s="18"/>
      <c r="O155" s="18"/>
      <c r="P155" s="25"/>
      <c r="Q155" s="18"/>
      <c r="R155" s="18"/>
      <c r="S155" s="18"/>
      <c r="T155" s="18"/>
    </row>
    <row r="156" spans="1:20">
      <c r="A156" s="4">
        <v>152</v>
      </c>
      <c r="B156" s="17"/>
      <c r="C156" s="18"/>
      <c r="D156" s="18"/>
      <c r="E156" s="19"/>
      <c r="F156" s="18"/>
      <c r="G156" s="19"/>
      <c r="H156" s="19"/>
      <c r="I156" s="17">
        <f t="shared" si="4"/>
        <v>0</v>
      </c>
      <c r="J156" s="18"/>
      <c r="K156" s="18"/>
      <c r="L156" s="18"/>
      <c r="M156" s="18"/>
      <c r="N156" s="18"/>
      <c r="O156" s="18"/>
      <c r="P156" s="25"/>
      <c r="Q156" s="18"/>
      <c r="R156" s="18"/>
      <c r="S156" s="18"/>
      <c r="T156" s="18"/>
    </row>
    <row r="157" spans="1:20">
      <c r="A157" s="4">
        <v>153</v>
      </c>
      <c r="B157" s="17"/>
      <c r="C157" s="18"/>
      <c r="D157" s="18"/>
      <c r="E157" s="19"/>
      <c r="F157" s="18"/>
      <c r="G157" s="19"/>
      <c r="H157" s="19"/>
      <c r="I157" s="17">
        <f t="shared" si="4"/>
        <v>0</v>
      </c>
      <c r="J157" s="18"/>
      <c r="K157" s="18"/>
      <c r="L157" s="18"/>
      <c r="M157" s="18"/>
      <c r="N157" s="18"/>
      <c r="O157" s="18"/>
      <c r="P157" s="25"/>
      <c r="Q157" s="18"/>
      <c r="R157" s="18"/>
      <c r="S157" s="18"/>
      <c r="T157" s="18"/>
    </row>
    <row r="158" spans="1:20">
      <c r="A158" s="4">
        <v>154</v>
      </c>
      <c r="B158" s="17"/>
      <c r="C158" s="18"/>
      <c r="D158" s="18"/>
      <c r="E158" s="19"/>
      <c r="F158" s="18"/>
      <c r="G158" s="19"/>
      <c r="H158" s="19"/>
      <c r="I158" s="17">
        <f t="shared" si="4"/>
        <v>0</v>
      </c>
      <c r="J158" s="18"/>
      <c r="K158" s="18"/>
      <c r="L158" s="18"/>
      <c r="M158" s="18"/>
      <c r="N158" s="18"/>
      <c r="O158" s="18"/>
      <c r="P158" s="25"/>
      <c r="Q158" s="18"/>
      <c r="R158" s="18"/>
      <c r="S158" s="18"/>
      <c r="T158" s="18"/>
    </row>
    <row r="159" spans="1:20">
      <c r="A159" s="4">
        <v>155</v>
      </c>
      <c r="B159" s="17"/>
      <c r="C159" s="18"/>
      <c r="D159" s="18"/>
      <c r="E159" s="19"/>
      <c r="F159" s="18"/>
      <c r="G159" s="19"/>
      <c r="H159" s="19"/>
      <c r="I159" s="17">
        <f t="shared" si="4"/>
        <v>0</v>
      </c>
      <c r="J159" s="18"/>
      <c r="K159" s="18"/>
      <c r="L159" s="18"/>
      <c r="M159" s="18"/>
      <c r="N159" s="18"/>
      <c r="O159" s="18"/>
      <c r="P159" s="25"/>
      <c r="Q159" s="18"/>
      <c r="R159" s="18"/>
      <c r="S159" s="18"/>
      <c r="T159" s="18"/>
    </row>
    <row r="160" spans="1:20">
      <c r="A160" s="4">
        <v>156</v>
      </c>
      <c r="B160" s="17"/>
      <c r="C160" s="18"/>
      <c r="D160" s="18"/>
      <c r="E160" s="19"/>
      <c r="F160" s="18"/>
      <c r="G160" s="19"/>
      <c r="H160" s="19"/>
      <c r="I160" s="17">
        <f t="shared" si="4"/>
        <v>0</v>
      </c>
      <c r="J160" s="18"/>
      <c r="K160" s="18"/>
      <c r="L160" s="18"/>
      <c r="M160" s="18"/>
      <c r="N160" s="18"/>
      <c r="O160" s="18"/>
      <c r="P160" s="25"/>
      <c r="Q160" s="18"/>
      <c r="R160" s="18"/>
      <c r="S160" s="18"/>
      <c r="T160" s="18"/>
    </row>
    <row r="161" spans="1:20">
      <c r="A161" s="4">
        <v>157</v>
      </c>
      <c r="B161" s="17"/>
      <c r="C161" s="18"/>
      <c r="D161" s="18"/>
      <c r="E161" s="19"/>
      <c r="F161" s="18"/>
      <c r="G161" s="19"/>
      <c r="H161" s="19"/>
      <c r="I161" s="17">
        <f t="shared" si="4"/>
        <v>0</v>
      </c>
      <c r="J161" s="18"/>
      <c r="K161" s="18"/>
      <c r="L161" s="18"/>
      <c r="M161" s="18"/>
      <c r="N161" s="18"/>
      <c r="O161" s="18"/>
      <c r="P161" s="25"/>
      <c r="Q161" s="18"/>
      <c r="R161" s="18"/>
      <c r="S161" s="18"/>
      <c r="T161" s="18"/>
    </row>
    <row r="162" spans="1:20">
      <c r="A162" s="4">
        <v>158</v>
      </c>
      <c r="B162" s="17"/>
      <c r="C162" s="18"/>
      <c r="D162" s="18"/>
      <c r="E162" s="19"/>
      <c r="F162" s="18"/>
      <c r="G162" s="19"/>
      <c r="H162" s="19"/>
      <c r="I162" s="17">
        <f t="shared" si="4"/>
        <v>0</v>
      </c>
      <c r="J162" s="18"/>
      <c r="K162" s="18"/>
      <c r="L162" s="18"/>
      <c r="M162" s="18"/>
      <c r="N162" s="18"/>
      <c r="O162" s="18"/>
      <c r="P162" s="25"/>
      <c r="Q162" s="18"/>
      <c r="R162" s="18"/>
      <c r="S162" s="18"/>
      <c r="T162" s="18"/>
    </row>
    <row r="163" spans="1:20">
      <c r="A163" s="4">
        <v>159</v>
      </c>
      <c r="B163" s="17"/>
      <c r="C163" s="18"/>
      <c r="D163" s="18"/>
      <c r="E163" s="19"/>
      <c r="F163" s="18"/>
      <c r="G163" s="19"/>
      <c r="H163" s="19"/>
      <c r="I163" s="17">
        <f t="shared" si="4"/>
        <v>0</v>
      </c>
      <c r="J163" s="18"/>
      <c r="K163" s="18"/>
      <c r="L163" s="18"/>
      <c r="M163" s="18"/>
      <c r="N163" s="18"/>
      <c r="O163" s="18"/>
      <c r="P163" s="25"/>
      <c r="Q163" s="18"/>
      <c r="R163" s="18"/>
      <c r="S163" s="18"/>
      <c r="T163" s="18"/>
    </row>
    <row r="164" spans="1:20">
      <c r="A164" s="4">
        <v>160</v>
      </c>
      <c r="B164" s="17"/>
      <c r="C164" s="18"/>
      <c r="D164" s="18"/>
      <c r="E164" s="19"/>
      <c r="F164" s="18"/>
      <c r="G164" s="19"/>
      <c r="H164" s="19"/>
      <c r="I164" s="17">
        <f t="shared" si="4"/>
        <v>0</v>
      </c>
      <c r="J164" s="18"/>
      <c r="K164" s="18"/>
      <c r="L164" s="18"/>
      <c r="M164" s="18"/>
      <c r="N164" s="18"/>
      <c r="O164" s="18"/>
      <c r="P164" s="25"/>
      <c r="Q164" s="18"/>
      <c r="R164" s="18"/>
      <c r="S164" s="18"/>
      <c r="T164" s="18"/>
    </row>
    <row r="165" spans="1:20">
      <c r="A165" s="22" t="s">
        <v>11</v>
      </c>
      <c r="B165" s="42"/>
      <c r="C165" s="22">
        <f>COUNTIFS(C5:C164,"*")</f>
        <v>99</v>
      </c>
      <c r="D165" s="22"/>
      <c r="E165" s="13"/>
      <c r="F165" s="22"/>
      <c r="G165" s="22">
        <f>SUM(G5:G164)</f>
        <v>2236</v>
      </c>
      <c r="H165" s="22">
        <f>SUM(H5:H164)</f>
        <v>2219</v>
      </c>
      <c r="I165" s="22">
        <f>SUM(I5:I164)</f>
        <v>4455</v>
      </c>
      <c r="J165" s="22"/>
      <c r="K165" s="22"/>
      <c r="L165" s="22"/>
      <c r="M165" s="22"/>
      <c r="N165" s="22"/>
      <c r="O165" s="22"/>
      <c r="P165" s="14"/>
      <c r="Q165" s="22"/>
      <c r="R165" s="22"/>
      <c r="S165" s="22"/>
      <c r="T165" s="12"/>
    </row>
    <row r="166" spans="1:20">
      <c r="A166" s="47" t="s">
        <v>70</v>
      </c>
      <c r="B166" s="10">
        <f>COUNTIF(B$5:B$164,"Team 1")</f>
        <v>99</v>
      </c>
      <c r="C166" s="47" t="s">
        <v>29</v>
      </c>
      <c r="D166" s="10">
        <f>COUNTIF(D5:D164,"Anganwadi")</f>
        <v>58</v>
      </c>
    </row>
    <row r="167" spans="1:20">
      <c r="A167" s="47" t="s">
        <v>71</v>
      </c>
      <c r="B167" s="10">
        <f>COUNTIF(B$6:B$164,"Team 2")</f>
        <v>0</v>
      </c>
      <c r="C167" s="47" t="s">
        <v>27</v>
      </c>
      <c r="D167" s="10">
        <f>COUNTIF(D5:D164,"School")</f>
        <v>41</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A2" sqref="A2:C2"/>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59" t="s">
        <v>66</v>
      </c>
      <c r="B1" s="159"/>
      <c r="C1" s="159"/>
      <c r="D1" s="160"/>
      <c r="E1" s="160"/>
      <c r="F1" s="160"/>
      <c r="G1" s="160"/>
      <c r="H1" s="160"/>
      <c r="I1" s="160"/>
      <c r="J1" s="160"/>
      <c r="K1" s="160"/>
      <c r="L1" s="160"/>
      <c r="M1" s="160"/>
      <c r="N1" s="160"/>
      <c r="O1" s="160"/>
      <c r="P1" s="160"/>
      <c r="Q1" s="160"/>
      <c r="R1" s="160"/>
      <c r="S1" s="160"/>
    </row>
    <row r="2" spans="1:20">
      <c r="A2" s="163" t="s">
        <v>63</v>
      </c>
      <c r="B2" s="164"/>
      <c r="C2" s="164"/>
      <c r="D2" s="26" t="s">
        <v>764</v>
      </c>
      <c r="E2" s="23"/>
      <c r="F2" s="23"/>
      <c r="G2" s="23"/>
      <c r="H2" s="23"/>
      <c r="I2" s="23"/>
      <c r="J2" s="23"/>
      <c r="K2" s="23"/>
      <c r="L2" s="23"/>
      <c r="M2" s="23"/>
      <c r="N2" s="23"/>
      <c r="O2" s="23"/>
      <c r="P2" s="23"/>
      <c r="Q2" s="23"/>
      <c r="R2" s="23"/>
      <c r="S2" s="23"/>
    </row>
    <row r="3" spans="1:20" ht="24" customHeight="1">
      <c r="A3" s="158" t="s">
        <v>14</v>
      </c>
      <c r="B3" s="161" t="s">
        <v>69</v>
      </c>
      <c r="C3" s="157" t="s">
        <v>7</v>
      </c>
      <c r="D3" s="157" t="s">
        <v>59</v>
      </c>
      <c r="E3" s="157" t="s">
        <v>16</v>
      </c>
      <c r="F3" s="165" t="s">
        <v>17</v>
      </c>
      <c r="G3" s="157" t="s">
        <v>8</v>
      </c>
      <c r="H3" s="157"/>
      <c r="I3" s="157"/>
      <c r="J3" s="157" t="s">
        <v>35</v>
      </c>
      <c r="K3" s="161" t="s">
        <v>37</v>
      </c>
      <c r="L3" s="161" t="s">
        <v>54</v>
      </c>
      <c r="M3" s="161" t="s">
        <v>55</v>
      </c>
      <c r="N3" s="161" t="s">
        <v>38</v>
      </c>
      <c r="O3" s="161" t="s">
        <v>39</v>
      </c>
      <c r="P3" s="158" t="s">
        <v>58</v>
      </c>
      <c r="Q3" s="157" t="s">
        <v>56</v>
      </c>
      <c r="R3" s="157" t="s">
        <v>36</v>
      </c>
      <c r="S3" s="157" t="s">
        <v>57</v>
      </c>
      <c r="T3" s="157" t="s">
        <v>13</v>
      </c>
    </row>
    <row r="4" spans="1:20" ht="25.5" customHeight="1">
      <c r="A4" s="158"/>
      <c r="B4" s="166"/>
      <c r="C4" s="157"/>
      <c r="D4" s="157"/>
      <c r="E4" s="157"/>
      <c r="F4" s="165"/>
      <c r="G4" s="24" t="s">
        <v>9</v>
      </c>
      <c r="H4" s="24" t="s">
        <v>10</v>
      </c>
      <c r="I4" s="24" t="s">
        <v>11</v>
      </c>
      <c r="J4" s="157"/>
      <c r="K4" s="162"/>
      <c r="L4" s="162"/>
      <c r="M4" s="162"/>
      <c r="N4" s="162"/>
      <c r="O4" s="162"/>
      <c r="P4" s="158"/>
      <c r="Q4" s="158"/>
      <c r="R4" s="157"/>
      <c r="S4" s="157"/>
      <c r="T4" s="157"/>
    </row>
    <row r="5" spans="1:20">
      <c r="A5" s="4">
        <v>1</v>
      </c>
      <c r="B5" s="17" t="s">
        <v>70</v>
      </c>
      <c r="C5" s="68" t="s">
        <v>76</v>
      </c>
      <c r="D5" s="65" t="s">
        <v>29</v>
      </c>
      <c r="E5" s="110">
        <v>12</v>
      </c>
      <c r="F5" s="67"/>
      <c r="G5" s="110">
        <v>15</v>
      </c>
      <c r="H5" s="110">
        <v>20</v>
      </c>
      <c r="I5" s="17">
        <f t="shared" ref="I5:I68" si="0">+G5+H5</f>
        <v>35</v>
      </c>
      <c r="J5" s="110">
        <v>9612625634</v>
      </c>
      <c r="K5" s="64" t="s">
        <v>77</v>
      </c>
      <c r="L5" s="68" t="s">
        <v>78</v>
      </c>
      <c r="M5" s="110">
        <v>9401965006</v>
      </c>
      <c r="N5" s="64" t="s">
        <v>79</v>
      </c>
      <c r="O5" s="110">
        <v>9508629147</v>
      </c>
      <c r="P5" s="69">
        <v>43647</v>
      </c>
      <c r="Q5" s="64" t="s">
        <v>101</v>
      </c>
      <c r="R5" s="75"/>
      <c r="S5" s="75" t="s">
        <v>398</v>
      </c>
      <c r="T5" s="18"/>
    </row>
    <row r="6" spans="1:20">
      <c r="A6" s="4">
        <v>2</v>
      </c>
      <c r="B6" s="17" t="s">
        <v>70</v>
      </c>
      <c r="C6" s="68" t="s">
        <v>81</v>
      </c>
      <c r="D6" s="65" t="s">
        <v>29</v>
      </c>
      <c r="E6" s="110">
        <v>13</v>
      </c>
      <c r="F6" s="67"/>
      <c r="G6" s="110">
        <v>26</v>
      </c>
      <c r="H6" s="110">
        <v>21</v>
      </c>
      <c r="I6" s="17">
        <f t="shared" si="0"/>
        <v>47</v>
      </c>
      <c r="J6" s="110">
        <v>9435260109</v>
      </c>
      <c r="K6" s="64" t="s">
        <v>77</v>
      </c>
      <c r="L6" s="68" t="s">
        <v>78</v>
      </c>
      <c r="M6" s="110">
        <v>9401965006</v>
      </c>
      <c r="N6" s="64" t="s">
        <v>82</v>
      </c>
      <c r="O6" s="110">
        <v>8254872601</v>
      </c>
      <c r="P6" s="69">
        <v>43647</v>
      </c>
      <c r="Q6" s="64" t="s">
        <v>101</v>
      </c>
      <c r="R6" s="75"/>
      <c r="S6" s="75" t="s">
        <v>398</v>
      </c>
      <c r="T6" s="18"/>
    </row>
    <row r="7" spans="1:20">
      <c r="A7" s="4">
        <v>3</v>
      </c>
      <c r="B7" s="17" t="s">
        <v>70</v>
      </c>
      <c r="C7" s="68" t="s">
        <v>88</v>
      </c>
      <c r="D7" s="65" t="s">
        <v>29</v>
      </c>
      <c r="E7" s="110">
        <v>14</v>
      </c>
      <c r="F7" s="67"/>
      <c r="G7" s="110">
        <v>20</v>
      </c>
      <c r="H7" s="110">
        <v>15</v>
      </c>
      <c r="I7" s="17">
        <f t="shared" si="0"/>
        <v>35</v>
      </c>
      <c r="J7" s="110">
        <v>9707369481</v>
      </c>
      <c r="K7" s="64" t="s">
        <v>89</v>
      </c>
      <c r="L7" s="68" t="s">
        <v>90</v>
      </c>
      <c r="M7" s="110">
        <v>9707108132</v>
      </c>
      <c r="N7" s="64" t="s">
        <v>91</v>
      </c>
      <c r="O7" s="110">
        <v>9854127433</v>
      </c>
      <c r="P7" s="69">
        <v>43648</v>
      </c>
      <c r="Q7" s="64" t="s">
        <v>155</v>
      </c>
      <c r="R7" s="75"/>
      <c r="S7" s="75" t="s">
        <v>398</v>
      </c>
      <c r="T7" s="18"/>
    </row>
    <row r="8" spans="1:20">
      <c r="A8" s="4">
        <v>4</v>
      </c>
      <c r="B8" s="17" t="s">
        <v>70</v>
      </c>
      <c r="C8" s="91" t="s">
        <v>92</v>
      </c>
      <c r="D8" s="92" t="s">
        <v>29</v>
      </c>
      <c r="E8" s="93">
        <v>205</v>
      </c>
      <c r="F8" s="94"/>
      <c r="G8" s="93">
        <v>15</v>
      </c>
      <c r="H8" s="93">
        <v>16</v>
      </c>
      <c r="I8" s="100">
        <f t="shared" si="0"/>
        <v>31</v>
      </c>
      <c r="J8" s="93">
        <v>9401782300</v>
      </c>
      <c r="K8" s="88" t="s">
        <v>93</v>
      </c>
      <c r="L8" s="91" t="s">
        <v>94</v>
      </c>
      <c r="M8" s="93">
        <v>9435171460</v>
      </c>
      <c r="N8" s="95" t="s">
        <v>95</v>
      </c>
      <c r="O8" s="96">
        <v>3842219228</v>
      </c>
      <c r="P8" s="69">
        <v>43648</v>
      </c>
      <c r="Q8" s="64" t="s">
        <v>155</v>
      </c>
      <c r="R8" s="75"/>
      <c r="S8" s="75" t="s">
        <v>398</v>
      </c>
      <c r="T8" s="18"/>
    </row>
    <row r="9" spans="1:20">
      <c r="A9" s="4">
        <v>5</v>
      </c>
      <c r="B9" s="17" t="s">
        <v>70</v>
      </c>
      <c r="C9" s="68" t="s">
        <v>97</v>
      </c>
      <c r="D9" s="65" t="s">
        <v>29</v>
      </c>
      <c r="E9" s="110">
        <v>191</v>
      </c>
      <c r="F9" s="67"/>
      <c r="G9" s="110">
        <v>12</v>
      </c>
      <c r="H9" s="110">
        <v>20</v>
      </c>
      <c r="I9" s="17">
        <f t="shared" si="0"/>
        <v>32</v>
      </c>
      <c r="J9" s="110">
        <v>9864333348</v>
      </c>
      <c r="K9" s="64" t="s">
        <v>93</v>
      </c>
      <c r="L9" s="68" t="s">
        <v>94</v>
      </c>
      <c r="M9" s="110">
        <v>9435171460</v>
      </c>
      <c r="N9" s="64" t="s">
        <v>98</v>
      </c>
      <c r="O9" s="110">
        <v>8794482328</v>
      </c>
      <c r="P9" s="69">
        <v>43649</v>
      </c>
      <c r="Q9" s="64" t="s">
        <v>168</v>
      </c>
      <c r="R9" s="75"/>
      <c r="S9" s="75" t="s">
        <v>398</v>
      </c>
      <c r="T9" s="18"/>
    </row>
    <row r="10" spans="1:20">
      <c r="A10" s="4">
        <v>6</v>
      </c>
      <c r="B10" s="17" t="s">
        <v>70</v>
      </c>
      <c r="C10" s="68" t="s">
        <v>99</v>
      </c>
      <c r="D10" s="65" t="s">
        <v>29</v>
      </c>
      <c r="E10" s="110">
        <v>193</v>
      </c>
      <c r="F10" s="67"/>
      <c r="G10" s="110">
        <v>22</v>
      </c>
      <c r="H10" s="110">
        <v>10</v>
      </c>
      <c r="I10" s="17">
        <f t="shared" si="0"/>
        <v>32</v>
      </c>
      <c r="J10" s="110">
        <v>9435619568</v>
      </c>
      <c r="K10" s="64" t="s">
        <v>93</v>
      </c>
      <c r="L10" s="68" t="s">
        <v>94</v>
      </c>
      <c r="M10" s="110">
        <v>9435171460</v>
      </c>
      <c r="N10" s="64" t="s">
        <v>100</v>
      </c>
      <c r="O10" s="110">
        <v>7896287708</v>
      </c>
      <c r="P10" s="69">
        <v>43649</v>
      </c>
      <c r="Q10" s="64" t="s">
        <v>168</v>
      </c>
      <c r="R10" s="75"/>
      <c r="S10" s="75" t="s">
        <v>398</v>
      </c>
      <c r="T10" s="18"/>
    </row>
    <row r="11" spans="1:20">
      <c r="A11" s="4">
        <v>7</v>
      </c>
      <c r="B11" s="17" t="s">
        <v>70</v>
      </c>
      <c r="C11" s="68" t="s">
        <v>107</v>
      </c>
      <c r="D11" s="18" t="s">
        <v>29</v>
      </c>
      <c r="E11" s="110">
        <v>381</v>
      </c>
      <c r="F11" s="18"/>
      <c r="G11" s="110">
        <v>14</v>
      </c>
      <c r="H11" s="110">
        <v>8</v>
      </c>
      <c r="I11" s="17">
        <f t="shared" si="0"/>
        <v>22</v>
      </c>
      <c r="J11" s="110">
        <v>9401944304</v>
      </c>
      <c r="K11" s="64" t="s">
        <v>108</v>
      </c>
      <c r="L11" s="110" t="s">
        <v>109</v>
      </c>
      <c r="M11" s="97">
        <v>7399796140</v>
      </c>
      <c r="N11" s="64" t="s">
        <v>110</v>
      </c>
      <c r="O11" s="110">
        <v>7896920829</v>
      </c>
      <c r="P11" s="69">
        <v>43650</v>
      </c>
      <c r="Q11" s="64" t="s">
        <v>116</v>
      </c>
      <c r="R11" s="75"/>
      <c r="S11" s="75" t="s">
        <v>398</v>
      </c>
      <c r="T11" s="18"/>
    </row>
    <row r="12" spans="1:20">
      <c r="A12" s="4">
        <v>8</v>
      </c>
      <c r="B12" s="17" t="s">
        <v>70</v>
      </c>
      <c r="C12" s="68" t="s">
        <v>111</v>
      </c>
      <c r="D12" s="65" t="s">
        <v>29</v>
      </c>
      <c r="E12" s="110">
        <v>21</v>
      </c>
      <c r="F12" s="67"/>
      <c r="G12" s="110">
        <v>20</v>
      </c>
      <c r="H12" s="110">
        <v>15</v>
      </c>
      <c r="I12" s="17">
        <f t="shared" si="0"/>
        <v>35</v>
      </c>
      <c r="J12" s="110">
        <v>9401543552</v>
      </c>
      <c r="K12" s="64" t="s">
        <v>77</v>
      </c>
      <c r="L12" s="68" t="s">
        <v>78</v>
      </c>
      <c r="M12" s="110">
        <v>9401965006</v>
      </c>
      <c r="N12" s="64" t="s">
        <v>79</v>
      </c>
      <c r="O12" s="110">
        <v>9508629147</v>
      </c>
      <c r="P12" s="69">
        <v>43650</v>
      </c>
      <c r="Q12" s="64" t="s">
        <v>116</v>
      </c>
      <c r="R12" s="75"/>
      <c r="S12" s="75" t="s">
        <v>398</v>
      </c>
      <c r="T12" s="18"/>
    </row>
    <row r="13" spans="1:20">
      <c r="A13" s="4">
        <v>9</v>
      </c>
      <c r="B13" s="17" t="s">
        <v>70</v>
      </c>
      <c r="C13" s="68" t="s">
        <v>112</v>
      </c>
      <c r="D13" s="65" t="s">
        <v>29</v>
      </c>
      <c r="E13" s="110">
        <v>22</v>
      </c>
      <c r="F13" s="67"/>
      <c r="G13" s="110">
        <v>15</v>
      </c>
      <c r="H13" s="110">
        <v>12</v>
      </c>
      <c r="I13" s="17">
        <f t="shared" si="0"/>
        <v>27</v>
      </c>
      <c r="J13" s="110">
        <v>9401437719</v>
      </c>
      <c r="K13" s="64" t="s">
        <v>113</v>
      </c>
      <c r="L13" s="64" t="s">
        <v>114</v>
      </c>
      <c r="M13" s="64">
        <v>9707618153</v>
      </c>
      <c r="N13" s="64" t="s">
        <v>115</v>
      </c>
      <c r="O13" s="110">
        <v>8254026338</v>
      </c>
      <c r="P13" s="69">
        <v>43651</v>
      </c>
      <c r="Q13" s="64" t="s">
        <v>80</v>
      </c>
      <c r="R13" s="75"/>
      <c r="S13" s="75" t="s">
        <v>398</v>
      </c>
      <c r="T13" s="18"/>
    </row>
    <row r="14" spans="1:20">
      <c r="A14" s="4">
        <v>10</v>
      </c>
      <c r="B14" s="17" t="s">
        <v>70</v>
      </c>
      <c r="C14" s="68" t="s">
        <v>117</v>
      </c>
      <c r="D14" s="65" t="s">
        <v>29</v>
      </c>
      <c r="E14" s="110">
        <v>196</v>
      </c>
      <c r="F14" s="67"/>
      <c r="G14" s="110">
        <v>15</v>
      </c>
      <c r="H14" s="110">
        <v>16</v>
      </c>
      <c r="I14" s="17">
        <f t="shared" si="0"/>
        <v>31</v>
      </c>
      <c r="J14" s="110">
        <v>9854576446</v>
      </c>
      <c r="K14" s="64" t="s">
        <v>118</v>
      </c>
      <c r="L14" s="68" t="s">
        <v>119</v>
      </c>
      <c r="M14" s="110">
        <v>8822197268</v>
      </c>
      <c r="N14" s="68" t="s">
        <v>120</v>
      </c>
      <c r="O14" s="110">
        <v>9401153345</v>
      </c>
      <c r="P14" s="69">
        <v>43651</v>
      </c>
      <c r="Q14" s="64" t="s">
        <v>80</v>
      </c>
      <c r="R14" s="75"/>
      <c r="S14" s="75" t="s">
        <v>398</v>
      </c>
      <c r="T14" s="18"/>
    </row>
    <row r="15" spans="1:20">
      <c r="A15" s="4">
        <v>11</v>
      </c>
      <c r="B15" s="17" t="s">
        <v>70</v>
      </c>
      <c r="C15" s="68" t="s">
        <v>121</v>
      </c>
      <c r="D15" s="65" t="s">
        <v>29</v>
      </c>
      <c r="E15" s="110">
        <v>197</v>
      </c>
      <c r="F15" s="67"/>
      <c r="G15" s="110">
        <v>16</v>
      </c>
      <c r="H15" s="110">
        <v>13</v>
      </c>
      <c r="I15" s="17">
        <f t="shared" si="0"/>
        <v>29</v>
      </c>
      <c r="J15" s="110">
        <v>8822769487</v>
      </c>
      <c r="K15" s="64" t="s">
        <v>118</v>
      </c>
      <c r="L15" s="68" t="s">
        <v>119</v>
      </c>
      <c r="M15" s="110">
        <v>8822197268</v>
      </c>
      <c r="N15" s="64" t="s">
        <v>122</v>
      </c>
      <c r="O15" s="17">
        <v>9862397500</v>
      </c>
      <c r="P15" s="69">
        <v>43652</v>
      </c>
      <c r="Q15" s="64" t="s">
        <v>96</v>
      </c>
      <c r="R15" s="75"/>
      <c r="S15" s="75" t="s">
        <v>398</v>
      </c>
      <c r="T15" s="18"/>
    </row>
    <row r="16" spans="1:20">
      <c r="A16" s="4">
        <v>12</v>
      </c>
      <c r="B16" s="17" t="s">
        <v>70</v>
      </c>
      <c r="C16" s="68" t="s">
        <v>123</v>
      </c>
      <c r="D16" s="70" t="s">
        <v>29</v>
      </c>
      <c r="E16" s="110">
        <v>441</v>
      </c>
      <c r="F16" s="70"/>
      <c r="G16" s="110">
        <v>15</v>
      </c>
      <c r="H16" s="110">
        <v>20</v>
      </c>
      <c r="I16" s="17">
        <f t="shared" si="0"/>
        <v>35</v>
      </c>
      <c r="J16" s="110">
        <v>9864907891</v>
      </c>
      <c r="K16" s="64" t="s">
        <v>124</v>
      </c>
      <c r="L16" s="110" t="s">
        <v>125</v>
      </c>
      <c r="M16" s="70">
        <v>9435688227</v>
      </c>
      <c r="N16" s="64" t="s">
        <v>126</v>
      </c>
      <c r="O16" s="110">
        <v>8486763216</v>
      </c>
      <c r="P16" s="69">
        <v>43652</v>
      </c>
      <c r="Q16" s="64" t="s">
        <v>96</v>
      </c>
      <c r="R16" s="75"/>
      <c r="S16" s="75" t="s">
        <v>398</v>
      </c>
      <c r="T16" s="18"/>
    </row>
    <row r="17" spans="1:20">
      <c r="A17" s="4">
        <v>13</v>
      </c>
      <c r="B17" s="17" t="s">
        <v>70</v>
      </c>
      <c r="C17" s="68" t="s">
        <v>127</v>
      </c>
      <c r="D17" s="18" t="s">
        <v>29</v>
      </c>
      <c r="E17" s="110">
        <v>165</v>
      </c>
      <c r="F17" s="18"/>
      <c r="G17" s="110">
        <v>16</v>
      </c>
      <c r="H17" s="110">
        <v>14</v>
      </c>
      <c r="I17" s="17">
        <f t="shared" si="0"/>
        <v>30</v>
      </c>
      <c r="J17" s="110">
        <v>9707818274</v>
      </c>
      <c r="K17" s="64" t="s">
        <v>118</v>
      </c>
      <c r="L17" s="68" t="s">
        <v>119</v>
      </c>
      <c r="M17" s="110">
        <v>8822197268</v>
      </c>
      <c r="N17" s="64" t="s">
        <v>128</v>
      </c>
      <c r="O17" s="110">
        <v>8822921162</v>
      </c>
      <c r="P17" s="69">
        <v>43652</v>
      </c>
      <c r="Q17" s="64" t="s">
        <v>96</v>
      </c>
      <c r="R17" s="75"/>
      <c r="S17" s="75" t="s">
        <v>398</v>
      </c>
      <c r="T17" s="18"/>
    </row>
    <row r="18" spans="1:20">
      <c r="A18" s="4">
        <v>14</v>
      </c>
      <c r="B18" s="17" t="s">
        <v>70</v>
      </c>
      <c r="C18" s="68" t="s">
        <v>129</v>
      </c>
      <c r="D18" s="18" t="s">
        <v>29</v>
      </c>
      <c r="E18" s="110">
        <v>166</v>
      </c>
      <c r="F18" s="18"/>
      <c r="G18" s="110">
        <v>20</v>
      </c>
      <c r="H18" s="110">
        <v>12</v>
      </c>
      <c r="I18" s="17">
        <f t="shared" si="0"/>
        <v>32</v>
      </c>
      <c r="J18" s="110">
        <v>9435781485</v>
      </c>
      <c r="K18" s="64" t="s">
        <v>118</v>
      </c>
      <c r="L18" s="68" t="s">
        <v>119</v>
      </c>
      <c r="M18" s="110">
        <v>8822197268</v>
      </c>
      <c r="N18" s="64" t="s">
        <v>130</v>
      </c>
      <c r="O18" s="110">
        <v>9864532475</v>
      </c>
      <c r="P18" s="89">
        <v>43654</v>
      </c>
      <c r="Q18" s="81" t="s">
        <v>101</v>
      </c>
      <c r="R18" s="75"/>
      <c r="S18" s="75" t="s">
        <v>398</v>
      </c>
      <c r="T18" s="18"/>
    </row>
    <row r="19" spans="1:20">
      <c r="A19" s="4">
        <v>15</v>
      </c>
      <c r="B19" s="17" t="s">
        <v>70</v>
      </c>
      <c r="C19" s="68" t="s">
        <v>131</v>
      </c>
      <c r="D19" s="18" t="s">
        <v>29</v>
      </c>
      <c r="E19" s="110">
        <v>167</v>
      </c>
      <c r="F19" s="18"/>
      <c r="G19" s="110">
        <v>10</v>
      </c>
      <c r="H19" s="110">
        <v>23</v>
      </c>
      <c r="I19" s="17">
        <f t="shared" si="0"/>
        <v>33</v>
      </c>
      <c r="J19" s="110">
        <v>0</v>
      </c>
      <c r="K19" s="64" t="s">
        <v>118</v>
      </c>
      <c r="L19" s="68" t="s">
        <v>119</v>
      </c>
      <c r="M19" s="110">
        <v>8822197268</v>
      </c>
      <c r="N19" s="98" t="s">
        <v>132</v>
      </c>
      <c r="O19" s="99">
        <v>8402975024</v>
      </c>
      <c r="P19" s="89">
        <v>43654</v>
      </c>
      <c r="Q19" s="81" t="s">
        <v>101</v>
      </c>
      <c r="R19" s="75"/>
      <c r="S19" s="75" t="s">
        <v>398</v>
      </c>
      <c r="T19" s="18"/>
    </row>
    <row r="20" spans="1:20">
      <c r="A20" s="4">
        <v>16</v>
      </c>
      <c r="B20" s="17" t="s">
        <v>70</v>
      </c>
      <c r="C20" s="68" t="s">
        <v>133</v>
      </c>
      <c r="D20" s="18" t="s">
        <v>29</v>
      </c>
      <c r="E20" s="110">
        <v>168</v>
      </c>
      <c r="F20" s="18"/>
      <c r="G20" s="110">
        <v>12</v>
      </c>
      <c r="H20" s="110">
        <v>20</v>
      </c>
      <c r="I20" s="17">
        <f t="shared" si="0"/>
        <v>32</v>
      </c>
      <c r="J20" s="110">
        <v>9401859699</v>
      </c>
      <c r="K20" s="64" t="s">
        <v>118</v>
      </c>
      <c r="L20" s="68" t="s">
        <v>119</v>
      </c>
      <c r="M20" s="110">
        <v>8822197268</v>
      </c>
      <c r="N20" s="64" t="s">
        <v>134</v>
      </c>
      <c r="O20" s="17">
        <v>8415098729</v>
      </c>
      <c r="P20" s="89">
        <v>43654</v>
      </c>
      <c r="Q20" s="81" t="s">
        <v>101</v>
      </c>
      <c r="R20" s="75"/>
      <c r="S20" s="75" t="s">
        <v>398</v>
      </c>
      <c r="T20" s="18"/>
    </row>
    <row r="21" spans="1:20" ht="33">
      <c r="A21" s="4">
        <v>17</v>
      </c>
      <c r="B21" s="17" t="s">
        <v>70</v>
      </c>
      <c r="C21" s="68" t="s">
        <v>135</v>
      </c>
      <c r="D21" s="18" t="s">
        <v>29</v>
      </c>
      <c r="E21" s="110">
        <v>31</v>
      </c>
      <c r="F21" s="18"/>
      <c r="G21" s="110">
        <v>20</v>
      </c>
      <c r="H21" s="110">
        <v>12</v>
      </c>
      <c r="I21" s="17">
        <f t="shared" si="0"/>
        <v>32</v>
      </c>
      <c r="J21" s="110">
        <v>9508808839</v>
      </c>
      <c r="K21" s="64" t="s">
        <v>136</v>
      </c>
      <c r="L21" s="64"/>
      <c r="M21" s="64"/>
      <c r="N21" s="64" t="s">
        <v>137</v>
      </c>
      <c r="O21" s="110" t="s">
        <v>87</v>
      </c>
      <c r="P21" s="69">
        <v>43655</v>
      </c>
      <c r="Q21" s="64" t="s">
        <v>155</v>
      </c>
      <c r="R21" s="75"/>
      <c r="S21" s="75" t="s">
        <v>398</v>
      </c>
      <c r="T21" s="18"/>
    </row>
    <row r="22" spans="1:20">
      <c r="A22" s="4">
        <v>18</v>
      </c>
      <c r="B22" s="17" t="s">
        <v>70</v>
      </c>
      <c r="C22" s="68" t="s">
        <v>138</v>
      </c>
      <c r="D22" s="18" t="s">
        <v>29</v>
      </c>
      <c r="E22" s="110">
        <v>32</v>
      </c>
      <c r="F22" s="18"/>
      <c r="G22" s="110">
        <v>13</v>
      </c>
      <c r="H22" s="110">
        <v>10</v>
      </c>
      <c r="I22" s="17">
        <f t="shared" si="0"/>
        <v>23</v>
      </c>
      <c r="J22" s="110">
        <v>9707374078</v>
      </c>
      <c r="K22" s="64" t="s">
        <v>77</v>
      </c>
      <c r="L22" s="68" t="s">
        <v>78</v>
      </c>
      <c r="M22" s="110">
        <v>9401965006</v>
      </c>
      <c r="N22" s="64" t="s">
        <v>139</v>
      </c>
      <c r="O22" s="110">
        <v>8822360345</v>
      </c>
      <c r="P22" s="69">
        <v>43655</v>
      </c>
      <c r="Q22" s="64" t="s">
        <v>155</v>
      </c>
      <c r="R22" s="75"/>
      <c r="S22" s="75" t="s">
        <v>398</v>
      </c>
      <c r="T22" s="18"/>
    </row>
    <row r="23" spans="1:20">
      <c r="A23" s="4">
        <v>19</v>
      </c>
      <c r="B23" s="17" t="s">
        <v>70</v>
      </c>
      <c r="C23" s="68" t="s">
        <v>140</v>
      </c>
      <c r="D23" s="18" t="s">
        <v>29</v>
      </c>
      <c r="E23" s="110">
        <v>33</v>
      </c>
      <c r="F23" s="18"/>
      <c r="G23" s="110">
        <v>12</v>
      </c>
      <c r="H23" s="110">
        <v>23</v>
      </c>
      <c r="I23" s="17">
        <f t="shared" si="0"/>
        <v>35</v>
      </c>
      <c r="J23" s="110">
        <v>9859975259</v>
      </c>
      <c r="K23" s="64" t="s">
        <v>141</v>
      </c>
      <c r="L23" s="68" t="s">
        <v>85</v>
      </c>
      <c r="M23" s="110">
        <v>9864483090</v>
      </c>
      <c r="N23" s="64" t="s">
        <v>142</v>
      </c>
      <c r="O23" s="110" t="s">
        <v>87</v>
      </c>
      <c r="P23" s="69">
        <v>43656</v>
      </c>
      <c r="Q23" s="64" t="s">
        <v>168</v>
      </c>
      <c r="R23" s="75"/>
      <c r="S23" s="75" t="s">
        <v>398</v>
      </c>
      <c r="T23" s="18"/>
    </row>
    <row r="24" spans="1:20">
      <c r="A24" s="4">
        <v>20</v>
      </c>
      <c r="B24" s="17" t="s">
        <v>70</v>
      </c>
      <c r="C24" s="68" t="s">
        <v>143</v>
      </c>
      <c r="D24" s="18" t="s">
        <v>29</v>
      </c>
      <c r="E24" s="110">
        <v>38</v>
      </c>
      <c r="F24" s="18"/>
      <c r="G24" s="110">
        <v>13</v>
      </c>
      <c r="H24" s="110">
        <v>24</v>
      </c>
      <c r="I24" s="17">
        <f t="shared" si="0"/>
        <v>37</v>
      </c>
      <c r="J24" s="110">
        <v>8822634461</v>
      </c>
      <c r="K24" s="64" t="s">
        <v>141</v>
      </c>
      <c r="L24" s="68" t="s">
        <v>85</v>
      </c>
      <c r="M24" s="110">
        <v>9864483090</v>
      </c>
      <c r="N24" s="64" t="s">
        <v>144</v>
      </c>
      <c r="O24" s="110">
        <v>9508219849</v>
      </c>
      <c r="P24" s="69">
        <v>43656</v>
      </c>
      <c r="Q24" s="64" t="s">
        <v>168</v>
      </c>
      <c r="R24" s="75"/>
      <c r="S24" s="75" t="s">
        <v>398</v>
      </c>
      <c r="T24" s="18"/>
    </row>
    <row r="25" spans="1:20">
      <c r="A25" s="4">
        <v>21</v>
      </c>
      <c r="B25" s="17" t="s">
        <v>70</v>
      </c>
      <c r="C25" s="68" t="s">
        <v>145</v>
      </c>
      <c r="D25" s="18" t="s">
        <v>29</v>
      </c>
      <c r="E25" s="110">
        <v>39</v>
      </c>
      <c r="F25" s="18"/>
      <c r="G25" s="110">
        <v>19</v>
      </c>
      <c r="H25" s="110">
        <v>20</v>
      </c>
      <c r="I25" s="17">
        <f t="shared" si="0"/>
        <v>39</v>
      </c>
      <c r="J25" s="110">
        <v>9707153367</v>
      </c>
      <c r="K25" s="64" t="s">
        <v>93</v>
      </c>
      <c r="L25" s="64" t="s">
        <v>94</v>
      </c>
      <c r="M25" s="64">
        <v>9435171460</v>
      </c>
      <c r="N25" s="64" t="s">
        <v>146</v>
      </c>
      <c r="O25" s="110">
        <v>9401673043</v>
      </c>
      <c r="P25" s="69">
        <v>43657</v>
      </c>
      <c r="Q25" s="64" t="s">
        <v>116</v>
      </c>
      <c r="R25" s="75"/>
      <c r="S25" s="75" t="s">
        <v>398</v>
      </c>
      <c r="T25" s="18"/>
    </row>
    <row r="26" spans="1:20">
      <c r="A26" s="4">
        <v>22</v>
      </c>
      <c r="B26" s="17" t="s">
        <v>70</v>
      </c>
      <c r="C26" s="68" t="s">
        <v>147</v>
      </c>
      <c r="D26" s="18" t="s">
        <v>29</v>
      </c>
      <c r="E26" s="110">
        <v>68</v>
      </c>
      <c r="F26" s="18"/>
      <c r="G26" s="110">
        <v>14</v>
      </c>
      <c r="H26" s="110">
        <v>18</v>
      </c>
      <c r="I26" s="17">
        <f t="shared" si="0"/>
        <v>32</v>
      </c>
      <c r="J26" s="110">
        <v>9435689409</v>
      </c>
      <c r="K26" s="64" t="s">
        <v>148</v>
      </c>
      <c r="L26" s="64" t="s">
        <v>149</v>
      </c>
      <c r="M26" s="64">
        <v>9435809046</v>
      </c>
      <c r="N26" s="64" t="s">
        <v>150</v>
      </c>
      <c r="O26" s="110">
        <v>8751917638</v>
      </c>
      <c r="P26" s="69">
        <v>43657</v>
      </c>
      <c r="Q26" s="64" t="s">
        <v>116</v>
      </c>
      <c r="R26" s="75"/>
      <c r="S26" s="75" t="s">
        <v>398</v>
      </c>
      <c r="T26" s="18"/>
    </row>
    <row r="27" spans="1:20">
      <c r="A27" s="4">
        <v>23</v>
      </c>
      <c r="B27" s="17" t="s">
        <v>70</v>
      </c>
      <c r="C27" s="68" t="s">
        <v>151</v>
      </c>
      <c r="D27" s="18" t="s">
        <v>29</v>
      </c>
      <c r="E27" s="110">
        <v>69</v>
      </c>
      <c r="F27" s="18"/>
      <c r="G27" s="110">
        <v>12</v>
      </c>
      <c r="H27" s="110">
        <v>15</v>
      </c>
      <c r="I27" s="17">
        <f t="shared" si="0"/>
        <v>27</v>
      </c>
      <c r="J27" s="110">
        <v>9401544746</v>
      </c>
      <c r="K27" s="64" t="s">
        <v>148</v>
      </c>
      <c r="L27" s="64" t="s">
        <v>149</v>
      </c>
      <c r="M27" s="64">
        <v>9435809046</v>
      </c>
      <c r="N27" s="64" t="s">
        <v>152</v>
      </c>
      <c r="O27" s="110">
        <v>9577156419</v>
      </c>
      <c r="P27" s="69">
        <v>43658</v>
      </c>
      <c r="Q27" s="64" t="s">
        <v>80</v>
      </c>
      <c r="R27" s="75"/>
      <c r="S27" s="75" t="s">
        <v>398</v>
      </c>
      <c r="T27" s="18"/>
    </row>
    <row r="28" spans="1:20">
      <c r="A28" s="4">
        <v>24</v>
      </c>
      <c r="B28" s="17" t="s">
        <v>70</v>
      </c>
      <c r="C28" s="68" t="s">
        <v>153</v>
      </c>
      <c r="D28" s="18" t="s">
        <v>29</v>
      </c>
      <c r="E28" s="110">
        <v>70</v>
      </c>
      <c r="F28" s="18"/>
      <c r="G28" s="110">
        <v>14</v>
      </c>
      <c r="H28" s="110">
        <v>18</v>
      </c>
      <c r="I28" s="17">
        <f t="shared" si="0"/>
        <v>32</v>
      </c>
      <c r="J28" s="110">
        <v>9854801260</v>
      </c>
      <c r="K28" s="64" t="s">
        <v>148</v>
      </c>
      <c r="L28" s="64" t="s">
        <v>149</v>
      </c>
      <c r="M28" s="64">
        <v>9435809046</v>
      </c>
      <c r="N28" s="64" t="s">
        <v>154</v>
      </c>
      <c r="O28" s="110">
        <v>9957427082</v>
      </c>
      <c r="P28" s="69">
        <v>43658</v>
      </c>
      <c r="Q28" s="64" t="s">
        <v>80</v>
      </c>
      <c r="R28" s="75"/>
      <c r="S28" s="75" t="s">
        <v>398</v>
      </c>
      <c r="T28" s="18"/>
    </row>
    <row r="29" spans="1:20">
      <c r="A29" s="4">
        <v>25</v>
      </c>
      <c r="B29" s="17" t="s">
        <v>70</v>
      </c>
      <c r="C29" s="68" t="s">
        <v>156</v>
      </c>
      <c r="D29" s="18" t="s">
        <v>29</v>
      </c>
      <c r="E29" s="110">
        <v>71</v>
      </c>
      <c r="F29" s="18"/>
      <c r="G29" s="110">
        <v>12</v>
      </c>
      <c r="H29" s="110">
        <v>14</v>
      </c>
      <c r="I29" s="17">
        <f t="shared" si="0"/>
        <v>26</v>
      </c>
      <c r="J29" s="110">
        <v>9864807865</v>
      </c>
      <c r="K29" s="64" t="s">
        <v>157</v>
      </c>
      <c r="L29" s="64" t="s">
        <v>158</v>
      </c>
      <c r="M29" s="64">
        <v>9401959863</v>
      </c>
      <c r="N29" s="64" t="s">
        <v>159</v>
      </c>
      <c r="O29" s="110">
        <v>8724848918</v>
      </c>
      <c r="P29" s="69">
        <v>43659</v>
      </c>
      <c r="Q29" s="64" t="s">
        <v>96</v>
      </c>
      <c r="R29" s="75"/>
      <c r="S29" s="75" t="s">
        <v>398</v>
      </c>
      <c r="T29" s="18"/>
    </row>
    <row r="30" spans="1:20">
      <c r="A30" s="4">
        <v>26</v>
      </c>
      <c r="B30" s="17" t="s">
        <v>70</v>
      </c>
      <c r="C30" s="68" t="s">
        <v>160</v>
      </c>
      <c r="D30" s="18" t="s">
        <v>29</v>
      </c>
      <c r="E30" s="110">
        <v>72</v>
      </c>
      <c r="F30" s="18"/>
      <c r="G30" s="110">
        <v>16</v>
      </c>
      <c r="H30" s="110">
        <v>15</v>
      </c>
      <c r="I30" s="17">
        <f t="shared" si="0"/>
        <v>31</v>
      </c>
      <c r="J30" s="110">
        <v>9085208799</v>
      </c>
      <c r="K30" s="64" t="s">
        <v>157</v>
      </c>
      <c r="L30" s="64" t="s">
        <v>158</v>
      </c>
      <c r="M30" s="64">
        <v>9401959863</v>
      </c>
      <c r="N30" s="64" t="s">
        <v>161</v>
      </c>
      <c r="O30" s="110">
        <v>9678192804</v>
      </c>
      <c r="P30" s="69">
        <v>43659</v>
      </c>
      <c r="Q30" s="64" t="s">
        <v>96</v>
      </c>
      <c r="R30" s="75"/>
      <c r="S30" s="75" t="s">
        <v>398</v>
      </c>
      <c r="T30" s="18"/>
    </row>
    <row r="31" spans="1:20">
      <c r="A31" s="4">
        <v>27</v>
      </c>
      <c r="B31" s="17" t="s">
        <v>70</v>
      </c>
      <c r="C31" s="68" t="s">
        <v>162</v>
      </c>
      <c r="D31" s="18" t="s">
        <v>29</v>
      </c>
      <c r="E31" s="110">
        <v>73</v>
      </c>
      <c r="F31" s="18"/>
      <c r="G31" s="110">
        <v>12</v>
      </c>
      <c r="H31" s="110">
        <v>13</v>
      </c>
      <c r="I31" s="17">
        <f t="shared" si="0"/>
        <v>25</v>
      </c>
      <c r="J31" s="110">
        <v>9613666857</v>
      </c>
      <c r="K31" s="64" t="s">
        <v>163</v>
      </c>
      <c r="L31" s="64" t="s">
        <v>164</v>
      </c>
      <c r="M31" s="64">
        <v>9401452995</v>
      </c>
      <c r="N31" s="64" t="s">
        <v>165</v>
      </c>
      <c r="O31" s="110">
        <v>9401852953</v>
      </c>
      <c r="P31" s="69">
        <v>43659</v>
      </c>
      <c r="Q31" s="64" t="s">
        <v>96</v>
      </c>
      <c r="R31" s="75"/>
      <c r="S31" s="75" t="s">
        <v>398</v>
      </c>
      <c r="T31" s="18"/>
    </row>
    <row r="32" spans="1:20">
      <c r="A32" s="4">
        <v>28</v>
      </c>
      <c r="B32" s="17" t="s">
        <v>70</v>
      </c>
      <c r="C32" s="68" t="s">
        <v>166</v>
      </c>
      <c r="D32" s="18" t="s">
        <v>29</v>
      </c>
      <c r="E32" s="110">
        <v>178</v>
      </c>
      <c r="F32" s="18"/>
      <c r="G32" s="110">
        <v>15</v>
      </c>
      <c r="H32" s="110">
        <v>20</v>
      </c>
      <c r="I32" s="17">
        <f t="shared" si="0"/>
        <v>35</v>
      </c>
      <c r="J32" s="110">
        <v>9435341929</v>
      </c>
      <c r="K32" s="64" t="s">
        <v>93</v>
      </c>
      <c r="L32" s="68" t="s">
        <v>94</v>
      </c>
      <c r="M32" s="110">
        <v>9435171460</v>
      </c>
      <c r="N32" s="64" t="s">
        <v>167</v>
      </c>
      <c r="O32" s="110">
        <v>9613964255</v>
      </c>
      <c r="P32" s="69">
        <v>43661</v>
      </c>
      <c r="Q32" s="64" t="s">
        <v>101</v>
      </c>
      <c r="R32" s="75"/>
      <c r="S32" s="75" t="s">
        <v>398</v>
      </c>
      <c r="T32" s="18"/>
    </row>
    <row r="33" spans="1:20">
      <c r="A33" s="4">
        <v>29</v>
      </c>
      <c r="B33" s="17" t="s">
        <v>70</v>
      </c>
      <c r="C33" s="68" t="s">
        <v>169</v>
      </c>
      <c r="D33" s="18" t="s">
        <v>29</v>
      </c>
      <c r="E33" s="110">
        <v>175</v>
      </c>
      <c r="F33" s="18"/>
      <c r="G33" s="110">
        <v>16</v>
      </c>
      <c r="H33" s="110">
        <v>19</v>
      </c>
      <c r="I33" s="17">
        <f t="shared" si="0"/>
        <v>35</v>
      </c>
      <c r="J33" s="110">
        <v>0</v>
      </c>
      <c r="K33" s="64" t="s">
        <v>93</v>
      </c>
      <c r="L33" s="68" t="s">
        <v>94</v>
      </c>
      <c r="M33" s="110">
        <v>9435171460</v>
      </c>
      <c r="N33" s="64" t="s">
        <v>170</v>
      </c>
      <c r="O33" s="110">
        <v>8486414376</v>
      </c>
      <c r="P33" s="69">
        <v>43661</v>
      </c>
      <c r="Q33" s="64" t="s">
        <v>101</v>
      </c>
      <c r="R33" s="75"/>
      <c r="S33" s="75" t="s">
        <v>398</v>
      </c>
      <c r="T33" s="18"/>
    </row>
    <row r="34" spans="1:20">
      <c r="A34" s="4">
        <v>30</v>
      </c>
      <c r="B34" s="17" t="s">
        <v>70</v>
      </c>
      <c r="C34" s="68" t="s">
        <v>171</v>
      </c>
      <c r="D34" s="18" t="s">
        <v>29</v>
      </c>
      <c r="E34" s="110">
        <v>176</v>
      </c>
      <c r="F34" s="18"/>
      <c r="G34" s="110">
        <v>12</v>
      </c>
      <c r="H34" s="110">
        <v>18</v>
      </c>
      <c r="I34" s="17">
        <f t="shared" si="0"/>
        <v>30</v>
      </c>
      <c r="J34" s="110">
        <v>9864525011</v>
      </c>
      <c r="K34" s="64" t="s">
        <v>93</v>
      </c>
      <c r="L34" s="68" t="s">
        <v>94</v>
      </c>
      <c r="M34" s="110">
        <v>9435171460</v>
      </c>
      <c r="N34" s="64" t="s">
        <v>172</v>
      </c>
      <c r="O34" s="110">
        <v>8723877365</v>
      </c>
      <c r="P34" s="69">
        <v>43661</v>
      </c>
      <c r="Q34" s="64" t="s">
        <v>101</v>
      </c>
      <c r="R34" s="75"/>
      <c r="S34" s="75" t="s">
        <v>398</v>
      </c>
      <c r="T34" s="18"/>
    </row>
    <row r="35" spans="1:20">
      <c r="A35" s="4">
        <v>31</v>
      </c>
      <c r="B35" s="17" t="s">
        <v>70</v>
      </c>
      <c r="C35" s="68" t="s">
        <v>173</v>
      </c>
      <c r="D35" s="70" t="s">
        <v>29</v>
      </c>
      <c r="E35" s="110">
        <v>434</v>
      </c>
      <c r="F35" s="70"/>
      <c r="G35" s="110">
        <v>20</v>
      </c>
      <c r="H35" s="110">
        <v>13</v>
      </c>
      <c r="I35" s="17">
        <f t="shared" si="0"/>
        <v>33</v>
      </c>
      <c r="J35" s="110">
        <v>8011132611</v>
      </c>
      <c r="K35" s="64" t="s">
        <v>103</v>
      </c>
      <c r="L35" s="110" t="s">
        <v>174</v>
      </c>
      <c r="M35" s="70">
        <v>9401453005</v>
      </c>
      <c r="N35" s="64" t="s">
        <v>175</v>
      </c>
      <c r="O35" s="110">
        <v>9678371300</v>
      </c>
      <c r="P35" s="69">
        <v>43662</v>
      </c>
      <c r="Q35" s="64" t="s">
        <v>155</v>
      </c>
      <c r="R35" s="75"/>
      <c r="S35" s="75" t="s">
        <v>398</v>
      </c>
      <c r="T35" s="18"/>
    </row>
    <row r="36" spans="1:20">
      <c r="A36" s="4">
        <v>32</v>
      </c>
      <c r="B36" s="17" t="s">
        <v>70</v>
      </c>
      <c r="C36" s="68" t="s">
        <v>176</v>
      </c>
      <c r="D36" s="70" t="s">
        <v>29</v>
      </c>
      <c r="E36" s="110">
        <v>440</v>
      </c>
      <c r="F36" s="70"/>
      <c r="G36" s="110">
        <v>10</v>
      </c>
      <c r="H36" s="110">
        <v>16</v>
      </c>
      <c r="I36" s="17">
        <f t="shared" si="0"/>
        <v>26</v>
      </c>
      <c r="J36" s="110">
        <v>9577963540</v>
      </c>
      <c r="K36" s="64" t="s">
        <v>103</v>
      </c>
      <c r="L36" s="110" t="s">
        <v>174</v>
      </c>
      <c r="M36" s="70">
        <v>9401453005</v>
      </c>
      <c r="N36" s="64" t="s">
        <v>177</v>
      </c>
      <c r="O36" s="110">
        <v>8403874145</v>
      </c>
      <c r="P36" s="69">
        <v>43662</v>
      </c>
      <c r="Q36" s="64" t="s">
        <v>155</v>
      </c>
      <c r="R36" s="75"/>
      <c r="S36" s="75" t="s">
        <v>398</v>
      </c>
      <c r="T36" s="18"/>
    </row>
    <row r="37" spans="1:20">
      <c r="A37" s="4">
        <v>33</v>
      </c>
      <c r="B37" s="17" t="s">
        <v>70</v>
      </c>
      <c r="C37" s="68" t="s">
        <v>178</v>
      </c>
      <c r="D37" s="18" t="s">
        <v>29</v>
      </c>
      <c r="E37" s="110">
        <v>270</v>
      </c>
      <c r="F37" s="18"/>
      <c r="G37" s="110">
        <v>15</v>
      </c>
      <c r="H37" s="110">
        <v>14</v>
      </c>
      <c r="I37" s="17">
        <f t="shared" si="0"/>
        <v>29</v>
      </c>
      <c r="J37" s="110">
        <v>9822682208</v>
      </c>
      <c r="K37" s="64" t="s">
        <v>179</v>
      </c>
      <c r="L37" s="68" t="s">
        <v>180</v>
      </c>
      <c r="M37" s="110">
        <v>9957626118</v>
      </c>
      <c r="N37" s="64" t="s">
        <v>181</v>
      </c>
      <c r="O37" s="17" t="s">
        <v>182</v>
      </c>
      <c r="P37" s="69">
        <v>43663</v>
      </c>
      <c r="Q37" s="64" t="s">
        <v>168</v>
      </c>
      <c r="R37" s="75"/>
      <c r="S37" s="75" t="s">
        <v>398</v>
      </c>
      <c r="T37" s="18"/>
    </row>
    <row r="38" spans="1:20">
      <c r="A38" s="4">
        <v>34</v>
      </c>
      <c r="B38" s="17" t="s">
        <v>70</v>
      </c>
      <c r="C38" s="68" t="s">
        <v>183</v>
      </c>
      <c r="D38" s="18" t="s">
        <v>29</v>
      </c>
      <c r="E38" s="110">
        <v>271</v>
      </c>
      <c r="F38" s="18"/>
      <c r="G38" s="110">
        <v>21</v>
      </c>
      <c r="H38" s="110">
        <v>15</v>
      </c>
      <c r="I38" s="17">
        <f t="shared" si="0"/>
        <v>36</v>
      </c>
      <c r="J38" s="110">
        <v>9864040729</v>
      </c>
      <c r="K38" s="64" t="s">
        <v>184</v>
      </c>
      <c r="L38" s="64" t="s">
        <v>185</v>
      </c>
      <c r="M38" s="64">
        <v>8486813562</v>
      </c>
      <c r="N38" s="64" t="s">
        <v>186</v>
      </c>
      <c r="O38" s="110">
        <v>9707427529</v>
      </c>
      <c r="P38" s="69">
        <v>43663</v>
      </c>
      <c r="Q38" s="64" t="s">
        <v>168</v>
      </c>
      <c r="R38" s="75"/>
      <c r="S38" s="75" t="s">
        <v>398</v>
      </c>
      <c r="T38" s="18"/>
    </row>
    <row r="39" spans="1:20">
      <c r="A39" s="4">
        <v>35</v>
      </c>
      <c r="B39" s="17" t="s">
        <v>70</v>
      </c>
      <c r="C39" s="68" t="s">
        <v>187</v>
      </c>
      <c r="D39" s="18" t="s">
        <v>29</v>
      </c>
      <c r="E39" s="110">
        <v>172</v>
      </c>
      <c r="F39" s="18"/>
      <c r="G39" s="110">
        <v>14</v>
      </c>
      <c r="H39" s="110">
        <v>13</v>
      </c>
      <c r="I39" s="17">
        <f t="shared" si="0"/>
        <v>27</v>
      </c>
      <c r="J39" s="110">
        <v>9707621948</v>
      </c>
      <c r="K39" s="64" t="s">
        <v>103</v>
      </c>
      <c r="L39" s="64" t="s">
        <v>174</v>
      </c>
      <c r="M39" s="64">
        <v>9401453005</v>
      </c>
      <c r="N39" s="64" t="s">
        <v>186</v>
      </c>
      <c r="O39" s="110">
        <v>9707427529</v>
      </c>
      <c r="P39" s="69">
        <v>43664</v>
      </c>
      <c r="Q39" s="64" t="s">
        <v>116</v>
      </c>
      <c r="R39" s="75"/>
      <c r="S39" s="75" t="s">
        <v>398</v>
      </c>
      <c r="T39" s="18"/>
    </row>
    <row r="40" spans="1:20">
      <c r="A40" s="4">
        <v>36</v>
      </c>
      <c r="B40" s="17" t="s">
        <v>70</v>
      </c>
      <c r="C40" s="68" t="s">
        <v>188</v>
      </c>
      <c r="D40" s="18" t="s">
        <v>29</v>
      </c>
      <c r="E40" s="110">
        <v>173</v>
      </c>
      <c r="F40" s="18"/>
      <c r="G40" s="110">
        <v>21</v>
      </c>
      <c r="H40" s="110">
        <v>9</v>
      </c>
      <c r="I40" s="17">
        <f t="shared" si="0"/>
        <v>30</v>
      </c>
      <c r="J40" s="110">
        <v>9864514165</v>
      </c>
      <c r="K40" s="64" t="s">
        <v>103</v>
      </c>
      <c r="L40" s="64" t="s">
        <v>174</v>
      </c>
      <c r="M40" s="64">
        <v>9401453005</v>
      </c>
      <c r="N40" s="64" t="s">
        <v>189</v>
      </c>
      <c r="O40" s="17">
        <v>9612388726</v>
      </c>
      <c r="P40" s="69">
        <v>43664</v>
      </c>
      <c r="Q40" s="64" t="s">
        <v>116</v>
      </c>
      <c r="R40" s="75"/>
      <c r="S40" s="75" t="s">
        <v>398</v>
      </c>
      <c r="T40" s="18"/>
    </row>
    <row r="41" spans="1:20">
      <c r="A41" s="4">
        <v>37</v>
      </c>
      <c r="B41" s="17" t="s">
        <v>70</v>
      </c>
      <c r="C41" s="68" t="s">
        <v>190</v>
      </c>
      <c r="D41" s="18" t="s">
        <v>29</v>
      </c>
      <c r="E41" s="110">
        <v>174</v>
      </c>
      <c r="F41" s="18"/>
      <c r="G41" s="110">
        <v>27</v>
      </c>
      <c r="H41" s="110">
        <v>18</v>
      </c>
      <c r="I41" s="17">
        <f t="shared" si="0"/>
        <v>45</v>
      </c>
      <c r="J41" s="110">
        <v>9864591377</v>
      </c>
      <c r="K41" s="64" t="s">
        <v>103</v>
      </c>
      <c r="L41" s="64" t="s">
        <v>174</v>
      </c>
      <c r="M41" s="64">
        <v>9401453005</v>
      </c>
      <c r="N41" s="68" t="s">
        <v>191</v>
      </c>
      <c r="O41" s="110">
        <v>9435570628</v>
      </c>
      <c r="P41" s="69">
        <v>43664</v>
      </c>
      <c r="Q41" s="64" t="s">
        <v>116</v>
      </c>
      <c r="R41" s="75"/>
      <c r="S41" s="75" t="s">
        <v>398</v>
      </c>
      <c r="T41" s="18"/>
    </row>
    <row r="42" spans="1:20">
      <c r="A42" s="4">
        <v>38</v>
      </c>
      <c r="B42" s="17" t="s">
        <v>70</v>
      </c>
      <c r="C42" s="68" t="s">
        <v>192</v>
      </c>
      <c r="D42" s="18" t="s">
        <v>29</v>
      </c>
      <c r="E42" s="110">
        <v>194</v>
      </c>
      <c r="F42" s="18"/>
      <c r="G42" s="110">
        <v>16</v>
      </c>
      <c r="H42" s="110">
        <v>21</v>
      </c>
      <c r="I42" s="17">
        <f t="shared" si="0"/>
        <v>37</v>
      </c>
      <c r="J42" s="110">
        <v>9435588545</v>
      </c>
      <c r="K42" s="64" t="s">
        <v>118</v>
      </c>
      <c r="L42" s="68" t="s">
        <v>119</v>
      </c>
      <c r="M42" s="110">
        <v>8822197268</v>
      </c>
      <c r="N42" s="64" t="s">
        <v>193</v>
      </c>
      <c r="O42" s="110">
        <v>9401556060</v>
      </c>
      <c r="P42" s="69">
        <v>43665</v>
      </c>
      <c r="Q42" s="64" t="s">
        <v>80</v>
      </c>
      <c r="R42" s="75"/>
      <c r="S42" s="75" t="s">
        <v>398</v>
      </c>
      <c r="T42" s="18"/>
    </row>
    <row r="43" spans="1:20">
      <c r="A43" s="4">
        <v>39</v>
      </c>
      <c r="B43" s="17" t="s">
        <v>70</v>
      </c>
      <c r="C43" s="68" t="s">
        <v>194</v>
      </c>
      <c r="D43" s="18" t="s">
        <v>29</v>
      </c>
      <c r="E43" s="110">
        <v>276</v>
      </c>
      <c r="F43" s="18"/>
      <c r="G43" s="110">
        <v>12</v>
      </c>
      <c r="H43" s="110">
        <v>15</v>
      </c>
      <c r="I43" s="17">
        <f t="shared" si="0"/>
        <v>27</v>
      </c>
      <c r="J43" s="110">
        <v>9401238606</v>
      </c>
      <c r="K43" s="64" t="s">
        <v>77</v>
      </c>
      <c r="L43" s="68" t="s">
        <v>78</v>
      </c>
      <c r="M43" s="110">
        <v>9401965006</v>
      </c>
      <c r="N43" s="64" t="s">
        <v>139</v>
      </c>
      <c r="O43" s="110">
        <v>8822360345</v>
      </c>
      <c r="P43" s="69">
        <v>43665</v>
      </c>
      <c r="Q43" s="64" t="s">
        <v>80</v>
      </c>
      <c r="R43" s="75"/>
      <c r="S43" s="75" t="s">
        <v>398</v>
      </c>
      <c r="T43" s="18"/>
    </row>
    <row r="44" spans="1:20">
      <c r="A44" s="4">
        <v>40</v>
      </c>
      <c r="B44" s="17" t="s">
        <v>70</v>
      </c>
      <c r="C44" s="68" t="s">
        <v>195</v>
      </c>
      <c r="D44" s="18" t="s">
        <v>29</v>
      </c>
      <c r="E44" s="110">
        <v>277</v>
      </c>
      <c r="F44" s="18"/>
      <c r="G44" s="110">
        <v>16</v>
      </c>
      <c r="H44" s="110">
        <v>23</v>
      </c>
      <c r="I44" s="17">
        <f t="shared" si="0"/>
        <v>39</v>
      </c>
      <c r="J44" s="110">
        <v>9401744790</v>
      </c>
      <c r="K44" s="64" t="s">
        <v>196</v>
      </c>
      <c r="L44" s="64" t="s">
        <v>197</v>
      </c>
      <c r="M44" s="64">
        <v>9435179202</v>
      </c>
      <c r="N44" s="68" t="s">
        <v>198</v>
      </c>
      <c r="O44" s="110">
        <v>9435344791</v>
      </c>
      <c r="P44" s="69">
        <v>43665</v>
      </c>
      <c r="Q44" s="64" t="s">
        <v>80</v>
      </c>
      <c r="R44" s="75"/>
      <c r="S44" s="75" t="s">
        <v>398</v>
      </c>
      <c r="T44" s="18"/>
    </row>
    <row r="45" spans="1:20">
      <c r="A45" s="4">
        <v>41</v>
      </c>
      <c r="B45" s="17" t="s">
        <v>70</v>
      </c>
      <c r="C45" s="68" t="s">
        <v>199</v>
      </c>
      <c r="D45" s="18" t="s">
        <v>29</v>
      </c>
      <c r="E45" s="110">
        <v>278</v>
      </c>
      <c r="F45" s="18"/>
      <c r="G45" s="110">
        <v>12</v>
      </c>
      <c r="H45" s="110">
        <v>18</v>
      </c>
      <c r="I45" s="17">
        <f t="shared" si="0"/>
        <v>30</v>
      </c>
      <c r="J45" s="110">
        <v>9401940943</v>
      </c>
      <c r="K45" s="64" t="s">
        <v>196</v>
      </c>
      <c r="L45" s="64" t="s">
        <v>197</v>
      </c>
      <c r="M45" s="64">
        <v>9435179202</v>
      </c>
      <c r="N45" s="68" t="s">
        <v>200</v>
      </c>
      <c r="O45" s="110">
        <v>9401166713</v>
      </c>
      <c r="P45" s="69">
        <v>43666</v>
      </c>
      <c r="Q45" s="64" t="s">
        <v>96</v>
      </c>
      <c r="R45" s="75"/>
      <c r="S45" s="75" t="s">
        <v>398</v>
      </c>
      <c r="T45" s="18"/>
    </row>
    <row r="46" spans="1:20" ht="33">
      <c r="A46" s="4">
        <v>42</v>
      </c>
      <c r="B46" s="17" t="s">
        <v>70</v>
      </c>
      <c r="C46" s="68" t="s">
        <v>201</v>
      </c>
      <c r="D46" s="18" t="s">
        <v>29</v>
      </c>
      <c r="E46" s="110">
        <v>289</v>
      </c>
      <c r="F46" s="18"/>
      <c r="G46" s="110">
        <v>18</v>
      </c>
      <c r="H46" s="110">
        <v>13</v>
      </c>
      <c r="I46" s="17">
        <f t="shared" si="0"/>
        <v>31</v>
      </c>
      <c r="J46" s="110">
        <v>9435638781</v>
      </c>
      <c r="K46" s="64" t="s">
        <v>93</v>
      </c>
      <c r="L46" s="64" t="s">
        <v>94</v>
      </c>
      <c r="M46" s="64">
        <v>9435171460</v>
      </c>
      <c r="N46" s="64" t="s">
        <v>202</v>
      </c>
      <c r="O46" s="110">
        <v>9864673692</v>
      </c>
      <c r="P46" s="69">
        <v>43666</v>
      </c>
      <c r="Q46" s="64" t="s">
        <v>96</v>
      </c>
      <c r="R46" s="75"/>
      <c r="S46" s="75" t="s">
        <v>398</v>
      </c>
      <c r="T46" s="18"/>
    </row>
    <row r="47" spans="1:20">
      <c r="A47" s="4">
        <v>43</v>
      </c>
      <c r="B47" s="17" t="s">
        <v>70</v>
      </c>
      <c r="C47" s="68" t="s">
        <v>203</v>
      </c>
      <c r="D47" s="18" t="s">
        <v>29</v>
      </c>
      <c r="E47" s="110">
        <v>202</v>
      </c>
      <c r="F47" s="18"/>
      <c r="G47" s="110">
        <v>14</v>
      </c>
      <c r="H47" s="110">
        <v>12</v>
      </c>
      <c r="I47" s="17">
        <f t="shared" si="0"/>
        <v>26</v>
      </c>
      <c r="J47" s="110">
        <v>9706693636</v>
      </c>
      <c r="K47" s="64" t="s">
        <v>93</v>
      </c>
      <c r="L47" s="64" t="s">
        <v>94</v>
      </c>
      <c r="M47" s="64">
        <v>9435171460</v>
      </c>
      <c r="N47" s="68" t="s">
        <v>204</v>
      </c>
      <c r="O47" s="110">
        <v>9401438548</v>
      </c>
      <c r="P47" s="69">
        <v>43666</v>
      </c>
      <c r="Q47" s="64" t="s">
        <v>96</v>
      </c>
      <c r="R47" s="75"/>
      <c r="S47" s="75" t="s">
        <v>398</v>
      </c>
      <c r="T47" s="18"/>
    </row>
    <row r="48" spans="1:20">
      <c r="A48" s="4">
        <v>44</v>
      </c>
      <c r="B48" s="17" t="s">
        <v>70</v>
      </c>
      <c r="C48" s="68" t="s">
        <v>205</v>
      </c>
      <c r="D48" s="18" t="s">
        <v>29</v>
      </c>
      <c r="E48" s="110">
        <v>203</v>
      </c>
      <c r="F48" s="18"/>
      <c r="G48" s="110">
        <v>16</v>
      </c>
      <c r="H48" s="110">
        <v>24</v>
      </c>
      <c r="I48" s="17">
        <f t="shared" si="0"/>
        <v>40</v>
      </c>
      <c r="J48" s="110">
        <v>8486318857</v>
      </c>
      <c r="K48" s="64" t="s">
        <v>93</v>
      </c>
      <c r="L48" s="64" t="s">
        <v>94</v>
      </c>
      <c r="M48" s="64">
        <v>9435171460</v>
      </c>
      <c r="N48" s="68" t="s">
        <v>200</v>
      </c>
      <c r="O48" s="110">
        <v>9401166713</v>
      </c>
      <c r="P48" s="69">
        <v>43668</v>
      </c>
      <c r="Q48" s="64" t="s">
        <v>101</v>
      </c>
      <c r="R48" s="75"/>
      <c r="S48" s="75" t="s">
        <v>398</v>
      </c>
      <c r="T48" s="18"/>
    </row>
    <row r="49" spans="1:20">
      <c r="A49" s="4">
        <v>45</v>
      </c>
      <c r="B49" s="17" t="s">
        <v>70</v>
      </c>
      <c r="C49" s="68" t="s">
        <v>206</v>
      </c>
      <c r="D49" s="18" t="s">
        <v>29</v>
      </c>
      <c r="E49" s="110">
        <v>204</v>
      </c>
      <c r="F49" s="18"/>
      <c r="G49" s="110">
        <v>18</v>
      </c>
      <c r="H49" s="110">
        <v>19</v>
      </c>
      <c r="I49" s="17">
        <f t="shared" si="0"/>
        <v>37</v>
      </c>
      <c r="J49" s="110">
        <v>9864308661</v>
      </c>
      <c r="K49" s="64" t="s">
        <v>93</v>
      </c>
      <c r="L49" s="64" t="s">
        <v>94</v>
      </c>
      <c r="M49" s="64">
        <v>9435171460</v>
      </c>
      <c r="N49" s="64" t="s">
        <v>202</v>
      </c>
      <c r="O49" s="110">
        <v>9864673692</v>
      </c>
      <c r="P49" s="69">
        <v>43668</v>
      </c>
      <c r="Q49" s="64" t="s">
        <v>101</v>
      </c>
      <c r="R49" s="75"/>
      <c r="S49" s="75" t="s">
        <v>398</v>
      </c>
      <c r="T49" s="18"/>
    </row>
    <row r="50" spans="1:20">
      <c r="A50" s="4">
        <v>46</v>
      </c>
      <c r="B50" s="17" t="s">
        <v>70</v>
      </c>
      <c r="C50" s="68" t="s">
        <v>207</v>
      </c>
      <c r="D50" s="18" t="s">
        <v>29</v>
      </c>
      <c r="E50" s="110">
        <v>280</v>
      </c>
      <c r="F50" s="18"/>
      <c r="G50" s="110">
        <v>12</v>
      </c>
      <c r="H50" s="110">
        <v>18</v>
      </c>
      <c r="I50" s="17">
        <f t="shared" si="0"/>
        <v>30</v>
      </c>
      <c r="J50" s="110">
        <v>8256946527</v>
      </c>
      <c r="K50" s="64" t="s">
        <v>196</v>
      </c>
      <c r="L50" s="64" t="s">
        <v>197</v>
      </c>
      <c r="M50" s="64">
        <v>9435179202</v>
      </c>
      <c r="N50" s="68" t="s">
        <v>204</v>
      </c>
      <c r="O50" s="110">
        <v>9401438548</v>
      </c>
      <c r="P50" s="69">
        <v>43668</v>
      </c>
      <c r="Q50" s="64" t="s">
        <v>101</v>
      </c>
      <c r="R50" s="75"/>
      <c r="S50" s="75" t="s">
        <v>398</v>
      </c>
      <c r="T50" s="18"/>
    </row>
    <row r="51" spans="1:20">
      <c r="A51" s="4">
        <v>47</v>
      </c>
      <c r="B51" s="17" t="s">
        <v>70</v>
      </c>
      <c r="C51" s="68" t="s">
        <v>208</v>
      </c>
      <c r="D51" s="18" t="s">
        <v>29</v>
      </c>
      <c r="E51" s="110">
        <v>419</v>
      </c>
      <c r="F51" s="18"/>
      <c r="G51" s="110">
        <v>22</v>
      </c>
      <c r="H51" s="110">
        <v>13</v>
      </c>
      <c r="I51" s="17">
        <f t="shared" si="0"/>
        <v>35</v>
      </c>
      <c r="J51" s="110">
        <v>9707488408</v>
      </c>
      <c r="K51" s="64" t="s">
        <v>209</v>
      </c>
      <c r="L51" s="110" t="s">
        <v>210</v>
      </c>
      <c r="M51" s="97">
        <v>9613290731</v>
      </c>
      <c r="N51" s="64" t="s">
        <v>211</v>
      </c>
      <c r="O51" s="17">
        <v>9864171243</v>
      </c>
      <c r="P51" s="69">
        <v>43668</v>
      </c>
      <c r="Q51" s="64" t="s">
        <v>101</v>
      </c>
      <c r="R51" s="75"/>
      <c r="S51" s="75" t="s">
        <v>398</v>
      </c>
      <c r="T51" s="18"/>
    </row>
    <row r="52" spans="1:20">
      <c r="A52" s="4">
        <v>48</v>
      </c>
      <c r="B52" s="17" t="s">
        <v>70</v>
      </c>
      <c r="C52" s="68" t="s">
        <v>212</v>
      </c>
      <c r="D52" s="70" t="s">
        <v>29</v>
      </c>
      <c r="E52" s="110">
        <v>360</v>
      </c>
      <c r="F52" s="70"/>
      <c r="G52" s="110">
        <v>15</v>
      </c>
      <c r="H52" s="110">
        <v>25</v>
      </c>
      <c r="I52" s="17">
        <f t="shared" si="0"/>
        <v>40</v>
      </c>
      <c r="J52" s="110">
        <v>9401362890</v>
      </c>
      <c r="K52" s="64" t="s">
        <v>213</v>
      </c>
      <c r="L52" s="64" t="s">
        <v>214</v>
      </c>
      <c r="M52" s="64"/>
      <c r="N52" s="64" t="s">
        <v>215</v>
      </c>
      <c r="O52" s="110">
        <v>8472987391</v>
      </c>
      <c r="P52" s="69">
        <v>43669</v>
      </c>
      <c r="Q52" s="64" t="s">
        <v>155</v>
      </c>
      <c r="R52" s="75"/>
      <c r="S52" s="75" t="s">
        <v>398</v>
      </c>
      <c r="T52" s="18"/>
    </row>
    <row r="53" spans="1:20">
      <c r="A53" s="4">
        <v>49</v>
      </c>
      <c r="B53" s="17" t="s">
        <v>70</v>
      </c>
      <c r="C53" s="68" t="s">
        <v>216</v>
      </c>
      <c r="D53" s="70" t="s">
        <v>29</v>
      </c>
      <c r="E53" s="110">
        <v>380</v>
      </c>
      <c r="F53" s="70"/>
      <c r="G53" s="110">
        <v>18</v>
      </c>
      <c r="H53" s="110">
        <v>21</v>
      </c>
      <c r="I53" s="17">
        <f t="shared" si="0"/>
        <v>39</v>
      </c>
      <c r="J53" s="110">
        <v>9401426063</v>
      </c>
      <c r="K53" s="64" t="s">
        <v>217</v>
      </c>
      <c r="L53" s="64" t="s">
        <v>218</v>
      </c>
      <c r="M53" s="64">
        <v>9401426395</v>
      </c>
      <c r="N53" s="64" t="s">
        <v>219</v>
      </c>
      <c r="O53" s="110">
        <v>9613993298</v>
      </c>
      <c r="P53" s="69">
        <v>43669</v>
      </c>
      <c r="Q53" s="64" t="s">
        <v>155</v>
      </c>
      <c r="R53" s="75"/>
      <c r="S53" s="75" t="s">
        <v>398</v>
      </c>
      <c r="T53" s="18"/>
    </row>
    <row r="54" spans="1:20">
      <c r="A54" s="4">
        <v>50</v>
      </c>
      <c r="B54" s="17" t="s">
        <v>70</v>
      </c>
      <c r="C54" s="68" t="s">
        <v>220</v>
      </c>
      <c r="D54" s="70" t="s">
        <v>29</v>
      </c>
      <c r="E54" s="110">
        <v>435</v>
      </c>
      <c r="F54" s="70"/>
      <c r="G54" s="110">
        <v>15</v>
      </c>
      <c r="H54" s="110">
        <v>20</v>
      </c>
      <c r="I54" s="17">
        <f t="shared" si="0"/>
        <v>35</v>
      </c>
      <c r="J54" s="110">
        <v>0</v>
      </c>
      <c r="K54" s="64" t="s">
        <v>221</v>
      </c>
      <c r="L54" s="64" t="s">
        <v>222</v>
      </c>
      <c r="M54" s="64">
        <v>9435899674</v>
      </c>
      <c r="N54" s="64" t="s">
        <v>223</v>
      </c>
      <c r="O54" s="110">
        <v>9401142647</v>
      </c>
      <c r="P54" s="69">
        <v>43669</v>
      </c>
      <c r="Q54" s="64" t="s">
        <v>155</v>
      </c>
      <c r="R54" s="75"/>
      <c r="S54" s="75" t="s">
        <v>398</v>
      </c>
      <c r="T54" s="18"/>
    </row>
    <row r="55" spans="1:20">
      <c r="A55" s="4">
        <v>51</v>
      </c>
      <c r="B55" s="17" t="s">
        <v>70</v>
      </c>
      <c r="C55" s="68" t="s">
        <v>224</v>
      </c>
      <c r="D55" s="70" t="s">
        <v>29</v>
      </c>
      <c r="E55" s="110">
        <v>125</v>
      </c>
      <c r="F55" s="70"/>
      <c r="G55" s="110">
        <v>12</v>
      </c>
      <c r="H55" s="110">
        <v>22</v>
      </c>
      <c r="I55" s="17">
        <f t="shared" si="0"/>
        <v>34</v>
      </c>
      <c r="J55" s="110">
        <v>8876908539</v>
      </c>
      <c r="K55" s="64" t="s">
        <v>225</v>
      </c>
      <c r="L55" s="64" t="s">
        <v>226</v>
      </c>
      <c r="M55" s="64">
        <v>8876498126</v>
      </c>
      <c r="N55" s="64" t="s">
        <v>227</v>
      </c>
      <c r="O55" s="110">
        <v>8486813545</v>
      </c>
      <c r="P55" s="69">
        <v>43670</v>
      </c>
      <c r="Q55" s="64" t="s">
        <v>168</v>
      </c>
      <c r="R55" s="75"/>
      <c r="S55" s="75" t="s">
        <v>398</v>
      </c>
      <c r="T55" s="18"/>
    </row>
    <row r="56" spans="1:20">
      <c r="A56" s="4">
        <v>52</v>
      </c>
      <c r="B56" s="17" t="s">
        <v>70</v>
      </c>
      <c r="C56" s="68" t="s">
        <v>207</v>
      </c>
      <c r="D56" s="18" t="s">
        <v>29</v>
      </c>
      <c r="E56" s="110">
        <v>280</v>
      </c>
      <c r="F56" s="18"/>
      <c r="G56" s="110">
        <v>14</v>
      </c>
      <c r="H56" s="110">
        <v>19</v>
      </c>
      <c r="I56" s="17">
        <f t="shared" si="0"/>
        <v>33</v>
      </c>
      <c r="J56" s="110">
        <v>8256946527</v>
      </c>
      <c r="K56" s="64" t="s">
        <v>196</v>
      </c>
      <c r="L56" s="64" t="s">
        <v>197</v>
      </c>
      <c r="M56" s="64">
        <v>9435179202</v>
      </c>
      <c r="N56" s="68" t="s">
        <v>204</v>
      </c>
      <c r="O56" s="110">
        <v>9401438548</v>
      </c>
      <c r="P56" s="69">
        <v>43670</v>
      </c>
      <c r="Q56" s="64" t="s">
        <v>168</v>
      </c>
      <c r="R56" s="75"/>
      <c r="S56" s="75" t="s">
        <v>398</v>
      </c>
      <c r="T56" s="18"/>
    </row>
    <row r="57" spans="1:20">
      <c r="A57" s="4">
        <v>53</v>
      </c>
      <c r="B57" s="17" t="s">
        <v>70</v>
      </c>
      <c r="C57" s="68" t="s">
        <v>199</v>
      </c>
      <c r="D57" s="18" t="s">
        <v>29</v>
      </c>
      <c r="E57" s="110">
        <v>278</v>
      </c>
      <c r="F57" s="18"/>
      <c r="G57" s="110">
        <v>20</v>
      </c>
      <c r="H57" s="110">
        <v>14</v>
      </c>
      <c r="I57" s="17">
        <f t="shared" si="0"/>
        <v>34</v>
      </c>
      <c r="J57" s="110">
        <v>9401940943</v>
      </c>
      <c r="K57" s="64" t="s">
        <v>196</v>
      </c>
      <c r="L57" s="64" t="s">
        <v>197</v>
      </c>
      <c r="M57" s="64">
        <v>9435179202</v>
      </c>
      <c r="N57" s="68" t="s">
        <v>200</v>
      </c>
      <c r="O57" s="110">
        <v>9401166713</v>
      </c>
      <c r="P57" s="69">
        <v>43670</v>
      </c>
      <c r="Q57" s="64" t="s">
        <v>168</v>
      </c>
      <c r="R57" s="75"/>
      <c r="S57" s="75" t="s">
        <v>398</v>
      </c>
      <c r="T57" s="18"/>
    </row>
    <row r="58" spans="1:20" ht="33">
      <c r="A58" s="4">
        <v>54</v>
      </c>
      <c r="B58" s="17" t="s">
        <v>70</v>
      </c>
      <c r="C58" s="68" t="s">
        <v>201</v>
      </c>
      <c r="D58" s="18" t="s">
        <v>29</v>
      </c>
      <c r="E58" s="110">
        <v>289</v>
      </c>
      <c r="F58" s="18"/>
      <c r="G58" s="110">
        <v>15</v>
      </c>
      <c r="H58" s="110">
        <v>13</v>
      </c>
      <c r="I58" s="17">
        <f t="shared" si="0"/>
        <v>28</v>
      </c>
      <c r="J58" s="110">
        <v>9435638781</v>
      </c>
      <c r="K58" s="64" t="s">
        <v>93</v>
      </c>
      <c r="L58" s="64" t="s">
        <v>94</v>
      </c>
      <c r="M58" s="64">
        <v>9435171460</v>
      </c>
      <c r="N58" s="64" t="s">
        <v>202</v>
      </c>
      <c r="O58" s="110">
        <v>9864673692</v>
      </c>
      <c r="P58" s="69">
        <v>43671</v>
      </c>
      <c r="Q58" s="64" t="s">
        <v>116</v>
      </c>
      <c r="R58" s="75"/>
      <c r="S58" s="75" t="s">
        <v>398</v>
      </c>
      <c r="T58" s="18"/>
    </row>
    <row r="59" spans="1:20">
      <c r="A59" s="4">
        <v>55</v>
      </c>
      <c r="B59" s="17" t="s">
        <v>70</v>
      </c>
      <c r="C59" s="68" t="s">
        <v>228</v>
      </c>
      <c r="D59" s="65" t="s">
        <v>29</v>
      </c>
      <c r="E59" s="110">
        <v>16</v>
      </c>
      <c r="F59" s="67"/>
      <c r="G59" s="110">
        <v>17</v>
      </c>
      <c r="H59" s="110">
        <v>11</v>
      </c>
      <c r="I59" s="17">
        <f t="shared" si="0"/>
        <v>28</v>
      </c>
      <c r="J59" s="110">
        <v>7399893501</v>
      </c>
      <c r="K59" s="98" t="s">
        <v>229</v>
      </c>
      <c r="L59" s="64" t="s">
        <v>90</v>
      </c>
      <c r="M59" s="64">
        <v>9707108132</v>
      </c>
      <c r="N59" s="98" t="s">
        <v>95</v>
      </c>
      <c r="O59" s="99">
        <v>3842219228</v>
      </c>
      <c r="P59" s="69">
        <v>43671</v>
      </c>
      <c r="Q59" s="64" t="s">
        <v>116</v>
      </c>
      <c r="R59" s="75"/>
      <c r="S59" s="75" t="s">
        <v>398</v>
      </c>
      <c r="T59" s="18"/>
    </row>
    <row r="60" spans="1:20">
      <c r="A60" s="4">
        <v>56</v>
      </c>
      <c r="B60" s="17" t="s">
        <v>70</v>
      </c>
      <c r="C60" s="68" t="s">
        <v>230</v>
      </c>
      <c r="D60" s="65" t="s">
        <v>29</v>
      </c>
      <c r="E60" s="110">
        <v>17</v>
      </c>
      <c r="F60" s="67"/>
      <c r="G60" s="110">
        <v>20</v>
      </c>
      <c r="H60" s="110">
        <v>11</v>
      </c>
      <c r="I60" s="17">
        <f t="shared" si="0"/>
        <v>31</v>
      </c>
      <c r="J60" s="110">
        <v>9774573590</v>
      </c>
      <c r="K60" s="64" t="s">
        <v>77</v>
      </c>
      <c r="L60" s="68" t="s">
        <v>78</v>
      </c>
      <c r="M60" s="110">
        <v>9401965006</v>
      </c>
      <c r="N60" s="64" t="s">
        <v>98</v>
      </c>
      <c r="O60" s="110">
        <v>8794482328</v>
      </c>
      <c r="P60" s="69">
        <v>43671</v>
      </c>
      <c r="Q60" s="64" t="s">
        <v>116</v>
      </c>
      <c r="R60" s="75"/>
      <c r="S60" s="75" t="s">
        <v>398</v>
      </c>
      <c r="T60" s="18"/>
    </row>
    <row r="61" spans="1:20">
      <c r="A61" s="4">
        <v>57</v>
      </c>
      <c r="B61" s="17" t="s">
        <v>70</v>
      </c>
      <c r="C61" s="68" t="s">
        <v>231</v>
      </c>
      <c r="D61" s="65" t="s">
        <v>29</v>
      </c>
      <c r="E61" s="110">
        <v>18</v>
      </c>
      <c r="F61" s="67"/>
      <c r="G61" s="110">
        <v>12</v>
      </c>
      <c r="H61" s="110">
        <v>8</v>
      </c>
      <c r="I61" s="17">
        <f t="shared" si="0"/>
        <v>20</v>
      </c>
      <c r="J61" s="110">
        <v>9508829601</v>
      </c>
      <c r="K61" s="64" t="s">
        <v>232</v>
      </c>
      <c r="L61" s="64" t="s">
        <v>94</v>
      </c>
      <c r="M61" s="64">
        <v>9435171460</v>
      </c>
      <c r="N61" s="64" t="s">
        <v>100</v>
      </c>
      <c r="O61" s="110">
        <v>7896287708</v>
      </c>
      <c r="P61" s="69">
        <v>43672</v>
      </c>
      <c r="Q61" s="64" t="s">
        <v>80</v>
      </c>
      <c r="R61" s="75"/>
      <c r="S61" s="75" t="s">
        <v>398</v>
      </c>
      <c r="T61" s="18"/>
    </row>
    <row r="62" spans="1:20">
      <c r="A62" s="4">
        <v>58</v>
      </c>
      <c r="B62" s="17" t="s">
        <v>70</v>
      </c>
      <c r="C62" s="68" t="s">
        <v>97</v>
      </c>
      <c r="D62" s="65" t="s">
        <v>29</v>
      </c>
      <c r="E62" s="110">
        <v>192</v>
      </c>
      <c r="F62" s="67"/>
      <c r="G62" s="110">
        <v>23</v>
      </c>
      <c r="H62" s="110">
        <v>15</v>
      </c>
      <c r="I62" s="17">
        <f t="shared" si="0"/>
        <v>38</v>
      </c>
      <c r="J62" s="110">
        <v>9854085302</v>
      </c>
      <c r="K62" s="64" t="s">
        <v>232</v>
      </c>
      <c r="L62" s="64" t="s">
        <v>94</v>
      </c>
      <c r="M62" s="64">
        <v>9435171460</v>
      </c>
      <c r="N62" s="69"/>
      <c r="O62" s="110"/>
      <c r="P62" s="69">
        <v>43672</v>
      </c>
      <c r="Q62" s="64" t="s">
        <v>80</v>
      </c>
      <c r="R62" s="75"/>
      <c r="S62" s="75" t="s">
        <v>398</v>
      </c>
      <c r="T62" s="18"/>
    </row>
    <row r="63" spans="1:20">
      <c r="A63" s="4">
        <v>59</v>
      </c>
      <c r="B63" s="17" t="s">
        <v>70</v>
      </c>
      <c r="C63" s="68" t="s">
        <v>233</v>
      </c>
      <c r="D63" s="65" t="s">
        <v>29</v>
      </c>
      <c r="E63" s="110">
        <v>179</v>
      </c>
      <c r="F63" s="67"/>
      <c r="G63" s="110">
        <v>30</v>
      </c>
      <c r="H63" s="110">
        <v>23</v>
      </c>
      <c r="I63" s="17">
        <f t="shared" si="0"/>
        <v>53</v>
      </c>
      <c r="J63" s="110">
        <v>9707050713</v>
      </c>
      <c r="K63" s="64" t="s">
        <v>232</v>
      </c>
      <c r="L63" s="64" t="s">
        <v>94</v>
      </c>
      <c r="M63" s="64">
        <v>9435171460</v>
      </c>
      <c r="N63" s="69"/>
      <c r="O63" s="110"/>
      <c r="P63" s="69">
        <v>43672</v>
      </c>
      <c r="Q63" s="64" t="s">
        <v>80</v>
      </c>
      <c r="R63" s="75"/>
      <c r="S63" s="75" t="s">
        <v>398</v>
      </c>
      <c r="T63" s="18"/>
    </row>
    <row r="64" spans="1:20">
      <c r="A64" s="4">
        <v>60</v>
      </c>
      <c r="B64" s="17" t="s">
        <v>70</v>
      </c>
      <c r="C64" s="68" t="s">
        <v>234</v>
      </c>
      <c r="D64" s="72" t="s">
        <v>29</v>
      </c>
      <c r="E64" s="110">
        <v>177</v>
      </c>
      <c r="F64" s="72"/>
      <c r="G64" s="110">
        <v>24</v>
      </c>
      <c r="H64" s="110">
        <v>29</v>
      </c>
      <c r="I64" s="17">
        <f t="shared" si="0"/>
        <v>53</v>
      </c>
      <c r="J64" s="110">
        <v>0</v>
      </c>
      <c r="K64" s="64" t="s">
        <v>232</v>
      </c>
      <c r="L64" s="64" t="s">
        <v>94</v>
      </c>
      <c r="M64" s="64">
        <v>9435171460</v>
      </c>
      <c r="N64" s="87"/>
      <c r="O64" s="87"/>
      <c r="P64" s="69">
        <v>43673</v>
      </c>
      <c r="Q64" s="64" t="s">
        <v>96</v>
      </c>
      <c r="R64" s="75"/>
      <c r="S64" s="75" t="s">
        <v>398</v>
      </c>
      <c r="T64" s="18"/>
    </row>
    <row r="65" spans="1:20">
      <c r="A65" s="4">
        <v>61</v>
      </c>
      <c r="B65" s="17" t="s">
        <v>70</v>
      </c>
      <c r="C65" s="68" t="s">
        <v>235</v>
      </c>
      <c r="D65" s="70" t="s">
        <v>29</v>
      </c>
      <c r="E65" s="110">
        <v>447</v>
      </c>
      <c r="F65" s="70"/>
      <c r="G65" s="110">
        <v>21</v>
      </c>
      <c r="H65" s="110">
        <v>9</v>
      </c>
      <c r="I65" s="17">
        <f t="shared" si="0"/>
        <v>30</v>
      </c>
      <c r="J65" s="110">
        <v>9612703886</v>
      </c>
      <c r="K65" s="64" t="s">
        <v>124</v>
      </c>
      <c r="L65" s="110" t="s">
        <v>125</v>
      </c>
      <c r="M65" s="70">
        <v>9435688227</v>
      </c>
      <c r="N65" s="64" t="s">
        <v>236</v>
      </c>
      <c r="O65" s="110">
        <v>9508886782</v>
      </c>
      <c r="P65" s="69">
        <v>43673</v>
      </c>
      <c r="Q65" s="64" t="s">
        <v>96</v>
      </c>
      <c r="R65" s="75"/>
      <c r="S65" s="75" t="s">
        <v>398</v>
      </c>
      <c r="T65" s="18"/>
    </row>
    <row r="66" spans="1:20">
      <c r="A66" s="4">
        <v>62</v>
      </c>
      <c r="B66" s="17" t="s">
        <v>70</v>
      </c>
      <c r="C66" s="68" t="s">
        <v>237</v>
      </c>
      <c r="D66" s="70" t="s">
        <v>29</v>
      </c>
      <c r="E66" s="110">
        <v>448</v>
      </c>
      <c r="F66" s="70"/>
      <c r="G66" s="110">
        <v>28</v>
      </c>
      <c r="H66" s="110">
        <v>27</v>
      </c>
      <c r="I66" s="17">
        <f t="shared" si="0"/>
        <v>55</v>
      </c>
      <c r="J66" s="110">
        <v>8486980131</v>
      </c>
      <c r="K66" s="64" t="s">
        <v>124</v>
      </c>
      <c r="L66" s="110" t="s">
        <v>125</v>
      </c>
      <c r="M66" s="70">
        <v>9435688227</v>
      </c>
      <c r="N66" s="64" t="s">
        <v>236</v>
      </c>
      <c r="O66" s="110">
        <v>9508886782</v>
      </c>
      <c r="P66" s="69">
        <v>43673</v>
      </c>
      <c r="Q66" s="64" t="s">
        <v>96</v>
      </c>
      <c r="R66" s="75"/>
      <c r="S66" s="75" t="s">
        <v>398</v>
      </c>
      <c r="T66" s="18"/>
    </row>
    <row r="67" spans="1:20">
      <c r="A67" s="4">
        <v>63</v>
      </c>
      <c r="B67" s="17" t="s">
        <v>70</v>
      </c>
      <c r="C67" s="68" t="s">
        <v>238</v>
      </c>
      <c r="D67" s="18" t="s">
        <v>29</v>
      </c>
      <c r="E67" s="110">
        <v>76</v>
      </c>
      <c r="F67" s="18"/>
      <c r="G67" s="110">
        <v>32</v>
      </c>
      <c r="H67" s="110">
        <v>28</v>
      </c>
      <c r="I67" s="17">
        <f t="shared" si="0"/>
        <v>60</v>
      </c>
      <c r="J67" s="110">
        <v>9613686183</v>
      </c>
      <c r="K67" s="64" t="s">
        <v>163</v>
      </c>
      <c r="L67" s="64" t="s">
        <v>164</v>
      </c>
      <c r="M67" s="64">
        <v>9401452995</v>
      </c>
      <c r="N67" s="64" t="s">
        <v>172</v>
      </c>
      <c r="O67" s="110">
        <v>8723877365</v>
      </c>
      <c r="P67" s="69">
        <v>43675</v>
      </c>
      <c r="Q67" s="64" t="s">
        <v>101</v>
      </c>
      <c r="R67" s="75"/>
      <c r="S67" s="75" t="s">
        <v>398</v>
      </c>
      <c r="T67" s="18"/>
    </row>
    <row r="68" spans="1:20">
      <c r="A68" s="4">
        <v>64</v>
      </c>
      <c r="B68" s="17" t="s">
        <v>70</v>
      </c>
      <c r="C68" s="68" t="s">
        <v>239</v>
      </c>
      <c r="D68" s="18" t="s">
        <v>29</v>
      </c>
      <c r="E68" s="110">
        <v>77</v>
      </c>
      <c r="F68" s="18"/>
      <c r="G68" s="110">
        <v>29</v>
      </c>
      <c r="H68" s="110">
        <v>41</v>
      </c>
      <c r="I68" s="17">
        <f t="shared" si="0"/>
        <v>70</v>
      </c>
      <c r="J68" s="110">
        <v>9401560734</v>
      </c>
      <c r="K68" s="64" t="s">
        <v>163</v>
      </c>
      <c r="L68" s="64" t="s">
        <v>164</v>
      </c>
      <c r="M68" s="64">
        <v>9401452995</v>
      </c>
      <c r="N68" s="64" t="s">
        <v>240</v>
      </c>
      <c r="O68" s="110">
        <v>9085277994</v>
      </c>
      <c r="P68" s="69">
        <v>43675</v>
      </c>
      <c r="Q68" s="64" t="s">
        <v>101</v>
      </c>
      <c r="R68" s="75"/>
      <c r="S68" s="75" t="s">
        <v>398</v>
      </c>
      <c r="T68" s="18"/>
    </row>
    <row r="69" spans="1:20">
      <c r="A69" s="4">
        <v>65</v>
      </c>
      <c r="B69" s="17" t="s">
        <v>70</v>
      </c>
      <c r="C69" s="68" t="s">
        <v>241</v>
      </c>
      <c r="D69" s="70" t="s">
        <v>29</v>
      </c>
      <c r="E69" s="110">
        <v>453</v>
      </c>
      <c r="F69" s="70"/>
      <c r="G69" s="110">
        <v>52</v>
      </c>
      <c r="H69" s="110">
        <v>34</v>
      </c>
      <c r="I69" s="17">
        <f t="shared" ref="I69:I74" si="1">+G69+H69</f>
        <v>86</v>
      </c>
      <c r="J69" s="110">
        <v>8752066036</v>
      </c>
      <c r="K69" s="64" t="s">
        <v>163</v>
      </c>
      <c r="L69" s="110" t="s">
        <v>164</v>
      </c>
      <c r="M69" s="70">
        <v>9401452995</v>
      </c>
      <c r="N69" s="64" t="s">
        <v>167</v>
      </c>
      <c r="O69" s="110">
        <v>9613964255</v>
      </c>
      <c r="P69" s="69">
        <v>43675</v>
      </c>
      <c r="Q69" s="64" t="s">
        <v>101</v>
      </c>
      <c r="R69" s="75"/>
      <c r="S69" s="75" t="s">
        <v>398</v>
      </c>
      <c r="T69" s="18"/>
    </row>
    <row r="70" spans="1:20">
      <c r="A70" s="4">
        <v>66</v>
      </c>
      <c r="B70" s="17" t="s">
        <v>70</v>
      </c>
      <c r="C70" s="68" t="s">
        <v>242</v>
      </c>
      <c r="D70" s="70" t="s">
        <v>29</v>
      </c>
      <c r="E70" s="110">
        <v>454</v>
      </c>
      <c r="F70" s="70"/>
      <c r="G70" s="110">
        <v>31</v>
      </c>
      <c r="H70" s="110">
        <v>40</v>
      </c>
      <c r="I70" s="17">
        <f t="shared" si="1"/>
        <v>71</v>
      </c>
      <c r="J70" s="110">
        <v>9401686468</v>
      </c>
      <c r="K70" s="64" t="s">
        <v>243</v>
      </c>
      <c r="L70" s="110" t="s">
        <v>244</v>
      </c>
      <c r="M70" s="70">
        <v>9401452996</v>
      </c>
      <c r="N70" s="64" t="s">
        <v>245</v>
      </c>
      <c r="O70" s="110">
        <v>7399752553</v>
      </c>
      <c r="P70" s="69">
        <v>43675</v>
      </c>
      <c r="Q70" s="64" t="s">
        <v>101</v>
      </c>
      <c r="R70" s="75"/>
      <c r="S70" s="75" t="s">
        <v>398</v>
      </c>
      <c r="T70" s="18"/>
    </row>
    <row r="71" spans="1:20">
      <c r="A71" s="4">
        <v>67</v>
      </c>
      <c r="B71" s="17" t="s">
        <v>70</v>
      </c>
      <c r="C71" s="68" t="s">
        <v>246</v>
      </c>
      <c r="D71" s="18" t="s">
        <v>29</v>
      </c>
      <c r="E71" s="110">
        <v>29</v>
      </c>
      <c r="F71" s="18"/>
      <c r="G71" s="110">
        <v>29</v>
      </c>
      <c r="H71" s="110">
        <v>29</v>
      </c>
      <c r="I71" s="17">
        <f t="shared" si="1"/>
        <v>58</v>
      </c>
      <c r="J71" s="110">
        <v>9401977031</v>
      </c>
      <c r="K71" s="64" t="s">
        <v>247</v>
      </c>
      <c r="L71" s="64" t="s">
        <v>248</v>
      </c>
      <c r="M71" s="64">
        <v>9864676110</v>
      </c>
      <c r="N71" s="98" t="s">
        <v>132</v>
      </c>
      <c r="O71" s="99">
        <v>8402975024</v>
      </c>
      <c r="P71" s="69">
        <v>43676</v>
      </c>
      <c r="Q71" s="72" t="s">
        <v>155</v>
      </c>
      <c r="R71" s="75"/>
      <c r="S71" s="75" t="s">
        <v>398</v>
      </c>
      <c r="T71" s="18"/>
    </row>
    <row r="72" spans="1:20">
      <c r="A72" s="4">
        <v>68</v>
      </c>
      <c r="B72" s="17" t="s">
        <v>70</v>
      </c>
      <c r="C72" s="68" t="s">
        <v>249</v>
      </c>
      <c r="D72" s="18" t="s">
        <v>29</v>
      </c>
      <c r="E72" s="110">
        <v>30</v>
      </c>
      <c r="F72" s="18"/>
      <c r="G72" s="110">
        <v>28</v>
      </c>
      <c r="H72" s="110">
        <v>31</v>
      </c>
      <c r="I72" s="17">
        <f t="shared" si="1"/>
        <v>59</v>
      </c>
      <c r="J72" s="110">
        <v>9707439588</v>
      </c>
      <c r="K72" s="64" t="s">
        <v>179</v>
      </c>
      <c r="L72" s="64" t="s">
        <v>180</v>
      </c>
      <c r="M72" s="64">
        <v>9957626118</v>
      </c>
      <c r="N72" s="64" t="s">
        <v>134</v>
      </c>
      <c r="O72" s="17">
        <v>8415098729</v>
      </c>
      <c r="P72" s="69">
        <v>43676</v>
      </c>
      <c r="Q72" s="72" t="s">
        <v>155</v>
      </c>
      <c r="R72" s="75"/>
      <c r="S72" s="75" t="s">
        <v>398</v>
      </c>
      <c r="T72" s="18"/>
    </row>
    <row r="73" spans="1:20">
      <c r="A73" s="4">
        <v>69</v>
      </c>
      <c r="B73" s="17" t="s">
        <v>70</v>
      </c>
      <c r="C73" s="68" t="s">
        <v>250</v>
      </c>
      <c r="D73" s="70" t="s">
        <v>29</v>
      </c>
      <c r="E73" s="110">
        <v>445</v>
      </c>
      <c r="F73" s="70"/>
      <c r="G73" s="110">
        <v>27</v>
      </c>
      <c r="H73" s="110">
        <v>33</v>
      </c>
      <c r="I73" s="17">
        <f t="shared" si="1"/>
        <v>60</v>
      </c>
      <c r="J73" s="110">
        <v>9957517494</v>
      </c>
      <c r="K73" s="64" t="s">
        <v>184</v>
      </c>
      <c r="L73" s="110" t="s">
        <v>185</v>
      </c>
      <c r="M73" s="70">
        <v>8486813562</v>
      </c>
      <c r="N73" s="64" t="s">
        <v>251</v>
      </c>
      <c r="O73" s="110">
        <v>9707721692</v>
      </c>
      <c r="P73" s="69">
        <v>43676</v>
      </c>
      <c r="Q73" s="72" t="s">
        <v>155</v>
      </c>
      <c r="R73" s="75"/>
      <c r="S73" s="75" t="s">
        <v>398</v>
      </c>
      <c r="T73" s="18"/>
    </row>
    <row r="74" spans="1:20">
      <c r="A74" s="4">
        <v>70</v>
      </c>
      <c r="B74" s="17" t="s">
        <v>70</v>
      </c>
      <c r="C74" s="68" t="s">
        <v>252</v>
      </c>
      <c r="D74" s="70" t="s">
        <v>29</v>
      </c>
      <c r="E74" s="110">
        <v>446</v>
      </c>
      <c r="F74" s="70"/>
      <c r="G74" s="110">
        <v>36</v>
      </c>
      <c r="H74" s="110">
        <v>35</v>
      </c>
      <c r="I74" s="17">
        <f t="shared" si="1"/>
        <v>71</v>
      </c>
      <c r="J74" s="110">
        <v>8752066059</v>
      </c>
      <c r="K74" s="64" t="s">
        <v>184</v>
      </c>
      <c r="L74" s="110" t="s">
        <v>185</v>
      </c>
      <c r="M74" s="70">
        <v>8486813562</v>
      </c>
      <c r="N74" s="64" t="s">
        <v>251</v>
      </c>
      <c r="O74" s="110">
        <v>9707721692</v>
      </c>
      <c r="P74" s="69">
        <v>43676</v>
      </c>
      <c r="Q74" s="72" t="s">
        <v>155</v>
      </c>
      <c r="R74" s="75"/>
      <c r="S74" s="75" t="s">
        <v>398</v>
      </c>
      <c r="T74" s="18"/>
    </row>
    <row r="75" spans="1:20">
      <c r="A75" s="4">
        <v>71</v>
      </c>
      <c r="B75" s="17" t="s">
        <v>70</v>
      </c>
      <c r="C75" s="68" t="s">
        <v>242</v>
      </c>
      <c r="D75" s="70" t="s">
        <v>29</v>
      </c>
      <c r="E75" s="66">
        <v>454</v>
      </c>
      <c r="F75" s="70"/>
      <c r="G75" s="66">
        <v>31</v>
      </c>
      <c r="H75" s="66">
        <v>40</v>
      </c>
      <c r="I75" s="17">
        <f t="shared" ref="I75:I81" si="2">+G75+H75</f>
        <v>71</v>
      </c>
      <c r="J75" s="66">
        <v>9401686468</v>
      </c>
      <c r="K75" s="64" t="s">
        <v>243</v>
      </c>
      <c r="L75" s="66" t="s">
        <v>244</v>
      </c>
      <c r="M75" s="70">
        <v>9401452996</v>
      </c>
      <c r="N75" s="64" t="s">
        <v>245</v>
      </c>
      <c r="O75" s="66">
        <v>7399752553</v>
      </c>
      <c r="P75" s="69">
        <v>43676</v>
      </c>
      <c r="Q75" s="72" t="s">
        <v>155</v>
      </c>
      <c r="R75" s="75"/>
      <c r="S75" s="75" t="s">
        <v>398</v>
      </c>
      <c r="T75" s="18"/>
    </row>
    <row r="76" spans="1:20">
      <c r="A76" s="4">
        <v>72</v>
      </c>
      <c r="B76" s="17" t="s">
        <v>70</v>
      </c>
      <c r="C76" s="68" t="s">
        <v>246</v>
      </c>
      <c r="D76" s="18" t="s">
        <v>29</v>
      </c>
      <c r="E76" s="66">
        <v>29</v>
      </c>
      <c r="F76" s="18"/>
      <c r="G76" s="66">
        <v>29</v>
      </c>
      <c r="H76" s="66">
        <v>29</v>
      </c>
      <c r="I76" s="17">
        <f t="shared" si="2"/>
        <v>58</v>
      </c>
      <c r="J76" s="66">
        <v>9401977031</v>
      </c>
      <c r="K76" s="64" t="s">
        <v>247</v>
      </c>
      <c r="L76" s="64" t="s">
        <v>248</v>
      </c>
      <c r="M76" s="64">
        <v>9864676110</v>
      </c>
      <c r="N76" s="98" t="s">
        <v>132</v>
      </c>
      <c r="O76" s="99">
        <v>8402975024</v>
      </c>
      <c r="P76" s="69">
        <v>43676</v>
      </c>
      <c r="Q76" s="72" t="s">
        <v>155</v>
      </c>
      <c r="R76" s="75"/>
      <c r="S76" s="75" t="s">
        <v>398</v>
      </c>
      <c r="T76" s="18"/>
    </row>
    <row r="77" spans="1:20">
      <c r="A77" s="4">
        <v>73</v>
      </c>
      <c r="B77" s="17" t="s">
        <v>70</v>
      </c>
      <c r="C77" s="68" t="s">
        <v>249</v>
      </c>
      <c r="D77" s="18" t="s">
        <v>29</v>
      </c>
      <c r="E77" s="66">
        <v>30</v>
      </c>
      <c r="F77" s="18"/>
      <c r="G77" s="66">
        <v>28</v>
      </c>
      <c r="H77" s="66">
        <v>31</v>
      </c>
      <c r="I77" s="17">
        <f t="shared" si="2"/>
        <v>59</v>
      </c>
      <c r="J77" s="66">
        <v>9707439588</v>
      </c>
      <c r="K77" s="64" t="s">
        <v>179</v>
      </c>
      <c r="L77" s="64" t="s">
        <v>180</v>
      </c>
      <c r="M77" s="64">
        <v>9957626118</v>
      </c>
      <c r="N77" s="64" t="s">
        <v>134</v>
      </c>
      <c r="O77" s="17">
        <v>8415098729</v>
      </c>
      <c r="P77" s="69">
        <v>43677</v>
      </c>
      <c r="Q77" s="18" t="s">
        <v>80</v>
      </c>
      <c r="R77" s="75"/>
      <c r="S77" s="75" t="s">
        <v>398</v>
      </c>
      <c r="T77" s="18"/>
    </row>
    <row r="78" spans="1:20">
      <c r="A78" s="4">
        <v>74</v>
      </c>
      <c r="B78" s="17" t="s">
        <v>70</v>
      </c>
      <c r="C78" s="68" t="s">
        <v>250</v>
      </c>
      <c r="D78" s="70" t="s">
        <v>29</v>
      </c>
      <c r="E78" s="66">
        <v>445</v>
      </c>
      <c r="F78" s="70"/>
      <c r="G78" s="66">
        <v>27</v>
      </c>
      <c r="H78" s="66">
        <v>33</v>
      </c>
      <c r="I78" s="17">
        <f t="shared" si="2"/>
        <v>60</v>
      </c>
      <c r="J78" s="66">
        <v>9957517494</v>
      </c>
      <c r="K78" s="64" t="s">
        <v>184</v>
      </c>
      <c r="L78" s="66" t="s">
        <v>185</v>
      </c>
      <c r="M78" s="70">
        <v>8486813562</v>
      </c>
      <c r="N78" s="64" t="s">
        <v>251</v>
      </c>
      <c r="O78" s="66">
        <v>9707721692</v>
      </c>
      <c r="P78" s="69">
        <v>43677</v>
      </c>
      <c r="Q78" s="18" t="s">
        <v>80</v>
      </c>
      <c r="R78" s="75"/>
      <c r="S78" s="75" t="s">
        <v>398</v>
      </c>
      <c r="T78" s="18"/>
    </row>
    <row r="79" spans="1:20">
      <c r="A79" s="4">
        <v>75</v>
      </c>
      <c r="B79" s="17" t="s">
        <v>70</v>
      </c>
      <c r="C79" s="68" t="s">
        <v>252</v>
      </c>
      <c r="D79" s="70" t="s">
        <v>29</v>
      </c>
      <c r="E79" s="66">
        <v>446</v>
      </c>
      <c r="F79" s="70"/>
      <c r="G79" s="66">
        <v>36</v>
      </c>
      <c r="H79" s="66">
        <v>35</v>
      </c>
      <c r="I79" s="17">
        <f t="shared" si="2"/>
        <v>71</v>
      </c>
      <c r="J79" s="66">
        <v>8752066059</v>
      </c>
      <c r="K79" s="64" t="s">
        <v>184</v>
      </c>
      <c r="L79" s="66" t="s">
        <v>185</v>
      </c>
      <c r="M79" s="70">
        <v>8486813562</v>
      </c>
      <c r="N79" s="64" t="s">
        <v>251</v>
      </c>
      <c r="O79" s="66">
        <v>9707721692</v>
      </c>
      <c r="P79" s="69">
        <v>43677</v>
      </c>
      <c r="Q79" s="18" t="s">
        <v>80</v>
      </c>
      <c r="R79" s="75"/>
      <c r="S79" s="75" t="s">
        <v>398</v>
      </c>
      <c r="T79" s="18"/>
    </row>
    <row r="80" spans="1:20">
      <c r="A80" s="4">
        <v>76</v>
      </c>
      <c r="B80" s="17" t="s">
        <v>70</v>
      </c>
      <c r="C80" s="68" t="s">
        <v>253</v>
      </c>
      <c r="D80" s="18" t="s">
        <v>29</v>
      </c>
      <c r="E80" s="66">
        <v>163</v>
      </c>
      <c r="F80" s="18"/>
      <c r="G80" s="66">
        <v>55</v>
      </c>
      <c r="H80" s="66">
        <v>42</v>
      </c>
      <c r="I80" s="17">
        <f t="shared" si="2"/>
        <v>97</v>
      </c>
      <c r="J80" s="66">
        <v>8486652443</v>
      </c>
      <c r="K80" s="64" t="s">
        <v>118</v>
      </c>
      <c r="L80" s="64" t="s">
        <v>119</v>
      </c>
      <c r="M80" s="64">
        <v>8822197268</v>
      </c>
      <c r="N80" s="18"/>
      <c r="O80" s="18"/>
      <c r="P80" s="69">
        <v>43677</v>
      </c>
      <c r="Q80" s="18" t="s">
        <v>80</v>
      </c>
      <c r="R80" s="75"/>
      <c r="S80" s="75" t="s">
        <v>398</v>
      </c>
      <c r="T80" s="18"/>
    </row>
    <row r="81" spans="1:20">
      <c r="A81" s="4">
        <v>77</v>
      </c>
      <c r="B81" s="17" t="s">
        <v>70</v>
      </c>
      <c r="C81" s="68" t="s">
        <v>254</v>
      </c>
      <c r="D81" s="18" t="s">
        <v>29</v>
      </c>
      <c r="E81" s="66">
        <v>171</v>
      </c>
      <c r="F81" s="18"/>
      <c r="G81" s="66">
        <v>30</v>
      </c>
      <c r="H81" s="66">
        <v>36</v>
      </c>
      <c r="I81" s="17">
        <f t="shared" si="2"/>
        <v>66</v>
      </c>
      <c r="J81" s="66">
        <v>9859328834</v>
      </c>
      <c r="K81" s="64" t="s">
        <v>118</v>
      </c>
      <c r="L81" s="64" t="s">
        <v>119</v>
      </c>
      <c r="M81" s="64">
        <v>8822197268</v>
      </c>
      <c r="N81" s="18"/>
      <c r="O81" s="18"/>
      <c r="P81" s="69">
        <v>43677</v>
      </c>
      <c r="Q81" s="18" t="s">
        <v>80</v>
      </c>
      <c r="R81" s="75"/>
      <c r="S81" s="75" t="s">
        <v>398</v>
      </c>
      <c r="T81" s="18"/>
    </row>
    <row r="82" spans="1:20">
      <c r="A82" s="4">
        <v>78</v>
      </c>
      <c r="B82" s="75"/>
      <c r="C82" s="75"/>
      <c r="D82" s="75"/>
      <c r="E82" s="75"/>
      <c r="F82" s="75"/>
      <c r="G82" s="75"/>
      <c r="H82" s="75"/>
      <c r="I82" s="75"/>
      <c r="J82" s="75"/>
      <c r="K82" s="75"/>
      <c r="L82" s="75"/>
      <c r="M82" s="75"/>
      <c r="N82" s="75"/>
      <c r="O82" s="75"/>
      <c r="P82" s="75"/>
      <c r="Q82" s="75"/>
      <c r="R82" s="75"/>
      <c r="S82" s="75"/>
      <c r="T82" s="75"/>
    </row>
    <row r="83" spans="1:20">
      <c r="A83" s="4">
        <v>79</v>
      </c>
      <c r="B83" s="75"/>
      <c r="C83" s="75"/>
      <c r="D83" s="75"/>
      <c r="E83" s="75"/>
      <c r="F83" s="75"/>
      <c r="G83" s="75"/>
      <c r="H83" s="75"/>
      <c r="I83" s="75"/>
      <c r="J83" s="75"/>
      <c r="K83" s="75"/>
      <c r="L83" s="75"/>
      <c r="M83" s="75"/>
      <c r="N83" s="75"/>
      <c r="O83" s="75"/>
      <c r="P83" s="75"/>
      <c r="Q83" s="75"/>
      <c r="R83" s="75"/>
      <c r="S83" s="75"/>
      <c r="T83" s="75"/>
    </row>
    <row r="84" spans="1:20">
      <c r="A84" s="4">
        <v>80</v>
      </c>
      <c r="B84" s="75"/>
      <c r="C84" s="75"/>
      <c r="D84" s="75"/>
      <c r="E84" s="75"/>
      <c r="F84" s="75"/>
      <c r="G84" s="75"/>
      <c r="H84" s="75"/>
      <c r="I84" s="75"/>
      <c r="J84" s="75"/>
      <c r="K84" s="75"/>
      <c r="L84" s="75"/>
      <c r="M84" s="75"/>
      <c r="N84" s="75"/>
      <c r="O84" s="75"/>
      <c r="P84" s="75"/>
      <c r="Q84" s="75"/>
      <c r="R84" s="75"/>
      <c r="S84" s="75"/>
      <c r="T84" s="75"/>
    </row>
    <row r="85" spans="1:20">
      <c r="A85" s="4">
        <v>81</v>
      </c>
      <c r="B85" s="75"/>
      <c r="C85" s="75"/>
      <c r="D85" s="75"/>
      <c r="E85" s="75"/>
      <c r="F85" s="75"/>
      <c r="G85" s="75"/>
      <c r="H85" s="75"/>
      <c r="I85" s="75"/>
      <c r="J85" s="75"/>
      <c r="K85" s="75"/>
      <c r="L85" s="75"/>
      <c r="M85" s="75"/>
      <c r="N85" s="75"/>
      <c r="O85" s="75"/>
      <c r="P85" s="75"/>
      <c r="Q85" s="75"/>
      <c r="R85" s="75"/>
      <c r="S85" s="75"/>
      <c r="T85" s="75"/>
    </row>
    <row r="86" spans="1:20">
      <c r="A86" s="4">
        <v>82</v>
      </c>
      <c r="B86" s="75"/>
      <c r="C86" s="75"/>
      <c r="D86" s="75"/>
      <c r="E86" s="75"/>
      <c r="F86" s="75"/>
      <c r="G86" s="75"/>
      <c r="H86" s="75"/>
      <c r="I86" s="75"/>
      <c r="J86" s="75"/>
      <c r="K86" s="75"/>
      <c r="L86" s="75"/>
      <c r="M86" s="75"/>
      <c r="N86" s="75"/>
      <c r="O86" s="75"/>
      <c r="P86" s="75"/>
      <c r="Q86" s="75"/>
      <c r="R86" s="75"/>
      <c r="S86" s="75"/>
      <c r="T86" s="75"/>
    </row>
    <row r="87" spans="1:20">
      <c r="A87" s="4">
        <v>83</v>
      </c>
      <c r="B87" s="75"/>
      <c r="C87" s="75"/>
      <c r="D87" s="75"/>
      <c r="E87" s="75"/>
      <c r="F87" s="75"/>
      <c r="G87" s="75"/>
      <c r="H87" s="75"/>
      <c r="I87" s="75"/>
      <c r="J87" s="75"/>
      <c r="K87" s="75"/>
      <c r="L87" s="75"/>
      <c r="M87" s="75"/>
      <c r="N87" s="75"/>
      <c r="O87" s="75"/>
      <c r="P87" s="75"/>
      <c r="Q87" s="75"/>
      <c r="R87" s="75"/>
      <c r="S87" s="75"/>
      <c r="T87" s="75"/>
    </row>
    <row r="88" spans="1:20">
      <c r="A88" s="4">
        <v>84</v>
      </c>
      <c r="B88" s="75"/>
      <c r="C88" s="75"/>
      <c r="D88" s="75"/>
      <c r="E88" s="75"/>
      <c r="F88" s="75"/>
      <c r="G88" s="75"/>
      <c r="H88" s="75"/>
      <c r="I88" s="75"/>
      <c r="J88" s="75"/>
      <c r="K88" s="75"/>
      <c r="L88" s="75"/>
      <c r="M88" s="75"/>
      <c r="N88" s="75"/>
      <c r="O88" s="75"/>
      <c r="P88" s="75"/>
      <c r="Q88" s="75"/>
      <c r="R88" s="75"/>
      <c r="S88" s="75"/>
      <c r="T88" s="75"/>
    </row>
    <row r="89" spans="1:20">
      <c r="A89" s="4">
        <v>85</v>
      </c>
      <c r="B89" s="75"/>
      <c r="C89" s="75"/>
      <c r="D89" s="75"/>
      <c r="E89" s="75"/>
      <c r="F89" s="75"/>
      <c r="G89" s="75"/>
      <c r="H89" s="75"/>
      <c r="I89" s="75"/>
      <c r="J89" s="75"/>
      <c r="K89" s="75"/>
      <c r="L89" s="75"/>
      <c r="M89" s="75"/>
      <c r="N89" s="75"/>
      <c r="O89" s="75"/>
      <c r="P89" s="75"/>
      <c r="Q89" s="75"/>
      <c r="R89" s="75"/>
      <c r="S89" s="75"/>
      <c r="T89" s="75"/>
    </row>
    <row r="90" spans="1:20">
      <c r="A90" s="4">
        <v>86</v>
      </c>
      <c r="B90" s="75"/>
      <c r="C90" s="75"/>
      <c r="D90" s="75"/>
      <c r="E90" s="75"/>
      <c r="F90" s="75"/>
      <c r="G90" s="75"/>
      <c r="H90" s="75"/>
      <c r="I90" s="75"/>
      <c r="J90" s="75"/>
      <c r="K90" s="75"/>
      <c r="L90" s="75"/>
      <c r="M90" s="75"/>
      <c r="N90" s="75"/>
      <c r="O90" s="75"/>
      <c r="P90" s="75"/>
      <c r="Q90" s="75"/>
      <c r="R90" s="75"/>
      <c r="S90" s="75"/>
      <c r="T90" s="75"/>
    </row>
    <row r="91" spans="1:20">
      <c r="A91" s="4">
        <v>87</v>
      </c>
      <c r="B91" s="75"/>
      <c r="C91" s="75"/>
      <c r="D91" s="75"/>
      <c r="E91" s="75"/>
      <c r="F91" s="75"/>
      <c r="G91" s="75"/>
      <c r="H91" s="75"/>
      <c r="I91" s="75"/>
      <c r="J91" s="75"/>
      <c r="K91" s="75"/>
      <c r="L91" s="75"/>
      <c r="M91" s="75"/>
      <c r="N91" s="75"/>
      <c r="O91" s="75"/>
      <c r="P91" s="75"/>
      <c r="Q91" s="75"/>
      <c r="R91" s="75"/>
      <c r="S91" s="75"/>
      <c r="T91" s="75"/>
    </row>
    <row r="92" spans="1:20">
      <c r="A92" s="4">
        <v>88</v>
      </c>
      <c r="B92" s="75"/>
      <c r="C92" s="75"/>
      <c r="D92" s="75"/>
      <c r="E92" s="75"/>
      <c r="F92" s="75"/>
      <c r="G92" s="75"/>
      <c r="H92" s="75"/>
      <c r="I92" s="75"/>
      <c r="J92" s="75"/>
      <c r="K92" s="75"/>
      <c r="L92" s="75"/>
      <c r="M92" s="75"/>
      <c r="N92" s="75"/>
      <c r="O92" s="75"/>
      <c r="P92" s="75"/>
      <c r="Q92" s="75"/>
      <c r="R92" s="75"/>
      <c r="S92" s="75"/>
      <c r="T92" s="75"/>
    </row>
    <row r="93" spans="1:20">
      <c r="A93" s="4">
        <v>89</v>
      </c>
      <c r="B93" s="75"/>
      <c r="C93" s="75"/>
      <c r="D93" s="75"/>
      <c r="E93" s="75"/>
      <c r="F93" s="75"/>
      <c r="G93" s="75"/>
      <c r="H93" s="75"/>
      <c r="I93" s="75"/>
      <c r="J93" s="75"/>
      <c r="K93" s="75"/>
      <c r="L93" s="75"/>
      <c r="M93" s="75"/>
      <c r="N93" s="75"/>
      <c r="O93" s="75"/>
      <c r="P93" s="75"/>
      <c r="Q93" s="75"/>
      <c r="R93" s="75"/>
      <c r="S93" s="75"/>
      <c r="T93" s="75"/>
    </row>
    <row r="94" spans="1:20">
      <c r="A94" s="4">
        <v>90</v>
      </c>
      <c r="B94" s="17"/>
      <c r="C94" s="18"/>
      <c r="D94" s="18"/>
      <c r="E94" s="19"/>
      <c r="F94" s="18"/>
      <c r="G94" s="19"/>
      <c r="H94" s="19"/>
      <c r="I94" s="17">
        <f t="shared" ref="I94:I164" si="3">+G94+H94</f>
        <v>0</v>
      </c>
      <c r="J94" s="18"/>
      <c r="K94" s="18"/>
      <c r="L94" s="18"/>
      <c r="M94" s="18"/>
      <c r="N94" s="18"/>
      <c r="O94" s="18"/>
      <c r="P94" s="69"/>
      <c r="Q94" s="18"/>
      <c r="R94" s="75"/>
      <c r="S94" s="75"/>
      <c r="T94" s="18"/>
    </row>
    <row r="95" spans="1:20">
      <c r="A95" s="4">
        <v>91</v>
      </c>
      <c r="B95" s="17"/>
      <c r="C95" s="18"/>
      <c r="D95" s="18"/>
      <c r="E95" s="19"/>
      <c r="F95" s="18"/>
      <c r="G95" s="19"/>
      <c r="H95" s="19"/>
      <c r="I95" s="17">
        <f t="shared" si="3"/>
        <v>0</v>
      </c>
      <c r="J95" s="18"/>
      <c r="K95" s="18"/>
      <c r="L95" s="18"/>
      <c r="M95" s="18"/>
      <c r="N95" s="18"/>
      <c r="O95" s="18"/>
      <c r="P95" s="69"/>
      <c r="Q95" s="18"/>
      <c r="R95" s="75"/>
      <c r="S95" s="75"/>
      <c r="T95" s="18"/>
    </row>
    <row r="96" spans="1:20">
      <c r="A96" s="4">
        <v>92</v>
      </c>
      <c r="B96" s="17"/>
      <c r="C96" s="18"/>
      <c r="D96" s="18"/>
      <c r="E96" s="19"/>
      <c r="F96" s="18"/>
      <c r="G96" s="19"/>
      <c r="H96" s="19"/>
      <c r="I96" s="17">
        <f t="shared" si="3"/>
        <v>0</v>
      </c>
      <c r="J96" s="18"/>
      <c r="K96" s="18"/>
      <c r="L96" s="18"/>
      <c r="M96" s="18"/>
      <c r="N96" s="18"/>
      <c r="O96" s="18"/>
      <c r="P96" s="69"/>
      <c r="Q96" s="18"/>
      <c r="R96" s="75"/>
      <c r="S96" s="75"/>
      <c r="T96" s="18"/>
    </row>
    <row r="97" spans="1:20">
      <c r="A97" s="4">
        <v>93</v>
      </c>
      <c r="B97" s="17"/>
      <c r="C97" s="18"/>
      <c r="D97" s="18"/>
      <c r="E97" s="19"/>
      <c r="F97" s="18"/>
      <c r="G97" s="19"/>
      <c r="H97" s="19"/>
      <c r="I97" s="17">
        <f t="shared" si="3"/>
        <v>0</v>
      </c>
      <c r="J97" s="18"/>
      <c r="K97" s="18"/>
      <c r="L97" s="18"/>
      <c r="M97" s="18"/>
      <c r="N97" s="18"/>
      <c r="O97" s="18"/>
      <c r="P97" s="69"/>
      <c r="Q97" s="18"/>
      <c r="R97" s="75"/>
      <c r="S97" s="75"/>
      <c r="T97" s="18"/>
    </row>
    <row r="98" spans="1:20">
      <c r="A98" s="4">
        <v>94</v>
      </c>
      <c r="B98" s="17"/>
      <c r="C98" s="18"/>
      <c r="D98" s="18"/>
      <c r="E98" s="19"/>
      <c r="F98" s="18"/>
      <c r="G98" s="19"/>
      <c r="H98" s="19"/>
      <c r="I98" s="17">
        <f t="shared" si="3"/>
        <v>0</v>
      </c>
      <c r="J98" s="18"/>
      <c r="K98" s="18"/>
      <c r="L98" s="18"/>
      <c r="M98" s="18"/>
      <c r="N98" s="18"/>
      <c r="O98" s="18"/>
      <c r="P98" s="69"/>
      <c r="Q98" s="18"/>
      <c r="R98" s="75"/>
      <c r="S98" s="75"/>
      <c r="T98" s="18"/>
    </row>
    <row r="99" spans="1:20">
      <c r="A99" s="4">
        <v>95</v>
      </c>
      <c r="B99" s="17"/>
      <c r="C99" s="18"/>
      <c r="D99" s="18"/>
      <c r="E99" s="19"/>
      <c r="F99" s="18"/>
      <c r="G99" s="19"/>
      <c r="H99" s="19"/>
      <c r="I99" s="17">
        <f t="shared" si="3"/>
        <v>0</v>
      </c>
      <c r="J99" s="18"/>
      <c r="K99" s="18"/>
      <c r="L99" s="18"/>
      <c r="M99" s="18"/>
      <c r="N99" s="18"/>
      <c r="O99" s="18"/>
      <c r="P99" s="69"/>
      <c r="Q99" s="18"/>
      <c r="R99" s="75"/>
      <c r="S99" s="75"/>
      <c r="T99" s="18"/>
    </row>
    <row r="100" spans="1:20">
      <c r="A100" s="4">
        <v>96</v>
      </c>
      <c r="B100" s="17"/>
      <c r="C100" s="18"/>
      <c r="D100" s="18"/>
      <c r="E100" s="19"/>
      <c r="F100" s="18"/>
      <c r="G100" s="19"/>
      <c r="H100" s="19"/>
      <c r="I100" s="17">
        <f t="shared" si="3"/>
        <v>0</v>
      </c>
      <c r="J100" s="18"/>
      <c r="K100" s="18"/>
      <c r="L100" s="18"/>
      <c r="M100" s="18"/>
      <c r="N100" s="18"/>
      <c r="O100" s="18"/>
      <c r="P100" s="69"/>
      <c r="Q100" s="18"/>
      <c r="R100" s="75"/>
      <c r="S100" s="75"/>
      <c r="T100" s="18"/>
    </row>
    <row r="101" spans="1:20">
      <c r="A101" s="4">
        <v>97</v>
      </c>
      <c r="B101" s="17"/>
      <c r="C101" s="18"/>
      <c r="D101" s="18"/>
      <c r="E101" s="19"/>
      <c r="F101" s="18"/>
      <c r="G101" s="19"/>
      <c r="H101" s="19"/>
      <c r="I101" s="17">
        <f t="shared" si="3"/>
        <v>0</v>
      </c>
      <c r="J101" s="18"/>
      <c r="K101" s="18"/>
      <c r="L101" s="18"/>
      <c r="M101" s="18"/>
      <c r="N101" s="18"/>
      <c r="O101" s="18"/>
      <c r="P101" s="69"/>
      <c r="Q101" s="18"/>
      <c r="R101" s="75"/>
      <c r="S101" s="75"/>
      <c r="T101" s="18"/>
    </row>
    <row r="102" spans="1:20">
      <c r="A102" s="4">
        <v>98</v>
      </c>
      <c r="B102" s="17"/>
      <c r="C102" s="18"/>
      <c r="D102" s="18"/>
      <c r="E102" s="19"/>
      <c r="F102" s="18"/>
      <c r="G102" s="19"/>
      <c r="H102" s="19"/>
      <c r="I102" s="17">
        <f t="shared" si="3"/>
        <v>0</v>
      </c>
      <c r="J102" s="18"/>
      <c r="K102" s="18"/>
      <c r="L102" s="18"/>
      <c r="M102" s="18"/>
      <c r="N102" s="18"/>
      <c r="O102" s="18"/>
      <c r="P102" s="69"/>
      <c r="Q102" s="18"/>
      <c r="R102" s="75"/>
      <c r="S102" s="75"/>
      <c r="T102" s="18"/>
    </row>
    <row r="103" spans="1:20">
      <c r="A103" s="4">
        <v>99</v>
      </c>
      <c r="B103" s="17"/>
      <c r="C103" s="18"/>
      <c r="D103" s="18"/>
      <c r="E103" s="19"/>
      <c r="F103" s="18"/>
      <c r="G103" s="19"/>
      <c r="H103" s="19"/>
      <c r="I103" s="17">
        <f t="shared" si="3"/>
        <v>0</v>
      </c>
      <c r="J103" s="18"/>
      <c r="K103" s="18"/>
      <c r="L103" s="18"/>
      <c r="M103" s="18"/>
      <c r="N103" s="18"/>
      <c r="O103" s="18"/>
      <c r="P103" s="69"/>
      <c r="Q103" s="18"/>
      <c r="R103" s="75"/>
      <c r="S103" s="75"/>
      <c r="T103" s="18"/>
    </row>
    <row r="104" spans="1:20">
      <c r="A104" s="4">
        <v>100</v>
      </c>
      <c r="B104" s="17"/>
      <c r="C104" s="18"/>
      <c r="D104" s="18"/>
      <c r="E104" s="19"/>
      <c r="F104" s="18"/>
      <c r="G104" s="19"/>
      <c r="H104" s="19"/>
      <c r="I104" s="17">
        <f t="shared" si="3"/>
        <v>0</v>
      </c>
      <c r="J104" s="18"/>
      <c r="K104" s="18"/>
      <c r="L104" s="18"/>
      <c r="M104" s="18"/>
      <c r="N104" s="18"/>
      <c r="O104" s="18"/>
      <c r="P104" s="69"/>
      <c r="Q104" s="18"/>
      <c r="R104" s="75"/>
      <c r="S104" s="75"/>
      <c r="T104" s="18"/>
    </row>
    <row r="105" spans="1:20">
      <c r="A105" s="4">
        <v>101</v>
      </c>
      <c r="B105" s="17"/>
      <c r="C105" s="18"/>
      <c r="D105" s="18"/>
      <c r="E105" s="19"/>
      <c r="F105" s="18"/>
      <c r="G105" s="19"/>
      <c r="H105" s="19"/>
      <c r="I105" s="17">
        <f t="shared" si="3"/>
        <v>0</v>
      </c>
      <c r="J105" s="18"/>
      <c r="K105" s="18"/>
      <c r="L105" s="18"/>
      <c r="M105" s="18"/>
      <c r="N105" s="18"/>
      <c r="O105" s="18"/>
      <c r="P105" s="69"/>
      <c r="Q105" s="18"/>
      <c r="R105" s="75"/>
      <c r="S105" s="75"/>
      <c r="T105" s="18"/>
    </row>
    <row r="106" spans="1:20">
      <c r="A106" s="4">
        <v>102</v>
      </c>
      <c r="B106" s="17"/>
      <c r="C106" s="18"/>
      <c r="D106" s="18"/>
      <c r="E106" s="19"/>
      <c r="F106" s="18"/>
      <c r="G106" s="19"/>
      <c r="H106" s="19"/>
      <c r="I106" s="17">
        <f t="shared" si="3"/>
        <v>0</v>
      </c>
      <c r="J106" s="18"/>
      <c r="K106" s="18"/>
      <c r="L106" s="18"/>
      <c r="M106" s="18"/>
      <c r="N106" s="18"/>
      <c r="O106" s="18"/>
      <c r="P106" s="69"/>
      <c r="Q106" s="72"/>
      <c r="R106" s="75"/>
      <c r="S106" s="75"/>
      <c r="T106" s="18"/>
    </row>
    <row r="107" spans="1:20">
      <c r="A107" s="4">
        <v>103</v>
      </c>
      <c r="B107" s="17"/>
      <c r="C107" s="18"/>
      <c r="D107" s="18"/>
      <c r="E107" s="19"/>
      <c r="F107" s="18"/>
      <c r="G107" s="19"/>
      <c r="H107" s="19"/>
      <c r="I107" s="17">
        <f t="shared" si="3"/>
        <v>0</v>
      </c>
      <c r="J107" s="18"/>
      <c r="K107" s="18"/>
      <c r="L107" s="18"/>
      <c r="M107" s="18"/>
      <c r="N107" s="18"/>
      <c r="O107" s="18"/>
      <c r="P107" s="69"/>
      <c r="Q107" s="72"/>
      <c r="R107" s="75"/>
      <c r="S107" s="75"/>
      <c r="T107" s="18"/>
    </row>
    <row r="108" spans="1:20">
      <c r="A108" s="4">
        <v>104</v>
      </c>
      <c r="B108" s="17"/>
      <c r="C108" s="18"/>
      <c r="D108" s="18"/>
      <c r="E108" s="19"/>
      <c r="F108" s="18"/>
      <c r="G108" s="19"/>
      <c r="H108" s="19"/>
      <c r="I108" s="17">
        <f t="shared" si="3"/>
        <v>0</v>
      </c>
      <c r="J108" s="18"/>
      <c r="K108" s="18"/>
      <c r="L108" s="18"/>
      <c r="M108" s="18"/>
      <c r="N108" s="18"/>
      <c r="O108" s="18"/>
      <c r="P108" s="25"/>
      <c r="Q108" s="18"/>
      <c r="R108" s="18"/>
      <c r="S108" s="18"/>
      <c r="T108" s="18"/>
    </row>
    <row r="109" spans="1:20">
      <c r="A109" s="4">
        <v>105</v>
      </c>
      <c r="B109" s="17"/>
      <c r="C109" s="18"/>
      <c r="D109" s="18"/>
      <c r="E109" s="19"/>
      <c r="F109" s="18"/>
      <c r="G109" s="19"/>
      <c r="H109" s="19"/>
      <c r="I109" s="17">
        <f t="shared" si="3"/>
        <v>0</v>
      </c>
      <c r="J109" s="18"/>
      <c r="K109" s="18"/>
      <c r="L109" s="18"/>
      <c r="M109" s="18"/>
      <c r="N109" s="18"/>
      <c r="O109" s="18"/>
      <c r="P109" s="25"/>
      <c r="Q109" s="18"/>
      <c r="R109" s="18"/>
      <c r="S109" s="18"/>
      <c r="T109" s="18"/>
    </row>
    <row r="110" spans="1:20">
      <c r="A110" s="4">
        <v>106</v>
      </c>
      <c r="B110" s="17"/>
      <c r="C110" s="18"/>
      <c r="D110" s="18"/>
      <c r="E110" s="19"/>
      <c r="F110" s="18"/>
      <c r="G110" s="19"/>
      <c r="H110" s="19"/>
      <c r="I110" s="17">
        <f t="shared" si="3"/>
        <v>0</v>
      </c>
      <c r="J110" s="18"/>
      <c r="K110" s="18"/>
      <c r="L110" s="18"/>
      <c r="M110" s="18"/>
      <c r="N110" s="18"/>
      <c r="O110" s="18"/>
      <c r="P110" s="25"/>
      <c r="Q110" s="18"/>
      <c r="R110" s="18"/>
      <c r="S110" s="18"/>
      <c r="T110" s="18"/>
    </row>
    <row r="111" spans="1:20">
      <c r="A111" s="4">
        <v>107</v>
      </c>
      <c r="B111" s="17"/>
      <c r="C111" s="18"/>
      <c r="D111" s="18"/>
      <c r="E111" s="19"/>
      <c r="F111" s="18"/>
      <c r="G111" s="19"/>
      <c r="H111" s="19"/>
      <c r="I111" s="17">
        <f t="shared" si="3"/>
        <v>0</v>
      </c>
      <c r="J111" s="18"/>
      <c r="K111" s="18"/>
      <c r="L111" s="18"/>
      <c r="M111" s="18"/>
      <c r="N111" s="18"/>
      <c r="O111" s="18"/>
      <c r="P111" s="25"/>
      <c r="Q111" s="18"/>
      <c r="R111" s="18"/>
      <c r="S111" s="18"/>
      <c r="T111" s="18"/>
    </row>
    <row r="112" spans="1:20">
      <c r="A112" s="4">
        <v>108</v>
      </c>
      <c r="B112" s="17"/>
      <c r="C112" s="18"/>
      <c r="D112" s="18"/>
      <c r="E112" s="19"/>
      <c r="F112" s="18"/>
      <c r="G112" s="19"/>
      <c r="H112" s="19"/>
      <c r="I112" s="17">
        <f t="shared" si="3"/>
        <v>0</v>
      </c>
      <c r="J112" s="18"/>
      <c r="K112" s="18"/>
      <c r="L112" s="18"/>
      <c r="M112" s="18"/>
      <c r="N112" s="18"/>
      <c r="O112" s="18"/>
      <c r="P112" s="25"/>
      <c r="Q112" s="18"/>
      <c r="R112" s="18"/>
      <c r="S112" s="18"/>
      <c r="T112" s="18"/>
    </row>
    <row r="113" spans="1:20">
      <c r="A113" s="4">
        <v>109</v>
      </c>
      <c r="B113" s="17"/>
      <c r="C113" s="18"/>
      <c r="D113" s="18"/>
      <c r="E113" s="19"/>
      <c r="F113" s="18"/>
      <c r="G113" s="19"/>
      <c r="H113" s="19"/>
      <c r="I113" s="17">
        <f t="shared" si="3"/>
        <v>0</v>
      </c>
      <c r="J113" s="18"/>
      <c r="K113" s="18"/>
      <c r="L113" s="18"/>
      <c r="M113" s="18"/>
      <c r="N113" s="18"/>
      <c r="O113" s="18"/>
      <c r="P113" s="25"/>
      <c r="Q113" s="18"/>
      <c r="R113" s="18"/>
      <c r="S113" s="18"/>
      <c r="T113" s="18"/>
    </row>
    <row r="114" spans="1:20">
      <c r="A114" s="4">
        <v>110</v>
      </c>
      <c r="B114" s="17"/>
      <c r="C114" s="18"/>
      <c r="D114" s="18"/>
      <c r="E114" s="19"/>
      <c r="F114" s="18"/>
      <c r="G114" s="19"/>
      <c r="H114" s="19"/>
      <c r="I114" s="17">
        <f t="shared" si="3"/>
        <v>0</v>
      </c>
      <c r="J114" s="18"/>
      <c r="K114" s="18"/>
      <c r="L114" s="18"/>
      <c r="M114" s="18"/>
      <c r="N114" s="18"/>
      <c r="O114" s="18"/>
      <c r="P114" s="25"/>
      <c r="Q114" s="18"/>
      <c r="R114" s="18"/>
      <c r="S114" s="18"/>
      <c r="T114" s="18"/>
    </row>
    <row r="115" spans="1:20">
      <c r="A115" s="4">
        <v>111</v>
      </c>
      <c r="B115" s="17"/>
      <c r="C115" s="18"/>
      <c r="D115" s="18"/>
      <c r="E115" s="19"/>
      <c r="F115" s="18"/>
      <c r="G115" s="19"/>
      <c r="H115" s="19"/>
      <c r="I115" s="17">
        <f t="shared" si="3"/>
        <v>0</v>
      </c>
      <c r="J115" s="18"/>
      <c r="K115" s="18"/>
      <c r="L115" s="18"/>
      <c r="M115" s="18"/>
      <c r="N115" s="18"/>
      <c r="O115" s="18"/>
      <c r="P115" s="25"/>
      <c r="Q115" s="18"/>
      <c r="R115" s="18"/>
      <c r="S115" s="18"/>
      <c r="T115" s="18"/>
    </row>
    <row r="116" spans="1:20">
      <c r="A116" s="4">
        <v>112</v>
      </c>
      <c r="B116" s="17"/>
      <c r="C116" s="18"/>
      <c r="D116" s="18"/>
      <c r="E116" s="19"/>
      <c r="F116" s="18"/>
      <c r="G116" s="19"/>
      <c r="H116" s="19"/>
      <c r="I116" s="17">
        <f t="shared" si="3"/>
        <v>0</v>
      </c>
      <c r="J116" s="18"/>
      <c r="K116" s="18"/>
      <c r="L116" s="18"/>
      <c r="M116" s="18"/>
      <c r="N116" s="18"/>
      <c r="O116" s="18"/>
      <c r="P116" s="25"/>
      <c r="Q116" s="18"/>
      <c r="R116" s="18"/>
      <c r="S116" s="18"/>
      <c r="T116" s="18"/>
    </row>
    <row r="117" spans="1:20">
      <c r="A117" s="4">
        <v>113</v>
      </c>
      <c r="B117" s="17"/>
      <c r="C117" s="18"/>
      <c r="D117" s="18"/>
      <c r="E117" s="19"/>
      <c r="F117" s="18"/>
      <c r="G117" s="19"/>
      <c r="H117" s="19"/>
      <c r="I117" s="17">
        <f t="shared" si="3"/>
        <v>0</v>
      </c>
      <c r="J117" s="18"/>
      <c r="K117" s="18"/>
      <c r="L117" s="18"/>
      <c r="M117" s="18"/>
      <c r="N117" s="18"/>
      <c r="O117" s="18"/>
      <c r="P117" s="25"/>
      <c r="Q117" s="18"/>
      <c r="R117" s="18"/>
      <c r="S117" s="18"/>
      <c r="T117" s="18"/>
    </row>
    <row r="118" spans="1:20">
      <c r="A118" s="4">
        <v>114</v>
      </c>
      <c r="B118" s="17"/>
      <c r="C118" s="18"/>
      <c r="D118" s="18"/>
      <c r="E118" s="19"/>
      <c r="F118" s="18"/>
      <c r="G118" s="19"/>
      <c r="H118" s="19"/>
      <c r="I118" s="17">
        <f t="shared" si="3"/>
        <v>0</v>
      </c>
      <c r="J118" s="18"/>
      <c r="K118" s="18"/>
      <c r="L118" s="18"/>
      <c r="M118" s="18"/>
      <c r="N118" s="18"/>
      <c r="O118" s="18"/>
      <c r="P118" s="25"/>
      <c r="Q118" s="18"/>
      <c r="R118" s="18"/>
      <c r="S118" s="18"/>
      <c r="T118" s="18"/>
    </row>
    <row r="119" spans="1:20">
      <c r="A119" s="4">
        <v>115</v>
      </c>
      <c r="B119" s="17"/>
      <c r="C119" s="18"/>
      <c r="D119" s="18"/>
      <c r="E119" s="19"/>
      <c r="F119" s="18"/>
      <c r="G119" s="19"/>
      <c r="H119" s="19"/>
      <c r="I119" s="17">
        <f t="shared" si="3"/>
        <v>0</v>
      </c>
      <c r="J119" s="18"/>
      <c r="K119" s="18"/>
      <c r="L119" s="18"/>
      <c r="M119" s="18"/>
      <c r="N119" s="18"/>
      <c r="O119" s="18"/>
      <c r="P119" s="25"/>
      <c r="Q119" s="18"/>
      <c r="R119" s="18"/>
      <c r="S119" s="18"/>
      <c r="T119" s="18"/>
    </row>
    <row r="120" spans="1:20">
      <c r="A120" s="4">
        <v>116</v>
      </c>
      <c r="B120" s="17"/>
      <c r="C120" s="18"/>
      <c r="D120" s="18"/>
      <c r="E120" s="19"/>
      <c r="F120" s="18"/>
      <c r="G120" s="19"/>
      <c r="H120" s="19"/>
      <c r="I120" s="17">
        <f t="shared" si="3"/>
        <v>0</v>
      </c>
      <c r="J120" s="18"/>
      <c r="K120" s="18"/>
      <c r="L120" s="18"/>
      <c r="M120" s="18"/>
      <c r="N120" s="18"/>
      <c r="O120" s="18"/>
      <c r="P120" s="25"/>
      <c r="Q120" s="18"/>
      <c r="R120" s="18"/>
      <c r="S120" s="18"/>
      <c r="T120" s="18"/>
    </row>
    <row r="121" spans="1:20">
      <c r="A121" s="4">
        <v>117</v>
      </c>
      <c r="B121" s="17"/>
      <c r="C121" s="18"/>
      <c r="D121" s="18"/>
      <c r="E121" s="19"/>
      <c r="F121" s="18"/>
      <c r="G121" s="19"/>
      <c r="H121" s="19"/>
      <c r="I121" s="17">
        <f t="shared" si="3"/>
        <v>0</v>
      </c>
      <c r="J121" s="18"/>
      <c r="K121" s="18"/>
      <c r="L121" s="18"/>
      <c r="M121" s="18"/>
      <c r="N121" s="18"/>
      <c r="O121" s="18"/>
      <c r="P121" s="25"/>
      <c r="Q121" s="18"/>
      <c r="R121" s="18"/>
      <c r="S121" s="18"/>
      <c r="T121" s="18"/>
    </row>
    <row r="122" spans="1:20">
      <c r="A122" s="4">
        <v>118</v>
      </c>
      <c r="B122" s="17"/>
      <c r="C122" s="18"/>
      <c r="D122" s="18"/>
      <c r="E122" s="19"/>
      <c r="F122" s="18"/>
      <c r="G122" s="19"/>
      <c r="H122" s="19"/>
      <c r="I122" s="17">
        <f t="shared" si="3"/>
        <v>0</v>
      </c>
      <c r="J122" s="18"/>
      <c r="K122" s="18"/>
      <c r="L122" s="18"/>
      <c r="M122" s="18"/>
      <c r="N122" s="18"/>
      <c r="O122" s="18"/>
      <c r="P122" s="25"/>
      <c r="Q122" s="18"/>
      <c r="R122" s="18"/>
      <c r="S122" s="18"/>
      <c r="T122" s="18"/>
    </row>
    <row r="123" spans="1:20">
      <c r="A123" s="4">
        <v>119</v>
      </c>
      <c r="B123" s="17"/>
      <c r="C123" s="18"/>
      <c r="D123" s="18"/>
      <c r="E123" s="19"/>
      <c r="F123" s="18"/>
      <c r="G123" s="19"/>
      <c r="H123" s="19"/>
      <c r="I123" s="17">
        <f t="shared" si="3"/>
        <v>0</v>
      </c>
      <c r="J123" s="18"/>
      <c r="K123" s="18"/>
      <c r="L123" s="18"/>
      <c r="M123" s="18"/>
      <c r="N123" s="18"/>
      <c r="O123" s="18"/>
      <c r="P123" s="25"/>
      <c r="Q123" s="18"/>
      <c r="R123" s="18"/>
      <c r="S123" s="18"/>
      <c r="T123" s="18"/>
    </row>
    <row r="124" spans="1:20">
      <c r="A124" s="4">
        <v>120</v>
      </c>
      <c r="B124" s="17"/>
      <c r="C124" s="18"/>
      <c r="D124" s="18"/>
      <c r="E124" s="19"/>
      <c r="F124" s="18"/>
      <c r="G124" s="19"/>
      <c r="H124" s="19"/>
      <c r="I124" s="17">
        <f t="shared" si="3"/>
        <v>0</v>
      </c>
      <c r="J124" s="18"/>
      <c r="K124" s="18"/>
      <c r="L124" s="18"/>
      <c r="M124" s="18"/>
      <c r="N124" s="18"/>
      <c r="O124" s="18"/>
      <c r="P124" s="25"/>
      <c r="Q124" s="18"/>
      <c r="R124" s="18"/>
      <c r="S124" s="18"/>
      <c r="T124" s="18"/>
    </row>
    <row r="125" spans="1:20">
      <c r="A125" s="4">
        <v>121</v>
      </c>
      <c r="B125" s="17"/>
      <c r="C125" s="18"/>
      <c r="D125" s="18"/>
      <c r="E125" s="19"/>
      <c r="F125" s="18"/>
      <c r="G125" s="19"/>
      <c r="H125" s="19"/>
      <c r="I125" s="17">
        <f t="shared" si="3"/>
        <v>0</v>
      </c>
      <c r="J125" s="18"/>
      <c r="K125" s="18"/>
      <c r="L125" s="18"/>
      <c r="M125" s="18"/>
      <c r="N125" s="18"/>
      <c r="O125" s="18"/>
      <c r="P125" s="25"/>
      <c r="Q125" s="18"/>
      <c r="R125" s="18"/>
      <c r="S125" s="18"/>
      <c r="T125" s="18"/>
    </row>
    <row r="126" spans="1:20">
      <c r="A126" s="4">
        <v>122</v>
      </c>
      <c r="B126" s="17"/>
      <c r="C126" s="18"/>
      <c r="D126" s="18"/>
      <c r="E126" s="19"/>
      <c r="F126" s="18"/>
      <c r="G126" s="19"/>
      <c r="H126" s="19"/>
      <c r="I126" s="17">
        <f t="shared" si="3"/>
        <v>0</v>
      </c>
      <c r="J126" s="18"/>
      <c r="K126" s="18"/>
      <c r="L126" s="18"/>
      <c r="M126" s="18"/>
      <c r="N126" s="18"/>
      <c r="O126" s="18"/>
      <c r="P126" s="25"/>
      <c r="Q126" s="18"/>
      <c r="R126" s="18"/>
      <c r="S126" s="18"/>
      <c r="T126" s="18"/>
    </row>
    <row r="127" spans="1:20">
      <c r="A127" s="4">
        <v>123</v>
      </c>
      <c r="B127" s="17"/>
      <c r="C127" s="18"/>
      <c r="D127" s="18"/>
      <c r="E127" s="19"/>
      <c r="F127" s="18"/>
      <c r="G127" s="19"/>
      <c r="H127" s="19"/>
      <c r="I127" s="17">
        <f t="shared" si="3"/>
        <v>0</v>
      </c>
      <c r="J127" s="18"/>
      <c r="K127" s="18"/>
      <c r="L127" s="18"/>
      <c r="M127" s="18"/>
      <c r="N127" s="18"/>
      <c r="O127" s="18"/>
      <c r="P127" s="25"/>
      <c r="Q127" s="18"/>
      <c r="R127" s="18"/>
      <c r="S127" s="18"/>
      <c r="T127" s="18"/>
    </row>
    <row r="128" spans="1:20">
      <c r="A128" s="4">
        <v>124</v>
      </c>
      <c r="B128" s="17"/>
      <c r="C128" s="18"/>
      <c r="D128" s="18"/>
      <c r="E128" s="19"/>
      <c r="F128" s="18"/>
      <c r="G128" s="19"/>
      <c r="H128" s="19"/>
      <c r="I128" s="17">
        <f t="shared" si="3"/>
        <v>0</v>
      </c>
      <c r="J128" s="18"/>
      <c r="K128" s="18"/>
      <c r="L128" s="18"/>
      <c r="M128" s="18"/>
      <c r="N128" s="18"/>
      <c r="O128" s="18"/>
      <c r="P128" s="25"/>
      <c r="Q128" s="18"/>
      <c r="R128" s="18"/>
      <c r="S128" s="18"/>
      <c r="T128" s="18"/>
    </row>
    <row r="129" spans="1:20">
      <c r="A129" s="4">
        <v>125</v>
      </c>
      <c r="B129" s="17"/>
      <c r="C129" s="18"/>
      <c r="D129" s="18"/>
      <c r="E129" s="19"/>
      <c r="F129" s="18"/>
      <c r="G129" s="19"/>
      <c r="H129" s="19"/>
      <c r="I129" s="17">
        <f t="shared" si="3"/>
        <v>0</v>
      </c>
      <c r="J129" s="18"/>
      <c r="K129" s="18"/>
      <c r="L129" s="18"/>
      <c r="M129" s="18"/>
      <c r="N129" s="18"/>
      <c r="O129" s="18"/>
      <c r="P129" s="25"/>
      <c r="Q129" s="18"/>
      <c r="R129" s="18"/>
      <c r="S129" s="18"/>
      <c r="T129" s="18"/>
    </row>
    <row r="130" spans="1:20">
      <c r="A130" s="4">
        <v>126</v>
      </c>
      <c r="B130" s="17"/>
      <c r="C130" s="18"/>
      <c r="D130" s="18"/>
      <c r="E130" s="19"/>
      <c r="F130" s="18"/>
      <c r="G130" s="19"/>
      <c r="H130" s="19"/>
      <c r="I130" s="17">
        <f t="shared" si="3"/>
        <v>0</v>
      </c>
      <c r="J130" s="18"/>
      <c r="K130" s="18"/>
      <c r="L130" s="18"/>
      <c r="M130" s="18"/>
      <c r="N130" s="18"/>
      <c r="O130" s="18"/>
      <c r="P130" s="25"/>
      <c r="Q130" s="18"/>
      <c r="R130" s="18"/>
      <c r="S130" s="18"/>
      <c r="T130" s="18"/>
    </row>
    <row r="131" spans="1:20">
      <c r="A131" s="4">
        <v>127</v>
      </c>
      <c r="B131" s="17"/>
      <c r="C131" s="18"/>
      <c r="D131" s="18"/>
      <c r="E131" s="19"/>
      <c r="F131" s="18"/>
      <c r="G131" s="19"/>
      <c r="H131" s="19"/>
      <c r="I131" s="17">
        <f t="shared" si="3"/>
        <v>0</v>
      </c>
      <c r="J131" s="18"/>
      <c r="K131" s="18"/>
      <c r="L131" s="18"/>
      <c r="M131" s="18"/>
      <c r="N131" s="18"/>
      <c r="O131" s="18"/>
      <c r="P131" s="25"/>
      <c r="Q131" s="18"/>
      <c r="R131" s="18"/>
      <c r="S131" s="18"/>
      <c r="T131" s="18"/>
    </row>
    <row r="132" spans="1:20">
      <c r="A132" s="4">
        <v>128</v>
      </c>
      <c r="B132" s="17"/>
      <c r="C132" s="18"/>
      <c r="D132" s="18"/>
      <c r="E132" s="19"/>
      <c r="F132" s="18"/>
      <c r="G132" s="19"/>
      <c r="H132" s="19"/>
      <c r="I132" s="17">
        <f t="shared" si="3"/>
        <v>0</v>
      </c>
      <c r="J132" s="18"/>
      <c r="K132" s="18"/>
      <c r="L132" s="18"/>
      <c r="M132" s="18"/>
      <c r="N132" s="18"/>
      <c r="O132" s="18"/>
      <c r="P132" s="25"/>
      <c r="Q132" s="18"/>
      <c r="R132" s="18"/>
      <c r="S132" s="18"/>
      <c r="T132" s="18"/>
    </row>
    <row r="133" spans="1:20">
      <c r="A133" s="4">
        <v>129</v>
      </c>
      <c r="B133" s="17"/>
      <c r="C133" s="18"/>
      <c r="D133" s="18"/>
      <c r="E133" s="19"/>
      <c r="F133" s="18"/>
      <c r="G133" s="19"/>
      <c r="H133" s="19"/>
      <c r="I133" s="17">
        <f t="shared" si="3"/>
        <v>0</v>
      </c>
      <c r="J133" s="18"/>
      <c r="K133" s="18"/>
      <c r="L133" s="18"/>
      <c r="M133" s="18"/>
      <c r="N133" s="18"/>
      <c r="O133" s="18"/>
      <c r="P133" s="25"/>
      <c r="Q133" s="18"/>
      <c r="R133" s="18"/>
      <c r="S133" s="18"/>
      <c r="T133" s="18"/>
    </row>
    <row r="134" spans="1:20">
      <c r="A134" s="4">
        <v>130</v>
      </c>
      <c r="B134" s="17"/>
      <c r="C134" s="18"/>
      <c r="D134" s="18"/>
      <c r="E134" s="19"/>
      <c r="F134" s="18"/>
      <c r="G134" s="19"/>
      <c r="H134" s="19"/>
      <c r="I134" s="17">
        <f t="shared" si="3"/>
        <v>0</v>
      </c>
      <c r="J134" s="18"/>
      <c r="K134" s="18"/>
      <c r="L134" s="18"/>
      <c r="M134" s="18"/>
      <c r="N134" s="18"/>
      <c r="O134" s="18"/>
      <c r="P134" s="25"/>
      <c r="Q134" s="18"/>
      <c r="R134" s="18"/>
      <c r="S134" s="18"/>
      <c r="T134" s="18"/>
    </row>
    <row r="135" spans="1:20">
      <c r="A135" s="4">
        <v>131</v>
      </c>
      <c r="B135" s="17"/>
      <c r="C135" s="18"/>
      <c r="D135" s="18"/>
      <c r="E135" s="19"/>
      <c r="F135" s="18"/>
      <c r="G135" s="19"/>
      <c r="H135" s="19"/>
      <c r="I135" s="17">
        <f t="shared" si="3"/>
        <v>0</v>
      </c>
      <c r="J135" s="18"/>
      <c r="K135" s="18"/>
      <c r="L135" s="18"/>
      <c r="M135" s="18"/>
      <c r="N135" s="18"/>
      <c r="O135" s="18"/>
      <c r="P135" s="25"/>
      <c r="Q135" s="18"/>
      <c r="R135" s="18"/>
      <c r="S135" s="18"/>
      <c r="T135" s="18"/>
    </row>
    <row r="136" spans="1:20">
      <c r="A136" s="4">
        <v>132</v>
      </c>
      <c r="B136" s="17"/>
      <c r="C136" s="18"/>
      <c r="D136" s="18"/>
      <c r="E136" s="19"/>
      <c r="F136" s="18"/>
      <c r="G136" s="19"/>
      <c r="H136" s="19"/>
      <c r="I136" s="17">
        <f t="shared" si="3"/>
        <v>0</v>
      </c>
      <c r="J136" s="18"/>
      <c r="K136" s="18"/>
      <c r="L136" s="18"/>
      <c r="M136" s="18"/>
      <c r="N136" s="18"/>
      <c r="O136" s="18"/>
      <c r="P136" s="25"/>
      <c r="Q136" s="18"/>
      <c r="R136" s="18"/>
      <c r="S136" s="18"/>
      <c r="T136" s="18"/>
    </row>
    <row r="137" spans="1:20">
      <c r="A137" s="4">
        <v>133</v>
      </c>
      <c r="B137" s="17"/>
      <c r="C137" s="18"/>
      <c r="D137" s="18"/>
      <c r="E137" s="19"/>
      <c r="F137" s="18"/>
      <c r="G137" s="19"/>
      <c r="H137" s="19"/>
      <c r="I137" s="17">
        <f t="shared" si="3"/>
        <v>0</v>
      </c>
      <c r="J137" s="18"/>
      <c r="K137" s="18"/>
      <c r="L137" s="18"/>
      <c r="M137" s="18"/>
      <c r="N137" s="18"/>
      <c r="O137" s="18"/>
      <c r="P137" s="25"/>
      <c r="Q137" s="18"/>
      <c r="R137" s="18"/>
      <c r="S137" s="18"/>
      <c r="T137" s="18"/>
    </row>
    <row r="138" spans="1:20">
      <c r="A138" s="4">
        <v>134</v>
      </c>
      <c r="B138" s="17"/>
      <c r="C138" s="18"/>
      <c r="D138" s="18"/>
      <c r="E138" s="19"/>
      <c r="F138" s="18"/>
      <c r="G138" s="19"/>
      <c r="H138" s="19"/>
      <c r="I138" s="17">
        <f t="shared" si="3"/>
        <v>0</v>
      </c>
      <c r="J138" s="18"/>
      <c r="K138" s="18"/>
      <c r="L138" s="18"/>
      <c r="M138" s="18"/>
      <c r="N138" s="18"/>
      <c r="O138" s="18"/>
      <c r="P138" s="25"/>
      <c r="Q138" s="18"/>
      <c r="R138" s="18"/>
      <c r="S138" s="18"/>
      <c r="T138" s="18"/>
    </row>
    <row r="139" spans="1:20">
      <c r="A139" s="4">
        <v>135</v>
      </c>
      <c r="B139" s="17"/>
      <c r="C139" s="18"/>
      <c r="D139" s="18"/>
      <c r="E139" s="19"/>
      <c r="F139" s="18"/>
      <c r="G139" s="19"/>
      <c r="H139" s="19"/>
      <c r="I139" s="17">
        <f t="shared" si="3"/>
        <v>0</v>
      </c>
      <c r="J139" s="18"/>
      <c r="K139" s="18"/>
      <c r="L139" s="18"/>
      <c r="M139" s="18"/>
      <c r="N139" s="18"/>
      <c r="O139" s="18"/>
      <c r="P139" s="25"/>
      <c r="Q139" s="18"/>
      <c r="R139" s="18"/>
      <c r="S139" s="18"/>
      <c r="T139" s="18"/>
    </row>
    <row r="140" spans="1:20">
      <c r="A140" s="4">
        <v>136</v>
      </c>
      <c r="B140" s="17"/>
      <c r="C140" s="18"/>
      <c r="D140" s="18"/>
      <c r="E140" s="19"/>
      <c r="F140" s="18"/>
      <c r="G140" s="19"/>
      <c r="H140" s="19"/>
      <c r="I140" s="17">
        <f t="shared" si="3"/>
        <v>0</v>
      </c>
      <c r="J140" s="18"/>
      <c r="K140" s="18"/>
      <c r="L140" s="18"/>
      <c r="M140" s="18"/>
      <c r="N140" s="18"/>
      <c r="O140" s="18"/>
      <c r="P140" s="25"/>
      <c r="Q140" s="18"/>
      <c r="R140" s="18"/>
      <c r="S140" s="18"/>
      <c r="T140" s="18"/>
    </row>
    <row r="141" spans="1:20">
      <c r="A141" s="4">
        <v>137</v>
      </c>
      <c r="B141" s="17"/>
      <c r="C141" s="18"/>
      <c r="D141" s="18"/>
      <c r="E141" s="19"/>
      <c r="F141" s="18"/>
      <c r="G141" s="19"/>
      <c r="H141" s="19"/>
      <c r="I141" s="17">
        <f t="shared" si="3"/>
        <v>0</v>
      </c>
      <c r="J141" s="18"/>
      <c r="K141" s="18"/>
      <c r="L141" s="18"/>
      <c r="M141" s="18"/>
      <c r="N141" s="18"/>
      <c r="O141" s="18"/>
      <c r="P141" s="25"/>
      <c r="Q141" s="18"/>
      <c r="R141" s="18"/>
      <c r="S141" s="18"/>
      <c r="T141" s="18"/>
    </row>
    <row r="142" spans="1:20">
      <c r="A142" s="4">
        <v>138</v>
      </c>
      <c r="B142" s="17"/>
      <c r="C142" s="18"/>
      <c r="D142" s="18"/>
      <c r="E142" s="19"/>
      <c r="F142" s="18"/>
      <c r="G142" s="19"/>
      <c r="H142" s="19"/>
      <c r="I142" s="17">
        <f t="shared" si="3"/>
        <v>0</v>
      </c>
      <c r="J142" s="18"/>
      <c r="K142" s="18"/>
      <c r="L142" s="18"/>
      <c r="M142" s="18"/>
      <c r="N142" s="18"/>
      <c r="O142" s="18"/>
      <c r="P142" s="25"/>
      <c r="Q142" s="18"/>
      <c r="R142" s="18"/>
      <c r="S142" s="18"/>
      <c r="T142" s="18"/>
    </row>
    <row r="143" spans="1:20">
      <c r="A143" s="4">
        <v>139</v>
      </c>
      <c r="B143" s="17"/>
      <c r="C143" s="18"/>
      <c r="D143" s="18"/>
      <c r="E143" s="19"/>
      <c r="F143" s="18"/>
      <c r="G143" s="19"/>
      <c r="H143" s="19"/>
      <c r="I143" s="17">
        <f t="shared" si="3"/>
        <v>0</v>
      </c>
      <c r="J143" s="18"/>
      <c r="K143" s="18"/>
      <c r="L143" s="18"/>
      <c r="M143" s="18"/>
      <c r="N143" s="18"/>
      <c r="O143" s="18"/>
      <c r="P143" s="25"/>
      <c r="Q143" s="18"/>
      <c r="R143" s="18"/>
      <c r="S143" s="18"/>
      <c r="T143" s="18"/>
    </row>
    <row r="144" spans="1:20">
      <c r="A144" s="4">
        <v>140</v>
      </c>
      <c r="B144" s="17"/>
      <c r="C144" s="18"/>
      <c r="D144" s="18"/>
      <c r="E144" s="19"/>
      <c r="F144" s="18"/>
      <c r="G144" s="19"/>
      <c r="H144" s="19"/>
      <c r="I144" s="17">
        <f t="shared" si="3"/>
        <v>0</v>
      </c>
      <c r="J144" s="18"/>
      <c r="K144" s="18"/>
      <c r="L144" s="18"/>
      <c r="M144" s="18"/>
      <c r="N144" s="18"/>
      <c r="O144" s="18"/>
      <c r="P144" s="25"/>
      <c r="Q144" s="18"/>
      <c r="R144" s="18"/>
      <c r="S144" s="18"/>
      <c r="T144" s="18"/>
    </row>
    <row r="145" spans="1:20">
      <c r="A145" s="4">
        <v>141</v>
      </c>
      <c r="B145" s="17"/>
      <c r="C145" s="18"/>
      <c r="D145" s="18"/>
      <c r="E145" s="19"/>
      <c r="F145" s="18"/>
      <c r="G145" s="19"/>
      <c r="H145" s="19"/>
      <c r="I145" s="17">
        <f t="shared" si="3"/>
        <v>0</v>
      </c>
      <c r="J145" s="18"/>
      <c r="K145" s="18"/>
      <c r="L145" s="18"/>
      <c r="M145" s="18"/>
      <c r="N145" s="18"/>
      <c r="O145" s="18"/>
      <c r="P145" s="25"/>
      <c r="Q145" s="18"/>
      <c r="R145" s="18"/>
      <c r="S145" s="18"/>
      <c r="T145" s="18"/>
    </row>
    <row r="146" spans="1:20">
      <c r="A146" s="4">
        <v>142</v>
      </c>
      <c r="B146" s="17"/>
      <c r="C146" s="18"/>
      <c r="D146" s="18"/>
      <c r="E146" s="19"/>
      <c r="F146" s="18"/>
      <c r="G146" s="19"/>
      <c r="H146" s="19"/>
      <c r="I146" s="17">
        <f t="shared" si="3"/>
        <v>0</v>
      </c>
      <c r="J146" s="18"/>
      <c r="K146" s="18"/>
      <c r="L146" s="18"/>
      <c r="M146" s="18"/>
      <c r="N146" s="18"/>
      <c r="O146" s="18"/>
      <c r="P146" s="25"/>
      <c r="Q146" s="18"/>
      <c r="R146" s="18"/>
      <c r="S146" s="18"/>
      <c r="T146" s="18"/>
    </row>
    <row r="147" spans="1:20">
      <c r="A147" s="4">
        <v>143</v>
      </c>
      <c r="B147" s="17"/>
      <c r="C147" s="18"/>
      <c r="D147" s="18"/>
      <c r="E147" s="19"/>
      <c r="F147" s="18"/>
      <c r="G147" s="19"/>
      <c r="H147" s="19"/>
      <c r="I147" s="17">
        <f t="shared" si="3"/>
        <v>0</v>
      </c>
      <c r="J147" s="18"/>
      <c r="K147" s="18"/>
      <c r="L147" s="18"/>
      <c r="M147" s="18"/>
      <c r="N147" s="18"/>
      <c r="O147" s="18"/>
      <c r="P147" s="25"/>
      <c r="Q147" s="18"/>
      <c r="R147" s="18"/>
      <c r="S147" s="18"/>
      <c r="T147" s="18"/>
    </row>
    <row r="148" spans="1:20">
      <c r="A148" s="4">
        <v>144</v>
      </c>
      <c r="B148" s="17"/>
      <c r="C148" s="18"/>
      <c r="D148" s="18"/>
      <c r="E148" s="19"/>
      <c r="F148" s="18"/>
      <c r="G148" s="19"/>
      <c r="H148" s="19"/>
      <c r="I148" s="17">
        <f t="shared" si="3"/>
        <v>0</v>
      </c>
      <c r="J148" s="18"/>
      <c r="K148" s="18"/>
      <c r="L148" s="18"/>
      <c r="M148" s="18"/>
      <c r="N148" s="18"/>
      <c r="O148" s="18"/>
      <c r="P148" s="25"/>
      <c r="Q148" s="18"/>
      <c r="R148" s="18"/>
      <c r="S148" s="18"/>
      <c r="T148" s="18"/>
    </row>
    <row r="149" spans="1:20">
      <c r="A149" s="4">
        <v>145</v>
      </c>
      <c r="B149" s="17"/>
      <c r="C149" s="18"/>
      <c r="D149" s="18"/>
      <c r="E149" s="19"/>
      <c r="F149" s="18"/>
      <c r="G149" s="19"/>
      <c r="H149" s="19"/>
      <c r="I149" s="17">
        <f t="shared" si="3"/>
        <v>0</v>
      </c>
      <c r="J149" s="18"/>
      <c r="K149" s="18"/>
      <c r="L149" s="18"/>
      <c r="M149" s="18"/>
      <c r="N149" s="18"/>
      <c r="O149" s="18"/>
      <c r="P149" s="25"/>
      <c r="Q149" s="18"/>
      <c r="R149" s="18"/>
      <c r="S149" s="18"/>
      <c r="T149" s="18"/>
    </row>
    <row r="150" spans="1:20">
      <c r="A150" s="4">
        <v>146</v>
      </c>
      <c r="B150" s="17"/>
      <c r="C150" s="18"/>
      <c r="D150" s="18"/>
      <c r="E150" s="19"/>
      <c r="F150" s="18"/>
      <c r="G150" s="19"/>
      <c r="H150" s="19"/>
      <c r="I150" s="17">
        <f t="shared" si="3"/>
        <v>0</v>
      </c>
      <c r="J150" s="18"/>
      <c r="K150" s="18"/>
      <c r="L150" s="18"/>
      <c r="M150" s="18"/>
      <c r="N150" s="18"/>
      <c r="O150" s="18"/>
      <c r="P150" s="25"/>
      <c r="Q150" s="18"/>
      <c r="R150" s="18"/>
      <c r="S150" s="18"/>
      <c r="T150" s="18"/>
    </row>
    <row r="151" spans="1:20">
      <c r="A151" s="4">
        <v>147</v>
      </c>
      <c r="B151" s="17"/>
      <c r="C151" s="18"/>
      <c r="D151" s="18"/>
      <c r="E151" s="19"/>
      <c r="F151" s="18"/>
      <c r="G151" s="19"/>
      <c r="H151" s="19"/>
      <c r="I151" s="17">
        <f t="shared" si="3"/>
        <v>0</v>
      </c>
      <c r="J151" s="18"/>
      <c r="K151" s="18"/>
      <c r="L151" s="18"/>
      <c r="M151" s="18"/>
      <c r="N151" s="18"/>
      <c r="O151" s="18"/>
      <c r="P151" s="25"/>
      <c r="Q151" s="18"/>
      <c r="R151" s="18"/>
      <c r="S151" s="18"/>
      <c r="T151" s="18"/>
    </row>
    <row r="152" spans="1:20">
      <c r="A152" s="4">
        <v>148</v>
      </c>
      <c r="B152" s="17"/>
      <c r="C152" s="18"/>
      <c r="D152" s="18"/>
      <c r="E152" s="19"/>
      <c r="F152" s="18"/>
      <c r="G152" s="19"/>
      <c r="H152" s="19"/>
      <c r="I152" s="17">
        <f t="shared" si="3"/>
        <v>0</v>
      </c>
      <c r="J152" s="18"/>
      <c r="K152" s="18"/>
      <c r="L152" s="18"/>
      <c r="M152" s="18"/>
      <c r="N152" s="18"/>
      <c r="O152" s="18"/>
      <c r="P152" s="25"/>
      <c r="Q152" s="18"/>
      <c r="R152" s="18"/>
      <c r="S152" s="18"/>
      <c r="T152" s="18"/>
    </row>
    <row r="153" spans="1:20">
      <c r="A153" s="4">
        <v>149</v>
      </c>
      <c r="B153" s="17"/>
      <c r="C153" s="18"/>
      <c r="D153" s="18"/>
      <c r="E153" s="19"/>
      <c r="F153" s="18"/>
      <c r="G153" s="19"/>
      <c r="H153" s="19"/>
      <c r="I153" s="17">
        <f t="shared" si="3"/>
        <v>0</v>
      </c>
      <c r="J153" s="18"/>
      <c r="K153" s="18"/>
      <c r="L153" s="18"/>
      <c r="M153" s="18"/>
      <c r="N153" s="18"/>
      <c r="O153" s="18"/>
      <c r="P153" s="25"/>
      <c r="Q153" s="18"/>
      <c r="R153" s="18"/>
      <c r="S153" s="18"/>
      <c r="T153" s="18"/>
    </row>
    <row r="154" spans="1:20">
      <c r="A154" s="4">
        <v>150</v>
      </c>
      <c r="B154" s="17"/>
      <c r="C154" s="18"/>
      <c r="D154" s="18"/>
      <c r="E154" s="19"/>
      <c r="F154" s="18"/>
      <c r="G154" s="19"/>
      <c r="H154" s="19"/>
      <c r="I154" s="17">
        <f t="shared" si="3"/>
        <v>0</v>
      </c>
      <c r="J154" s="18"/>
      <c r="K154" s="18"/>
      <c r="L154" s="18"/>
      <c r="M154" s="18"/>
      <c r="N154" s="18"/>
      <c r="O154" s="18"/>
      <c r="P154" s="25"/>
      <c r="Q154" s="18"/>
      <c r="R154" s="18"/>
      <c r="S154" s="18"/>
      <c r="T154" s="18"/>
    </row>
    <row r="155" spans="1:20">
      <c r="A155" s="4">
        <v>151</v>
      </c>
      <c r="B155" s="17"/>
      <c r="C155" s="18"/>
      <c r="D155" s="18"/>
      <c r="E155" s="19"/>
      <c r="F155" s="18"/>
      <c r="G155" s="19"/>
      <c r="H155" s="19"/>
      <c r="I155" s="17">
        <f t="shared" si="3"/>
        <v>0</v>
      </c>
      <c r="J155" s="18"/>
      <c r="K155" s="18"/>
      <c r="L155" s="18"/>
      <c r="M155" s="18"/>
      <c r="N155" s="18"/>
      <c r="O155" s="18"/>
      <c r="P155" s="25"/>
      <c r="Q155" s="18"/>
      <c r="R155" s="18"/>
      <c r="S155" s="18"/>
      <c r="T155" s="18"/>
    </row>
    <row r="156" spans="1:20">
      <c r="A156" s="4">
        <v>152</v>
      </c>
      <c r="B156" s="17"/>
      <c r="C156" s="18"/>
      <c r="D156" s="18"/>
      <c r="E156" s="19"/>
      <c r="F156" s="18"/>
      <c r="G156" s="19"/>
      <c r="H156" s="19"/>
      <c r="I156" s="17">
        <f t="shared" si="3"/>
        <v>0</v>
      </c>
      <c r="J156" s="18"/>
      <c r="K156" s="18"/>
      <c r="L156" s="18"/>
      <c r="M156" s="18"/>
      <c r="N156" s="18"/>
      <c r="O156" s="18"/>
      <c r="P156" s="25"/>
      <c r="Q156" s="18"/>
      <c r="R156" s="18"/>
      <c r="S156" s="18"/>
      <c r="T156" s="18"/>
    </row>
    <row r="157" spans="1:20">
      <c r="A157" s="4">
        <v>153</v>
      </c>
      <c r="B157" s="17"/>
      <c r="C157" s="18"/>
      <c r="D157" s="18"/>
      <c r="E157" s="19"/>
      <c r="F157" s="18"/>
      <c r="G157" s="19"/>
      <c r="H157" s="19"/>
      <c r="I157" s="17">
        <f t="shared" si="3"/>
        <v>0</v>
      </c>
      <c r="J157" s="18"/>
      <c r="K157" s="18"/>
      <c r="L157" s="18"/>
      <c r="M157" s="18"/>
      <c r="N157" s="18"/>
      <c r="O157" s="18"/>
      <c r="P157" s="25"/>
      <c r="Q157" s="18"/>
      <c r="R157" s="18"/>
      <c r="S157" s="18"/>
      <c r="T157" s="18"/>
    </row>
    <row r="158" spans="1:20">
      <c r="A158" s="4">
        <v>154</v>
      </c>
      <c r="B158" s="17"/>
      <c r="C158" s="18"/>
      <c r="D158" s="18"/>
      <c r="E158" s="19"/>
      <c r="F158" s="18"/>
      <c r="G158" s="19"/>
      <c r="H158" s="19"/>
      <c r="I158" s="17">
        <f t="shared" si="3"/>
        <v>0</v>
      </c>
      <c r="J158" s="18"/>
      <c r="K158" s="18"/>
      <c r="L158" s="18"/>
      <c r="M158" s="18"/>
      <c r="N158" s="18"/>
      <c r="O158" s="18"/>
      <c r="P158" s="25"/>
      <c r="Q158" s="18"/>
      <c r="R158" s="18"/>
      <c r="S158" s="18"/>
      <c r="T158" s="18"/>
    </row>
    <row r="159" spans="1:20">
      <c r="A159" s="4">
        <v>155</v>
      </c>
      <c r="B159" s="17"/>
      <c r="C159" s="18"/>
      <c r="D159" s="18"/>
      <c r="E159" s="19"/>
      <c r="F159" s="18"/>
      <c r="G159" s="19"/>
      <c r="H159" s="19"/>
      <c r="I159" s="17">
        <f t="shared" si="3"/>
        <v>0</v>
      </c>
      <c r="J159" s="18"/>
      <c r="K159" s="18"/>
      <c r="L159" s="18"/>
      <c r="M159" s="18"/>
      <c r="N159" s="18"/>
      <c r="O159" s="18"/>
      <c r="P159" s="25"/>
      <c r="Q159" s="18"/>
      <c r="R159" s="18"/>
      <c r="S159" s="18"/>
      <c r="T159" s="18"/>
    </row>
    <row r="160" spans="1:20">
      <c r="A160" s="4">
        <v>156</v>
      </c>
      <c r="B160" s="17"/>
      <c r="C160" s="18"/>
      <c r="D160" s="18"/>
      <c r="E160" s="19"/>
      <c r="F160" s="18"/>
      <c r="G160" s="19"/>
      <c r="H160" s="19"/>
      <c r="I160" s="17">
        <f t="shared" si="3"/>
        <v>0</v>
      </c>
      <c r="J160" s="18"/>
      <c r="K160" s="18"/>
      <c r="L160" s="18"/>
      <c r="M160" s="18"/>
      <c r="N160" s="18"/>
      <c r="O160" s="18"/>
      <c r="P160" s="25"/>
      <c r="Q160" s="18"/>
      <c r="R160" s="18"/>
      <c r="S160" s="18"/>
      <c r="T160" s="18"/>
    </row>
    <row r="161" spans="1:20">
      <c r="A161" s="4">
        <v>157</v>
      </c>
      <c r="B161" s="17"/>
      <c r="C161" s="18"/>
      <c r="D161" s="18"/>
      <c r="E161" s="19"/>
      <c r="F161" s="18"/>
      <c r="G161" s="19"/>
      <c r="H161" s="19"/>
      <c r="I161" s="17">
        <f t="shared" si="3"/>
        <v>0</v>
      </c>
      <c r="J161" s="18"/>
      <c r="K161" s="18"/>
      <c r="L161" s="18"/>
      <c r="M161" s="18"/>
      <c r="N161" s="18"/>
      <c r="O161" s="18"/>
      <c r="P161" s="25"/>
      <c r="Q161" s="18"/>
      <c r="R161" s="18"/>
      <c r="S161" s="18"/>
      <c r="T161" s="18"/>
    </row>
    <row r="162" spans="1:20">
      <c r="A162" s="4">
        <v>158</v>
      </c>
      <c r="B162" s="17"/>
      <c r="C162" s="18"/>
      <c r="D162" s="18"/>
      <c r="E162" s="19"/>
      <c r="F162" s="18"/>
      <c r="G162" s="19"/>
      <c r="H162" s="19"/>
      <c r="I162" s="17">
        <f t="shared" si="3"/>
        <v>0</v>
      </c>
      <c r="J162" s="18"/>
      <c r="K162" s="18"/>
      <c r="L162" s="18"/>
      <c r="M162" s="18"/>
      <c r="N162" s="18"/>
      <c r="O162" s="18"/>
      <c r="P162" s="25"/>
      <c r="Q162" s="18"/>
      <c r="R162" s="18"/>
      <c r="S162" s="18"/>
      <c r="T162" s="18"/>
    </row>
    <row r="163" spans="1:20">
      <c r="A163" s="4">
        <v>159</v>
      </c>
      <c r="B163" s="17"/>
      <c r="C163" s="18"/>
      <c r="D163" s="18"/>
      <c r="E163" s="19"/>
      <c r="F163" s="18"/>
      <c r="G163" s="19"/>
      <c r="H163" s="19"/>
      <c r="I163" s="17">
        <f t="shared" si="3"/>
        <v>0</v>
      </c>
      <c r="J163" s="18"/>
      <c r="K163" s="18"/>
      <c r="L163" s="18"/>
      <c r="M163" s="18"/>
      <c r="N163" s="18"/>
      <c r="O163" s="18"/>
      <c r="P163" s="25"/>
      <c r="Q163" s="18"/>
      <c r="R163" s="18"/>
      <c r="S163" s="18"/>
      <c r="T163" s="18"/>
    </row>
    <row r="164" spans="1:20">
      <c r="A164" s="4">
        <v>160</v>
      </c>
      <c r="B164" s="17"/>
      <c r="C164" s="18"/>
      <c r="D164" s="18"/>
      <c r="E164" s="19"/>
      <c r="F164" s="18"/>
      <c r="G164" s="19"/>
      <c r="H164" s="19"/>
      <c r="I164" s="17">
        <f t="shared" si="3"/>
        <v>0</v>
      </c>
      <c r="J164" s="18"/>
      <c r="K164" s="18"/>
      <c r="L164" s="18"/>
      <c r="M164" s="18"/>
      <c r="N164" s="18"/>
      <c r="O164" s="18"/>
      <c r="P164" s="25"/>
      <c r="Q164" s="18"/>
      <c r="R164" s="18"/>
      <c r="S164" s="18"/>
      <c r="T164" s="18"/>
    </row>
    <row r="165" spans="1:20">
      <c r="A165" s="22" t="s">
        <v>11</v>
      </c>
      <c r="B165" s="42"/>
      <c r="C165" s="22">
        <f>COUNTIFS(C5:C164,"*")</f>
        <v>77</v>
      </c>
      <c r="D165" s="22"/>
      <c r="E165" s="13"/>
      <c r="F165" s="22"/>
      <c r="G165" s="22">
        <f>SUM(G5:G164)</f>
        <v>1531</v>
      </c>
      <c r="H165" s="22">
        <f>SUM(H5:H164)</f>
        <v>1552</v>
      </c>
      <c r="I165" s="22">
        <f>SUM(I5:I164)</f>
        <v>3083</v>
      </c>
      <c r="J165" s="22"/>
      <c r="K165" s="22"/>
      <c r="L165" s="22"/>
      <c r="M165" s="22"/>
      <c r="N165" s="22"/>
      <c r="O165" s="22"/>
      <c r="P165" s="14"/>
      <c r="Q165" s="22"/>
      <c r="R165" s="22"/>
      <c r="S165" s="22"/>
      <c r="T165" s="12"/>
    </row>
    <row r="166" spans="1:20">
      <c r="A166" s="47" t="s">
        <v>70</v>
      </c>
      <c r="B166" s="10">
        <f>COUNTIF(B$5:B$164,"Team 1")</f>
        <v>77</v>
      </c>
      <c r="C166" s="47" t="s">
        <v>29</v>
      </c>
      <c r="D166" s="10">
        <f>COUNTIF(D5:D164,"Anganwadi")</f>
        <v>77</v>
      </c>
    </row>
    <row r="167" spans="1:20">
      <c r="A167" s="47" t="s">
        <v>71</v>
      </c>
      <c r="B167" s="10">
        <f>COUNTIF(B$6:B$164,"Team 2")</f>
        <v>0</v>
      </c>
      <c r="C167" s="47" t="s">
        <v>27</v>
      </c>
      <c r="D167" s="10">
        <f>COUNTIF(D5:D164,"School")</f>
        <v>0</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94:D164 D5:D81">
      <formula1>"Anganwadi,School"</formula1>
    </dataValidation>
    <dataValidation type="list" allowBlank="1" showInputMessage="1" showErrorMessage="1" sqref="D165">
      <formula1>"School,Anganwadi Centre"</formula1>
    </dataValidation>
    <dataValidation type="list" allowBlank="1" showInputMessage="1" showErrorMessage="1" sqref="B94:B164 B5:B81">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L5"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59" t="s">
        <v>67</v>
      </c>
      <c r="B1" s="159"/>
      <c r="C1" s="159"/>
      <c r="D1" s="160"/>
      <c r="E1" s="160"/>
      <c r="F1" s="160"/>
      <c r="G1" s="160"/>
      <c r="H1" s="160"/>
      <c r="I1" s="160"/>
      <c r="J1" s="160"/>
      <c r="K1" s="160"/>
      <c r="L1" s="160"/>
      <c r="M1" s="160"/>
      <c r="N1" s="160"/>
      <c r="O1" s="160"/>
      <c r="P1" s="160"/>
      <c r="Q1" s="160"/>
      <c r="R1" s="160"/>
      <c r="S1" s="160"/>
    </row>
    <row r="2" spans="1:20">
      <c r="A2" s="163" t="s">
        <v>63</v>
      </c>
      <c r="B2" s="164"/>
      <c r="C2" s="164"/>
      <c r="D2" s="26" t="s">
        <v>765</v>
      </c>
      <c r="E2" s="23"/>
      <c r="F2" s="23"/>
      <c r="G2" s="23"/>
      <c r="H2" s="23"/>
      <c r="I2" s="23"/>
      <c r="J2" s="23"/>
      <c r="K2" s="23"/>
      <c r="L2" s="23"/>
      <c r="M2" s="23"/>
      <c r="N2" s="23"/>
      <c r="O2" s="23"/>
      <c r="P2" s="23"/>
      <c r="Q2" s="23"/>
      <c r="R2" s="23"/>
      <c r="S2" s="23"/>
    </row>
    <row r="3" spans="1:20" ht="24" customHeight="1">
      <c r="A3" s="158" t="s">
        <v>14</v>
      </c>
      <c r="B3" s="161" t="s">
        <v>69</v>
      </c>
      <c r="C3" s="157" t="s">
        <v>7</v>
      </c>
      <c r="D3" s="157" t="s">
        <v>59</v>
      </c>
      <c r="E3" s="157" t="s">
        <v>16</v>
      </c>
      <c r="F3" s="165" t="s">
        <v>17</v>
      </c>
      <c r="G3" s="157" t="s">
        <v>8</v>
      </c>
      <c r="H3" s="157"/>
      <c r="I3" s="157"/>
      <c r="J3" s="157" t="s">
        <v>35</v>
      </c>
      <c r="K3" s="161" t="s">
        <v>37</v>
      </c>
      <c r="L3" s="161" t="s">
        <v>54</v>
      </c>
      <c r="M3" s="161" t="s">
        <v>55</v>
      </c>
      <c r="N3" s="161" t="s">
        <v>38</v>
      </c>
      <c r="O3" s="161" t="s">
        <v>39</v>
      </c>
      <c r="P3" s="158" t="s">
        <v>58</v>
      </c>
      <c r="Q3" s="157" t="s">
        <v>56</v>
      </c>
      <c r="R3" s="157" t="s">
        <v>36</v>
      </c>
      <c r="S3" s="157" t="s">
        <v>57</v>
      </c>
      <c r="T3" s="157" t="s">
        <v>13</v>
      </c>
    </row>
    <row r="4" spans="1:20" ht="25.5" customHeight="1">
      <c r="A4" s="158"/>
      <c r="B4" s="166"/>
      <c r="C4" s="157"/>
      <c r="D4" s="157"/>
      <c r="E4" s="157"/>
      <c r="F4" s="165"/>
      <c r="G4" s="24" t="s">
        <v>9</v>
      </c>
      <c r="H4" s="24" t="s">
        <v>10</v>
      </c>
      <c r="I4" s="24" t="s">
        <v>11</v>
      </c>
      <c r="J4" s="157"/>
      <c r="K4" s="162"/>
      <c r="L4" s="162"/>
      <c r="M4" s="162"/>
      <c r="N4" s="162"/>
      <c r="O4" s="162"/>
      <c r="P4" s="158"/>
      <c r="Q4" s="158"/>
      <c r="R4" s="157"/>
      <c r="S4" s="157"/>
      <c r="T4" s="157"/>
    </row>
    <row r="5" spans="1:20">
      <c r="A5" s="4">
        <v>1</v>
      </c>
      <c r="B5" s="17" t="s">
        <v>70</v>
      </c>
      <c r="C5" s="52" t="s">
        <v>275</v>
      </c>
      <c r="D5" s="54" t="s">
        <v>27</v>
      </c>
      <c r="E5" s="55" t="s">
        <v>331</v>
      </c>
      <c r="F5" s="56" t="s">
        <v>102</v>
      </c>
      <c r="G5" s="56">
        <v>130</v>
      </c>
      <c r="H5" s="56">
        <v>148</v>
      </c>
      <c r="I5" s="57">
        <f t="shared" ref="I5:I12" si="0">+G5+H5</f>
        <v>278</v>
      </c>
      <c r="J5" s="55">
        <v>0</v>
      </c>
      <c r="K5" s="52" t="s">
        <v>113</v>
      </c>
      <c r="L5" s="52" t="s">
        <v>114</v>
      </c>
      <c r="M5" s="52">
        <v>9707618153</v>
      </c>
      <c r="N5" s="52" t="s">
        <v>359</v>
      </c>
      <c r="O5" s="55">
        <v>9401722780</v>
      </c>
      <c r="P5" s="61">
        <v>43678</v>
      </c>
      <c r="Q5" s="55" t="s">
        <v>116</v>
      </c>
      <c r="R5" s="58"/>
      <c r="S5" s="75" t="s">
        <v>398</v>
      </c>
      <c r="T5" s="58"/>
    </row>
    <row r="6" spans="1:20">
      <c r="A6" s="4">
        <v>2</v>
      </c>
      <c r="B6" s="17" t="s">
        <v>70</v>
      </c>
      <c r="C6" s="53" t="s">
        <v>276</v>
      </c>
      <c r="D6" s="58" t="s">
        <v>29</v>
      </c>
      <c r="E6" s="55">
        <v>27</v>
      </c>
      <c r="F6" s="58"/>
      <c r="G6" s="55">
        <v>12</v>
      </c>
      <c r="H6" s="55">
        <v>24</v>
      </c>
      <c r="I6" s="57">
        <f t="shared" si="0"/>
        <v>36</v>
      </c>
      <c r="J6" s="55">
        <v>9435079859</v>
      </c>
      <c r="K6" s="52" t="s">
        <v>108</v>
      </c>
      <c r="L6" s="52" t="s">
        <v>109</v>
      </c>
      <c r="M6" s="52">
        <v>7399796140</v>
      </c>
      <c r="N6" s="52" t="s">
        <v>128</v>
      </c>
      <c r="O6" s="55">
        <v>8822921162</v>
      </c>
      <c r="P6" s="61">
        <v>43678</v>
      </c>
      <c r="Q6" s="55" t="s">
        <v>116</v>
      </c>
      <c r="R6" s="58"/>
      <c r="S6" s="75" t="s">
        <v>398</v>
      </c>
      <c r="T6" s="58"/>
    </row>
    <row r="7" spans="1:20">
      <c r="A7" s="4">
        <v>3</v>
      </c>
      <c r="B7" s="17" t="s">
        <v>70</v>
      </c>
      <c r="C7" s="53" t="s">
        <v>76</v>
      </c>
      <c r="D7" s="54" t="s">
        <v>29</v>
      </c>
      <c r="E7" s="55">
        <v>12</v>
      </c>
      <c r="F7" s="56"/>
      <c r="G7" s="55">
        <v>15</v>
      </c>
      <c r="H7" s="55">
        <v>12</v>
      </c>
      <c r="I7" s="57">
        <f t="shared" si="0"/>
        <v>27</v>
      </c>
      <c r="J7" s="55">
        <v>9612625634</v>
      </c>
      <c r="K7" s="52" t="s">
        <v>77</v>
      </c>
      <c r="L7" s="52" t="s">
        <v>78</v>
      </c>
      <c r="M7" s="52">
        <v>9401965006</v>
      </c>
      <c r="N7" s="52" t="s">
        <v>79</v>
      </c>
      <c r="O7" s="55">
        <v>9508629147</v>
      </c>
      <c r="P7" s="61">
        <v>43678</v>
      </c>
      <c r="Q7" s="55" t="s">
        <v>116</v>
      </c>
      <c r="R7" s="58"/>
      <c r="S7" s="75" t="s">
        <v>398</v>
      </c>
      <c r="T7" s="58"/>
    </row>
    <row r="8" spans="1:20">
      <c r="A8" s="4">
        <v>4</v>
      </c>
      <c r="B8" s="17" t="s">
        <v>70</v>
      </c>
      <c r="C8" s="53" t="s">
        <v>81</v>
      </c>
      <c r="D8" s="54" t="s">
        <v>29</v>
      </c>
      <c r="E8" s="55">
        <v>13</v>
      </c>
      <c r="F8" s="56"/>
      <c r="G8" s="55">
        <v>17</v>
      </c>
      <c r="H8" s="55">
        <v>24</v>
      </c>
      <c r="I8" s="57">
        <f t="shared" si="0"/>
        <v>41</v>
      </c>
      <c r="J8" s="55">
        <v>9435260109</v>
      </c>
      <c r="K8" s="52" t="s">
        <v>77</v>
      </c>
      <c r="L8" s="52" t="s">
        <v>78</v>
      </c>
      <c r="M8" s="52">
        <v>9401965006</v>
      </c>
      <c r="N8" s="52" t="s">
        <v>82</v>
      </c>
      <c r="O8" s="55">
        <v>8254872601</v>
      </c>
      <c r="P8" s="61">
        <v>43679</v>
      </c>
      <c r="Q8" s="55" t="s">
        <v>80</v>
      </c>
      <c r="R8" s="58"/>
      <c r="S8" s="75" t="s">
        <v>398</v>
      </c>
      <c r="T8" s="58"/>
    </row>
    <row r="9" spans="1:20">
      <c r="A9" s="4">
        <v>5</v>
      </c>
      <c r="B9" s="17" t="s">
        <v>70</v>
      </c>
      <c r="C9" s="52" t="s">
        <v>277</v>
      </c>
      <c r="D9" s="54" t="s">
        <v>27</v>
      </c>
      <c r="E9" s="55" t="s">
        <v>332</v>
      </c>
      <c r="F9" s="56" t="s">
        <v>333</v>
      </c>
      <c r="G9" s="56">
        <v>35</v>
      </c>
      <c r="H9" s="56">
        <v>40</v>
      </c>
      <c r="I9" s="57">
        <f t="shared" si="0"/>
        <v>75</v>
      </c>
      <c r="J9" s="55">
        <v>0</v>
      </c>
      <c r="K9" s="52" t="s">
        <v>213</v>
      </c>
      <c r="L9" s="52" t="s">
        <v>360</v>
      </c>
      <c r="M9" s="52"/>
      <c r="N9" s="52" t="s">
        <v>215</v>
      </c>
      <c r="O9" s="55">
        <v>8472987391</v>
      </c>
      <c r="P9" s="61">
        <v>43679</v>
      </c>
      <c r="Q9" s="55" t="s">
        <v>80</v>
      </c>
      <c r="R9" s="58"/>
      <c r="S9" s="75" t="s">
        <v>398</v>
      </c>
      <c r="T9" s="58"/>
    </row>
    <row r="10" spans="1:20" ht="33">
      <c r="A10" s="4">
        <v>6</v>
      </c>
      <c r="B10" s="17" t="s">
        <v>70</v>
      </c>
      <c r="C10" s="53" t="s">
        <v>195</v>
      </c>
      <c r="D10" s="58" t="s">
        <v>29</v>
      </c>
      <c r="E10" s="55">
        <v>277</v>
      </c>
      <c r="F10" s="58"/>
      <c r="G10" s="55">
        <v>23</v>
      </c>
      <c r="H10" s="55">
        <v>14</v>
      </c>
      <c r="I10" s="57">
        <f t="shared" si="0"/>
        <v>37</v>
      </c>
      <c r="J10" s="55">
        <v>9401744790</v>
      </c>
      <c r="K10" s="52" t="s">
        <v>196</v>
      </c>
      <c r="L10" s="53" t="s">
        <v>361</v>
      </c>
      <c r="M10" s="55">
        <v>9435179202</v>
      </c>
      <c r="N10" s="53" t="s">
        <v>198</v>
      </c>
      <c r="O10" s="55">
        <v>9435344791</v>
      </c>
      <c r="P10" s="61">
        <v>43679</v>
      </c>
      <c r="Q10" s="55" t="s">
        <v>80</v>
      </c>
      <c r="R10" s="58"/>
      <c r="S10" s="75" t="s">
        <v>398</v>
      </c>
      <c r="T10" s="58"/>
    </row>
    <row r="11" spans="1:20" ht="33">
      <c r="A11" s="4">
        <v>7</v>
      </c>
      <c r="B11" s="17" t="s">
        <v>70</v>
      </c>
      <c r="C11" s="53" t="s">
        <v>83</v>
      </c>
      <c r="D11" s="54" t="s">
        <v>29</v>
      </c>
      <c r="E11" s="55">
        <v>15</v>
      </c>
      <c r="F11" s="56"/>
      <c r="G11" s="55">
        <v>14</v>
      </c>
      <c r="H11" s="55">
        <v>20</v>
      </c>
      <c r="I11" s="57">
        <f t="shared" si="0"/>
        <v>34</v>
      </c>
      <c r="J11" s="55">
        <v>9401252491</v>
      </c>
      <c r="K11" s="52" t="s">
        <v>84</v>
      </c>
      <c r="L11" s="52" t="s">
        <v>362</v>
      </c>
      <c r="M11" s="52">
        <v>9864483090</v>
      </c>
      <c r="N11" s="52" t="s">
        <v>86</v>
      </c>
      <c r="O11" s="55" t="s">
        <v>87</v>
      </c>
      <c r="P11" s="61">
        <v>43679</v>
      </c>
      <c r="Q11" s="55" t="s">
        <v>80</v>
      </c>
      <c r="R11" s="58"/>
      <c r="S11" s="75" t="s">
        <v>398</v>
      </c>
      <c r="T11" s="58"/>
    </row>
    <row r="12" spans="1:20">
      <c r="A12" s="4">
        <v>8</v>
      </c>
      <c r="B12" s="17" t="s">
        <v>70</v>
      </c>
      <c r="C12" s="53" t="s">
        <v>88</v>
      </c>
      <c r="D12" s="54" t="s">
        <v>29</v>
      </c>
      <c r="E12" s="55">
        <v>14</v>
      </c>
      <c r="F12" s="56"/>
      <c r="G12" s="55">
        <v>20</v>
      </c>
      <c r="H12" s="55">
        <v>14</v>
      </c>
      <c r="I12" s="57">
        <f t="shared" si="0"/>
        <v>34</v>
      </c>
      <c r="J12" s="55">
        <v>9707369481</v>
      </c>
      <c r="K12" s="52" t="s">
        <v>89</v>
      </c>
      <c r="L12" s="52" t="s">
        <v>363</v>
      </c>
      <c r="M12" s="52">
        <v>9707108132</v>
      </c>
      <c r="N12" s="52" t="s">
        <v>91</v>
      </c>
      <c r="O12" s="55">
        <v>9854127433</v>
      </c>
      <c r="P12" s="61">
        <v>43680</v>
      </c>
      <c r="Q12" s="55" t="s">
        <v>96</v>
      </c>
      <c r="R12" s="58"/>
      <c r="S12" s="75" t="s">
        <v>398</v>
      </c>
      <c r="T12" s="58"/>
    </row>
    <row r="13" spans="1:20" ht="33">
      <c r="A13" s="4">
        <v>9</v>
      </c>
      <c r="B13" s="17" t="s">
        <v>70</v>
      </c>
      <c r="C13" s="53" t="s">
        <v>278</v>
      </c>
      <c r="D13" s="58" t="s">
        <v>29</v>
      </c>
      <c r="E13" s="55">
        <v>222</v>
      </c>
      <c r="F13" s="58"/>
      <c r="G13" s="55">
        <v>17</v>
      </c>
      <c r="H13" s="55">
        <v>10</v>
      </c>
      <c r="I13" s="57">
        <v>7</v>
      </c>
      <c r="J13" s="55">
        <v>9401744790</v>
      </c>
      <c r="K13" s="52" t="s">
        <v>196</v>
      </c>
      <c r="L13" s="53" t="s">
        <v>361</v>
      </c>
      <c r="M13" s="55">
        <v>9435179202</v>
      </c>
      <c r="N13" s="53" t="s">
        <v>198</v>
      </c>
      <c r="O13" s="55">
        <v>9435344791</v>
      </c>
      <c r="P13" s="61">
        <v>43680</v>
      </c>
      <c r="Q13" s="55" t="s">
        <v>96</v>
      </c>
      <c r="R13" s="62"/>
      <c r="S13" s="75" t="s">
        <v>398</v>
      </c>
      <c r="T13" s="62"/>
    </row>
    <row r="14" spans="1:20">
      <c r="A14" s="4">
        <v>10</v>
      </c>
      <c r="B14" s="17" t="s">
        <v>70</v>
      </c>
      <c r="C14" s="52" t="s">
        <v>279</v>
      </c>
      <c r="D14" s="54" t="s">
        <v>27</v>
      </c>
      <c r="E14" s="55" t="s">
        <v>334</v>
      </c>
      <c r="F14" s="56" t="s">
        <v>333</v>
      </c>
      <c r="G14" s="56">
        <v>180</v>
      </c>
      <c r="H14" s="56">
        <v>193</v>
      </c>
      <c r="I14" s="57">
        <f t="shared" ref="I14:I43" si="1">+G14+H14</f>
        <v>373</v>
      </c>
      <c r="J14" s="55">
        <v>0</v>
      </c>
      <c r="K14" s="52" t="s">
        <v>113</v>
      </c>
      <c r="L14" s="52" t="s">
        <v>114</v>
      </c>
      <c r="M14" s="52">
        <v>9707618153</v>
      </c>
      <c r="N14" s="52" t="s">
        <v>364</v>
      </c>
      <c r="O14" s="55">
        <v>9707083693</v>
      </c>
      <c r="P14" s="61">
        <v>43680</v>
      </c>
      <c r="Q14" s="55" t="s">
        <v>96</v>
      </c>
      <c r="R14" s="58"/>
      <c r="S14" s="75" t="s">
        <v>398</v>
      </c>
      <c r="T14" s="58"/>
    </row>
    <row r="15" spans="1:20">
      <c r="A15" s="4">
        <v>11</v>
      </c>
      <c r="B15" s="17" t="s">
        <v>70</v>
      </c>
      <c r="C15" s="53" t="s">
        <v>231</v>
      </c>
      <c r="D15" s="54" t="s">
        <v>29</v>
      </c>
      <c r="E15" s="55">
        <v>18</v>
      </c>
      <c r="F15" s="56"/>
      <c r="G15" s="55">
        <v>20</v>
      </c>
      <c r="H15" s="55">
        <v>28</v>
      </c>
      <c r="I15" s="57">
        <f t="shared" si="1"/>
        <v>48</v>
      </c>
      <c r="J15" s="55">
        <v>9508829601</v>
      </c>
      <c r="K15" s="52" t="s">
        <v>232</v>
      </c>
      <c r="L15" s="52" t="s">
        <v>365</v>
      </c>
      <c r="M15" s="52">
        <v>8761937908</v>
      </c>
      <c r="N15" s="52" t="s">
        <v>100</v>
      </c>
      <c r="O15" s="55">
        <v>7896287708</v>
      </c>
      <c r="P15" s="61">
        <v>43682</v>
      </c>
      <c r="Q15" s="55" t="s">
        <v>101</v>
      </c>
      <c r="R15" s="58"/>
      <c r="S15" s="75" t="s">
        <v>398</v>
      </c>
      <c r="T15" s="58"/>
    </row>
    <row r="16" spans="1:20">
      <c r="A16" s="4">
        <v>12</v>
      </c>
      <c r="B16" s="17" t="s">
        <v>70</v>
      </c>
      <c r="C16" s="52" t="s">
        <v>280</v>
      </c>
      <c r="D16" s="54" t="s">
        <v>27</v>
      </c>
      <c r="E16" s="55" t="s">
        <v>335</v>
      </c>
      <c r="F16" s="56" t="s">
        <v>333</v>
      </c>
      <c r="G16" s="56">
        <v>24</v>
      </c>
      <c r="H16" s="56">
        <v>30</v>
      </c>
      <c r="I16" s="57">
        <f t="shared" si="1"/>
        <v>54</v>
      </c>
      <c r="J16" s="55">
        <v>9613658708</v>
      </c>
      <c r="K16" s="52" t="s">
        <v>366</v>
      </c>
      <c r="L16" s="52" t="s">
        <v>367</v>
      </c>
      <c r="M16" s="52">
        <v>9613719985</v>
      </c>
      <c r="N16" s="52" t="s">
        <v>368</v>
      </c>
      <c r="O16" s="55">
        <v>9435286770</v>
      </c>
      <c r="P16" s="61">
        <v>43682</v>
      </c>
      <c r="Q16" s="55" t="s">
        <v>101</v>
      </c>
      <c r="R16" s="58"/>
      <c r="S16" s="75" t="s">
        <v>398</v>
      </c>
      <c r="T16" s="58"/>
    </row>
    <row r="17" spans="1:20" ht="33">
      <c r="A17" s="4">
        <v>13</v>
      </c>
      <c r="B17" s="17" t="s">
        <v>70</v>
      </c>
      <c r="C17" s="53" t="s">
        <v>281</v>
      </c>
      <c r="D17" s="58" t="s">
        <v>29</v>
      </c>
      <c r="E17" s="55">
        <v>437</v>
      </c>
      <c r="F17" s="58"/>
      <c r="G17" s="55">
        <v>10</v>
      </c>
      <c r="H17" s="55">
        <v>15</v>
      </c>
      <c r="I17" s="57">
        <f t="shared" si="1"/>
        <v>25</v>
      </c>
      <c r="J17" s="55">
        <v>9401744790</v>
      </c>
      <c r="K17" s="52" t="s">
        <v>196</v>
      </c>
      <c r="L17" s="53" t="s">
        <v>361</v>
      </c>
      <c r="M17" s="55">
        <v>9435179202</v>
      </c>
      <c r="N17" s="53" t="s">
        <v>198</v>
      </c>
      <c r="O17" s="55">
        <v>9435344791</v>
      </c>
      <c r="P17" s="61">
        <v>43682</v>
      </c>
      <c r="Q17" s="55" t="s">
        <v>101</v>
      </c>
      <c r="R17" s="58"/>
      <c r="S17" s="75" t="s">
        <v>398</v>
      </c>
      <c r="T17" s="58"/>
    </row>
    <row r="18" spans="1:20">
      <c r="A18" s="4">
        <v>14</v>
      </c>
      <c r="B18" s="17" t="s">
        <v>70</v>
      </c>
      <c r="C18" s="53" t="s">
        <v>282</v>
      </c>
      <c r="D18" s="54" t="s">
        <v>29</v>
      </c>
      <c r="E18" s="55">
        <v>19</v>
      </c>
      <c r="F18" s="56"/>
      <c r="G18" s="55">
        <v>16</v>
      </c>
      <c r="H18" s="55">
        <v>20</v>
      </c>
      <c r="I18" s="57">
        <f t="shared" si="1"/>
        <v>36</v>
      </c>
      <c r="J18" s="55">
        <v>9435232770</v>
      </c>
      <c r="K18" s="52" t="s">
        <v>113</v>
      </c>
      <c r="L18" s="52" t="s">
        <v>114</v>
      </c>
      <c r="M18" s="52">
        <v>9707618153</v>
      </c>
      <c r="N18" s="52" t="s">
        <v>364</v>
      </c>
      <c r="O18" s="55">
        <v>9707083693</v>
      </c>
      <c r="P18" s="61">
        <v>43682</v>
      </c>
      <c r="Q18" s="55" t="s">
        <v>101</v>
      </c>
      <c r="R18" s="58"/>
      <c r="S18" s="75" t="s">
        <v>398</v>
      </c>
      <c r="T18" s="58"/>
    </row>
    <row r="19" spans="1:20">
      <c r="A19" s="4">
        <v>15</v>
      </c>
      <c r="B19" s="17" t="s">
        <v>70</v>
      </c>
      <c r="C19" s="53" t="s">
        <v>283</v>
      </c>
      <c r="D19" s="54" t="s">
        <v>29</v>
      </c>
      <c r="E19" s="55">
        <v>20</v>
      </c>
      <c r="F19" s="56"/>
      <c r="G19" s="55">
        <v>18</v>
      </c>
      <c r="H19" s="55">
        <v>10</v>
      </c>
      <c r="I19" s="57">
        <f t="shared" si="1"/>
        <v>28</v>
      </c>
      <c r="J19" s="55">
        <v>9864866547</v>
      </c>
      <c r="K19" s="52" t="s">
        <v>113</v>
      </c>
      <c r="L19" s="52" t="s">
        <v>114</v>
      </c>
      <c r="M19" s="52">
        <v>9707618153</v>
      </c>
      <c r="N19" s="52" t="s">
        <v>364</v>
      </c>
      <c r="O19" s="55">
        <v>9707083693</v>
      </c>
      <c r="P19" s="61">
        <v>43683</v>
      </c>
      <c r="Q19" s="55" t="s">
        <v>155</v>
      </c>
      <c r="R19" s="58"/>
      <c r="S19" s="75" t="s">
        <v>398</v>
      </c>
      <c r="T19" s="58"/>
    </row>
    <row r="20" spans="1:20">
      <c r="A20" s="4">
        <v>16</v>
      </c>
      <c r="B20" s="17" t="s">
        <v>70</v>
      </c>
      <c r="C20" s="53" t="s">
        <v>111</v>
      </c>
      <c r="D20" s="54" t="s">
        <v>29</v>
      </c>
      <c r="E20" s="55">
        <v>21</v>
      </c>
      <c r="F20" s="56"/>
      <c r="G20" s="55">
        <v>28</v>
      </c>
      <c r="H20" s="55">
        <v>18</v>
      </c>
      <c r="I20" s="57">
        <f t="shared" si="1"/>
        <v>46</v>
      </c>
      <c r="J20" s="55">
        <v>9401543552</v>
      </c>
      <c r="K20" s="52" t="s">
        <v>77</v>
      </c>
      <c r="L20" s="52" t="s">
        <v>78</v>
      </c>
      <c r="M20" s="52">
        <v>9401965006</v>
      </c>
      <c r="N20" s="52" t="s">
        <v>79</v>
      </c>
      <c r="O20" s="55">
        <v>9508629147</v>
      </c>
      <c r="P20" s="61">
        <v>43683</v>
      </c>
      <c r="Q20" s="55" t="s">
        <v>155</v>
      </c>
      <c r="R20" s="58"/>
      <c r="S20" s="75" t="s">
        <v>398</v>
      </c>
      <c r="T20" s="58"/>
    </row>
    <row r="21" spans="1:20">
      <c r="A21" s="4">
        <v>17</v>
      </c>
      <c r="B21" s="17" t="s">
        <v>70</v>
      </c>
      <c r="C21" s="52" t="s">
        <v>284</v>
      </c>
      <c r="D21" s="54" t="s">
        <v>27</v>
      </c>
      <c r="E21" s="55" t="s">
        <v>336</v>
      </c>
      <c r="F21" s="56" t="s">
        <v>333</v>
      </c>
      <c r="G21" s="56">
        <v>25</v>
      </c>
      <c r="H21" s="56">
        <v>33</v>
      </c>
      <c r="I21" s="57">
        <f t="shared" si="1"/>
        <v>58</v>
      </c>
      <c r="J21" s="55">
        <v>0</v>
      </c>
      <c r="K21" s="52" t="s">
        <v>118</v>
      </c>
      <c r="L21" s="52" t="s">
        <v>119</v>
      </c>
      <c r="M21" s="52">
        <v>8822197268</v>
      </c>
      <c r="N21" s="52" t="s">
        <v>369</v>
      </c>
      <c r="O21" s="55">
        <v>9401424332</v>
      </c>
      <c r="P21" s="61">
        <v>43683</v>
      </c>
      <c r="Q21" s="55" t="s">
        <v>155</v>
      </c>
      <c r="R21" s="58"/>
      <c r="S21" s="75" t="s">
        <v>398</v>
      </c>
      <c r="T21" s="58"/>
    </row>
    <row r="22" spans="1:20">
      <c r="A22" s="4">
        <v>18</v>
      </c>
      <c r="B22" s="17" t="s">
        <v>70</v>
      </c>
      <c r="C22" s="53" t="s">
        <v>112</v>
      </c>
      <c r="D22" s="54" t="s">
        <v>29</v>
      </c>
      <c r="E22" s="55">
        <v>22</v>
      </c>
      <c r="F22" s="56"/>
      <c r="G22" s="55">
        <v>13</v>
      </c>
      <c r="H22" s="55">
        <v>10</v>
      </c>
      <c r="I22" s="57">
        <f t="shared" si="1"/>
        <v>23</v>
      </c>
      <c r="J22" s="55">
        <v>9401437719</v>
      </c>
      <c r="K22" s="52" t="s">
        <v>113</v>
      </c>
      <c r="L22" s="52" t="s">
        <v>114</v>
      </c>
      <c r="M22" s="52">
        <v>9707618153</v>
      </c>
      <c r="N22" s="52" t="s">
        <v>115</v>
      </c>
      <c r="O22" s="55">
        <v>8254026338</v>
      </c>
      <c r="P22" s="61">
        <v>43684</v>
      </c>
      <c r="Q22" s="55" t="s">
        <v>168</v>
      </c>
      <c r="R22" s="58"/>
      <c r="S22" s="75" t="s">
        <v>398</v>
      </c>
      <c r="T22" s="58"/>
    </row>
    <row r="23" spans="1:20">
      <c r="A23" s="4">
        <v>19</v>
      </c>
      <c r="B23" s="17" t="s">
        <v>70</v>
      </c>
      <c r="C23" s="53" t="s">
        <v>262</v>
      </c>
      <c r="D23" s="54" t="s">
        <v>29</v>
      </c>
      <c r="E23" s="59">
        <v>23</v>
      </c>
      <c r="F23" s="56"/>
      <c r="G23" s="55">
        <v>15</v>
      </c>
      <c r="H23" s="55">
        <v>13</v>
      </c>
      <c r="I23" s="57">
        <f t="shared" si="1"/>
        <v>28</v>
      </c>
      <c r="J23" s="55">
        <v>9401066226</v>
      </c>
      <c r="K23" s="52" t="s">
        <v>196</v>
      </c>
      <c r="L23" s="52" t="s">
        <v>197</v>
      </c>
      <c r="M23" s="52">
        <v>9435179202</v>
      </c>
      <c r="N23" s="53" t="s">
        <v>200</v>
      </c>
      <c r="O23" s="55">
        <v>9401166713</v>
      </c>
      <c r="P23" s="61">
        <v>43684</v>
      </c>
      <c r="Q23" s="55" t="s">
        <v>168</v>
      </c>
      <c r="R23" s="58"/>
      <c r="S23" s="75" t="s">
        <v>398</v>
      </c>
      <c r="T23" s="58"/>
    </row>
    <row r="24" spans="1:20">
      <c r="A24" s="4">
        <v>20</v>
      </c>
      <c r="B24" s="17" t="s">
        <v>70</v>
      </c>
      <c r="C24" s="53" t="s">
        <v>263</v>
      </c>
      <c r="D24" s="54" t="s">
        <v>29</v>
      </c>
      <c r="E24" s="55">
        <v>24</v>
      </c>
      <c r="F24" s="56"/>
      <c r="G24" s="55">
        <v>14</v>
      </c>
      <c r="H24" s="55">
        <v>14</v>
      </c>
      <c r="I24" s="57">
        <f t="shared" si="1"/>
        <v>28</v>
      </c>
      <c r="J24" s="55">
        <v>9401325235</v>
      </c>
      <c r="K24" s="52" t="s">
        <v>196</v>
      </c>
      <c r="L24" s="52" t="s">
        <v>197</v>
      </c>
      <c r="M24" s="52">
        <v>9435179202</v>
      </c>
      <c r="N24" s="53" t="s">
        <v>120</v>
      </c>
      <c r="O24" s="55">
        <v>9401153345</v>
      </c>
      <c r="P24" s="61">
        <v>43684</v>
      </c>
      <c r="Q24" s="55" t="s">
        <v>168</v>
      </c>
      <c r="R24" s="58"/>
      <c r="S24" s="75" t="s">
        <v>398</v>
      </c>
      <c r="T24" s="58"/>
    </row>
    <row r="25" spans="1:20">
      <c r="A25" s="4">
        <v>21</v>
      </c>
      <c r="B25" s="17" t="s">
        <v>70</v>
      </c>
      <c r="C25" s="52" t="s">
        <v>285</v>
      </c>
      <c r="D25" s="54" t="s">
        <v>27</v>
      </c>
      <c r="E25" s="55" t="s">
        <v>337</v>
      </c>
      <c r="F25" s="56" t="s">
        <v>333</v>
      </c>
      <c r="G25" s="56">
        <v>35</v>
      </c>
      <c r="H25" s="56">
        <v>40</v>
      </c>
      <c r="I25" s="57">
        <f t="shared" si="1"/>
        <v>75</v>
      </c>
      <c r="J25" s="55">
        <v>0</v>
      </c>
      <c r="K25" s="52" t="s">
        <v>366</v>
      </c>
      <c r="L25" s="52" t="s">
        <v>367</v>
      </c>
      <c r="M25" s="52">
        <v>9613719985</v>
      </c>
      <c r="N25" s="52" t="s">
        <v>370</v>
      </c>
      <c r="O25" s="55">
        <v>8399021152</v>
      </c>
      <c r="P25" s="61">
        <v>43684</v>
      </c>
      <c r="Q25" s="55" t="s">
        <v>168</v>
      </c>
      <c r="R25" s="58"/>
      <c r="S25" s="75" t="s">
        <v>398</v>
      </c>
      <c r="T25" s="58"/>
    </row>
    <row r="26" spans="1:20">
      <c r="A26" s="4">
        <v>22</v>
      </c>
      <c r="B26" s="17" t="s">
        <v>70</v>
      </c>
      <c r="C26" s="53" t="s">
        <v>286</v>
      </c>
      <c r="D26" s="54" t="s">
        <v>29</v>
      </c>
      <c r="E26" s="55">
        <v>25</v>
      </c>
      <c r="F26" s="56"/>
      <c r="G26" s="55">
        <v>17</v>
      </c>
      <c r="H26" s="55">
        <v>24</v>
      </c>
      <c r="I26" s="57">
        <f t="shared" si="1"/>
        <v>41</v>
      </c>
      <c r="J26" s="55">
        <v>9401138658</v>
      </c>
      <c r="K26" s="52" t="s">
        <v>209</v>
      </c>
      <c r="L26" s="52" t="s">
        <v>210</v>
      </c>
      <c r="M26" s="52">
        <v>9613290739</v>
      </c>
      <c r="N26" s="52" t="s">
        <v>122</v>
      </c>
      <c r="O26" s="57">
        <v>9862397500</v>
      </c>
      <c r="P26" s="61">
        <v>43685</v>
      </c>
      <c r="Q26" s="55" t="s">
        <v>116</v>
      </c>
      <c r="R26" s="58"/>
      <c r="S26" s="75" t="s">
        <v>398</v>
      </c>
      <c r="T26" s="58"/>
    </row>
    <row r="27" spans="1:20">
      <c r="A27" s="4">
        <v>23</v>
      </c>
      <c r="B27" s="17" t="s">
        <v>70</v>
      </c>
      <c r="C27" s="53" t="s">
        <v>269</v>
      </c>
      <c r="D27" s="54" t="s">
        <v>29</v>
      </c>
      <c r="E27" s="55">
        <v>26</v>
      </c>
      <c r="F27" s="56"/>
      <c r="G27" s="55">
        <v>18</v>
      </c>
      <c r="H27" s="55">
        <v>21</v>
      </c>
      <c r="I27" s="57">
        <f t="shared" si="1"/>
        <v>39</v>
      </c>
      <c r="J27" s="55">
        <v>9577683659</v>
      </c>
      <c r="K27" s="52" t="s">
        <v>108</v>
      </c>
      <c r="L27" s="52" t="s">
        <v>109</v>
      </c>
      <c r="M27" s="52">
        <v>7399796140</v>
      </c>
      <c r="N27" s="52" t="s">
        <v>270</v>
      </c>
      <c r="O27" s="55" t="s">
        <v>271</v>
      </c>
      <c r="P27" s="61">
        <v>43685</v>
      </c>
      <c r="Q27" s="55" t="s">
        <v>116</v>
      </c>
      <c r="R27" s="58"/>
      <c r="S27" s="75" t="s">
        <v>398</v>
      </c>
      <c r="T27" s="58"/>
    </row>
    <row r="28" spans="1:20">
      <c r="A28" s="4">
        <v>24</v>
      </c>
      <c r="B28" s="17" t="s">
        <v>70</v>
      </c>
      <c r="C28" s="52" t="s">
        <v>284</v>
      </c>
      <c r="D28" s="54" t="s">
        <v>27</v>
      </c>
      <c r="E28" s="55" t="s">
        <v>336</v>
      </c>
      <c r="F28" s="56" t="s">
        <v>333</v>
      </c>
      <c r="G28" s="56">
        <v>25</v>
      </c>
      <c r="H28" s="56">
        <v>33</v>
      </c>
      <c r="I28" s="57">
        <f t="shared" si="1"/>
        <v>58</v>
      </c>
      <c r="J28" s="55">
        <v>0</v>
      </c>
      <c r="K28" s="52" t="s">
        <v>118</v>
      </c>
      <c r="L28" s="52" t="s">
        <v>119</v>
      </c>
      <c r="M28" s="52">
        <v>8822197268</v>
      </c>
      <c r="N28" s="52" t="s">
        <v>369</v>
      </c>
      <c r="O28" s="55">
        <v>9401424332</v>
      </c>
      <c r="P28" s="61">
        <v>43685</v>
      </c>
      <c r="Q28" s="55" t="s">
        <v>116</v>
      </c>
      <c r="R28" s="58"/>
      <c r="S28" s="75" t="s">
        <v>398</v>
      </c>
      <c r="T28" s="58"/>
    </row>
    <row r="29" spans="1:20">
      <c r="A29" s="4">
        <v>25</v>
      </c>
      <c r="B29" s="17" t="s">
        <v>70</v>
      </c>
      <c r="C29" s="53" t="s">
        <v>194</v>
      </c>
      <c r="D29" s="58" t="s">
        <v>29</v>
      </c>
      <c r="E29" s="55">
        <v>276</v>
      </c>
      <c r="F29" s="58"/>
      <c r="G29" s="55">
        <v>25</v>
      </c>
      <c r="H29" s="55">
        <v>20</v>
      </c>
      <c r="I29" s="57">
        <f t="shared" si="1"/>
        <v>45</v>
      </c>
      <c r="J29" s="55">
        <v>9401238606</v>
      </c>
      <c r="K29" s="52" t="s">
        <v>77</v>
      </c>
      <c r="L29" s="52" t="s">
        <v>78</v>
      </c>
      <c r="M29" s="52">
        <v>9401965006</v>
      </c>
      <c r="N29" s="52" t="s">
        <v>139</v>
      </c>
      <c r="O29" s="55">
        <v>8822360345</v>
      </c>
      <c r="P29" s="61">
        <v>43685</v>
      </c>
      <c r="Q29" s="55" t="s">
        <v>116</v>
      </c>
      <c r="R29" s="62"/>
      <c r="S29" s="75" t="s">
        <v>398</v>
      </c>
      <c r="T29" s="62"/>
    </row>
    <row r="30" spans="1:20" ht="33">
      <c r="A30" s="4">
        <v>26</v>
      </c>
      <c r="B30" s="17" t="s">
        <v>70</v>
      </c>
      <c r="C30" s="53" t="s">
        <v>195</v>
      </c>
      <c r="D30" s="58" t="s">
        <v>29</v>
      </c>
      <c r="E30" s="55">
        <v>277</v>
      </c>
      <c r="F30" s="58"/>
      <c r="G30" s="55">
        <v>25</v>
      </c>
      <c r="H30" s="55">
        <v>14</v>
      </c>
      <c r="I30" s="57">
        <f t="shared" si="1"/>
        <v>39</v>
      </c>
      <c r="J30" s="55">
        <v>9401744790</v>
      </c>
      <c r="K30" s="52" t="s">
        <v>196</v>
      </c>
      <c r="L30" s="53" t="s">
        <v>361</v>
      </c>
      <c r="M30" s="55">
        <v>9435179202</v>
      </c>
      <c r="N30" s="53" t="s">
        <v>198</v>
      </c>
      <c r="O30" s="55">
        <v>9435344791</v>
      </c>
      <c r="P30" s="61">
        <v>43685</v>
      </c>
      <c r="Q30" s="55" t="s">
        <v>116</v>
      </c>
      <c r="R30" s="62"/>
      <c r="S30" s="75" t="s">
        <v>398</v>
      </c>
      <c r="T30" s="62"/>
    </row>
    <row r="31" spans="1:20">
      <c r="A31" s="4">
        <v>27</v>
      </c>
      <c r="B31" s="17" t="s">
        <v>70</v>
      </c>
      <c r="C31" s="53" t="s">
        <v>287</v>
      </c>
      <c r="D31" s="58" t="s">
        <v>29</v>
      </c>
      <c r="E31" s="55">
        <v>28</v>
      </c>
      <c r="F31" s="58"/>
      <c r="G31" s="55">
        <v>20</v>
      </c>
      <c r="H31" s="55">
        <v>14</v>
      </c>
      <c r="I31" s="57">
        <f t="shared" si="1"/>
        <v>34</v>
      </c>
      <c r="J31" s="55">
        <v>9864465747</v>
      </c>
      <c r="K31" s="52" t="s">
        <v>371</v>
      </c>
      <c r="L31" s="52" t="s">
        <v>372</v>
      </c>
      <c r="M31" s="52">
        <v>9401453002</v>
      </c>
      <c r="N31" s="52" t="s">
        <v>130</v>
      </c>
      <c r="O31" s="55">
        <v>9864532475</v>
      </c>
      <c r="P31" s="61">
        <v>43686</v>
      </c>
      <c r="Q31" s="55" t="s">
        <v>80</v>
      </c>
      <c r="R31" s="58"/>
      <c r="S31" s="75" t="s">
        <v>398</v>
      </c>
      <c r="T31" s="58"/>
    </row>
    <row r="32" spans="1:20">
      <c r="A32" s="4">
        <v>28</v>
      </c>
      <c r="B32" s="17" t="s">
        <v>70</v>
      </c>
      <c r="C32" s="53" t="s">
        <v>246</v>
      </c>
      <c r="D32" s="58" t="s">
        <v>29</v>
      </c>
      <c r="E32" s="55">
        <v>29</v>
      </c>
      <c r="F32" s="58"/>
      <c r="G32" s="55">
        <v>21</v>
      </c>
      <c r="H32" s="55">
        <v>16</v>
      </c>
      <c r="I32" s="57">
        <f t="shared" si="1"/>
        <v>37</v>
      </c>
      <c r="J32" s="55">
        <v>9401977031</v>
      </c>
      <c r="K32" s="52" t="s">
        <v>247</v>
      </c>
      <c r="L32" s="52" t="s">
        <v>248</v>
      </c>
      <c r="M32" s="52">
        <v>9864676110</v>
      </c>
      <c r="N32" s="52" t="s">
        <v>132</v>
      </c>
      <c r="O32" s="55">
        <v>8402975024</v>
      </c>
      <c r="P32" s="61">
        <v>43686</v>
      </c>
      <c r="Q32" s="55" t="s">
        <v>80</v>
      </c>
      <c r="R32" s="58"/>
      <c r="S32" s="75" t="s">
        <v>398</v>
      </c>
      <c r="T32" s="58"/>
    </row>
    <row r="33" spans="1:20">
      <c r="A33" s="4">
        <v>29</v>
      </c>
      <c r="B33" s="17" t="s">
        <v>70</v>
      </c>
      <c r="C33" s="52" t="s">
        <v>288</v>
      </c>
      <c r="D33" s="54" t="s">
        <v>27</v>
      </c>
      <c r="E33" s="55" t="s">
        <v>338</v>
      </c>
      <c r="F33" s="56" t="s">
        <v>333</v>
      </c>
      <c r="G33" s="56">
        <v>44</v>
      </c>
      <c r="H33" s="56">
        <v>21</v>
      </c>
      <c r="I33" s="57">
        <f t="shared" si="1"/>
        <v>65</v>
      </c>
      <c r="J33" s="55">
        <v>9531041651</v>
      </c>
      <c r="K33" s="52" t="s">
        <v>247</v>
      </c>
      <c r="L33" s="52" t="s">
        <v>248</v>
      </c>
      <c r="M33" s="52">
        <v>9864676110</v>
      </c>
      <c r="N33" s="52" t="s">
        <v>132</v>
      </c>
      <c r="O33" s="55">
        <v>8402975024</v>
      </c>
      <c r="P33" s="61">
        <v>43686</v>
      </c>
      <c r="Q33" s="55" t="s">
        <v>80</v>
      </c>
      <c r="R33" s="58"/>
      <c r="S33" s="75" t="s">
        <v>398</v>
      </c>
      <c r="T33" s="58"/>
    </row>
    <row r="34" spans="1:20">
      <c r="A34" s="4">
        <v>30</v>
      </c>
      <c r="B34" s="17" t="s">
        <v>70</v>
      </c>
      <c r="C34" s="53" t="s">
        <v>249</v>
      </c>
      <c r="D34" s="58" t="s">
        <v>29</v>
      </c>
      <c r="E34" s="55">
        <v>30</v>
      </c>
      <c r="F34" s="58"/>
      <c r="G34" s="55">
        <v>21</v>
      </c>
      <c r="H34" s="55">
        <v>24</v>
      </c>
      <c r="I34" s="57">
        <f t="shared" si="1"/>
        <v>45</v>
      </c>
      <c r="J34" s="55">
        <v>9707439588</v>
      </c>
      <c r="K34" s="52" t="s">
        <v>179</v>
      </c>
      <c r="L34" s="52" t="s">
        <v>180</v>
      </c>
      <c r="M34" s="52">
        <v>9957626118</v>
      </c>
      <c r="N34" s="52" t="s">
        <v>134</v>
      </c>
      <c r="O34" s="57">
        <v>8415098729</v>
      </c>
      <c r="P34" s="61">
        <v>43687</v>
      </c>
      <c r="Q34" s="55" t="s">
        <v>96</v>
      </c>
      <c r="R34" s="58"/>
      <c r="S34" s="75" t="s">
        <v>398</v>
      </c>
      <c r="T34" s="58"/>
    </row>
    <row r="35" spans="1:20" ht="33">
      <c r="A35" s="4">
        <v>31</v>
      </c>
      <c r="B35" s="17" t="s">
        <v>70</v>
      </c>
      <c r="C35" s="53" t="s">
        <v>135</v>
      </c>
      <c r="D35" s="58" t="s">
        <v>29</v>
      </c>
      <c r="E35" s="55">
        <v>31</v>
      </c>
      <c r="F35" s="58"/>
      <c r="G35" s="55">
        <v>10</v>
      </c>
      <c r="H35" s="55">
        <v>9</v>
      </c>
      <c r="I35" s="57">
        <f t="shared" si="1"/>
        <v>19</v>
      </c>
      <c r="J35" s="55">
        <v>9508808839</v>
      </c>
      <c r="K35" s="52" t="s">
        <v>136</v>
      </c>
      <c r="L35" s="52"/>
      <c r="M35" s="52"/>
      <c r="N35" s="52" t="s">
        <v>137</v>
      </c>
      <c r="O35" s="55" t="s">
        <v>87</v>
      </c>
      <c r="P35" s="61">
        <v>43687</v>
      </c>
      <c r="Q35" s="55" t="s">
        <v>96</v>
      </c>
      <c r="R35" s="58"/>
      <c r="S35" s="75" t="s">
        <v>398</v>
      </c>
      <c r="T35" s="58"/>
    </row>
    <row r="36" spans="1:20">
      <c r="A36" s="4">
        <v>32</v>
      </c>
      <c r="B36" s="17" t="s">
        <v>70</v>
      </c>
      <c r="C36" s="53" t="s">
        <v>138</v>
      </c>
      <c r="D36" s="58" t="s">
        <v>29</v>
      </c>
      <c r="E36" s="55">
        <v>32</v>
      </c>
      <c r="F36" s="58"/>
      <c r="G36" s="55">
        <v>18</v>
      </c>
      <c r="H36" s="55">
        <v>25</v>
      </c>
      <c r="I36" s="57">
        <f t="shared" si="1"/>
        <v>43</v>
      </c>
      <c r="J36" s="55">
        <v>9707374078</v>
      </c>
      <c r="K36" s="52" t="s">
        <v>77</v>
      </c>
      <c r="L36" s="52" t="s">
        <v>78</v>
      </c>
      <c r="M36" s="52">
        <v>9401965006</v>
      </c>
      <c r="N36" s="52" t="s">
        <v>139</v>
      </c>
      <c r="O36" s="55">
        <v>8822360345</v>
      </c>
      <c r="P36" s="61">
        <v>43687</v>
      </c>
      <c r="Q36" s="55" t="s">
        <v>96</v>
      </c>
      <c r="R36" s="58"/>
      <c r="S36" s="75" t="s">
        <v>398</v>
      </c>
      <c r="T36" s="58"/>
    </row>
    <row r="37" spans="1:20">
      <c r="A37" s="4">
        <v>33</v>
      </c>
      <c r="B37" s="17" t="s">
        <v>70</v>
      </c>
      <c r="C37" s="52" t="s">
        <v>289</v>
      </c>
      <c r="D37" s="58" t="s">
        <v>27</v>
      </c>
      <c r="E37" s="55" t="s">
        <v>339</v>
      </c>
      <c r="F37" s="56" t="s">
        <v>333</v>
      </c>
      <c r="G37" s="56">
        <v>32</v>
      </c>
      <c r="H37" s="56">
        <v>30</v>
      </c>
      <c r="I37" s="57">
        <f t="shared" si="1"/>
        <v>62</v>
      </c>
      <c r="J37" s="55">
        <v>9435627321</v>
      </c>
      <c r="K37" s="52" t="s">
        <v>373</v>
      </c>
      <c r="L37" s="52" t="s">
        <v>374</v>
      </c>
      <c r="M37" s="52">
        <v>9707801216</v>
      </c>
      <c r="N37" s="52" t="s">
        <v>375</v>
      </c>
      <c r="O37" s="55">
        <v>9589484144</v>
      </c>
      <c r="P37" s="61">
        <v>43687</v>
      </c>
      <c r="Q37" s="55" t="s">
        <v>96</v>
      </c>
      <c r="R37" s="58"/>
      <c r="S37" s="75" t="s">
        <v>398</v>
      </c>
      <c r="T37" s="58"/>
    </row>
    <row r="38" spans="1:20">
      <c r="A38" s="4">
        <v>34</v>
      </c>
      <c r="B38" s="17" t="s">
        <v>70</v>
      </c>
      <c r="C38" s="53" t="s">
        <v>140</v>
      </c>
      <c r="D38" s="58" t="s">
        <v>29</v>
      </c>
      <c r="E38" s="55">
        <v>33</v>
      </c>
      <c r="F38" s="58"/>
      <c r="G38" s="55">
        <v>18</v>
      </c>
      <c r="H38" s="55">
        <v>21</v>
      </c>
      <c r="I38" s="57">
        <f t="shared" si="1"/>
        <v>39</v>
      </c>
      <c r="J38" s="55">
        <v>9859975259</v>
      </c>
      <c r="K38" s="52" t="s">
        <v>141</v>
      </c>
      <c r="L38" s="52" t="s">
        <v>362</v>
      </c>
      <c r="M38" s="52">
        <v>9864483090</v>
      </c>
      <c r="N38" s="52" t="s">
        <v>142</v>
      </c>
      <c r="O38" s="55" t="s">
        <v>87</v>
      </c>
      <c r="P38" s="61">
        <v>43689</v>
      </c>
      <c r="Q38" s="52" t="s">
        <v>101</v>
      </c>
      <c r="R38" s="58"/>
      <c r="S38" s="75" t="s">
        <v>398</v>
      </c>
      <c r="T38" s="58"/>
    </row>
    <row r="39" spans="1:20">
      <c r="A39" s="4">
        <v>35</v>
      </c>
      <c r="B39" s="17" t="s">
        <v>70</v>
      </c>
      <c r="C39" s="53" t="s">
        <v>143</v>
      </c>
      <c r="D39" s="58" t="s">
        <v>29</v>
      </c>
      <c r="E39" s="55">
        <v>38</v>
      </c>
      <c r="F39" s="58"/>
      <c r="G39" s="55">
        <v>24</v>
      </c>
      <c r="H39" s="55">
        <v>15</v>
      </c>
      <c r="I39" s="57">
        <f t="shared" si="1"/>
        <v>39</v>
      </c>
      <c r="J39" s="55">
        <v>8822634461</v>
      </c>
      <c r="K39" s="52" t="s">
        <v>141</v>
      </c>
      <c r="L39" s="52" t="s">
        <v>362</v>
      </c>
      <c r="M39" s="52">
        <v>9864483090</v>
      </c>
      <c r="N39" s="52" t="s">
        <v>144</v>
      </c>
      <c r="O39" s="55">
        <v>9508219849</v>
      </c>
      <c r="P39" s="61">
        <v>43689</v>
      </c>
      <c r="Q39" s="52" t="s">
        <v>101</v>
      </c>
      <c r="R39" s="58"/>
      <c r="S39" s="75" t="s">
        <v>398</v>
      </c>
      <c r="T39" s="58"/>
    </row>
    <row r="40" spans="1:20">
      <c r="A40" s="4">
        <v>36</v>
      </c>
      <c r="B40" s="17" t="s">
        <v>70</v>
      </c>
      <c r="C40" s="53" t="s">
        <v>145</v>
      </c>
      <c r="D40" s="58" t="s">
        <v>29</v>
      </c>
      <c r="E40" s="59">
        <v>39</v>
      </c>
      <c r="F40" s="58"/>
      <c r="G40" s="55">
        <v>14</v>
      </c>
      <c r="H40" s="55">
        <v>17</v>
      </c>
      <c r="I40" s="57">
        <f t="shared" si="1"/>
        <v>31</v>
      </c>
      <c r="J40" s="55">
        <v>9707153367</v>
      </c>
      <c r="K40" s="52" t="s">
        <v>93</v>
      </c>
      <c r="L40" s="52" t="s">
        <v>94</v>
      </c>
      <c r="M40" s="52">
        <v>9435171460</v>
      </c>
      <c r="N40" s="52" t="s">
        <v>146</v>
      </c>
      <c r="O40" s="55">
        <v>9401673043</v>
      </c>
      <c r="P40" s="61">
        <v>43689</v>
      </c>
      <c r="Q40" s="52" t="s">
        <v>101</v>
      </c>
      <c r="R40" s="58"/>
      <c r="S40" s="75" t="s">
        <v>398</v>
      </c>
      <c r="T40" s="58"/>
    </row>
    <row r="41" spans="1:20">
      <c r="A41" s="4">
        <v>37</v>
      </c>
      <c r="B41" s="17" t="s">
        <v>70</v>
      </c>
      <c r="C41" s="52" t="s">
        <v>290</v>
      </c>
      <c r="D41" s="58" t="s">
        <v>27</v>
      </c>
      <c r="E41" s="55" t="s">
        <v>340</v>
      </c>
      <c r="F41" s="56" t="s">
        <v>333</v>
      </c>
      <c r="G41" s="56">
        <v>12</v>
      </c>
      <c r="H41" s="56">
        <v>19</v>
      </c>
      <c r="I41" s="57">
        <f t="shared" si="1"/>
        <v>31</v>
      </c>
      <c r="J41" s="55">
        <v>9401234587</v>
      </c>
      <c r="K41" s="52" t="s">
        <v>93</v>
      </c>
      <c r="L41" s="52" t="s">
        <v>94</v>
      </c>
      <c r="M41" s="52">
        <v>9435171460</v>
      </c>
      <c r="N41" s="52" t="s">
        <v>146</v>
      </c>
      <c r="O41" s="55">
        <v>9401673043</v>
      </c>
      <c r="P41" s="61">
        <v>43689</v>
      </c>
      <c r="Q41" s="52" t="s">
        <v>101</v>
      </c>
      <c r="R41" s="58"/>
      <c r="S41" s="75" t="s">
        <v>398</v>
      </c>
      <c r="T41" s="58"/>
    </row>
    <row r="42" spans="1:20">
      <c r="A42" s="4">
        <v>38</v>
      </c>
      <c r="B42" s="17" t="s">
        <v>70</v>
      </c>
      <c r="C42" s="53" t="s">
        <v>147</v>
      </c>
      <c r="D42" s="58" t="s">
        <v>29</v>
      </c>
      <c r="E42" s="59">
        <v>68</v>
      </c>
      <c r="F42" s="58"/>
      <c r="G42" s="55">
        <v>20</v>
      </c>
      <c r="H42" s="55">
        <v>4</v>
      </c>
      <c r="I42" s="57">
        <f t="shared" si="1"/>
        <v>24</v>
      </c>
      <c r="J42" s="55">
        <v>9435689409</v>
      </c>
      <c r="K42" s="52" t="s">
        <v>148</v>
      </c>
      <c r="L42" s="52" t="s">
        <v>149</v>
      </c>
      <c r="M42" s="52">
        <v>9435809046</v>
      </c>
      <c r="N42" s="52" t="s">
        <v>150</v>
      </c>
      <c r="O42" s="55">
        <v>8751917638</v>
      </c>
      <c r="P42" s="61">
        <v>43690</v>
      </c>
      <c r="Q42" s="52" t="s">
        <v>155</v>
      </c>
      <c r="R42" s="58"/>
      <c r="S42" s="75" t="s">
        <v>398</v>
      </c>
      <c r="T42" s="58"/>
    </row>
    <row r="43" spans="1:20">
      <c r="A43" s="4">
        <v>39</v>
      </c>
      <c r="B43" s="17" t="s">
        <v>70</v>
      </c>
      <c r="C43" s="53" t="s">
        <v>151</v>
      </c>
      <c r="D43" s="58" t="s">
        <v>29</v>
      </c>
      <c r="E43" s="55">
        <v>69</v>
      </c>
      <c r="F43" s="58"/>
      <c r="G43" s="55">
        <v>18</v>
      </c>
      <c r="H43" s="55">
        <v>11</v>
      </c>
      <c r="I43" s="57">
        <f t="shared" si="1"/>
        <v>29</v>
      </c>
      <c r="J43" s="55">
        <v>9401544746</v>
      </c>
      <c r="K43" s="52" t="s">
        <v>148</v>
      </c>
      <c r="L43" s="52" t="s">
        <v>149</v>
      </c>
      <c r="M43" s="52">
        <v>9435809046</v>
      </c>
      <c r="N43" s="52" t="s">
        <v>152</v>
      </c>
      <c r="O43" s="55">
        <v>9577156419</v>
      </c>
      <c r="P43" s="61">
        <v>43690</v>
      </c>
      <c r="Q43" s="52" t="s">
        <v>155</v>
      </c>
      <c r="R43" s="58"/>
      <c r="S43" s="75" t="s">
        <v>398</v>
      </c>
      <c r="T43" s="58"/>
    </row>
    <row r="44" spans="1:20">
      <c r="A44" s="4">
        <v>40</v>
      </c>
      <c r="B44" s="17" t="s">
        <v>70</v>
      </c>
      <c r="C44" s="53" t="s">
        <v>153</v>
      </c>
      <c r="D44" s="58" t="s">
        <v>29</v>
      </c>
      <c r="E44" s="55">
        <v>70</v>
      </c>
      <c r="F44" s="58"/>
      <c r="G44" s="55">
        <v>15</v>
      </c>
      <c r="H44" s="55">
        <v>13</v>
      </c>
      <c r="I44" s="57">
        <v>11</v>
      </c>
      <c r="J44" s="55">
        <v>9854801260</v>
      </c>
      <c r="K44" s="52" t="s">
        <v>148</v>
      </c>
      <c r="L44" s="52" t="s">
        <v>149</v>
      </c>
      <c r="M44" s="52">
        <v>9435809046</v>
      </c>
      <c r="N44" s="52" t="s">
        <v>154</v>
      </c>
      <c r="O44" s="55">
        <v>9957427082</v>
      </c>
      <c r="P44" s="61">
        <v>43690</v>
      </c>
      <c r="Q44" s="52" t="s">
        <v>155</v>
      </c>
      <c r="R44" s="58"/>
      <c r="S44" s="75" t="s">
        <v>398</v>
      </c>
      <c r="T44" s="58"/>
    </row>
    <row r="45" spans="1:20">
      <c r="A45" s="4">
        <v>41</v>
      </c>
      <c r="B45" s="17" t="s">
        <v>70</v>
      </c>
      <c r="C45" s="53" t="s">
        <v>156</v>
      </c>
      <c r="D45" s="58" t="s">
        <v>29</v>
      </c>
      <c r="E45" s="55">
        <v>71</v>
      </c>
      <c r="F45" s="58"/>
      <c r="G45" s="55">
        <v>14</v>
      </c>
      <c r="H45" s="55">
        <v>16</v>
      </c>
      <c r="I45" s="57">
        <f t="shared" ref="I45:I88" si="2">+G45+H45</f>
        <v>30</v>
      </c>
      <c r="J45" s="55">
        <v>9864807865</v>
      </c>
      <c r="K45" s="52" t="s">
        <v>157</v>
      </c>
      <c r="L45" s="52" t="s">
        <v>158</v>
      </c>
      <c r="M45" s="52">
        <v>9401959863</v>
      </c>
      <c r="N45" s="52" t="s">
        <v>159</v>
      </c>
      <c r="O45" s="55">
        <v>8724848918</v>
      </c>
      <c r="P45" s="61">
        <v>43690</v>
      </c>
      <c r="Q45" s="52" t="s">
        <v>155</v>
      </c>
      <c r="R45" s="58"/>
      <c r="S45" s="75" t="s">
        <v>398</v>
      </c>
      <c r="T45" s="58"/>
    </row>
    <row r="46" spans="1:20">
      <c r="A46" s="4">
        <v>42</v>
      </c>
      <c r="B46" s="17" t="s">
        <v>70</v>
      </c>
      <c r="C46" s="53" t="s">
        <v>160</v>
      </c>
      <c r="D46" s="58" t="s">
        <v>29</v>
      </c>
      <c r="E46" s="55">
        <v>72</v>
      </c>
      <c r="F46" s="58"/>
      <c r="G46" s="55">
        <v>17</v>
      </c>
      <c r="H46" s="55">
        <v>13</v>
      </c>
      <c r="I46" s="57">
        <f t="shared" si="2"/>
        <v>30</v>
      </c>
      <c r="J46" s="55">
        <v>9085208799</v>
      </c>
      <c r="K46" s="52" t="s">
        <v>157</v>
      </c>
      <c r="L46" s="52" t="s">
        <v>158</v>
      </c>
      <c r="M46" s="52">
        <v>9401959863</v>
      </c>
      <c r="N46" s="52" t="s">
        <v>161</v>
      </c>
      <c r="O46" s="55">
        <v>9678192804</v>
      </c>
      <c r="P46" s="61">
        <v>43690</v>
      </c>
      <c r="Q46" s="52" t="s">
        <v>155</v>
      </c>
      <c r="R46" s="58"/>
      <c r="S46" s="75" t="s">
        <v>398</v>
      </c>
      <c r="T46" s="58"/>
    </row>
    <row r="47" spans="1:20">
      <c r="A47" s="4">
        <v>43</v>
      </c>
      <c r="B47" s="17" t="s">
        <v>70</v>
      </c>
      <c r="C47" s="53" t="s">
        <v>162</v>
      </c>
      <c r="D47" s="58" t="s">
        <v>29</v>
      </c>
      <c r="E47" s="55">
        <v>73</v>
      </c>
      <c r="F47" s="58"/>
      <c r="G47" s="55">
        <v>15</v>
      </c>
      <c r="H47" s="55">
        <v>14</v>
      </c>
      <c r="I47" s="57">
        <f t="shared" si="2"/>
        <v>29</v>
      </c>
      <c r="J47" s="55">
        <v>9613666857</v>
      </c>
      <c r="K47" s="52" t="s">
        <v>163</v>
      </c>
      <c r="L47" s="52" t="s">
        <v>164</v>
      </c>
      <c r="M47" s="52">
        <v>9401452995</v>
      </c>
      <c r="N47" s="52" t="s">
        <v>165</v>
      </c>
      <c r="O47" s="55">
        <v>9401852953</v>
      </c>
      <c r="P47" s="61">
        <v>43691</v>
      </c>
      <c r="Q47" s="58" t="s">
        <v>168</v>
      </c>
      <c r="R47" s="58"/>
      <c r="S47" s="75" t="s">
        <v>398</v>
      </c>
      <c r="T47" s="58"/>
    </row>
    <row r="48" spans="1:20">
      <c r="A48" s="4">
        <v>44</v>
      </c>
      <c r="B48" s="17" t="s">
        <v>70</v>
      </c>
      <c r="C48" s="53" t="s">
        <v>291</v>
      </c>
      <c r="D48" s="58" t="s">
        <v>29</v>
      </c>
      <c r="E48" s="55">
        <v>74</v>
      </c>
      <c r="F48" s="58"/>
      <c r="G48" s="55">
        <v>15</v>
      </c>
      <c r="H48" s="55">
        <v>12</v>
      </c>
      <c r="I48" s="57">
        <f t="shared" si="2"/>
        <v>27</v>
      </c>
      <c r="J48" s="55">
        <v>8486812572</v>
      </c>
      <c r="K48" s="52" t="s">
        <v>163</v>
      </c>
      <c r="L48" s="52" t="s">
        <v>164</v>
      </c>
      <c r="M48" s="52">
        <v>9401452995</v>
      </c>
      <c r="N48" s="52" t="s">
        <v>167</v>
      </c>
      <c r="O48" s="55">
        <v>9613964255</v>
      </c>
      <c r="P48" s="61">
        <v>43691</v>
      </c>
      <c r="Q48" s="58" t="s">
        <v>168</v>
      </c>
      <c r="R48" s="58"/>
      <c r="S48" s="75" t="s">
        <v>398</v>
      </c>
      <c r="T48" s="58"/>
    </row>
    <row r="49" spans="1:20">
      <c r="A49" s="4">
        <v>45</v>
      </c>
      <c r="B49" s="17" t="s">
        <v>70</v>
      </c>
      <c r="C49" s="53" t="s">
        <v>292</v>
      </c>
      <c r="D49" s="58" t="s">
        <v>29</v>
      </c>
      <c r="E49" s="59">
        <v>75</v>
      </c>
      <c r="F49" s="58"/>
      <c r="G49" s="55">
        <v>17</v>
      </c>
      <c r="H49" s="55">
        <v>23</v>
      </c>
      <c r="I49" s="57">
        <f t="shared" si="2"/>
        <v>40</v>
      </c>
      <c r="J49" s="55">
        <v>9401778970</v>
      </c>
      <c r="K49" s="52" t="s">
        <v>163</v>
      </c>
      <c r="L49" s="52" t="s">
        <v>164</v>
      </c>
      <c r="M49" s="52">
        <v>9401452995</v>
      </c>
      <c r="N49" s="52" t="s">
        <v>170</v>
      </c>
      <c r="O49" s="55">
        <v>8486414376</v>
      </c>
      <c r="P49" s="61">
        <v>43691</v>
      </c>
      <c r="Q49" s="58" t="s">
        <v>168</v>
      </c>
      <c r="R49" s="58"/>
      <c r="S49" s="75" t="s">
        <v>398</v>
      </c>
      <c r="T49" s="58"/>
    </row>
    <row r="50" spans="1:20">
      <c r="A50" s="4">
        <v>46</v>
      </c>
      <c r="B50" s="17" t="s">
        <v>70</v>
      </c>
      <c r="C50" s="53" t="s">
        <v>238</v>
      </c>
      <c r="D50" s="58" t="s">
        <v>29</v>
      </c>
      <c r="E50" s="55">
        <v>76</v>
      </c>
      <c r="F50" s="58"/>
      <c r="G50" s="55">
        <v>14</v>
      </c>
      <c r="H50" s="55">
        <v>12</v>
      </c>
      <c r="I50" s="57">
        <f t="shared" si="2"/>
        <v>26</v>
      </c>
      <c r="J50" s="55">
        <v>9613686183</v>
      </c>
      <c r="K50" s="52" t="s">
        <v>163</v>
      </c>
      <c r="L50" s="52" t="s">
        <v>164</v>
      </c>
      <c r="M50" s="52">
        <v>9401452995</v>
      </c>
      <c r="N50" s="52" t="s">
        <v>172</v>
      </c>
      <c r="O50" s="55">
        <v>8723877365</v>
      </c>
      <c r="P50" s="61">
        <v>43691</v>
      </c>
      <c r="Q50" s="58" t="s">
        <v>168</v>
      </c>
      <c r="R50" s="58"/>
      <c r="S50" s="75" t="s">
        <v>398</v>
      </c>
      <c r="T50" s="58"/>
    </row>
    <row r="51" spans="1:20">
      <c r="A51" s="4">
        <v>47</v>
      </c>
      <c r="B51" s="17" t="s">
        <v>70</v>
      </c>
      <c r="C51" s="53" t="s">
        <v>239</v>
      </c>
      <c r="D51" s="58" t="s">
        <v>29</v>
      </c>
      <c r="E51" s="55">
        <v>77</v>
      </c>
      <c r="F51" s="58"/>
      <c r="G51" s="55">
        <v>23</v>
      </c>
      <c r="H51" s="55">
        <v>10</v>
      </c>
      <c r="I51" s="57">
        <f t="shared" si="2"/>
        <v>33</v>
      </c>
      <c r="J51" s="55">
        <v>9401560734</v>
      </c>
      <c r="K51" s="52" t="s">
        <v>163</v>
      </c>
      <c r="L51" s="52" t="s">
        <v>164</v>
      </c>
      <c r="M51" s="52">
        <v>9401452995</v>
      </c>
      <c r="N51" s="52" t="s">
        <v>240</v>
      </c>
      <c r="O51" s="55">
        <v>9085277994</v>
      </c>
      <c r="P51" s="61">
        <v>43693</v>
      </c>
      <c r="Q51" s="58" t="s">
        <v>80</v>
      </c>
      <c r="R51" s="58"/>
      <c r="S51" s="75" t="s">
        <v>398</v>
      </c>
      <c r="T51" s="58"/>
    </row>
    <row r="52" spans="1:20">
      <c r="A52" s="4">
        <v>48</v>
      </c>
      <c r="B52" s="17" t="s">
        <v>70</v>
      </c>
      <c r="C52" s="53" t="s">
        <v>293</v>
      </c>
      <c r="D52" s="58" t="s">
        <v>29</v>
      </c>
      <c r="E52" s="55">
        <v>78</v>
      </c>
      <c r="F52" s="58"/>
      <c r="G52" s="55">
        <v>18</v>
      </c>
      <c r="H52" s="55">
        <v>14</v>
      </c>
      <c r="I52" s="57">
        <f t="shared" si="2"/>
        <v>32</v>
      </c>
      <c r="J52" s="55">
        <v>9613303869</v>
      </c>
      <c r="K52" s="52" t="s">
        <v>163</v>
      </c>
      <c r="L52" s="52" t="s">
        <v>164</v>
      </c>
      <c r="M52" s="52">
        <v>9401452995</v>
      </c>
      <c r="N52" s="52" t="s">
        <v>376</v>
      </c>
      <c r="O52" s="55">
        <v>9613303617</v>
      </c>
      <c r="P52" s="61">
        <v>43693</v>
      </c>
      <c r="Q52" s="58" t="s">
        <v>80</v>
      </c>
      <c r="R52" s="58"/>
      <c r="S52" s="75" t="s">
        <v>398</v>
      </c>
      <c r="T52" s="58"/>
    </row>
    <row r="53" spans="1:20">
      <c r="A53" s="4">
        <v>49</v>
      </c>
      <c r="B53" s="17" t="s">
        <v>70</v>
      </c>
      <c r="C53" s="52" t="s">
        <v>294</v>
      </c>
      <c r="D53" s="54" t="s">
        <v>27</v>
      </c>
      <c r="E53" s="55" t="s">
        <v>341</v>
      </c>
      <c r="F53" s="56" t="s">
        <v>102</v>
      </c>
      <c r="G53" s="56">
        <v>35</v>
      </c>
      <c r="H53" s="56">
        <v>25</v>
      </c>
      <c r="I53" s="57">
        <f t="shared" si="2"/>
        <v>60</v>
      </c>
      <c r="J53" s="55">
        <v>9707287881</v>
      </c>
      <c r="K53" s="52" t="s">
        <v>141</v>
      </c>
      <c r="L53" s="53" t="s">
        <v>85</v>
      </c>
      <c r="M53" s="55">
        <v>9864483090</v>
      </c>
      <c r="N53" s="52" t="s">
        <v>144</v>
      </c>
      <c r="O53" s="55">
        <v>9508219849</v>
      </c>
      <c r="P53" s="61">
        <v>43693</v>
      </c>
      <c r="Q53" s="58" t="s">
        <v>80</v>
      </c>
      <c r="R53" s="58"/>
      <c r="S53" s="75" t="s">
        <v>398</v>
      </c>
      <c r="T53" s="58"/>
    </row>
    <row r="54" spans="1:20">
      <c r="A54" s="4">
        <v>50</v>
      </c>
      <c r="B54" s="17" t="s">
        <v>70</v>
      </c>
      <c r="C54" s="52" t="s">
        <v>295</v>
      </c>
      <c r="D54" s="54" t="s">
        <v>27</v>
      </c>
      <c r="E54" s="55" t="s">
        <v>342</v>
      </c>
      <c r="F54" s="56" t="s">
        <v>102</v>
      </c>
      <c r="G54" s="56">
        <v>31</v>
      </c>
      <c r="H54" s="56">
        <v>27</v>
      </c>
      <c r="I54" s="57">
        <f t="shared" si="2"/>
        <v>58</v>
      </c>
      <c r="J54" s="55">
        <v>9435430375</v>
      </c>
      <c r="K54" s="52" t="s">
        <v>77</v>
      </c>
      <c r="L54" s="52" t="s">
        <v>78</v>
      </c>
      <c r="M54" s="52">
        <v>9401965006</v>
      </c>
      <c r="N54" s="52" t="s">
        <v>79</v>
      </c>
      <c r="O54" s="55">
        <v>9508629147</v>
      </c>
      <c r="P54" s="61">
        <v>43694</v>
      </c>
      <c r="Q54" s="58" t="s">
        <v>96</v>
      </c>
      <c r="R54" s="58"/>
      <c r="S54" s="75" t="s">
        <v>398</v>
      </c>
      <c r="T54" s="58"/>
    </row>
    <row r="55" spans="1:20">
      <c r="A55" s="4">
        <v>51</v>
      </c>
      <c r="B55" s="17" t="s">
        <v>70</v>
      </c>
      <c r="C55" s="53" t="s">
        <v>296</v>
      </c>
      <c r="D55" s="60" t="s">
        <v>29</v>
      </c>
      <c r="E55" s="55">
        <v>486</v>
      </c>
      <c r="F55" s="60"/>
      <c r="G55" s="55">
        <v>18</v>
      </c>
      <c r="H55" s="55">
        <v>13</v>
      </c>
      <c r="I55" s="57">
        <f t="shared" si="2"/>
        <v>31</v>
      </c>
      <c r="J55" s="55">
        <v>0</v>
      </c>
      <c r="K55" s="52" t="s">
        <v>103</v>
      </c>
      <c r="L55" s="53" t="s">
        <v>104</v>
      </c>
      <c r="M55" s="55">
        <v>9401453005</v>
      </c>
      <c r="N55" s="52" t="s">
        <v>377</v>
      </c>
      <c r="O55" s="55">
        <v>9707819469</v>
      </c>
      <c r="P55" s="61">
        <v>43694</v>
      </c>
      <c r="Q55" s="58" t="s">
        <v>96</v>
      </c>
      <c r="R55" s="58"/>
      <c r="S55" s="75" t="s">
        <v>398</v>
      </c>
      <c r="T55" s="58"/>
    </row>
    <row r="56" spans="1:20">
      <c r="A56" s="4">
        <v>52</v>
      </c>
      <c r="B56" s="17" t="s">
        <v>70</v>
      </c>
      <c r="C56" s="53" t="s">
        <v>297</v>
      </c>
      <c r="D56" s="60" t="s">
        <v>29</v>
      </c>
      <c r="E56" s="55">
        <v>496</v>
      </c>
      <c r="F56" s="60"/>
      <c r="G56" s="55">
        <v>14</v>
      </c>
      <c r="H56" s="55">
        <v>12</v>
      </c>
      <c r="I56" s="57">
        <f t="shared" si="2"/>
        <v>26</v>
      </c>
      <c r="J56" s="55">
        <v>9707423389</v>
      </c>
      <c r="K56" s="52" t="s">
        <v>232</v>
      </c>
      <c r="L56" s="53" t="s">
        <v>94</v>
      </c>
      <c r="M56" s="55">
        <v>9435171460</v>
      </c>
      <c r="N56" s="52" t="s">
        <v>378</v>
      </c>
      <c r="O56" s="55">
        <v>9864532256</v>
      </c>
      <c r="P56" s="61">
        <v>43694</v>
      </c>
      <c r="Q56" s="58" t="s">
        <v>96</v>
      </c>
      <c r="R56" s="58"/>
      <c r="S56" s="75" t="s">
        <v>398</v>
      </c>
      <c r="T56" s="58"/>
    </row>
    <row r="57" spans="1:20">
      <c r="A57" s="4">
        <v>53</v>
      </c>
      <c r="B57" s="17" t="s">
        <v>70</v>
      </c>
      <c r="C57" s="52" t="s">
        <v>298</v>
      </c>
      <c r="D57" s="54" t="s">
        <v>27</v>
      </c>
      <c r="E57" s="55" t="s">
        <v>343</v>
      </c>
      <c r="F57" s="56" t="s">
        <v>333</v>
      </c>
      <c r="G57" s="56">
        <v>35</v>
      </c>
      <c r="H57" s="56">
        <v>53</v>
      </c>
      <c r="I57" s="57">
        <f t="shared" si="2"/>
        <v>88</v>
      </c>
      <c r="J57" s="55">
        <v>9401853095</v>
      </c>
      <c r="K57" s="52" t="s">
        <v>213</v>
      </c>
      <c r="L57" s="52" t="s">
        <v>360</v>
      </c>
      <c r="M57" s="52"/>
      <c r="N57" s="52" t="s">
        <v>215</v>
      </c>
      <c r="O57" s="55">
        <v>8472987391</v>
      </c>
      <c r="P57" s="61">
        <v>43694</v>
      </c>
      <c r="Q57" s="58" t="s">
        <v>96</v>
      </c>
      <c r="R57" s="58"/>
      <c r="S57" s="75" t="s">
        <v>398</v>
      </c>
      <c r="T57" s="58"/>
    </row>
    <row r="58" spans="1:20">
      <c r="A58" s="4">
        <v>54</v>
      </c>
      <c r="B58" s="17" t="s">
        <v>70</v>
      </c>
      <c r="C58" s="52" t="s">
        <v>299</v>
      </c>
      <c r="D58" s="54" t="s">
        <v>27</v>
      </c>
      <c r="E58" s="55" t="s">
        <v>344</v>
      </c>
      <c r="F58" s="56" t="s">
        <v>102</v>
      </c>
      <c r="G58" s="56">
        <v>50</v>
      </c>
      <c r="H58" s="56">
        <v>58</v>
      </c>
      <c r="I58" s="57">
        <f t="shared" si="2"/>
        <v>108</v>
      </c>
      <c r="J58" s="55">
        <v>0</v>
      </c>
      <c r="K58" s="52" t="s">
        <v>379</v>
      </c>
      <c r="L58" s="53" t="s">
        <v>380</v>
      </c>
      <c r="M58" s="55">
        <v>9613003020</v>
      </c>
      <c r="N58" s="52" t="s">
        <v>381</v>
      </c>
      <c r="O58" s="55">
        <v>8761940211</v>
      </c>
      <c r="P58" s="61">
        <v>43694</v>
      </c>
      <c r="Q58" s="58" t="s">
        <v>96</v>
      </c>
      <c r="R58" s="58"/>
      <c r="S58" s="75" t="s">
        <v>398</v>
      </c>
      <c r="T58" s="58"/>
    </row>
    <row r="59" spans="1:20">
      <c r="A59" s="4">
        <v>55</v>
      </c>
      <c r="B59" s="17" t="s">
        <v>70</v>
      </c>
      <c r="C59" s="53" t="s">
        <v>300</v>
      </c>
      <c r="D59" s="60" t="s">
        <v>29</v>
      </c>
      <c r="E59" s="55">
        <v>487</v>
      </c>
      <c r="F59" s="60"/>
      <c r="G59" s="55">
        <v>17</v>
      </c>
      <c r="H59" s="55">
        <v>10</v>
      </c>
      <c r="I59" s="57">
        <f t="shared" si="2"/>
        <v>27</v>
      </c>
      <c r="J59" s="55">
        <v>9401338964</v>
      </c>
      <c r="K59" s="52" t="s">
        <v>232</v>
      </c>
      <c r="L59" s="53" t="s">
        <v>94</v>
      </c>
      <c r="M59" s="55">
        <v>9435171460</v>
      </c>
      <c r="N59" s="52" t="s">
        <v>378</v>
      </c>
      <c r="O59" s="55">
        <v>9864532256</v>
      </c>
      <c r="P59" s="61">
        <v>43696</v>
      </c>
      <c r="Q59" s="58" t="s">
        <v>101</v>
      </c>
      <c r="R59" s="58"/>
      <c r="S59" s="75" t="s">
        <v>398</v>
      </c>
      <c r="T59" s="58"/>
    </row>
    <row r="60" spans="1:20">
      <c r="A60" s="4">
        <v>56</v>
      </c>
      <c r="B60" s="17" t="s">
        <v>70</v>
      </c>
      <c r="C60" s="53" t="s">
        <v>301</v>
      </c>
      <c r="D60" s="60" t="s">
        <v>29</v>
      </c>
      <c r="E60" s="55">
        <v>499</v>
      </c>
      <c r="F60" s="60"/>
      <c r="G60" s="55">
        <v>18</v>
      </c>
      <c r="H60" s="55">
        <v>16</v>
      </c>
      <c r="I60" s="57">
        <f t="shared" si="2"/>
        <v>34</v>
      </c>
      <c r="J60" s="55">
        <v>9864673810</v>
      </c>
      <c r="K60" s="52" t="s">
        <v>232</v>
      </c>
      <c r="L60" s="53" t="s">
        <v>94</v>
      </c>
      <c r="M60" s="55">
        <v>9435171460</v>
      </c>
      <c r="N60" s="52" t="s">
        <v>378</v>
      </c>
      <c r="O60" s="55">
        <v>9864532256</v>
      </c>
      <c r="P60" s="61">
        <v>43696</v>
      </c>
      <c r="Q60" s="58" t="s">
        <v>101</v>
      </c>
      <c r="R60" s="58"/>
      <c r="S60" s="75" t="s">
        <v>398</v>
      </c>
      <c r="T60" s="58"/>
    </row>
    <row r="61" spans="1:20">
      <c r="A61" s="4">
        <v>57</v>
      </c>
      <c r="B61" s="17" t="s">
        <v>70</v>
      </c>
      <c r="C61" s="52" t="s">
        <v>302</v>
      </c>
      <c r="D61" s="54" t="s">
        <v>27</v>
      </c>
      <c r="E61" s="55" t="s">
        <v>345</v>
      </c>
      <c r="F61" s="56" t="s">
        <v>102</v>
      </c>
      <c r="G61" s="56">
        <v>7</v>
      </c>
      <c r="H61" s="56">
        <v>11</v>
      </c>
      <c r="I61" s="57">
        <f t="shared" si="2"/>
        <v>18</v>
      </c>
      <c r="J61" s="55">
        <v>9435297887</v>
      </c>
      <c r="K61" s="52" t="s">
        <v>382</v>
      </c>
      <c r="L61" s="53" t="s">
        <v>383</v>
      </c>
      <c r="M61" s="55">
        <v>7896820316</v>
      </c>
      <c r="N61" s="52" t="s">
        <v>384</v>
      </c>
      <c r="O61" s="55">
        <v>9706684198</v>
      </c>
      <c r="P61" s="61">
        <v>43696</v>
      </c>
      <c r="Q61" s="58" t="s">
        <v>101</v>
      </c>
      <c r="R61" s="58"/>
      <c r="S61" s="75" t="s">
        <v>398</v>
      </c>
      <c r="T61" s="58"/>
    </row>
    <row r="62" spans="1:20">
      <c r="A62" s="4">
        <v>58</v>
      </c>
      <c r="B62" s="17" t="s">
        <v>70</v>
      </c>
      <c r="C62" s="52" t="s">
        <v>303</v>
      </c>
      <c r="D62" s="54" t="s">
        <v>27</v>
      </c>
      <c r="E62" s="55" t="s">
        <v>346</v>
      </c>
      <c r="F62" s="56" t="s">
        <v>102</v>
      </c>
      <c r="G62" s="56">
        <v>18</v>
      </c>
      <c r="H62" s="56">
        <v>4</v>
      </c>
      <c r="I62" s="57">
        <f t="shared" si="2"/>
        <v>22</v>
      </c>
      <c r="J62" s="55">
        <v>9678266815</v>
      </c>
      <c r="K62" s="52" t="s">
        <v>232</v>
      </c>
      <c r="L62" s="53" t="s">
        <v>94</v>
      </c>
      <c r="M62" s="55">
        <v>9435171460</v>
      </c>
      <c r="N62" s="52" t="s">
        <v>385</v>
      </c>
      <c r="O62" s="55">
        <v>7399452874</v>
      </c>
      <c r="P62" s="61">
        <v>43696</v>
      </c>
      <c r="Q62" s="58" t="s">
        <v>101</v>
      </c>
      <c r="R62" s="58"/>
      <c r="S62" s="75" t="s">
        <v>398</v>
      </c>
      <c r="T62" s="58"/>
    </row>
    <row r="63" spans="1:20">
      <c r="A63" s="4">
        <v>59</v>
      </c>
      <c r="B63" s="17" t="s">
        <v>70</v>
      </c>
      <c r="C63" s="52" t="s">
        <v>304</v>
      </c>
      <c r="D63" s="54" t="s">
        <v>27</v>
      </c>
      <c r="E63" s="55" t="s">
        <v>347</v>
      </c>
      <c r="F63" s="56" t="s">
        <v>102</v>
      </c>
      <c r="G63" s="56">
        <v>2</v>
      </c>
      <c r="H63" s="56">
        <v>4</v>
      </c>
      <c r="I63" s="57">
        <f t="shared" si="2"/>
        <v>6</v>
      </c>
      <c r="J63" s="55">
        <v>0</v>
      </c>
      <c r="K63" s="52" t="s">
        <v>232</v>
      </c>
      <c r="L63" s="53" t="s">
        <v>94</v>
      </c>
      <c r="M63" s="55">
        <v>9435171460</v>
      </c>
      <c r="N63" s="52" t="s">
        <v>386</v>
      </c>
      <c r="O63" s="55">
        <v>9707067247</v>
      </c>
      <c r="P63" s="61">
        <v>43698</v>
      </c>
      <c r="Q63" s="58" t="s">
        <v>168</v>
      </c>
      <c r="R63" s="58"/>
      <c r="S63" s="75" t="s">
        <v>398</v>
      </c>
      <c r="T63" s="58"/>
    </row>
    <row r="64" spans="1:20">
      <c r="A64" s="4">
        <v>60</v>
      </c>
      <c r="B64" s="17" t="s">
        <v>70</v>
      </c>
      <c r="C64" s="53" t="s">
        <v>305</v>
      </c>
      <c r="D64" s="60" t="s">
        <v>29</v>
      </c>
      <c r="E64" s="55">
        <v>488</v>
      </c>
      <c r="F64" s="60"/>
      <c r="G64" s="55">
        <v>16</v>
      </c>
      <c r="H64" s="55">
        <v>12</v>
      </c>
      <c r="I64" s="57">
        <f t="shared" si="2"/>
        <v>28</v>
      </c>
      <c r="J64" s="55">
        <v>9531019351</v>
      </c>
      <c r="K64" s="52" t="s">
        <v>118</v>
      </c>
      <c r="L64" s="53" t="s">
        <v>119</v>
      </c>
      <c r="M64" s="55">
        <v>8822197268</v>
      </c>
      <c r="N64" s="52" t="s">
        <v>387</v>
      </c>
      <c r="O64" s="55">
        <v>9613216814</v>
      </c>
      <c r="P64" s="61">
        <v>43698</v>
      </c>
      <c r="Q64" s="58" t="s">
        <v>168</v>
      </c>
      <c r="R64" s="58"/>
      <c r="S64" s="75" t="s">
        <v>398</v>
      </c>
      <c r="T64" s="58"/>
    </row>
    <row r="65" spans="1:20">
      <c r="A65" s="4">
        <v>61</v>
      </c>
      <c r="B65" s="17" t="s">
        <v>70</v>
      </c>
      <c r="C65" s="53" t="s">
        <v>306</v>
      </c>
      <c r="D65" s="60" t="s">
        <v>29</v>
      </c>
      <c r="E65" s="55">
        <v>489</v>
      </c>
      <c r="F65" s="60"/>
      <c r="G65" s="55">
        <v>13</v>
      </c>
      <c r="H65" s="55">
        <v>9</v>
      </c>
      <c r="I65" s="57">
        <f t="shared" si="2"/>
        <v>22</v>
      </c>
      <c r="J65" s="55">
        <v>8486766464</v>
      </c>
      <c r="K65" s="52" t="s">
        <v>118</v>
      </c>
      <c r="L65" s="53" t="s">
        <v>119</v>
      </c>
      <c r="M65" s="55">
        <v>8822197268</v>
      </c>
      <c r="N65" s="52" t="s">
        <v>193</v>
      </c>
      <c r="O65" s="55">
        <v>9401556060</v>
      </c>
      <c r="P65" s="61">
        <v>43698</v>
      </c>
      <c r="Q65" s="58" t="s">
        <v>168</v>
      </c>
      <c r="R65" s="58"/>
      <c r="S65" s="75" t="s">
        <v>398</v>
      </c>
      <c r="T65" s="58"/>
    </row>
    <row r="66" spans="1:20">
      <c r="A66" s="4">
        <v>62</v>
      </c>
      <c r="B66" s="17" t="s">
        <v>70</v>
      </c>
      <c r="C66" s="52" t="s">
        <v>307</v>
      </c>
      <c r="D66" s="54" t="s">
        <v>27</v>
      </c>
      <c r="E66" s="55" t="s">
        <v>348</v>
      </c>
      <c r="F66" s="56" t="s">
        <v>102</v>
      </c>
      <c r="G66" s="56">
        <v>5</v>
      </c>
      <c r="H66" s="56">
        <v>6</v>
      </c>
      <c r="I66" s="57">
        <f t="shared" si="2"/>
        <v>11</v>
      </c>
      <c r="J66" s="55">
        <v>9707067207</v>
      </c>
      <c r="K66" s="61"/>
      <c r="L66" s="53"/>
      <c r="M66" s="55"/>
      <c r="N66" s="55"/>
      <c r="O66" s="63"/>
      <c r="P66" s="61">
        <v>43698</v>
      </c>
      <c r="Q66" s="58" t="s">
        <v>168</v>
      </c>
      <c r="R66" s="58"/>
      <c r="S66" s="75" t="s">
        <v>398</v>
      </c>
      <c r="T66" s="58"/>
    </row>
    <row r="67" spans="1:20">
      <c r="A67" s="4">
        <v>63</v>
      </c>
      <c r="B67" s="17" t="s">
        <v>70</v>
      </c>
      <c r="C67" s="52" t="s">
        <v>308</v>
      </c>
      <c r="D67" s="54" t="s">
        <v>27</v>
      </c>
      <c r="E67" s="55" t="s">
        <v>349</v>
      </c>
      <c r="F67" s="56" t="s">
        <v>102</v>
      </c>
      <c r="G67" s="56">
        <v>45</v>
      </c>
      <c r="H67" s="56">
        <v>52</v>
      </c>
      <c r="I67" s="57">
        <f t="shared" si="2"/>
        <v>97</v>
      </c>
      <c r="J67" s="55">
        <v>0</v>
      </c>
      <c r="K67" s="52" t="s">
        <v>366</v>
      </c>
      <c r="L67" s="52" t="s">
        <v>367</v>
      </c>
      <c r="M67" s="52">
        <v>9613719985</v>
      </c>
      <c r="N67" s="52" t="s">
        <v>368</v>
      </c>
      <c r="O67" s="55">
        <v>9435286770</v>
      </c>
      <c r="P67" s="61">
        <v>43699</v>
      </c>
      <c r="Q67" s="58" t="s">
        <v>116</v>
      </c>
      <c r="R67" s="58"/>
      <c r="S67" s="75" t="s">
        <v>398</v>
      </c>
      <c r="T67" s="58"/>
    </row>
    <row r="68" spans="1:20">
      <c r="A68" s="4">
        <v>64</v>
      </c>
      <c r="B68" s="17" t="s">
        <v>70</v>
      </c>
      <c r="C68" s="53" t="s">
        <v>309</v>
      </c>
      <c r="D68" s="60" t="s">
        <v>29</v>
      </c>
      <c r="E68" s="55">
        <v>497</v>
      </c>
      <c r="F68" s="60"/>
      <c r="G68" s="55">
        <v>15</v>
      </c>
      <c r="H68" s="55">
        <v>15</v>
      </c>
      <c r="I68" s="57">
        <f t="shared" si="2"/>
        <v>30</v>
      </c>
      <c r="J68" s="55">
        <v>0</v>
      </c>
      <c r="K68" s="52" t="s">
        <v>89</v>
      </c>
      <c r="L68" s="53" t="s">
        <v>90</v>
      </c>
      <c r="M68" s="55">
        <v>9707108132</v>
      </c>
      <c r="N68" s="52" t="s">
        <v>91</v>
      </c>
      <c r="O68" s="55">
        <v>9854127433</v>
      </c>
      <c r="P68" s="61">
        <v>43699</v>
      </c>
      <c r="Q68" s="58" t="s">
        <v>116</v>
      </c>
      <c r="R68" s="58"/>
      <c r="S68" s="75" t="s">
        <v>398</v>
      </c>
      <c r="T68" s="58"/>
    </row>
    <row r="69" spans="1:20">
      <c r="A69" s="4">
        <v>65</v>
      </c>
      <c r="B69" s="17" t="s">
        <v>70</v>
      </c>
      <c r="C69" s="53" t="s">
        <v>310</v>
      </c>
      <c r="D69" s="60" t="s">
        <v>29</v>
      </c>
      <c r="E69" s="55">
        <v>500</v>
      </c>
      <c r="F69" s="60"/>
      <c r="G69" s="55">
        <v>15</v>
      </c>
      <c r="H69" s="55">
        <v>16</v>
      </c>
      <c r="I69" s="57">
        <f t="shared" si="2"/>
        <v>31</v>
      </c>
      <c r="J69" s="55">
        <v>9862876437</v>
      </c>
      <c r="K69" s="52" t="s">
        <v>179</v>
      </c>
      <c r="L69" s="53" t="s">
        <v>180</v>
      </c>
      <c r="M69" s="55">
        <v>9957626118</v>
      </c>
      <c r="N69" s="52" t="s">
        <v>388</v>
      </c>
      <c r="O69" s="57">
        <v>9401983143</v>
      </c>
      <c r="P69" s="61">
        <v>43699</v>
      </c>
      <c r="Q69" s="58" t="s">
        <v>116</v>
      </c>
      <c r="R69" s="58"/>
      <c r="S69" s="75" t="s">
        <v>398</v>
      </c>
      <c r="T69" s="58"/>
    </row>
    <row r="70" spans="1:20">
      <c r="A70" s="4">
        <v>66</v>
      </c>
      <c r="B70" s="17" t="s">
        <v>70</v>
      </c>
      <c r="C70" s="52" t="s">
        <v>311</v>
      </c>
      <c r="D70" s="54" t="s">
        <v>27</v>
      </c>
      <c r="E70" s="55" t="s">
        <v>350</v>
      </c>
      <c r="F70" s="56" t="s">
        <v>102</v>
      </c>
      <c r="G70" s="56">
        <v>14</v>
      </c>
      <c r="H70" s="56">
        <v>14</v>
      </c>
      <c r="I70" s="57">
        <f t="shared" si="2"/>
        <v>28</v>
      </c>
      <c r="J70" s="55">
        <v>0</v>
      </c>
      <c r="K70" s="52" t="s">
        <v>184</v>
      </c>
      <c r="L70" s="53" t="s">
        <v>185</v>
      </c>
      <c r="M70" s="55">
        <v>8486813562</v>
      </c>
      <c r="N70" s="52" t="s">
        <v>186</v>
      </c>
      <c r="O70" s="55">
        <v>9707427529</v>
      </c>
      <c r="P70" s="61">
        <v>43700</v>
      </c>
      <c r="Q70" s="58" t="s">
        <v>80</v>
      </c>
      <c r="R70" s="58"/>
      <c r="S70" s="75" t="s">
        <v>398</v>
      </c>
      <c r="T70" s="58"/>
    </row>
    <row r="71" spans="1:20">
      <c r="A71" s="4">
        <v>67</v>
      </c>
      <c r="B71" s="17" t="s">
        <v>70</v>
      </c>
      <c r="C71" s="52" t="s">
        <v>312</v>
      </c>
      <c r="D71" s="54" t="s">
        <v>27</v>
      </c>
      <c r="E71" s="55" t="s">
        <v>351</v>
      </c>
      <c r="F71" s="56" t="s">
        <v>333</v>
      </c>
      <c r="G71" s="56">
        <v>13</v>
      </c>
      <c r="H71" s="56">
        <v>19</v>
      </c>
      <c r="I71" s="57">
        <f t="shared" si="2"/>
        <v>32</v>
      </c>
      <c r="J71" s="55">
        <v>0</v>
      </c>
      <c r="K71" s="61"/>
      <c r="L71" s="53"/>
      <c r="M71" s="55"/>
      <c r="N71" s="55"/>
      <c r="O71" s="63"/>
      <c r="P71" s="61">
        <v>43700</v>
      </c>
      <c r="Q71" s="58" t="s">
        <v>80</v>
      </c>
      <c r="R71" s="58"/>
      <c r="S71" s="75" t="s">
        <v>398</v>
      </c>
      <c r="T71" s="58"/>
    </row>
    <row r="72" spans="1:20">
      <c r="A72" s="4">
        <v>68</v>
      </c>
      <c r="B72" s="17" t="s">
        <v>70</v>
      </c>
      <c r="C72" s="53" t="s">
        <v>313</v>
      </c>
      <c r="D72" s="60" t="s">
        <v>29</v>
      </c>
      <c r="E72" s="55">
        <v>498</v>
      </c>
      <c r="F72" s="60"/>
      <c r="G72" s="55">
        <v>17</v>
      </c>
      <c r="H72" s="55">
        <v>12</v>
      </c>
      <c r="I72" s="57">
        <f t="shared" si="2"/>
        <v>29</v>
      </c>
      <c r="J72" s="55">
        <v>8253809017</v>
      </c>
      <c r="K72" s="52" t="s">
        <v>232</v>
      </c>
      <c r="L72" s="53" t="s">
        <v>94</v>
      </c>
      <c r="M72" s="55">
        <v>9435171460</v>
      </c>
      <c r="N72" s="52" t="s">
        <v>389</v>
      </c>
      <c r="O72" s="55">
        <v>8486741389</v>
      </c>
      <c r="P72" s="61">
        <v>43700</v>
      </c>
      <c r="Q72" s="58" t="s">
        <v>80</v>
      </c>
      <c r="R72" s="58"/>
      <c r="S72" s="75" t="s">
        <v>398</v>
      </c>
      <c r="T72" s="58"/>
    </row>
    <row r="73" spans="1:20">
      <c r="A73" s="4">
        <v>69</v>
      </c>
      <c r="B73" s="17" t="s">
        <v>70</v>
      </c>
      <c r="C73" s="53" t="s">
        <v>314</v>
      </c>
      <c r="D73" s="60" t="s">
        <v>29</v>
      </c>
      <c r="E73" s="55">
        <v>504</v>
      </c>
      <c r="F73" s="60"/>
      <c r="G73" s="55">
        <v>16</v>
      </c>
      <c r="H73" s="55">
        <v>24</v>
      </c>
      <c r="I73" s="57">
        <f t="shared" si="2"/>
        <v>40</v>
      </c>
      <c r="J73" s="55">
        <v>9401645387</v>
      </c>
      <c r="K73" s="52" t="s">
        <v>217</v>
      </c>
      <c r="L73" s="53" t="s">
        <v>218</v>
      </c>
      <c r="M73" s="55">
        <v>9401426395</v>
      </c>
      <c r="N73" s="52" t="s">
        <v>219</v>
      </c>
      <c r="O73" s="55">
        <v>9613993298</v>
      </c>
      <c r="P73" s="61">
        <v>43700</v>
      </c>
      <c r="Q73" s="58" t="s">
        <v>80</v>
      </c>
      <c r="R73" s="58"/>
      <c r="S73" s="75" t="s">
        <v>398</v>
      </c>
      <c r="T73" s="58"/>
    </row>
    <row r="74" spans="1:20">
      <c r="A74" s="4">
        <v>70</v>
      </c>
      <c r="B74" s="17" t="s">
        <v>70</v>
      </c>
      <c r="C74" s="52" t="s">
        <v>315</v>
      </c>
      <c r="D74" s="54" t="s">
        <v>27</v>
      </c>
      <c r="E74" s="55" t="s">
        <v>352</v>
      </c>
      <c r="F74" s="56" t="s">
        <v>102</v>
      </c>
      <c r="G74" s="56">
        <v>70</v>
      </c>
      <c r="H74" s="56">
        <v>88</v>
      </c>
      <c r="I74" s="57">
        <f t="shared" si="2"/>
        <v>158</v>
      </c>
      <c r="J74" s="55">
        <v>9435792085</v>
      </c>
      <c r="K74" s="52" t="s">
        <v>379</v>
      </c>
      <c r="L74" s="53" t="s">
        <v>380</v>
      </c>
      <c r="M74" s="55">
        <v>9613003020</v>
      </c>
      <c r="N74" s="52" t="s">
        <v>390</v>
      </c>
      <c r="O74" s="55">
        <v>9707258305</v>
      </c>
      <c r="P74" s="61">
        <v>43703</v>
      </c>
      <c r="Q74" s="58" t="s">
        <v>101</v>
      </c>
      <c r="R74" s="58"/>
      <c r="S74" s="75" t="s">
        <v>398</v>
      </c>
      <c r="T74" s="58"/>
    </row>
    <row r="75" spans="1:20">
      <c r="A75" s="4">
        <v>71</v>
      </c>
      <c r="B75" s="17" t="s">
        <v>70</v>
      </c>
      <c r="C75" s="53" t="s">
        <v>316</v>
      </c>
      <c r="D75" s="60" t="s">
        <v>29</v>
      </c>
      <c r="E75" s="55">
        <v>501</v>
      </c>
      <c r="F75" s="60"/>
      <c r="G75" s="55">
        <v>20</v>
      </c>
      <c r="H75" s="55">
        <v>13</v>
      </c>
      <c r="I75" s="57">
        <f t="shared" si="2"/>
        <v>33</v>
      </c>
      <c r="J75" s="55">
        <v>9612509588</v>
      </c>
      <c r="K75" s="52" t="s">
        <v>391</v>
      </c>
      <c r="L75" s="53" t="s">
        <v>392</v>
      </c>
      <c r="M75" s="55">
        <v>940152997</v>
      </c>
      <c r="N75" s="53" t="s">
        <v>191</v>
      </c>
      <c r="O75" s="55">
        <v>9435570628</v>
      </c>
      <c r="P75" s="61">
        <v>43703</v>
      </c>
      <c r="Q75" s="58" t="s">
        <v>101</v>
      </c>
      <c r="R75" s="58"/>
      <c r="S75" s="75" t="s">
        <v>398</v>
      </c>
      <c r="T75" s="58"/>
    </row>
    <row r="76" spans="1:20">
      <c r="A76" s="4">
        <v>72</v>
      </c>
      <c r="B76" s="17" t="s">
        <v>70</v>
      </c>
      <c r="C76" s="53" t="s">
        <v>317</v>
      </c>
      <c r="D76" s="60" t="s">
        <v>29</v>
      </c>
      <c r="E76" s="55">
        <v>502</v>
      </c>
      <c r="F76" s="60"/>
      <c r="G76" s="55">
        <v>22</v>
      </c>
      <c r="H76" s="55">
        <v>12</v>
      </c>
      <c r="I76" s="57">
        <f t="shared" si="2"/>
        <v>34</v>
      </c>
      <c r="J76" s="55">
        <v>9612351788</v>
      </c>
      <c r="K76" s="52" t="s">
        <v>391</v>
      </c>
      <c r="L76" s="53" t="s">
        <v>392</v>
      </c>
      <c r="M76" s="55">
        <v>940152997</v>
      </c>
      <c r="N76" s="53" t="s">
        <v>191</v>
      </c>
      <c r="O76" s="55">
        <v>9435570628</v>
      </c>
      <c r="P76" s="61">
        <v>43703</v>
      </c>
      <c r="Q76" s="58" t="s">
        <v>101</v>
      </c>
      <c r="R76" s="58"/>
      <c r="S76" s="75" t="s">
        <v>398</v>
      </c>
      <c r="T76" s="58"/>
    </row>
    <row r="77" spans="1:20">
      <c r="A77" s="4">
        <v>73</v>
      </c>
      <c r="B77" s="17" t="s">
        <v>70</v>
      </c>
      <c r="C77" s="53" t="s">
        <v>319</v>
      </c>
      <c r="D77" s="60" t="s">
        <v>29</v>
      </c>
      <c r="E77" s="55">
        <v>503</v>
      </c>
      <c r="F77" s="60"/>
      <c r="G77" s="55">
        <v>18</v>
      </c>
      <c r="H77" s="55">
        <v>10</v>
      </c>
      <c r="I77" s="57">
        <f t="shared" si="2"/>
        <v>28</v>
      </c>
      <c r="J77" s="55">
        <v>8414860732</v>
      </c>
      <c r="K77" s="52" t="s">
        <v>391</v>
      </c>
      <c r="L77" s="53" t="s">
        <v>392</v>
      </c>
      <c r="M77" s="55">
        <v>940152997</v>
      </c>
      <c r="N77" s="53" t="s">
        <v>393</v>
      </c>
      <c r="O77" s="55">
        <v>8258819402</v>
      </c>
      <c r="P77" s="61">
        <v>43704</v>
      </c>
      <c r="Q77" s="58" t="s">
        <v>155</v>
      </c>
      <c r="R77" s="58"/>
      <c r="S77" s="75" t="s">
        <v>398</v>
      </c>
      <c r="T77" s="58"/>
    </row>
    <row r="78" spans="1:20">
      <c r="A78" s="4">
        <v>74</v>
      </c>
      <c r="B78" s="17" t="s">
        <v>70</v>
      </c>
      <c r="C78" s="53" t="s">
        <v>320</v>
      </c>
      <c r="D78" s="60" t="s">
        <v>29</v>
      </c>
      <c r="E78" s="59">
        <v>505</v>
      </c>
      <c r="F78" s="60"/>
      <c r="G78" s="55">
        <v>19</v>
      </c>
      <c r="H78" s="55">
        <v>8</v>
      </c>
      <c r="I78" s="57">
        <f t="shared" si="2"/>
        <v>27</v>
      </c>
      <c r="J78" s="55">
        <v>8473039706</v>
      </c>
      <c r="K78" s="52" t="s">
        <v>391</v>
      </c>
      <c r="L78" s="53" t="s">
        <v>392</v>
      </c>
      <c r="M78" s="55">
        <v>940152997</v>
      </c>
      <c r="N78" s="53" t="s">
        <v>393</v>
      </c>
      <c r="O78" s="55">
        <v>8258819402</v>
      </c>
      <c r="P78" s="61">
        <v>43704</v>
      </c>
      <c r="Q78" s="58" t="s">
        <v>155</v>
      </c>
      <c r="R78" s="58"/>
      <c r="S78" s="75" t="s">
        <v>398</v>
      </c>
      <c r="T78" s="58"/>
    </row>
    <row r="79" spans="1:20">
      <c r="A79" s="4">
        <v>75</v>
      </c>
      <c r="B79" s="17" t="s">
        <v>70</v>
      </c>
      <c r="C79" s="52" t="s">
        <v>321</v>
      </c>
      <c r="D79" s="54" t="s">
        <v>27</v>
      </c>
      <c r="E79" s="55" t="s">
        <v>354</v>
      </c>
      <c r="F79" s="56" t="s">
        <v>102</v>
      </c>
      <c r="G79" s="56">
        <v>41</v>
      </c>
      <c r="H79" s="56">
        <v>44</v>
      </c>
      <c r="I79" s="57">
        <f t="shared" si="2"/>
        <v>85</v>
      </c>
      <c r="J79" s="55">
        <v>0</v>
      </c>
      <c r="K79" s="52" t="s">
        <v>93</v>
      </c>
      <c r="L79" s="53" t="s">
        <v>94</v>
      </c>
      <c r="M79" s="55">
        <v>9435171460</v>
      </c>
      <c r="N79" s="52" t="s">
        <v>202</v>
      </c>
      <c r="O79" s="55">
        <v>9864673692</v>
      </c>
      <c r="P79" s="61">
        <v>43704</v>
      </c>
      <c r="Q79" s="58" t="s">
        <v>155</v>
      </c>
      <c r="R79" s="58"/>
      <c r="S79" s="75" t="s">
        <v>398</v>
      </c>
      <c r="T79" s="58"/>
    </row>
    <row r="80" spans="1:20">
      <c r="A80" s="4">
        <v>76</v>
      </c>
      <c r="B80" s="17" t="s">
        <v>70</v>
      </c>
      <c r="C80" s="52" t="s">
        <v>322</v>
      </c>
      <c r="D80" s="54" t="s">
        <v>27</v>
      </c>
      <c r="E80" s="55" t="s">
        <v>355</v>
      </c>
      <c r="F80" s="56" t="s">
        <v>333</v>
      </c>
      <c r="G80" s="56">
        <v>49</v>
      </c>
      <c r="H80" s="56">
        <v>42</v>
      </c>
      <c r="I80" s="57">
        <f t="shared" si="2"/>
        <v>91</v>
      </c>
      <c r="J80" s="55">
        <v>9435290913</v>
      </c>
      <c r="K80" s="61"/>
      <c r="L80" s="53"/>
      <c r="M80" s="55"/>
      <c r="N80" s="55"/>
      <c r="O80" s="63"/>
      <c r="P80" s="61">
        <v>43705</v>
      </c>
      <c r="Q80" s="58" t="s">
        <v>168</v>
      </c>
      <c r="R80" s="58"/>
      <c r="S80" s="75" t="s">
        <v>398</v>
      </c>
      <c r="T80" s="58"/>
    </row>
    <row r="81" spans="1:20">
      <c r="A81" s="4">
        <v>77</v>
      </c>
      <c r="B81" s="17" t="s">
        <v>70</v>
      </c>
      <c r="C81" s="53" t="s">
        <v>323</v>
      </c>
      <c r="D81" s="60" t="s">
        <v>29</v>
      </c>
      <c r="E81" s="55">
        <v>506</v>
      </c>
      <c r="F81" s="60"/>
      <c r="G81" s="55">
        <v>15</v>
      </c>
      <c r="H81" s="55">
        <v>8</v>
      </c>
      <c r="I81" s="57">
        <f t="shared" si="2"/>
        <v>23</v>
      </c>
      <c r="J81" s="55">
        <v>9707785050</v>
      </c>
      <c r="K81" s="52" t="s">
        <v>118</v>
      </c>
      <c r="L81" s="53" t="s">
        <v>119</v>
      </c>
      <c r="M81" s="55">
        <v>8822197268</v>
      </c>
      <c r="N81" s="52" t="s">
        <v>387</v>
      </c>
      <c r="O81" s="55">
        <v>9613216814</v>
      </c>
      <c r="P81" s="61">
        <v>43705</v>
      </c>
      <c r="Q81" s="58" t="s">
        <v>168</v>
      </c>
      <c r="R81" s="58"/>
      <c r="S81" s="75" t="s">
        <v>398</v>
      </c>
      <c r="T81" s="58"/>
    </row>
    <row r="82" spans="1:20">
      <c r="A82" s="4">
        <v>78</v>
      </c>
      <c r="B82" s="17" t="s">
        <v>70</v>
      </c>
      <c r="C82" s="53" t="s">
        <v>324</v>
      </c>
      <c r="D82" s="60" t="s">
        <v>29</v>
      </c>
      <c r="E82" s="55">
        <v>507</v>
      </c>
      <c r="F82" s="60"/>
      <c r="G82" s="55">
        <v>17</v>
      </c>
      <c r="H82" s="55">
        <v>11</v>
      </c>
      <c r="I82" s="57">
        <f t="shared" si="2"/>
        <v>28</v>
      </c>
      <c r="J82" s="55">
        <v>9435471438</v>
      </c>
      <c r="K82" s="52" t="s">
        <v>103</v>
      </c>
      <c r="L82" s="53" t="s">
        <v>104</v>
      </c>
      <c r="M82" s="55">
        <v>9401453005</v>
      </c>
      <c r="N82" s="52" t="s">
        <v>177</v>
      </c>
      <c r="O82" s="55">
        <v>8403874145</v>
      </c>
      <c r="P82" s="61">
        <v>43705</v>
      </c>
      <c r="Q82" s="58" t="s">
        <v>168</v>
      </c>
      <c r="R82" s="58"/>
      <c r="S82" s="75" t="s">
        <v>398</v>
      </c>
      <c r="T82" s="58"/>
    </row>
    <row r="83" spans="1:20">
      <c r="A83" s="4">
        <v>79</v>
      </c>
      <c r="B83" s="17" t="s">
        <v>70</v>
      </c>
      <c r="C83" s="52" t="s">
        <v>325</v>
      </c>
      <c r="D83" s="54" t="s">
        <v>27</v>
      </c>
      <c r="E83" s="55" t="s">
        <v>356</v>
      </c>
      <c r="F83" s="56" t="s">
        <v>102</v>
      </c>
      <c r="G83" s="56">
        <v>8</v>
      </c>
      <c r="H83" s="56">
        <v>10</v>
      </c>
      <c r="I83" s="57">
        <f t="shared" si="2"/>
        <v>18</v>
      </c>
      <c r="J83" s="55">
        <v>0</v>
      </c>
      <c r="K83" s="52" t="s">
        <v>232</v>
      </c>
      <c r="L83" s="53" t="s">
        <v>94</v>
      </c>
      <c r="M83" s="55">
        <v>9435171460</v>
      </c>
      <c r="N83" s="52" t="s">
        <v>385</v>
      </c>
      <c r="O83" s="55">
        <v>7399452874</v>
      </c>
      <c r="P83" s="61">
        <v>43705</v>
      </c>
      <c r="Q83" s="58" t="s">
        <v>168</v>
      </c>
      <c r="R83" s="58"/>
      <c r="S83" s="75" t="s">
        <v>398</v>
      </c>
      <c r="T83" s="58"/>
    </row>
    <row r="84" spans="1:20">
      <c r="A84" s="4">
        <v>80</v>
      </c>
      <c r="B84" s="17" t="s">
        <v>70</v>
      </c>
      <c r="C84" s="52" t="s">
        <v>326</v>
      </c>
      <c r="D84" s="54" t="s">
        <v>27</v>
      </c>
      <c r="E84" s="55" t="s">
        <v>357</v>
      </c>
      <c r="F84" s="56" t="s">
        <v>102</v>
      </c>
      <c r="G84" s="56">
        <v>3</v>
      </c>
      <c r="H84" s="56">
        <v>3</v>
      </c>
      <c r="I84" s="57">
        <f t="shared" si="2"/>
        <v>6</v>
      </c>
      <c r="J84" s="55">
        <v>0</v>
      </c>
      <c r="K84" s="52" t="s">
        <v>232</v>
      </c>
      <c r="L84" s="53" t="s">
        <v>94</v>
      </c>
      <c r="M84" s="55">
        <v>9435171460</v>
      </c>
      <c r="N84" s="52" t="s">
        <v>385</v>
      </c>
      <c r="O84" s="55">
        <v>7399452874</v>
      </c>
      <c r="P84" s="61">
        <v>43706</v>
      </c>
      <c r="Q84" s="58" t="s">
        <v>116</v>
      </c>
      <c r="R84" s="58"/>
      <c r="S84" s="75" t="s">
        <v>398</v>
      </c>
      <c r="T84" s="58"/>
    </row>
    <row r="85" spans="1:20">
      <c r="A85" s="4">
        <v>81</v>
      </c>
      <c r="B85" s="17" t="s">
        <v>70</v>
      </c>
      <c r="C85" s="52" t="s">
        <v>327</v>
      </c>
      <c r="D85" s="54" t="s">
        <v>27</v>
      </c>
      <c r="E85" s="55" t="s">
        <v>358</v>
      </c>
      <c r="F85" s="56" t="s">
        <v>102</v>
      </c>
      <c r="G85" s="56">
        <v>20</v>
      </c>
      <c r="H85" s="56">
        <v>38</v>
      </c>
      <c r="I85" s="57">
        <f t="shared" si="2"/>
        <v>58</v>
      </c>
      <c r="J85" s="55">
        <v>0</v>
      </c>
      <c r="K85" s="52" t="s">
        <v>232</v>
      </c>
      <c r="L85" s="53" t="s">
        <v>94</v>
      </c>
      <c r="M85" s="55">
        <v>9435171460</v>
      </c>
      <c r="N85" s="52" t="s">
        <v>385</v>
      </c>
      <c r="O85" s="55">
        <v>7399452874</v>
      </c>
      <c r="P85" s="61">
        <v>43706</v>
      </c>
      <c r="Q85" s="58" t="s">
        <v>116</v>
      </c>
      <c r="R85" s="58"/>
      <c r="S85" s="75" t="s">
        <v>398</v>
      </c>
      <c r="T85" s="58"/>
    </row>
    <row r="86" spans="1:20">
      <c r="A86" s="4">
        <v>82</v>
      </c>
      <c r="B86" s="17" t="s">
        <v>70</v>
      </c>
      <c r="C86" s="53" t="s">
        <v>328</v>
      </c>
      <c r="D86" s="60" t="s">
        <v>29</v>
      </c>
      <c r="E86" s="55">
        <v>444</v>
      </c>
      <c r="F86" s="60"/>
      <c r="G86" s="55">
        <v>18</v>
      </c>
      <c r="H86" s="55">
        <v>14</v>
      </c>
      <c r="I86" s="57">
        <f t="shared" si="2"/>
        <v>32</v>
      </c>
      <c r="J86" s="55">
        <v>9401944492</v>
      </c>
      <c r="K86" s="52" t="s">
        <v>394</v>
      </c>
      <c r="L86" s="53" t="s">
        <v>395</v>
      </c>
      <c r="M86" s="55">
        <v>9954141208</v>
      </c>
      <c r="N86" s="52" t="s">
        <v>396</v>
      </c>
      <c r="O86" s="55">
        <v>8876320398</v>
      </c>
      <c r="P86" s="61">
        <v>43706</v>
      </c>
      <c r="Q86" s="58" t="s">
        <v>116</v>
      </c>
      <c r="R86" s="58"/>
      <c r="S86" s="75" t="s">
        <v>398</v>
      </c>
      <c r="T86" s="58"/>
    </row>
    <row r="87" spans="1:20">
      <c r="A87" s="4">
        <v>83</v>
      </c>
      <c r="B87" s="17" t="s">
        <v>70</v>
      </c>
      <c r="C87" s="53" t="s">
        <v>329</v>
      </c>
      <c r="D87" s="60" t="s">
        <v>29</v>
      </c>
      <c r="E87" s="55">
        <v>219</v>
      </c>
      <c r="F87" s="60"/>
      <c r="G87" s="55">
        <v>19</v>
      </c>
      <c r="H87" s="55">
        <v>8</v>
      </c>
      <c r="I87" s="57">
        <f t="shared" si="2"/>
        <v>27</v>
      </c>
      <c r="J87" s="55">
        <v>9954268593</v>
      </c>
      <c r="K87" s="52" t="s">
        <v>394</v>
      </c>
      <c r="L87" s="53" t="s">
        <v>395</v>
      </c>
      <c r="M87" s="55">
        <v>9954141208</v>
      </c>
      <c r="N87" s="52" t="s">
        <v>397</v>
      </c>
      <c r="O87" s="55">
        <v>8876482918</v>
      </c>
      <c r="P87" s="61">
        <v>43706</v>
      </c>
      <c r="Q87" s="58" t="s">
        <v>116</v>
      </c>
      <c r="R87" s="58"/>
      <c r="S87" s="75" t="s">
        <v>398</v>
      </c>
      <c r="T87" s="58"/>
    </row>
    <row r="88" spans="1:20">
      <c r="A88" s="4">
        <v>84</v>
      </c>
      <c r="B88" s="17" t="s">
        <v>70</v>
      </c>
      <c r="C88" s="53" t="s">
        <v>330</v>
      </c>
      <c r="D88" s="60" t="s">
        <v>29</v>
      </c>
      <c r="E88" s="55">
        <v>362</v>
      </c>
      <c r="F88" s="60"/>
      <c r="G88" s="55">
        <v>21</v>
      </c>
      <c r="H88" s="55">
        <v>17</v>
      </c>
      <c r="I88" s="57">
        <f t="shared" si="2"/>
        <v>38</v>
      </c>
      <c r="J88" s="55">
        <v>9435148856</v>
      </c>
      <c r="K88" s="52" t="s">
        <v>394</v>
      </c>
      <c r="L88" s="53" t="s">
        <v>395</v>
      </c>
      <c r="M88" s="55">
        <v>9954141208</v>
      </c>
      <c r="N88" s="52" t="s">
        <v>396</v>
      </c>
      <c r="O88" s="55">
        <v>8876320398</v>
      </c>
      <c r="P88" s="61">
        <v>43706</v>
      </c>
      <c r="Q88" s="58" t="s">
        <v>116</v>
      </c>
      <c r="R88" s="58"/>
      <c r="S88" s="75" t="s">
        <v>398</v>
      </c>
      <c r="T88" s="58"/>
    </row>
    <row r="89" spans="1:20">
      <c r="A89" s="4">
        <v>85</v>
      </c>
      <c r="B89" s="17" t="s">
        <v>70</v>
      </c>
      <c r="C89" s="68" t="s">
        <v>748</v>
      </c>
      <c r="D89" s="18" t="s">
        <v>29</v>
      </c>
      <c r="E89" s="66">
        <v>420</v>
      </c>
      <c r="F89" s="18"/>
      <c r="G89" s="66">
        <v>20</v>
      </c>
      <c r="H89" s="66">
        <v>13</v>
      </c>
      <c r="I89" s="17">
        <f t="shared" ref="I89:I111" si="3">+G89+H89</f>
        <v>33</v>
      </c>
      <c r="J89" s="66">
        <v>8413037818</v>
      </c>
      <c r="K89" s="64" t="s">
        <v>232</v>
      </c>
      <c r="L89" s="66" t="s">
        <v>94</v>
      </c>
      <c r="M89" s="70">
        <v>9435171460</v>
      </c>
      <c r="N89" s="64" t="s">
        <v>385</v>
      </c>
      <c r="O89" s="66">
        <v>7399452874</v>
      </c>
      <c r="P89" s="69">
        <v>43707</v>
      </c>
      <c r="Q89" s="110" t="s">
        <v>80</v>
      </c>
      <c r="R89" s="18"/>
      <c r="S89" s="75" t="s">
        <v>398</v>
      </c>
      <c r="T89" s="18"/>
    </row>
    <row r="90" spans="1:20">
      <c r="A90" s="4">
        <v>86</v>
      </c>
      <c r="B90" s="17" t="s">
        <v>70</v>
      </c>
      <c r="C90" s="68" t="s">
        <v>749</v>
      </c>
      <c r="D90" s="18" t="s">
        <v>29</v>
      </c>
      <c r="E90" s="66">
        <v>421</v>
      </c>
      <c r="F90" s="18"/>
      <c r="G90" s="66">
        <v>16</v>
      </c>
      <c r="H90" s="66">
        <v>22</v>
      </c>
      <c r="I90" s="17">
        <f t="shared" si="3"/>
        <v>38</v>
      </c>
      <c r="J90" s="66">
        <v>8011726062</v>
      </c>
      <c r="K90" s="64" t="s">
        <v>232</v>
      </c>
      <c r="L90" s="66" t="s">
        <v>94</v>
      </c>
      <c r="M90" s="70">
        <v>9435171460</v>
      </c>
      <c r="N90" s="64" t="s">
        <v>385</v>
      </c>
      <c r="O90" s="66">
        <v>7399452874</v>
      </c>
      <c r="P90" s="69">
        <v>43707</v>
      </c>
      <c r="Q90" s="110" t="s">
        <v>80</v>
      </c>
      <c r="R90" s="18"/>
      <c r="S90" s="75" t="s">
        <v>398</v>
      </c>
      <c r="T90" s="18"/>
    </row>
    <row r="91" spans="1:20">
      <c r="A91" s="4">
        <v>87</v>
      </c>
      <c r="B91" s="17" t="s">
        <v>70</v>
      </c>
      <c r="C91" s="68" t="s">
        <v>272</v>
      </c>
      <c r="D91" s="18" t="s">
        <v>29</v>
      </c>
      <c r="E91" s="66">
        <v>201</v>
      </c>
      <c r="F91" s="18"/>
      <c r="G91" s="66">
        <v>22</v>
      </c>
      <c r="H91" s="66">
        <v>13</v>
      </c>
      <c r="I91" s="17">
        <f>+G91+H91</f>
        <v>35</v>
      </c>
      <c r="J91" s="66">
        <v>9401438254</v>
      </c>
      <c r="K91" s="64" t="s">
        <v>118</v>
      </c>
      <c r="L91" s="64" t="s">
        <v>119</v>
      </c>
      <c r="M91" s="64">
        <v>8822197268</v>
      </c>
      <c r="N91" s="18"/>
      <c r="O91" s="18"/>
      <c r="P91" s="69">
        <v>43708</v>
      </c>
      <c r="Q91" s="18" t="s">
        <v>96</v>
      </c>
      <c r="R91" s="75"/>
      <c r="S91" s="75" t="s">
        <v>398</v>
      </c>
      <c r="T91" s="18"/>
    </row>
    <row r="92" spans="1:20">
      <c r="A92" s="4">
        <v>88</v>
      </c>
      <c r="B92" s="17" t="s">
        <v>70</v>
      </c>
      <c r="C92" s="64" t="s">
        <v>273</v>
      </c>
      <c r="D92" s="65" t="s">
        <v>27</v>
      </c>
      <c r="E92" s="66" t="s">
        <v>274</v>
      </c>
      <c r="F92" s="67" t="s">
        <v>102</v>
      </c>
      <c r="G92" s="67">
        <v>53</v>
      </c>
      <c r="H92" s="67">
        <v>64</v>
      </c>
      <c r="I92" s="17">
        <f>+G92+H92</f>
        <v>117</v>
      </c>
      <c r="J92" s="66">
        <v>9435812308</v>
      </c>
      <c r="K92" s="69"/>
      <c r="L92" s="66"/>
      <c r="M92" s="70"/>
      <c r="N92" s="66"/>
      <c r="O92" s="70"/>
      <c r="P92" s="69">
        <v>43708</v>
      </c>
      <c r="Q92" s="18" t="s">
        <v>96</v>
      </c>
      <c r="R92" s="75"/>
      <c r="S92" s="75" t="s">
        <v>398</v>
      </c>
      <c r="T92" s="18"/>
    </row>
    <row r="93" spans="1:20">
      <c r="A93" s="4">
        <v>89</v>
      </c>
      <c r="B93" s="17" t="s">
        <v>70</v>
      </c>
      <c r="C93" s="18"/>
      <c r="D93" s="18"/>
      <c r="E93" s="19"/>
      <c r="F93" s="18"/>
      <c r="G93" s="19"/>
      <c r="H93" s="19"/>
      <c r="I93" s="17">
        <f t="shared" si="3"/>
        <v>0</v>
      </c>
      <c r="J93" s="18"/>
      <c r="K93" s="18"/>
      <c r="L93" s="18"/>
      <c r="M93" s="18"/>
      <c r="N93" s="18"/>
      <c r="O93" s="18"/>
      <c r="P93" s="69"/>
      <c r="Q93" s="18"/>
      <c r="R93" s="18"/>
      <c r="S93" s="18"/>
      <c r="T93" s="18"/>
    </row>
    <row r="94" spans="1:20">
      <c r="A94" s="4">
        <v>90</v>
      </c>
      <c r="B94" s="17" t="s">
        <v>70</v>
      </c>
      <c r="C94" s="18"/>
      <c r="D94" s="18"/>
      <c r="E94" s="19"/>
      <c r="F94" s="18"/>
      <c r="G94" s="19"/>
      <c r="H94" s="19"/>
      <c r="I94" s="17">
        <f t="shared" si="3"/>
        <v>0</v>
      </c>
      <c r="J94" s="18"/>
      <c r="K94" s="18"/>
      <c r="L94" s="18"/>
      <c r="M94" s="18"/>
      <c r="N94" s="18"/>
      <c r="O94" s="18"/>
      <c r="P94" s="25"/>
      <c r="Q94" s="18"/>
      <c r="R94" s="18"/>
      <c r="S94" s="18"/>
      <c r="T94" s="18"/>
    </row>
    <row r="95" spans="1:20">
      <c r="A95" s="4">
        <v>91</v>
      </c>
      <c r="B95" s="17" t="s">
        <v>70</v>
      </c>
      <c r="C95" s="18"/>
      <c r="D95" s="18"/>
      <c r="E95" s="19"/>
      <c r="F95" s="18"/>
      <c r="G95" s="19"/>
      <c r="H95" s="19"/>
      <c r="I95" s="17">
        <f t="shared" si="3"/>
        <v>0</v>
      </c>
      <c r="J95" s="18"/>
      <c r="K95" s="18"/>
      <c r="L95" s="18"/>
      <c r="M95" s="18"/>
      <c r="N95" s="18"/>
      <c r="O95" s="18"/>
      <c r="P95" s="25"/>
      <c r="Q95" s="18"/>
      <c r="R95" s="18"/>
      <c r="S95" s="18"/>
      <c r="T95" s="18"/>
    </row>
    <row r="96" spans="1:20">
      <c r="A96" s="4">
        <v>92</v>
      </c>
      <c r="B96" s="17" t="s">
        <v>70</v>
      </c>
      <c r="C96" s="18"/>
      <c r="D96" s="18"/>
      <c r="E96" s="19"/>
      <c r="F96" s="18"/>
      <c r="G96" s="19"/>
      <c r="H96" s="19"/>
      <c r="I96" s="17">
        <f t="shared" si="3"/>
        <v>0</v>
      </c>
      <c r="J96" s="18"/>
      <c r="K96" s="18"/>
      <c r="L96" s="18"/>
      <c r="M96" s="18"/>
      <c r="N96" s="18"/>
      <c r="O96" s="18"/>
      <c r="P96" s="25"/>
      <c r="Q96" s="18"/>
      <c r="R96" s="18"/>
      <c r="S96" s="18"/>
      <c r="T96" s="18"/>
    </row>
    <row r="97" spans="1:20">
      <c r="A97" s="4">
        <v>93</v>
      </c>
      <c r="B97" s="17" t="s">
        <v>70</v>
      </c>
      <c r="C97" s="18"/>
      <c r="D97" s="18"/>
      <c r="E97" s="19"/>
      <c r="F97" s="18"/>
      <c r="G97" s="19"/>
      <c r="H97" s="19"/>
      <c r="I97" s="17">
        <f t="shared" si="3"/>
        <v>0</v>
      </c>
      <c r="J97" s="18"/>
      <c r="K97" s="18"/>
      <c r="L97" s="18"/>
      <c r="M97" s="18"/>
      <c r="N97" s="18"/>
      <c r="O97" s="18"/>
      <c r="P97" s="25"/>
      <c r="Q97" s="18"/>
      <c r="R97" s="18"/>
      <c r="S97" s="18"/>
      <c r="T97" s="18"/>
    </row>
    <row r="98" spans="1:20">
      <c r="A98" s="4">
        <v>94</v>
      </c>
      <c r="B98" s="17"/>
      <c r="C98" s="18"/>
      <c r="D98" s="18"/>
      <c r="E98" s="19"/>
      <c r="F98" s="18"/>
      <c r="G98" s="19"/>
      <c r="H98" s="19"/>
      <c r="I98" s="17">
        <f t="shared" si="3"/>
        <v>0</v>
      </c>
      <c r="J98" s="18"/>
      <c r="K98" s="18"/>
      <c r="L98" s="18"/>
      <c r="M98" s="18"/>
      <c r="N98" s="18"/>
      <c r="O98" s="18"/>
      <c r="P98" s="25"/>
      <c r="Q98" s="18"/>
      <c r="R98" s="18"/>
      <c r="S98" s="18"/>
      <c r="T98" s="18"/>
    </row>
    <row r="99" spans="1:20">
      <c r="A99" s="4">
        <v>95</v>
      </c>
      <c r="B99" s="17"/>
      <c r="C99" s="18"/>
      <c r="D99" s="18"/>
      <c r="E99" s="19"/>
      <c r="F99" s="18"/>
      <c r="G99" s="19"/>
      <c r="H99" s="19"/>
      <c r="I99" s="17">
        <f t="shared" si="3"/>
        <v>0</v>
      </c>
      <c r="J99" s="18"/>
      <c r="K99" s="18"/>
      <c r="L99" s="18"/>
      <c r="M99" s="18"/>
      <c r="N99" s="18"/>
      <c r="O99" s="18"/>
      <c r="P99" s="25"/>
      <c r="Q99" s="18"/>
      <c r="R99" s="18"/>
      <c r="S99" s="18"/>
      <c r="T99" s="18"/>
    </row>
    <row r="100" spans="1:20">
      <c r="A100" s="4">
        <v>96</v>
      </c>
      <c r="B100" s="17"/>
      <c r="C100" s="18"/>
      <c r="D100" s="18"/>
      <c r="E100" s="19"/>
      <c r="F100" s="18"/>
      <c r="G100" s="19"/>
      <c r="H100" s="19"/>
      <c r="I100" s="17">
        <f t="shared" si="3"/>
        <v>0</v>
      </c>
      <c r="J100" s="18"/>
      <c r="K100" s="18"/>
      <c r="L100" s="18"/>
      <c r="M100" s="18"/>
      <c r="N100" s="18"/>
      <c r="O100" s="18"/>
      <c r="P100" s="25"/>
      <c r="Q100" s="18"/>
      <c r="R100" s="18"/>
      <c r="S100" s="18"/>
      <c r="T100" s="18"/>
    </row>
    <row r="101" spans="1:20">
      <c r="A101" s="4">
        <v>97</v>
      </c>
      <c r="B101" s="17"/>
      <c r="C101" s="18"/>
      <c r="D101" s="18"/>
      <c r="E101" s="19"/>
      <c r="F101" s="18"/>
      <c r="G101" s="19"/>
      <c r="H101" s="19"/>
      <c r="I101" s="17">
        <f t="shared" si="3"/>
        <v>0</v>
      </c>
      <c r="J101" s="18"/>
      <c r="K101" s="18"/>
      <c r="L101" s="18"/>
      <c r="M101" s="18"/>
      <c r="N101" s="18"/>
      <c r="O101" s="18"/>
      <c r="P101" s="25"/>
      <c r="Q101" s="18"/>
      <c r="R101" s="18"/>
      <c r="S101" s="18"/>
      <c r="T101" s="18"/>
    </row>
    <row r="102" spans="1:20">
      <c r="A102" s="4">
        <v>98</v>
      </c>
      <c r="B102" s="17"/>
      <c r="C102" s="18"/>
      <c r="D102" s="18"/>
      <c r="E102" s="19"/>
      <c r="F102" s="18"/>
      <c r="G102" s="19"/>
      <c r="H102" s="19"/>
      <c r="I102" s="17">
        <f t="shared" si="3"/>
        <v>0</v>
      </c>
      <c r="J102" s="18"/>
      <c r="K102" s="18"/>
      <c r="L102" s="18"/>
      <c r="M102" s="18"/>
      <c r="N102" s="18"/>
      <c r="O102" s="18"/>
      <c r="P102" s="25"/>
      <c r="Q102" s="18"/>
      <c r="R102" s="18"/>
      <c r="S102" s="18"/>
      <c r="T102" s="18"/>
    </row>
    <row r="103" spans="1:20">
      <c r="A103" s="4">
        <v>99</v>
      </c>
      <c r="B103" s="17"/>
      <c r="C103" s="18"/>
      <c r="D103" s="18"/>
      <c r="E103" s="19"/>
      <c r="F103" s="18"/>
      <c r="G103" s="19"/>
      <c r="H103" s="19"/>
      <c r="I103" s="17">
        <f t="shared" si="3"/>
        <v>0</v>
      </c>
      <c r="J103" s="18"/>
      <c r="K103" s="18"/>
      <c r="L103" s="18"/>
      <c r="M103" s="18"/>
      <c r="N103" s="18"/>
      <c r="O103" s="18"/>
      <c r="P103" s="25"/>
      <c r="Q103" s="18"/>
      <c r="R103" s="18"/>
      <c r="S103" s="18"/>
      <c r="T103" s="18"/>
    </row>
    <row r="104" spans="1:20">
      <c r="A104" s="4">
        <v>100</v>
      </c>
      <c r="B104" s="17"/>
      <c r="C104" s="18"/>
      <c r="D104" s="18"/>
      <c r="E104" s="19"/>
      <c r="F104" s="18"/>
      <c r="G104" s="19"/>
      <c r="H104" s="19"/>
      <c r="I104" s="17">
        <f t="shared" si="3"/>
        <v>0</v>
      </c>
      <c r="J104" s="18"/>
      <c r="K104" s="18"/>
      <c r="L104" s="18"/>
      <c r="M104" s="18"/>
      <c r="N104" s="18"/>
      <c r="O104" s="18"/>
      <c r="P104" s="25"/>
      <c r="Q104" s="18"/>
      <c r="R104" s="18"/>
      <c r="S104" s="18"/>
      <c r="T104" s="18"/>
    </row>
    <row r="105" spans="1:20">
      <c r="A105" s="4">
        <v>101</v>
      </c>
      <c r="B105" s="17"/>
      <c r="C105" s="18"/>
      <c r="D105" s="18"/>
      <c r="E105" s="19"/>
      <c r="F105" s="18"/>
      <c r="G105" s="19"/>
      <c r="H105" s="19"/>
      <c r="I105" s="17">
        <f t="shared" si="3"/>
        <v>0</v>
      </c>
      <c r="J105" s="18"/>
      <c r="K105" s="18"/>
      <c r="L105" s="18"/>
      <c r="M105" s="18"/>
      <c r="N105" s="18"/>
      <c r="O105" s="18"/>
      <c r="P105" s="25"/>
      <c r="Q105" s="18"/>
      <c r="R105" s="18"/>
      <c r="S105" s="18"/>
      <c r="T105" s="18"/>
    </row>
    <row r="106" spans="1:20">
      <c r="A106" s="4">
        <v>102</v>
      </c>
      <c r="B106" s="17"/>
      <c r="C106" s="18"/>
      <c r="D106" s="18"/>
      <c r="E106" s="19"/>
      <c r="F106" s="18"/>
      <c r="G106" s="19"/>
      <c r="H106" s="19"/>
      <c r="I106" s="17">
        <f t="shared" si="3"/>
        <v>0</v>
      </c>
      <c r="J106" s="18"/>
      <c r="K106" s="18"/>
      <c r="L106" s="18"/>
      <c r="M106" s="18"/>
      <c r="N106" s="18"/>
      <c r="O106" s="18"/>
      <c r="P106" s="25"/>
      <c r="Q106" s="18"/>
      <c r="R106" s="18"/>
      <c r="S106" s="18"/>
      <c r="T106" s="18"/>
    </row>
    <row r="107" spans="1:20">
      <c r="A107" s="4">
        <v>103</v>
      </c>
      <c r="B107" s="17"/>
      <c r="C107" s="18"/>
      <c r="D107" s="18"/>
      <c r="E107" s="19"/>
      <c r="F107" s="18"/>
      <c r="G107" s="19"/>
      <c r="H107" s="19"/>
      <c r="I107" s="17">
        <f t="shared" si="3"/>
        <v>0</v>
      </c>
      <c r="J107" s="18"/>
      <c r="K107" s="18"/>
      <c r="L107" s="18"/>
      <c r="M107" s="18"/>
      <c r="N107" s="18"/>
      <c r="O107" s="18"/>
      <c r="P107" s="25"/>
      <c r="Q107" s="18"/>
      <c r="R107" s="18"/>
      <c r="S107" s="18"/>
      <c r="T107" s="18"/>
    </row>
    <row r="108" spans="1:20">
      <c r="A108" s="4">
        <v>104</v>
      </c>
      <c r="B108" s="17"/>
      <c r="C108" s="18"/>
      <c r="D108" s="18"/>
      <c r="E108" s="19"/>
      <c r="F108" s="18"/>
      <c r="G108" s="19"/>
      <c r="H108" s="19"/>
      <c r="I108" s="17">
        <f t="shared" si="3"/>
        <v>0</v>
      </c>
      <c r="J108" s="18"/>
      <c r="K108" s="18"/>
      <c r="L108" s="18"/>
      <c r="M108" s="18"/>
      <c r="N108" s="18"/>
      <c r="O108" s="18"/>
      <c r="P108" s="25"/>
      <c r="Q108" s="18"/>
      <c r="R108" s="18"/>
      <c r="S108" s="18"/>
      <c r="T108" s="18"/>
    </row>
    <row r="109" spans="1:20">
      <c r="A109" s="4">
        <v>105</v>
      </c>
      <c r="B109" s="17"/>
      <c r="C109" s="18"/>
      <c r="D109" s="18"/>
      <c r="E109" s="19"/>
      <c r="F109" s="18"/>
      <c r="G109" s="19"/>
      <c r="H109" s="19"/>
      <c r="I109" s="17">
        <f t="shared" si="3"/>
        <v>0</v>
      </c>
      <c r="J109" s="18"/>
      <c r="K109" s="18"/>
      <c r="L109" s="18"/>
      <c r="M109" s="18"/>
      <c r="N109" s="18"/>
      <c r="O109" s="18"/>
      <c r="P109" s="25"/>
      <c r="Q109" s="18"/>
      <c r="R109" s="18"/>
      <c r="S109" s="18"/>
      <c r="T109" s="18"/>
    </row>
    <row r="110" spans="1:20">
      <c r="A110" s="4">
        <v>106</v>
      </c>
      <c r="B110" s="17"/>
      <c r="C110" s="18"/>
      <c r="D110" s="18"/>
      <c r="E110" s="19"/>
      <c r="F110" s="18"/>
      <c r="G110" s="19"/>
      <c r="H110" s="19"/>
      <c r="I110" s="17">
        <f t="shared" si="3"/>
        <v>0</v>
      </c>
      <c r="J110" s="18"/>
      <c r="K110" s="18"/>
      <c r="L110" s="18"/>
      <c r="M110" s="18"/>
      <c r="N110" s="18"/>
      <c r="O110" s="18"/>
      <c r="P110" s="25"/>
      <c r="Q110" s="18"/>
      <c r="R110" s="18"/>
      <c r="S110" s="18"/>
      <c r="T110" s="18"/>
    </row>
    <row r="111" spans="1:20">
      <c r="A111" s="4">
        <v>107</v>
      </c>
      <c r="B111" s="17"/>
      <c r="C111" s="18"/>
      <c r="D111" s="18"/>
      <c r="E111" s="19"/>
      <c r="F111" s="18"/>
      <c r="G111" s="19"/>
      <c r="H111" s="19"/>
      <c r="I111" s="17">
        <f t="shared" si="3"/>
        <v>0</v>
      </c>
      <c r="J111" s="18"/>
      <c r="K111" s="18"/>
      <c r="L111" s="18"/>
      <c r="M111" s="18"/>
      <c r="N111" s="18"/>
      <c r="O111" s="18"/>
      <c r="P111" s="25"/>
      <c r="Q111" s="18"/>
      <c r="R111" s="18"/>
      <c r="S111" s="18"/>
      <c r="T111" s="18"/>
    </row>
    <row r="112" spans="1:20">
      <c r="A112" s="4">
        <v>108</v>
      </c>
      <c r="B112" s="17"/>
      <c r="C112" s="18"/>
      <c r="D112" s="18"/>
      <c r="E112" s="19"/>
      <c r="F112" s="18"/>
      <c r="G112" s="19"/>
      <c r="H112" s="19"/>
      <c r="I112" s="17">
        <f t="shared" ref="I112:I114" si="4">+G112+H112</f>
        <v>0</v>
      </c>
      <c r="J112" s="18"/>
      <c r="K112" s="18"/>
      <c r="L112" s="18"/>
      <c r="M112" s="18"/>
      <c r="N112" s="18"/>
      <c r="O112" s="18"/>
      <c r="P112" s="25"/>
      <c r="Q112" s="18"/>
      <c r="R112" s="18"/>
      <c r="S112" s="18"/>
      <c r="T112" s="18"/>
    </row>
    <row r="113" spans="1:20">
      <c r="A113" s="4">
        <v>109</v>
      </c>
      <c r="B113" s="17"/>
      <c r="C113" s="18"/>
      <c r="D113" s="18"/>
      <c r="E113" s="19"/>
      <c r="F113" s="18"/>
      <c r="G113" s="19"/>
      <c r="H113" s="19"/>
      <c r="I113" s="17">
        <f t="shared" si="4"/>
        <v>0</v>
      </c>
      <c r="J113" s="18"/>
      <c r="K113" s="18"/>
      <c r="L113" s="18"/>
      <c r="M113" s="18"/>
      <c r="N113" s="18"/>
      <c r="O113" s="18"/>
      <c r="P113" s="25"/>
      <c r="Q113" s="18"/>
      <c r="R113" s="18"/>
      <c r="S113" s="18"/>
      <c r="T113" s="18"/>
    </row>
    <row r="114" spans="1:20">
      <c r="A114" s="4">
        <v>110</v>
      </c>
      <c r="B114" s="17"/>
      <c r="C114" s="18"/>
      <c r="D114" s="18"/>
      <c r="E114" s="19"/>
      <c r="F114" s="18"/>
      <c r="G114" s="19"/>
      <c r="H114" s="19"/>
      <c r="I114" s="17">
        <f t="shared" si="4"/>
        <v>0</v>
      </c>
      <c r="J114" s="18"/>
      <c r="K114" s="18"/>
      <c r="L114" s="18"/>
      <c r="M114" s="18"/>
      <c r="N114" s="18"/>
      <c r="O114" s="18"/>
      <c r="P114" s="25"/>
      <c r="Q114" s="18"/>
      <c r="R114" s="18"/>
      <c r="S114" s="18"/>
      <c r="T114" s="18"/>
    </row>
    <row r="115" spans="1:20">
      <c r="A115" s="4">
        <v>111</v>
      </c>
      <c r="B115" s="17"/>
      <c r="C115" s="18"/>
      <c r="D115" s="18"/>
      <c r="E115" s="19"/>
      <c r="F115" s="18"/>
      <c r="G115" s="19"/>
      <c r="H115" s="19"/>
      <c r="I115" s="17">
        <f t="shared" ref="I115:I164" si="5">+G115+H115</f>
        <v>0</v>
      </c>
      <c r="J115" s="18"/>
      <c r="K115" s="18"/>
      <c r="L115" s="18"/>
      <c r="M115" s="18"/>
      <c r="N115" s="18"/>
      <c r="O115" s="18"/>
      <c r="P115" s="25"/>
      <c r="Q115" s="18"/>
      <c r="R115" s="18"/>
      <c r="S115" s="18"/>
      <c r="T115" s="18"/>
    </row>
    <row r="116" spans="1:20">
      <c r="A116" s="4">
        <v>112</v>
      </c>
      <c r="B116" s="17"/>
      <c r="C116" s="18"/>
      <c r="D116" s="18"/>
      <c r="E116" s="19"/>
      <c r="F116" s="18"/>
      <c r="G116" s="19"/>
      <c r="H116" s="19"/>
      <c r="I116" s="17">
        <f t="shared" si="5"/>
        <v>0</v>
      </c>
      <c r="J116" s="18"/>
      <c r="K116" s="18"/>
      <c r="L116" s="18"/>
      <c r="M116" s="18"/>
      <c r="N116" s="18"/>
      <c r="O116" s="18"/>
      <c r="P116" s="25"/>
      <c r="Q116" s="18"/>
      <c r="R116" s="18"/>
      <c r="S116" s="18"/>
      <c r="T116" s="18"/>
    </row>
    <row r="117" spans="1:20">
      <c r="A117" s="4">
        <v>113</v>
      </c>
      <c r="B117" s="17"/>
      <c r="C117" s="18"/>
      <c r="D117" s="18"/>
      <c r="E117" s="19"/>
      <c r="F117" s="18"/>
      <c r="G117" s="19"/>
      <c r="H117" s="19"/>
      <c r="I117" s="17">
        <f t="shared" si="5"/>
        <v>0</v>
      </c>
      <c r="J117" s="18"/>
      <c r="K117" s="18"/>
      <c r="L117" s="18"/>
      <c r="M117" s="18"/>
      <c r="N117" s="18"/>
      <c r="O117" s="18"/>
      <c r="P117" s="25"/>
      <c r="Q117" s="18"/>
      <c r="R117" s="18"/>
      <c r="S117" s="18"/>
      <c r="T117" s="18"/>
    </row>
    <row r="118" spans="1:20">
      <c r="A118" s="4">
        <v>114</v>
      </c>
      <c r="B118" s="17"/>
      <c r="C118" s="18"/>
      <c r="D118" s="18"/>
      <c r="E118" s="19"/>
      <c r="F118" s="18"/>
      <c r="G118" s="19"/>
      <c r="H118" s="19"/>
      <c r="I118" s="17">
        <f t="shared" si="5"/>
        <v>0</v>
      </c>
      <c r="J118" s="18"/>
      <c r="K118" s="18"/>
      <c r="L118" s="18"/>
      <c r="M118" s="18"/>
      <c r="N118" s="18"/>
      <c r="O118" s="18"/>
      <c r="P118" s="25"/>
      <c r="Q118" s="18"/>
      <c r="R118" s="18"/>
      <c r="S118" s="18"/>
      <c r="T118" s="18"/>
    </row>
    <row r="119" spans="1:20">
      <c r="A119" s="4">
        <v>115</v>
      </c>
      <c r="B119" s="17"/>
      <c r="C119" s="18"/>
      <c r="D119" s="18"/>
      <c r="E119" s="19"/>
      <c r="F119" s="18"/>
      <c r="G119" s="19"/>
      <c r="H119" s="19"/>
      <c r="I119" s="17">
        <f t="shared" si="5"/>
        <v>0</v>
      </c>
      <c r="J119" s="18"/>
      <c r="K119" s="18"/>
      <c r="L119" s="18"/>
      <c r="M119" s="18"/>
      <c r="N119" s="18"/>
      <c r="O119" s="18"/>
      <c r="P119" s="25"/>
      <c r="Q119" s="18"/>
      <c r="R119" s="18"/>
      <c r="S119" s="18"/>
      <c r="T119" s="18"/>
    </row>
    <row r="120" spans="1:20">
      <c r="A120" s="4">
        <v>116</v>
      </c>
      <c r="B120" s="17"/>
      <c r="C120" s="18"/>
      <c r="D120" s="18"/>
      <c r="E120" s="19"/>
      <c r="F120" s="18"/>
      <c r="G120" s="19"/>
      <c r="H120" s="19"/>
      <c r="I120" s="17">
        <f t="shared" si="5"/>
        <v>0</v>
      </c>
      <c r="J120" s="18"/>
      <c r="K120" s="18"/>
      <c r="L120" s="18"/>
      <c r="M120" s="18"/>
      <c r="N120" s="18"/>
      <c r="O120" s="18"/>
      <c r="P120" s="25"/>
      <c r="Q120" s="18"/>
      <c r="R120" s="18"/>
      <c r="S120" s="18"/>
      <c r="T120" s="18"/>
    </row>
    <row r="121" spans="1:20">
      <c r="A121" s="4">
        <v>117</v>
      </c>
      <c r="B121" s="17"/>
      <c r="C121" s="18"/>
      <c r="D121" s="18"/>
      <c r="E121" s="19"/>
      <c r="F121" s="18"/>
      <c r="G121" s="19"/>
      <c r="H121" s="19"/>
      <c r="I121" s="17">
        <f t="shared" si="5"/>
        <v>0</v>
      </c>
      <c r="J121" s="18"/>
      <c r="K121" s="18"/>
      <c r="L121" s="18"/>
      <c r="M121" s="18"/>
      <c r="N121" s="18"/>
      <c r="O121" s="18"/>
      <c r="P121" s="25"/>
      <c r="Q121" s="18"/>
      <c r="R121" s="18"/>
      <c r="S121" s="18"/>
      <c r="T121" s="18"/>
    </row>
    <row r="122" spans="1:20">
      <c r="A122" s="4">
        <v>118</v>
      </c>
      <c r="B122" s="17"/>
      <c r="C122" s="18"/>
      <c r="D122" s="18"/>
      <c r="E122" s="19"/>
      <c r="F122" s="18"/>
      <c r="G122" s="19"/>
      <c r="H122" s="19"/>
      <c r="I122" s="17">
        <f t="shared" si="5"/>
        <v>0</v>
      </c>
      <c r="J122" s="18"/>
      <c r="K122" s="18"/>
      <c r="L122" s="18"/>
      <c r="M122" s="18"/>
      <c r="N122" s="18"/>
      <c r="O122" s="18"/>
      <c r="P122" s="25"/>
      <c r="Q122" s="18"/>
      <c r="R122" s="18"/>
      <c r="S122" s="18"/>
      <c r="T122" s="18"/>
    </row>
    <row r="123" spans="1:20">
      <c r="A123" s="4">
        <v>119</v>
      </c>
      <c r="B123" s="17"/>
      <c r="C123" s="18"/>
      <c r="D123" s="18"/>
      <c r="E123" s="19"/>
      <c r="F123" s="18"/>
      <c r="G123" s="19"/>
      <c r="H123" s="19"/>
      <c r="I123" s="17">
        <f t="shared" si="5"/>
        <v>0</v>
      </c>
      <c r="J123" s="18"/>
      <c r="K123" s="18"/>
      <c r="L123" s="18"/>
      <c r="M123" s="18"/>
      <c r="N123" s="18"/>
      <c r="O123" s="18"/>
      <c r="P123" s="25"/>
      <c r="Q123" s="18"/>
      <c r="R123" s="18"/>
      <c r="S123" s="18"/>
      <c r="T123" s="18"/>
    </row>
    <row r="124" spans="1:20">
      <c r="A124" s="4">
        <v>120</v>
      </c>
      <c r="B124" s="17"/>
      <c r="C124" s="18"/>
      <c r="D124" s="18"/>
      <c r="E124" s="19"/>
      <c r="F124" s="18"/>
      <c r="G124" s="19"/>
      <c r="H124" s="19"/>
      <c r="I124" s="17">
        <f t="shared" si="5"/>
        <v>0</v>
      </c>
      <c r="J124" s="18"/>
      <c r="K124" s="18"/>
      <c r="L124" s="18"/>
      <c r="M124" s="18"/>
      <c r="N124" s="18"/>
      <c r="O124" s="18"/>
      <c r="P124" s="25"/>
      <c r="Q124" s="18"/>
      <c r="R124" s="18"/>
      <c r="S124" s="18"/>
      <c r="T124" s="18"/>
    </row>
    <row r="125" spans="1:20">
      <c r="A125" s="4">
        <v>121</v>
      </c>
      <c r="B125" s="17"/>
      <c r="C125" s="18"/>
      <c r="D125" s="18"/>
      <c r="E125" s="19"/>
      <c r="F125" s="18"/>
      <c r="G125" s="19"/>
      <c r="H125" s="19"/>
      <c r="I125" s="17">
        <f t="shared" si="5"/>
        <v>0</v>
      </c>
      <c r="J125" s="18"/>
      <c r="K125" s="18"/>
      <c r="L125" s="18"/>
      <c r="M125" s="18"/>
      <c r="N125" s="18"/>
      <c r="O125" s="18"/>
      <c r="P125" s="25"/>
      <c r="Q125" s="18"/>
      <c r="R125" s="18"/>
      <c r="S125" s="18"/>
      <c r="T125" s="18"/>
    </row>
    <row r="126" spans="1:20">
      <c r="A126" s="4">
        <v>122</v>
      </c>
      <c r="B126" s="17"/>
      <c r="C126" s="18"/>
      <c r="D126" s="18"/>
      <c r="E126" s="19"/>
      <c r="F126" s="18"/>
      <c r="G126" s="19"/>
      <c r="H126" s="19"/>
      <c r="I126" s="17">
        <f t="shared" si="5"/>
        <v>0</v>
      </c>
      <c r="J126" s="18"/>
      <c r="K126" s="18"/>
      <c r="L126" s="18"/>
      <c r="M126" s="18"/>
      <c r="N126" s="18"/>
      <c r="O126" s="18"/>
      <c r="P126" s="25"/>
      <c r="Q126" s="18"/>
      <c r="R126" s="18"/>
      <c r="S126" s="18"/>
      <c r="T126" s="18"/>
    </row>
    <row r="127" spans="1:20">
      <c r="A127" s="4">
        <v>123</v>
      </c>
      <c r="B127" s="17"/>
      <c r="C127" s="18"/>
      <c r="D127" s="18"/>
      <c r="E127" s="19"/>
      <c r="F127" s="18"/>
      <c r="G127" s="19"/>
      <c r="H127" s="19"/>
      <c r="I127" s="17">
        <f t="shared" si="5"/>
        <v>0</v>
      </c>
      <c r="J127" s="18"/>
      <c r="K127" s="18"/>
      <c r="L127" s="18"/>
      <c r="M127" s="18"/>
      <c r="N127" s="18"/>
      <c r="O127" s="18"/>
      <c r="P127" s="25"/>
      <c r="Q127" s="18"/>
      <c r="R127" s="18"/>
      <c r="S127" s="18"/>
      <c r="T127" s="18"/>
    </row>
    <row r="128" spans="1:20">
      <c r="A128" s="4">
        <v>124</v>
      </c>
      <c r="B128" s="17"/>
      <c r="C128" s="18"/>
      <c r="D128" s="18"/>
      <c r="E128" s="19"/>
      <c r="F128" s="18"/>
      <c r="G128" s="19"/>
      <c r="H128" s="19"/>
      <c r="I128" s="17">
        <f t="shared" si="5"/>
        <v>0</v>
      </c>
      <c r="J128" s="18"/>
      <c r="K128" s="18"/>
      <c r="L128" s="18"/>
      <c r="M128" s="18"/>
      <c r="N128" s="18"/>
      <c r="O128" s="18"/>
      <c r="P128" s="25"/>
      <c r="Q128" s="18"/>
      <c r="R128" s="18"/>
      <c r="S128" s="18"/>
      <c r="T128" s="18"/>
    </row>
    <row r="129" spans="1:20">
      <c r="A129" s="4">
        <v>125</v>
      </c>
      <c r="B129" s="17"/>
      <c r="C129" s="18"/>
      <c r="D129" s="18"/>
      <c r="E129" s="19"/>
      <c r="F129" s="18"/>
      <c r="G129" s="19"/>
      <c r="H129" s="19"/>
      <c r="I129" s="17">
        <f t="shared" si="5"/>
        <v>0</v>
      </c>
      <c r="J129" s="18"/>
      <c r="K129" s="18"/>
      <c r="L129" s="18"/>
      <c r="M129" s="18"/>
      <c r="N129" s="18"/>
      <c r="O129" s="18"/>
      <c r="P129" s="25"/>
      <c r="Q129" s="18"/>
      <c r="R129" s="18"/>
      <c r="S129" s="18"/>
      <c r="T129" s="18"/>
    </row>
    <row r="130" spans="1:20">
      <c r="A130" s="4">
        <v>126</v>
      </c>
      <c r="B130" s="17"/>
      <c r="C130" s="18"/>
      <c r="D130" s="18"/>
      <c r="E130" s="19"/>
      <c r="F130" s="18"/>
      <c r="G130" s="19"/>
      <c r="H130" s="19"/>
      <c r="I130" s="17">
        <f t="shared" si="5"/>
        <v>0</v>
      </c>
      <c r="J130" s="18"/>
      <c r="K130" s="18"/>
      <c r="L130" s="18"/>
      <c r="M130" s="18"/>
      <c r="N130" s="18"/>
      <c r="O130" s="18"/>
      <c r="P130" s="25"/>
      <c r="Q130" s="18"/>
      <c r="R130" s="18"/>
      <c r="S130" s="18"/>
      <c r="T130" s="18"/>
    </row>
    <row r="131" spans="1:20">
      <c r="A131" s="4">
        <v>127</v>
      </c>
      <c r="B131" s="17"/>
      <c r="C131" s="18"/>
      <c r="D131" s="18"/>
      <c r="E131" s="19"/>
      <c r="F131" s="18"/>
      <c r="G131" s="19"/>
      <c r="H131" s="19"/>
      <c r="I131" s="17">
        <f t="shared" si="5"/>
        <v>0</v>
      </c>
      <c r="J131" s="18"/>
      <c r="K131" s="18"/>
      <c r="L131" s="18"/>
      <c r="M131" s="18"/>
      <c r="N131" s="18"/>
      <c r="O131" s="18"/>
      <c r="P131" s="25"/>
      <c r="Q131" s="18"/>
      <c r="R131" s="18"/>
      <c r="S131" s="18"/>
      <c r="T131" s="18"/>
    </row>
    <row r="132" spans="1:20">
      <c r="A132" s="4">
        <v>128</v>
      </c>
      <c r="B132" s="17"/>
      <c r="C132" s="18"/>
      <c r="D132" s="18"/>
      <c r="E132" s="19"/>
      <c r="F132" s="18"/>
      <c r="G132" s="19"/>
      <c r="H132" s="19"/>
      <c r="I132" s="17">
        <f t="shared" si="5"/>
        <v>0</v>
      </c>
      <c r="J132" s="18"/>
      <c r="K132" s="18"/>
      <c r="L132" s="18"/>
      <c r="M132" s="18"/>
      <c r="N132" s="18"/>
      <c r="O132" s="18"/>
      <c r="P132" s="25"/>
      <c r="Q132" s="18"/>
      <c r="R132" s="18"/>
      <c r="S132" s="18"/>
      <c r="T132" s="18"/>
    </row>
    <row r="133" spans="1:20">
      <c r="A133" s="4">
        <v>129</v>
      </c>
      <c r="B133" s="17"/>
      <c r="C133" s="18"/>
      <c r="D133" s="18"/>
      <c r="E133" s="19"/>
      <c r="F133" s="18"/>
      <c r="G133" s="19"/>
      <c r="H133" s="19"/>
      <c r="I133" s="17">
        <f t="shared" si="5"/>
        <v>0</v>
      </c>
      <c r="J133" s="18"/>
      <c r="K133" s="18"/>
      <c r="L133" s="18"/>
      <c r="M133" s="18"/>
      <c r="N133" s="18"/>
      <c r="O133" s="18"/>
      <c r="P133" s="25"/>
      <c r="Q133" s="18"/>
      <c r="R133" s="18"/>
      <c r="S133" s="18"/>
      <c r="T133" s="18"/>
    </row>
    <row r="134" spans="1:20">
      <c r="A134" s="4">
        <v>130</v>
      </c>
      <c r="B134" s="17"/>
      <c r="C134" s="18"/>
      <c r="D134" s="18"/>
      <c r="E134" s="19"/>
      <c r="F134" s="18"/>
      <c r="G134" s="19"/>
      <c r="H134" s="19"/>
      <c r="I134" s="17">
        <f t="shared" si="5"/>
        <v>0</v>
      </c>
      <c r="J134" s="18"/>
      <c r="K134" s="18"/>
      <c r="L134" s="18"/>
      <c r="M134" s="18"/>
      <c r="N134" s="18"/>
      <c r="O134" s="18"/>
      <c r="P134" s="25"/>
      <c r="Q134" s="18"/>
      <c r="R134" s="18"/>
      <c r="S134" s="18"/>
      <c r="T134" s="18"/>
    </row>
    <row r="135" spans="1:20">
      <c r="A135" s="4">
        <v>131</v>
      </c>
      <c r="B135" s="17"/>
      <c r="C135" s="18"/>
      <c r="D135" s="18"/>
      <c r="E135" s="19"/>
      <c r="F135" s="18"/>
      <c r="G135" s="19"/>
      <c r="H135" s="19"/>
      <c r="I135" s="17">
        <f t="shared" si="5"/>
        <v>0</v>
      </c>
      <c r="J135" s="18"/>
      <c r="K135" s="18"/>
      <c r="L135" s="18"/>
      <c r="M135" s="18"/>
      <c r="N135" s="18"/>
      <c r="O135" s="18"/>
      <c r="P135" s="25"/>
      <c r="Q135" s="18"/>
      <c r="R135" s="18"/>
      <c r="S135" s="18"/>
      <c r="T135" s="18"/>
    </row>
    <row r="136" spans="1:20">
      <c r="A136" s="4">
        <v>132</v>
      </c>
      <c r="B136" s="17"/>
      <c r="C136" s="18"/>
      <c r="D136" s="18"/>
      <c r="E136" s="19"/>
      <c r="F136" s="18"/>
      <c r="G136" s="19"/>
      <c r="H136" s="19"/>
      <c r="I136" s="17">
        <f t="shared" si="5"/>
        <v>0</v>
      </c>
      <c r="J136" s="18"/>
      <c r="K136" s="18"/>
      <c r="L136" s="18"/>
      <c r="M136" s="18"/>
      <c r="N136" s="18"/>
      <c r="O136" s="18"/>
      <c r="P136" s="25"/>
      <c r="Q136" s="18"/>
      <c r="R136" s="18"/>
      <c r="S136" s="18"/>
      <c r="T136" s="18"/>
    </row>
    <row r="137" spans="1:20">
      <c r="A137" s="4">
        <v>133</v>
      </c>
      <c r="B137" s="17"/>
      <c r="C137" s="18"/>
      <c r="D137" s="18"/>
      <c r="E137" s="19"/>
      <c r="F137" s="18"/>
      <c r="G137" s="19"/>
      <c r="H137" s="19"/>
      <c r="I137" s="17">
        <f t="shared" si="5"/>
        <v>0</v>
      </c>
      <c r="J137" s="18"/>
      <c r="K137" s="18"/>
      <c r="L137" s="18"/>
      <c r="M137" s="18"/>
      <c r="N137" s="18"/>
      <c r="O137" s="18"/>
      <c r="P137" s="25"/>
      <c r="Q137" s="18"/>
      <c r="R137" s="18"/>
      <c r="S137" s="18"/>
      <c r="T137" s="18"/>
    </row>
    <row r="138" spans="1:20">
      <c r="A138" s="4">
        <v>134</v>
      </c>
      <c r="B138" s="17"/>
      <c r="C138" s="18"/>
      <c r="D138" s="18"/>
      <c r="E138" s="19"/>
      <c r="F138" s="18"/>
      <c r="G138" s="19"/>
      <c r="H138" s="19"/>
      <c r="I138" s="17">
        <f t="shared" si="5"/>
        <v>0</v>
      </c>
      <c r="J138" s="18"/>
      <c r="K138" s="18"/>
      <c r="L138" s="18"/>
      <c r="M138" s="18"/>
      <c r="N138" s="18"/>
      <c r="O138" s="18"/>
      <c r="P138" s="25"/>
      <c r="Q138" s="18"/>
      <c r="R138" s="18"/>
      <c r="S138" s="18"/>
      <c r="T138" s="18"/>
    </row>
    <row r="139" spans="1:20">
      <c r="A139" s="4">
        <v>135</v>
      </c>
      <c r="B139" s="17"/>
      <c r="C139" s="18"/>
      <c r="D139" s="18"/>
      <c r="E139" s="19"/>
      <c r="F139" s="18"/>
      <c r="G139" s="19"/>
      <c r="H139" s="19"/>
      <c r="I139" s="17">
        <f t="shared" si="5"/>
        <v>0</v>
      </c>
      <c r="J139" s="18"/>
      <c r="K139" s="18"/>
      <c r="L139" s="18"/>
      <c r="M139" s="18"/>
      <c r="N139" s="18"/>
      <c r="O139" s="18"/>
      <c r="P139" s="25"/>
      <c r="Q139" s="18"/>
      <c r="R139" s="18"/>
      <c r="S139" s="18"/>
      <c r="T139" s="18"/>
    </row>
    <row r="140" spans="1:20">
      <c r="A140" s="4">
        <v>136</v>
      </c>
      <c r="B140" s="17"/>
      <c r="C140" s="18"/>
      <c r="D140" s="18"/>
      <c r="E140" s="19"/>
      <c r="F140" s="18"/>
      <c r="G140" s="19"/>
      <c r="H140" s="19"/>
      <c r="I140" s="17">
        <f t="shared" si="5"/>
        <v>0</v>
      </c>
      <c r="J140" s="18"/>
      <c r="K140" s="18"/>
      <c r="L140" s="18"/>
      <c r="M140" s="18"/>
      <c r="N140" s="18"/>
      <c r="O140" s="18"/>
      <c r="P140" s="25"/>
      <c r="Q140" s="18"/>
      <c r="R140" s="18"/>
      <c r="S140" s="18"/>
      <c r="T140" s="18"/>
    </row>
    <row r="141" spans="1:20">
      <c r="A141" s="4">
        <v>137</v>
      </c>
      <c r="B141" s="17"/>
      <c r="C141" s="18"/>
      <c r="D141" s="18"/>
      <c r="E141" s="19"/>
      <c r="F141" s="18"/>
      <c r="G141" s="19"/>
      <c r="H141" s="19"/>
      <c r="I141" s="17">
        <f t="shared" si="5"/>
        <v>0</v>
      </c>
      <c r="J141" s="18"/>
      <c r="K141" s="18"/>
      <c r="L141" s="18"/>
      <c r="M141" s="18"/>
      <c r="N141" s="18"/>
      <c r="O141" s="18"/>
      <c r="P141" s="25"/>
      <c r="Q141" s="18"/>
      <c r="R141" s="18"/>
      <c r="S141" s="18"/>
      <c r="T141" s="18"/>
    </row>
    <row r="142" spans="1:20">
      <c r="A142" s="4">
        <v>138</v>
      </c>
      <c r="B142" s="17"/>
      <c r="C142" s="18"/>
      <c r="D142" s="18"/>
      <c r="E142" s="19"/>
      <c r="F142" s="18"/>
      <c r="G142" s="19"/>
      <c r="H142" s="19"/>
      <c r="I142" s="17">
        <f t="shared" si="5"/>
        <v>0</v>
      </c>
      <c r="J142" s="18"/>
      <c r="K142" s="18"/>
      <c r="L142" s="18"/>
      <c r="M142" s="18"/>
      <c r="N142" s="18"/>
      <c r="O142" s="18"/>
      <c r="P142" s="25"/>
      <c r="Q142" s="18"/>
      <c r="R142" s="18"/>
      <c r="S142" s="18"/>
      <c r="T142" s="18"/>
    </row>
    <row r="143" spans="1:20">
      <c r="A143" s="4">
        <v>139</v>
      </c>
      <c r="B143" s="17"/>
      <c r="C143" s="18"/>
      <c r="D143" s="18"/>
      <c r="E143" s="19"/>
      <c r="F143" s="18"/>
      <c r="G143" s="19"/>
      <c r="H143" s="19"/>
      <c r="I143" s="17">
        <f t="shared" si="5"/>
        <v>0</v>
      </c>
      <c r="J143" s="18"/>
      <c r="K143" s="18"/>
      <c r="L143" s="18"/>
      <c r="M143" s="18"/>
      <c r="N143" s="18"/>
      <c r="O143" s="18"/>
      <c r="P143" s="25"/>
      <c r="Q143" s="18"/>
      <c r="R143" s="18"/>
      <c r="S143" s="18"/>
      <c r="T143" s="18"/>
    </row>
    <row r="144" spans="1:20">
      <c r="A144" s="4">
        <v>140</v>
      </c>
      <c r="B144" s="17"/>
      <c r="C144" s="18"/>
      <c r="D144" s="18"/>
      <c r="E144" s="19"/>
      <c r="F144" s="18"/>
      <c r="G144" s="19"/>
      <c r="H144" s="19"/>
      <c r="I144" s="17">
        <f t="shared" si="5"/>
        <v>0</v>
      </c>
      <c r="J144" s="18"/>
      <c r="K144" s="18"/>
      <c r="L144" s="18"/>
      <c r="M144" s="18"/>
      <c r="N144" s="18"/>
      <c r="O144" s="18"/>
      <c r="P144" s="25"/>
      <c r="Q144" s="18"/>
      <c r="R144" s="18"/>
      <c r="S144" s="18"/>
      <c r="T144" s="18"/>
    </row>
    <row r="145" spans="1:20">
      <c r="A145" s="4">
        <v>141</v>
      </c>
      <c r="B145" s="17"/>
      <c r="C145" s="18"/>
      <c r="D145" s="18"/>
      <c r="E145" s="19"/>
      <c r="F145" s="18"/>
      <c r="G145" s="19"/>
      <c r="H145" s="19"/>
      <c r="I145" s="17">
        <f t="shared" si="5"/>
        <v>0</v>
      </c>
      <c r="J145" s="18"/>
      <c r="K145" s="18"/>
      <c r="L145" s="18"/>
      <c r="M145" s="18"/>
      <c r="N145" s="18"/>
      <c r="O145" s="18"/>
      <c r="P145" s="25"/>
      <c r="Q145" s="18"/>
      <c r="R145" s="18"/>
      <c r="S145" s="18"/>
      <c r="T145" s="18"/>
    </row>
    <row r="146" spans="1:20">
      <c r="A146" s="4">
        <v>142</v>
      </c>
      <c r="B146" s="17"/>
      <c r="C146" s="18"/>
      <c r="D146" s="18"/>
      <c r="E146" s="19"/>
      <c r="F146" s="18"/>
      <c r="G146" s="19"/>
      <c r="H146" s="19"/>
      <c r="I146" s="17">
        <f t="shared" si="5"/>
        <v>0</v>
      </c>
      <c r="J146" s="18"/>
      <c r="K146" s="18"/>
      <c r="L146" s="18"/>
      <c r="M146" s="18"/>
      <c r="N146" s="18"/>
      <c r="O146" s="18"/>
      <c r="P146" s="25"/>
      <c r="Q146" s="18"/>
      <c r="R146" s="18"/>
      <c r="S146" s="18"/>
      <c r="T146" s="18"/>
    </row>
    <row r="147" spans="1:20">
      <c r="A147" s="4">
        <v>143</v>
      </c>
      <c r="B147" s="17"/>
      <c r="C147" s="18"/>
      <c r="D147" s="18"/>
      <c r="E147" s="19"/>
      <c r="F147" s="18"/>
      <c r="G147" s="19"/>
      <c r="H147" s="19"/>
      <c r="I147" s="17">
        <f t="shared" si="5"/>
        <v>0</v>
      </c>
      <c r="J147" s="18"/>
      <c r="K147" s="18"/>
      <c r="L147" s="18"/>
      <c r="M147" s="18"/>
      <c r="N147" s="18"/>
      <c r="O147" s="18"/>
      <c r="P147" s="25"/>
      <c r="Q147" s="18"/>
      <c r="R147" s="18"/>
      <c r="S147" s="18"/>
      <c r="T147" s="18"/>
    </row>
    <row r="148" spans="1:20">
      <c r="A148" s="4">
        <v>144</v>
      </c>
      <c r="B148" s="17"/>
      <c r="C148" s="18"/>
      <c r="D148" s="18"/>
      <c r="E148" s="19"/>
      <c r="F148" s="18"/>
      <c r="G148" s="19"/>
      <c r="H148" s="19"/>
      <c r="I148" s="17">
        <f t="shared" si="5"/>
        <v>0</v>
      </c>
      <c r="J148" s="18"/>
      <c r="K148" s="18"/>
      <c r="L148" s="18"/>
      <c r="M148" s="18"/>
      <c r="N148" s="18"/>
      <c r="O148" s="18"/>
      <c r="P148" s="25"/>
      <c r="Q148" s="18"/>
      <c r="R148" s="18"/>
      <c r="S148" s="18"/>
      <c r="T148" s="18"/>
    </row>
    <row r="149" spans="1:20">
      <c r="A149" s="4">
        <v>145</v>
      </c>
      <c r="B149" s="17"/>
      <c r="C149" s="18"/>
      <c r="D149" s="18"/>
      <c r="E149" s="19"/>
      <c r="F149" s="18"/>
      <c r="G149" s="19"/>
      <c r="H149" s="19"/>
      <c r="I149" s="17">
        <f t="shared" si="5"/>
        <v>0</v>
      </c>
      <c r="J149" s="18"/>
      <c r="K149" s="18"/>
      <c r="L149" s="18"/>
      <c r="M149" s="18"/>
      <c r="N149" s="18"/>
      <c r="O149" s="18"/>
      <c r="P149" s="25"/>
      <c r="Q149" s="18"/>
      <c r="R149" s="18"/>
      <c r="S149" s="18"/>
      <c r="T149" s="18"/>
    </row>
    <row r="150" spans="1:20">
      <c r="A150" s="4">
        <v>146</v>
      </c>
      <c r="B150" s="17"/>
      <c r="C150" s="18"/>
      <c r="D150" s="18"/>
      <c r="E150" s="19"/>
      <c r="F150" s="18"/>
      <c r="G150" s="19"/>
      <c r="H150" s="19"/>
      <c r="I150" s="17">
        <f t="shared" si="5"/>
        <v>0</v>
      </c>
      <c r="J150" s="18"/>
      <c r="K150" s="18"/>
      <c r="L150" s="18"/>
      <c r="M150" s="18"/>
      <c r="N150" s="18"/>
      <c r="O150" s="18"/>
      <c r="P150" s="25"/>
      <c r="Q150" s="18"/>
      <c r="R150" s="18"/>
      <c r="S150" s="18"/>
      <c r="T150" s="18"/>
    </row>
    <row r="151" spans="1:20">
      <c r="A151" s="4">
        <v>147</v>
      </c>
      <c r="B151" s="17"/>
      <c r="C151" s="18"/>
      <c r="D151" s="18"/>
      <c r="E151" s="19"/>
      <c r="F151" s="18"/>
      <c r="G151" s="19"/>
      <c r="H151" s="19"/>
      <c r="I151" s="17">
        <f t="shared" si="5"/>
        <v>0</v>
      </c>
      <c r="J151" s="18"/>
      <c r="K151" s="18"/>
      <c r="L151" s="18"/>
      <c r="M151" s="18"/>
      <c r="N151" s="18"/>
      <c r="O151" s="18"/>
      <c r="P151" s="25"/>
      <c r="Q151" s="18"/>
      <c r="R151" s="18"/>
      <c r="S151" s="18"/>
      <c r="T151" s="18"/>
    </row>
    <row r="152" spans="1:20">
      <c r="A152" s="4">
        <v>148</v>
      </c>
      <c r="B152" s="17"/>
      <c r="C152" s="18"/>
      <c r="D152" s="18"/>
      <c r="E152" s="19"/>
      <c r="F152" s="18"/>
      <c r="G152" s="19"/>
      <c r="H152" s="19"/>
      <c r="I152" s="17">
        <f t="shared" si="5"/>
        <v>0</v>
      </c>
      <c r="J152" s="18"/>
      <c r="K152" s="18"/>
      <c r="L152" s="18"/>
      <c r="M152" s="18"/>
      <c r="N152" s="18"/>
      <c r="O152" s="18"/>
      <c r="P152" s="25"/>
      <c r="Q152" s="18"/>
      <c r="R152" s="18"/>
      <c r="S152" s="18"/>
      <c r="T152" s="18"/>
    </row>
    <row r="153" spans="1:20">
      <c r="A153" s="4">
        <v>149</v>
      </c>
      <c r="B153" s="17"/>
      <c r="C153" s="18"/>
      <c r="D153" s="18"/>
      <c r="E153" s="19"/>
      <c r="F153" s="18"/>
      <c r="G153" s="19"/>
      <c r="H153" s="19"/>
      <c r="I153" s="17">
        <f t="shared" si="5"/>
        <v>0</v>
      </c>
      <c r="J153" s="18"/>
      <c r="K153" s="18"/>
      <c r="L153" s="18"/>
      <c r="M153" s="18"/>
      <c r="N153" s="18"/>
      <c r="O153" s="18"/>
      <c r="P153" s="25"/>
      <c r="Q153" s="18"/>
      <c r="R153" s="18"/>
      <c r="S153" s="18"/>
      <c r="T153" s="18"/>
    </row>
    <row r="154" spans="1:20">
      <c r="A154" s="4">
        <v>150</v>
      </c>
      <c r="B154" s="17"/>
      <c r="C154" s="18"/>
      <c r="D154" s="18"/>
      <c r="E154" s="19"/>
      <c r="F154" s="18"/>
      <c r="G154" s="19"/>
      <c r="H154" s="19"/>
      <c r="I154" s="17">
        <f t="shared" si="5"/>
        <v>0</v>
      </c>
      <c r="J154" s="18"/>
      <c r="K154" s="18"/>
      <c r="L154" s="18"/>
      <c r="M154" s="18"/>
      <c r="N154" s="18"/>
      <c r="O154" s="18"/>
      <c r="P154" s="25"/>
      <c r="Q154" s="18"/>
      <c r="R154" s="18"/>
      <c r="S154" s="18"/>
      <c r="T154" s="18"/>
    </row>
    <row r="155" spans="1:20">
      <c r="A155" s="4">
        <v>151</v>
      </c>
      <c r="B155" s="17"/>
      <c r="C155" s="18"/>
      <c r="D155" s="18"/>
      <c r="E155" s="19"/>
      <c r="F155" s="18"/>
      <c r="G155" s="19"/>
      <c r="H155" s="19"/>
      <c r="I155" s="17">
        <f t="shared" si="5"/>
        <v>0</v>
      </c>
      <c r="J155" s="18"/>
      <c r="K155" s="18"/>
      <c r="L155" s="18"/>
      <c r="M155" s="18"/>
      <c r="N155" s="18"/>
      <c r="O155" s="18"/>
      <c r="P155" s="25"/>
      <c r="Q155" s="18"/>
      <c r="R155" s="18"/>
      <c r="S155" s="18"/>
      <c r="T155" s="18"/>
    </row>
    <row r="156" spans="1:20">
      <c r="A156" s="4">
        <v>152</v>
      </c>
      <c r="B156" s="17"/>
      <c r="C156" s="18"/>
      <c r="D156" s="18"/>
      <c r="E156" s="19"/>
      <c r="F156" s="18"/>
      <c r="G156" s="19"/>
      <c r="H156" s="19"/>
      <c r="I156" s="17">
        <f t="shared" si="5"/>
        <v>0</v>
      </c>
      <c r="J156" s="18"/>
      <c r="K156" s="18"/>
      <c r="L156" s="18"/>
      <c r="M156" s="18"/>
      <c r="N156" s="18"/>
      <c r="O156" s="18"/>
      <c r="P156" s="25"/>
      <c r="Q156" s="18"/>
      <c r="R156" s="18"/>
      <c r="S156" s="18"/>
      <c r="T156" s="18"/>
    </row>
    <row r="157" spans="1:20">
      <c r="A157" s="4">
        <v>153</v>
      </c>
      <c r="B157" s="17"/>
      <c r="C157" s="18"/>
      <c r="D157" s="18"/>
      <c r="E157" s="19"/>
      <c r="F157" s="18"/>
      <c r="G157" s="19"/>
      <c r="H157" s="19"/>
      <c r="I157" s="17">
        <f t="shared" si="5"/>
        <v>0</v>
      </c>
      <c r="J157" s="18"/>
      <c r="K157" s="18"/>
      <c r="L157" s="18"/>
      <c r="M157" s="18"/>
      <c r="N157" s="18"/>
      <c r="O157" s="18"/>
      <c r="P157" s="25"/>
      <c r="Q157" s="18"/>
      <c r="R157" s="18"/>
      <c r="S157" s="18"/>
      <c r="T157" s="18"/>
    </row>
    <row r="158" spans="1:20">
      <c r="A158" s="4">
        <v>154</v>
      </c>
      <c r="B158" s="17"/>
      <c r="C158" s="18"/>
      <c r="D158" s="18"/>
      <c r="E158" s="19"/>
      <c r="F158" s="18"/>
      <c r="G158" s="19"/>
      <c r="H158" s="19"/>
      <c r="I158" s="17">
        <f t="shared" si="5"/>
        <v>0</v>
      </c>
      <c r="J158" s="18"/>
      <c r="K158" s="18"/>
      <c r="L158" s="18"/>
      <c r="M158" s="18"/>
      <c r="N158" s="18"/>
      <c r="O158" s="18"/>
      <c r="P158" s="25"/>
      <c r="Q158" s="18"/>
      <c r="R158" s="18"/>
      <c r="S158" s="18"/>
      <c r="T158" s="18"/>
    </row>
    <row r="159" spans="1:20">
      <c r="A159" s="4">
        <v>155</v>
      </c>
      <c r="B159" s="17"/>
      <c r="C159" s="18"/>
      <c r="D159" s="18"/>
      <c r="E159" s="19"/>
      <c r="F159" s="18"/>
      <c r="G159" s="19"/>
      <c r="H159" s="19"/>
      <c r="I159" s="17">
        <f t="shared" si="5"/>
        <v>0</v>
      </c>
      <c r="J159" s="18"/>
      <c r="K159" s="18"/>
      <c r="L159" s="18"/>
      <c r="M159" s="18"/>
      <c r="N159" s="18"/>
      <c r="O159" s="18"/>
      <c r="P159" s="25"/>
      <c r="Q159" s="18"/>
      <c r="R159" s="18"/>
      <c r="S159" s="18"/>
      <c r="T159" s="18"/>
    </row>
    <row r="160" spans="1:20">
      <c r="A160" s="4">
        <v>156</v>
      </c>
      <c r="B160" s="17"/>
      <c r="C160" s="18"/>
      <c r="D160" s="18"/>
      <c r="E160" s="19"/>
      <c r="F160" s="18"/>
      <c r="G160" s="19"/>
      <c r="H160" s="19"/>
      <c r="I160" s="17">
        <f t="shared" si="5"/>
        <v>0</v>
      </c>
      <c r="J160" s="18"/>
      <c r="K160" s="18"/>
      <c r="L160" s="18"/>
      <c r="M160" s="18"/>
      <c r="N160" s="18"/>
      <c r="O160" s="18"/>
      <c r="P160" s="25"/>
      <c r="Q160" s="18"/>
      <c r="R160" s="18"/>
      <c r="S160" s="18"/>
      <c r="T160" s="18"/>
    </row>
    <row r="161" spans="1:20">
      <c r="A161" s="4">
        <v>157</v>
      </c>
      <c r="B161" s="17"/>
      <c r="C161" s="18"/>
      <c r="D161" s="18"/>
      <c r="E161" s="19"/>
      <c r="F161" s="18"/>
      <c r="G161" s="19"/>
      <c r="H161" s="19"/>
      <c r="I161" s="17">
        <f t="shared" si="5"/>
        <v>0</v>
      </c>
      <c r="J161" s="18"/>
      <c r="K161" s="18"/>
      <c r="L161" s="18"/>
      <c r="M161" s="18"/>
      <c r="N161" s="18"/>
      <c r="O161" s="18"/>
      <c r="P161" s="25"/>
      <c r="Q161" s="18"/>
      <c r="R161" s="18"/>
      <c r="S161" s="18"/>
      <c r="T161" s="18"/>
    </row>
    <row r="162" spans="1:20">
      <c r="A162" s="4">
        <v>158</v>
      </c>
      <c r="B162" s="17"/>
      <c r="C162" s="18"/>
      <c r="D162" s="18"/>
      <c r="E162" s="19"/>
      <c r="F162" s="18"/>
      <c r="G162" s="19"/>
      <c r="H162" s="19"/>
      <c r="I162" s="17">
        <f t="shared" si="5"/>
        <v>0</v>
      </c>
      <c r="J162" s="18"/>
      <c r="K162" s="18"/>
      <c r="L162" s="18"/>
      <c r="M162" s="18"/>
      <c r="N162" s="18"/>
      <c r="O162" s="18"/>
      <c r="P162" s="25"/>
      <c r="Q162" s="18"/>
      <c r="R162" s="18"/>
      <c r="S162" s="18"/>
      <c r="T162" s="18"/>
    </row>
    <row r="163" spans="1:20">
      <c r="A163" s="4">
        <v>159</v>
      </c>
      <c r="B163" s="17"/>
      <c r="C163" s="18"/>
      <c r="D163" s="18"/>
      <c r="E163" s="19"/>
      <c r="F163" s="18"/>
      <c r="G163" s="19"/>
      <c r="H163" s="19"/>
      <c r="I163" s="17">
        <f t="shared" si="5"/>
        <v>0</v>
      </c>
      <c r="J163" s="18"/>
      <c r="K163" s="18"/>
      <c r="L163" s="18"/>
      <c r="M163" s="18"/>
      <c r="N163" s="18"/>
      <c r="O163" s="18"/>
      <c r="P163" s="25"/>
      <c r="Q163" s="18"/>
      <c r="R163" s="18"/>
      <c r="S163" s="18"/>
      <c r="T163" s="18"/>
    </row>
    <row r="164" spans="1:20">
      <c r="A164" s="4">
        <v>160</v>
      </c>
      <c r="B164" s="17"/>
      <c r="C164" s="18"/>
      <c r="D164" s="18"/>
      <c r="E164" s="19"/>
      <c r="F164" s="18"/>
      <c r="G164" s="19"/>
      <c r="H164" s="19"/>
      <c r="I164" s="17">
        <f t="shared" si="5"/>
        <v>0</v>
      </c>
      <c r="J164" s="18"/>
      <c r="K164" s="18"/>
      <c r="L164" s="18"/>
      <c r="M164" s="18"/>
      <c r="N164" s="18"/>
      <c r="O164" s="18"/>
      <c r="P164" s="25"/>
      <c r="Q164" s="18"/>
      <c r="R164" s="18"/>
      <c r="S164" s="18"/>
      <c r="T164" s="18"/>
    </row>
    <row r="165" spans="1:20">
      <c r="A165" s="22" t="s">
        <v>11</v>
      </c>
      <c r="B165" s="42"/>
      <c r="C165" s="22">
        <f>COUNTIFS(C5:C164,"*")</f>
        <v>88</v>
      </c>
      <c r="D165" s="22"/>
      <c r="E165" s="13"/>
      <c r="F165" s="22"/>
      <c r="G165" s="22">
        <f>SUM(G5:G164)</f>
        <v>2096</v>
      </c>
      <c r="H165" s="22">
        <f>SUM(H5:H164)</f>
        <v>2045</v>
      </c>
      <c r="I165" s="22">
        <f>SUM(I5:I164)</f>
        <v>4104</v>
      </c>
      <c r="J165" s="22"/>
      <c r="K165" s="22"/>
      <c r="L165" s="22"/>
      <c r="M165" s="22"/>
      <c r="N165" s="22"/>
      <c r="O165" s="22"/>
      <c r="P165" s="14"/>
      <c r="Q165" s="22"/>
      <c r="R165" s="22"/>
      <c r="S165" s="22"/>
      <c r="T165" s="12"/>
    </row>
    <row r="166" spans="1:20">
      <c r="A166" s="47" t="s">
        <v>70</v>
      </c>
      <c r="B166" s="10">
        <f>COUNTIF(B$5:B$164,"Team 1")</f>
        <v>93</v>
      </c>
      <c r="C166" s="47" t="s">
        <v>29</v>
      </c>
      <c r="D166" s="10">
        <f>COUNTIF(D5:D164,"Anganwadi")</f>
        <v>60</v>
      </c>
    </row>
    <row r="167" spans="1:20">
      <c r="A167" s="47" t="s">
        <v>71</v>
      </c>
      <c r="B167" s="10">
        <f>COUNTIF(B$6:B$164,"Team 2")</f>
        <v>0</v>
      </c>
      <c r="C167" s="47" t="s">
        <v>27</v>
      </c>
      <c r="D167" s="10">
        <f>COUNTIF(D5:D164,"School")</f>
        <v>28</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98:D164 D5:D11 D12:D27 D28:D33 D34:D90">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tabSelected="1" workbookViewId="0">
      <pane xSplit="3" ySplit="4" topLeftCell="D5" activePane="bottomRight" state="frozen"/>
      <selection pane="topRight" activeCell="C1" sqref="C1"/>
      <selection pane="bottomLeft" activeCell="A5" sqref="A5"/>
      <selection pane="bottomRight" activeCell="D3" sqref="D3:D4"/>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59" t="s">
        <v>67</v>
      </c>
      <c r="B1" s="159"/>
      <c r="C1" s="159"/>
      <c r="D1" s="160"/>
      <c r="E1" s="160"/>
      <c r="F1" s="160"/>
      <c r="G1" s="160"/>
      <c r="H1" s="160"/>
      <c r="I1" s="160"/>
      <c r="J1" s="160"/>
      <c r="K1" s="160"/>
      <c r="L1" s="160"/>
      <c r="M1" s="160"/>
      <c r="N1" s="160"/>
      <c r="O1" s="160"/>
      <c r="P1" s="160"/>
      <c r="Q1" s="160"/>
      <c r="R1" s="160"/>
      <c r="S1" s="160"/>
    </row>
    <row r="2" spans="1:20">
      <c r="A2" s="163" t="s">
        <v>63</v>
      </c>
      <c r="B2" s="164"/>
      <c r="C2" s="164"/>
      <c r="D2" s="26" t="s">
        <v>766</v>
      </c>
      <c r="E2" s="23"/>
      <c r="F2" s="23"/>
      <c r="G2" s="23"/>
      <c r="H2" s="23"/>
      <c r="I2" s="23"/>
      <c r="J2" s="23"/>
      <c r="K2" s="23"/>
      <c r="L2" s="23"/>
      <c r="M2" s="23"/>
      <c r="N2" s="23"/>
      <c r="O2" s="23"/>
      <c r="P2" s="23"/>
      <c r="Q2" s="23"/>
      <c r="R2" s="23"/>
      <c r="S2" s="23"/>
    </row>
    <row r="3" spans="1:20" ht="24" customHeight="1">
      <c r="A3" s="158" t="s">
        <v>14</v>
      </c>
      <c r="B3" s="161" t="s">
        <v>69</v>
      </c>
      <c r="C3" s="157" t="s">
        <v>7</v>
      </c>
      <c r="D3" s="157" t="s">
        <v>59</v>
      </c>
      <c r="E3" s="157" t="s">
        <v>16</v>
      </c>
      <c r="F3" s="165" t="s">
        <v>17</v>
      </c>
      <c r="G3" s="157" t="s">
        <v>8</v>
      </c>
      <c r="H3" s="157"/>
      <c r="I3" s="157"/>
      <c r="J3" s="157" t="s">
        <v>35</v>
      </c>
      <c r="K3" s="161" t="s">
        <v>37</v>
      </c>
      <c r="L3" s="161" t="s">
        <v>54</v>
      </c>
      <c r="M3" s="161" t="s">
        <v>55</v>
      </c>
      <c r="N3" s="161" t="s">
        <v>38</v>
      </c>
      <c r="O3" s="161" t="s">
        <v>39</v>
      </c>
      <c r="P3" s="158" t="s">
        <v>58</v>
      </c>
      <c r="Q3" s="157" t="s">
        <v>56</v>
      </c>
      <c r="R3" s="157" t="s">
        <v>36</v>
      </c>
      <c r="S3" s="157" t="s">
        <v>57</v>
      </c>
      <c r="T3" s="157" t="s">
        <v>13</v>
      </c>
    </row>
    <row r="4" spans="1:20" ht="25.5" customHeight="1">
      <c r="A4" s="158"/>
      <c r="B4" s="166"/>
      <c r="C4" s="157"/>
      <c r="D4" s="157"/>
      <c r="E4" s="157"/>
      <c r="F4" s="165"/>
      <c r="G4" s="24" t="s">
        <v>9</v>
      </c>
      <c r="H4" s="24" t="s">
        <v>10</v>
      </c>
      <c r="I4" s="24" t="s">
        <v>11</v>
      </c>
      <c r="J4" s="157"/>
      <c r="K4" s="162"/>
      <c r="L4" s="162"/>
      <c r="M4" s="162"/>
      <c r="N4" s="162"/>
      <c r="O4" s="162"/>
      <c r="P4" s="158"/>
      <c r="Q4" s="158"/>
      <c r="R4" s="157"/>
      <c r="S4" s="157"/>
      <c r="T4" s="157"/>
    </row>
    <row r="5" spans="1:20" ht="33">
      <c r="A5" s="4">
        <v>1</v>
      </c>
      <c r="B5" s="17" t="s">
        <v>70</v>
      </c>
      <c r="C5" s="53" t="s">
        <v>195</v>
      </c>
      <c r="D5" s="58" t="s">
        <v>29</v>
      </c>
      <c r="E5" s="55">
        <v>277</v>
      </c>
      <c r="F5" s="58"/>
      <c r="G5" s="55">
        <v>12</v>
      </c>
      <c r="H5" s="55">
        <v>16</v>
      </c>
      <c r="I5" s="57">
        <f t="shared" ref="I5:I68" si="0">G5+H5</f>
        <v>28</v>
      </c>
      <c r="J5" s="55">
        <v>9401744790</v>
      </c>
      <c r="K5" s="52" t="s">
        <v>196</v>
      </c>
      <c r="L5" s="53" t="s">
        <v>361</v>
      </c>
      <c r="M5" s="55">
        <v>9435179202</v>
      </c>
      <c r="N5" s="53" t="s">
        <v>198</v>
      </c>
      <c r="O5" s="55">
        <v>9435344791</v>
      </c>
      <c r="P5" s="61">
        <v>43710</v>
      </c>
      <c r="Q5" s="55" t="s">
        <v>101</v>
      </c>
      <c r="R5" s="58"/>
      <c r="S5" s="58" t="s">
        <v>398</v>
      </c>
      <c r="T5" s="58"/>
    </row>
    <row r="6" spans="1:20" ht="33">
      <c r="A6" s="4">
        <v>2</v>
      </c>
      <c r="B6" s="17" t="s">
        <v>70</v>
      </c>
      <c r="C6" s="53" t="s">
        <v>83</v>
      </c>
      <c r="D6" s="54" t="s">
        <v>29</v>
      </c>
      <c r="E6" s="55">
        <v>15</v>
      </c>
      <c r="F6" s="56"/>
      <c r="G6" s="55">
        <v>16</v>
      </c>
      <c r="H6" s="55">
        <v>14</v>
      </c>
      <c r="I6" s="57">
        <f t="shared" si="0"/>
        <v>30</v>
      </c>
      <c r="J6" s="55">
        <v>9401252491</v>
      </c>
      <c r="K6" s="52" t="s">
        <v>84</v>
      </c>
      <c r="L6" s="52" t="s">
        <v>362</v>
      </c>
      <c r="M6" s="52">
        <v>9864483090</v>
      </c>
      <c r="N6" s="52" t="s">
        <v>86</v>
      </c>
      <c r="O6" s="55" t="s">
        <v>87</v>
      </c>
      <c r="P6" s="61">
        <v>43710</v>
      </c>
      <c r="Q6" s="55" t="s">
        <v>101</v>
      </c>
      <c r="R6" s="58"/>
      <c r="S6" s="58" t="s">
        <v>398</v>
      </c>
      <c r="T6" s="58"/>
    </row>
    <row r="7" spans="1:20">
      <c r="A7" s="4">
        <v>3</v>
      </c>
      <c r="B7" s="17" t="s">
        <v>70</v>
      </c>
      <c r="C7" s="53" t="s">
        <v>88</v>
      </c>
      <c r="D7" s="54" t="s">
        <v>29</v>
      </c>
      <c r="E7" s="55">
        <v>14</v>
      </c>
      <c r="F7" s="56"/>
      <c r="G7" s="55">
        <v>15</v>
      </c>
      <c r="H7" s="55">
        <v>12</v>
      </c>
      <c r="I7" s="57">
        <f t="shared" si="0"/>
        <v>27</v>
      </c>
      <c r="J7" s="55">
        <v>9707369481</v>
      </c>
      <c r="K7" s="52" t="s">
        <v>89</v>
      </c>
      <c r="L7" s="52" t="s">
        <v>363</v>
      </c>
      <c r="M7" s="52">
        <v>9707108132</v>
      </c>
      <c r="N7" s="52" t="s">
        <v>91</v>
      </c>
      <c r="O7" s="55">
        <v>9854127433</v>
      </c>
      <c r="P7" s="61">
        <v>43710</v>
      </c>
      <c r="Q7" s="55" t="s">
        <v>101</v>
      </c>
      <c r="R7" s="58"/>
      <c r="S7" s="58" t="s">
        <v>398</v>
      </c>
      <c r="T7" s="58"/>
    </row>
    <row r="8" spans="1:20" ht="33">
      <c r="A8" s="4">
        <v>4</v>
      </c>
      <c r="B8" s="17" t="s">
        <v>70</v>
      </c>
      <c r="C8" s="53" t="s">
        <v>278</v>
      </c>
      <c r="D8" s="58" t="s">
        <v>29</v>
      </c>
      <c r="E8" s="55">
        <v>222</v>
      </c>
      <c r="F8" s="58"/>
      <c r="G8" s="55">
        <v>16</v>
      </c>
      <c r="H8" s="55">
        <v>13</v>
      </c>
      <c r="I8" s="57">
        <f t="shared" si="0"/>
        <v>29</v>
      </c>
      <c r="J8" s="55">
        <v>9401744790</v>
      </c>
      <c r="K8" s="52" t="s">
        <v>196</v>
      </c>
      <c r="L8" s="53" t="s">
        <v>361</v>
      </c>
      <c r="M8" s="55">
        <v>9435179202</v>
      </c>
      <c r="N8" s="53" t="s">
        <v>198</v>
      </c>
      <c r="O8" s="55">
        <v>9435344791</v>
      </c>
      <c r="P8" s="61">
        <v>43710</v>
      </c>
      <c r="Q8" s="55" t="s">
        <v>101</v>
      </c>
      <c r="R8" s="62"/>
      <c r="S8" s="58" t="s">
        <v>398</v>
      </c>
      <c r="T8" s="106"/>
    </row>
    <row r="9" spans="1:20">
      <c r="A9" s="4">
        <v>5</v>
      </c>
      <c r="B9" s="17" t="s">
        <v>70</v>
      </c>
      <c r="C9" s="52" t="s">
        <v>279</v>
      </c>
      <c r="D9" s="54" t="s">
        <v>27</v>
      </c>
      <c r="E9" s="55" t="s">
        <v>334</v>
      </c>
      <c r="F9" s="56" t="s">
        <v>333</v>
      </c>
      <c r="G9" s="56">
        <v>180</v>
      </c>
      <c r="H9" s="56">
        <v>193</v>
      </c>
      <c r="I9" s="57">
        <f t="shared" si="0"/>
        <v>373</v>
      </c>
      <c r="J9" s="55">
        <v>0</v>
      </c>
      <c r="K9" s="52" t="s">
        <v>113</v>
      </c>
      <c r="L9" s="52" t="s">
        <v>114</v>
      </c>
      <c r="M9" s="52">
        <v>9707618153</v>
      </c>
      <c r="N9" s="52" t="s">
        <v>364</v>
      </c>
      <c r="O9" s="55">
        <v>9707083693</v>
      </c>
      <c r="P9" s="61">
        <v>43711</v>
      </c>
      <c r="Q9" s="55" t="s">
        <v>155</v>
      </c>
      <c r="R9" s="58"/>
      <c r="S9" s="58" t="s">
        <v>398</v>
      </c>
      <c r="T9" s="58"/>
    </row>
    <row r="10" spans="1:20">
      <c r="A10" s="4">
        <v>6</v>
      </c>
      <c r="B10" s="17" t="s">
        <v>70</v>
      </c>
      <c r="C10" s="53" t="s">
        <v>228</v>
      </c>
      <c r="D10" s="54" t="s">
        <v>29</v>
      </c>
      <c r="E10" s="55">
        <v>16</v>
      </c>
      <c r="F10" s="56"/>
      <c r="G10" s="55">
        <v>12</v>
      </c>
      <c r="H10" s="55">
        <v>18</v>
      </c>
      <c r="I10" s="57">
        <f t="shared" si="0"/>
        <v>30</v>
      </c>
      <c r="J10" s="55">
        <v>7399893501</v>
      </c>
      <c r="K10" s="52" t="s">
        <v>229</v>
      </c>
      <c r="L10" s="52" t="s">
        <v>363</v>
      </c>
      <c r="M10" s="52">
        <v>9707108132</v>
      </c>
      <c r="N10" s="52" t="s">
        <v>95</v>
      </c>
      <c r="O10" s="55">
        <v>3842219228</v>
      </c>
      <c r="P10" s="61">
        <v>43711</v>
      </c>
      <c r="Q10" s="55" t="s">
        <v>155</v>
      </c>
      <c r="R10" s="58"/>
      <c r="S10" s="58" t="s">
        <v>398</v>
      </c>
      <c r="T10" s="58"/>
    </row>
    <row r="11" spans="1:20">
      <c r="A11" s="4">
        <v>7</v>
      </c>
      <c r="B11" s="17" t="s">
        <v>70</v>
      </c>
      <c r="C11" s="53" t="s">
        <v>230</v>
      </c>
      <c r="D11" s="54" t="s">
        <v>29</v>
      </c>
      <c r="E11" s="55">
        <v>17</v>
      </c>
      <c r="F11" s="56"/>
      <c r="G11" s="55">
        <v>10</v>
      </c>
      <c r="H11" s="55">
        <v>8</v>
      </c>
      <c r="I11" s="57">
        <f t="shared" si="0"/>
        <v>18</v>
      </c>
      <c r="J11" s="55">
        <v>9774573590</v>
      </c>
      <c r="K11" s="52" t="s">
        <v>77</v>
      </c>
      <c r="L11" s="52" t="s">
        <v>78</v>
      </c>
      <c r="M11" s="52">
        <v>9401965006</v>
      </c>
      <c r="N11" s="52" t="s">
        <v>98</v>
      </c>
      <c r="O11" s="55">
        <v>8794482328</v>
      </c>
      <c r="P11" s="61">
        <v>43711</v>
      </c>
      <c r="Q11" s="55" t="s">
        <v>155</v>
      </c>
      <c r="R11" s="58"/>
      <c r="S11" s="58" t="s">
        <v>398</v>
      </c>
      <c r="T11" s="58"/>
    </row>
    <row r="12" spans="1:20">
      <c r="A12" s="4">
        <v>8</v>
      </c>
      <c r="B12" s="17" t="s">
        <v>70</v>
      </c>
      <c r="C12" s="53" t="s">
        <v>231</v>
      </c>
      <c r="D12" s="54" t="s">
        <v>29</v>
      </c>
      <c r="E12" s="55">
        <v>18</v>
      </c>
      <c r="F12" s="56"/>
      <c r="G12" s="55">
        <v>20</v>
      </c>
      <c r="H12" s="55">
        <v>24</v>
      </c>
      <c r="I12" s="57">
        <f t="shared" si="0"/>
        <v>44</v>
      </c>
      <c r="J12" s="55">
        <v>9508829601</v>
      </c>
      <c r="K12" s="52" t="s">
        <v>232</v>
      </c>
      <c r="L12" s="52" t="s">
        <v>365</v>
      </c>
      <c r="M12" s="52">
        <v>8761937908</v>
      </c>
      <c r="N12" s="52" t="s">
        <v>100</v>
      </c>
      <c r="O12" s="55">
        <v>7896287708</v>
      </c>
      <c r="P12" s="61">
        <v>43712</v>
      </c>
      <c r="Q12" s="55" t="s">
        <v>168</v>
      </c>
      <c r="R12" s="58"/>
      <c r="S12" s="58" t="s">
        <v>398</v>
      </c>
      <c r="T12" s="58"/>
    </row>
    <row r="13" spans="1:20">
      <c r="A13" s="4">
        <v>9</v>
      </c>
      <c r="B13" s="17" t="s">
        <v>70</v>
      </c>
      <c r="C13" s="52" t="s">
        <v>280</v>
      </c>
      <c r="D13" s="54" t="s">
        <v>27</v>
      </c>
      <c r="E13" s="55" t="s">
        <v>335</v>
      </c>
      <c r="F13" s="56" t="s">
        <v>333</v>
      </c>
      <c r="G13" s="56">
        <v>24</v>
      </c>
      <c r="H13" s="56">
        <v>30</v>
      </c>
      <c r="I13" s="57">
        <f t="shared" si="0"/>
        <v>54</v>
      </c>
      <c r="J13" s="55">
        <v>9613658708</v>
      </c>
      <c r="K13" s="52" t="s">
        <v>366</v>
      </c>
      <c r="L13" s="52" t="s">
        <v>367</v>
      </c>
      <c r="M13" s="52">
        <v>9613719985</v>
      </c>
      <c r="N13" s="52" t="s">
        <v>368</v>
      </c>
      <c r="O13" s="55">
        <v>9435286770</v>
      </c>
      <c r="P13" s="61">
        <v>43712</v>
      </c>
      <c r="Q13" s="55" t="s">
        <v>168</v>
      </c>
      <c r="R13" s="58"/>
      <c r="S13" s="58" t="s">
        <v>398</v>
      </c>
      <c r="T13" s="58"/>
    </row>
    <row r="14" spans="1:20" ht="33">
      <c r="A14" s="4">
        <v>10</v>
      </c>
      <c r="B14" s="17" t="s">
        <v>70</v>
      </c>
      <c r="C14" s="53" t="s">
        <v>281</v>
      </c>
      <c r="D14" s="58" t="s">
        <v>29</v>
      </c>
      <c r="E14" s="55">
        <v>437</v>
      </c>
      <c r="F14" s="58"/>
      <c r="G14" s="55">
        <v>10</v>
      </c>
      <c r="H14" s="55">
        <v>15</v>
      </c>
      <c r="I14" s="57">
        <f t="shared" si="0"/>
        <v>25</v>
      </c>
      <c r="J14" s="55">
        <v>9401744790</v>
      </c>
      <c r="K14" s="52" t="s">
        <v>196</v>
      </c>
      <c r="L14" s="53" t="s">
        <v>361</v>
      </c>
      <c r="M14" s="55">
        <v>9435179202</v>
      </c>
      <c r="N14" s="53" t="s">
        <v>198</v>
      </c>
      <c r="O14" s="55">
        <v>9435344791</v>
      </c>
      <c r="P14" s="61">
        <v>43712</v>
      </c>
      <c r="Q14" s="55" t="s">
        <v>168</v>
      </c>
      <c r="R14" s="58"/>
      <c r="S14" s="58" t="s">
        <v>398</v>
      </c>
      <c r="T14" s="58"/>
    </row>
    <row r="15" spans="1:20">
      <c r="A15" s="4">
        <v>11</v>
      </c>
      <c r="B15" s="17" t="s">
        <v>70</v>
      </c>
      <c r="C15" s="53" t="s">
        <v>282</v>
      </c>
      <c r="D15" s="54" t="s">
        <v>29</v>
      </c>
      <c r="E15" s="55">
        <v>19</v>
      </c>
      <c r="F15" s="56"/>
      <c r="G15" s="55">
        <v>19</v>
      </c>
      <c r="H15" s="55">
        <v>18</v>
      </c>
      <c r="I15" s="57">
        <f t="shared" si="0"/>
        <v>37</v>
      </c>
      <c r="J15" s="55">
        <v>9435232770</v>
      </c>
      <c r="K15" s="52" t="s">
        <v>113</v>
      </c>
      <c r="L15" s="52" t="s">
        <v>114</v>
      </c>
      <c r="M15" s="52">
        <v>9707618153</v>
      </c>
      <c r="N15" s="52" t="s">
        <v>364</v>
      </c>
      <c r="O15" s="55">
        <v>9707083693</v>
      </c>
      <c r="P15" s="61">
        <v>43712</v>
      </c>
      <c r="Q15" s="55" t="s">
        <v>168</v>
      </c>
      <c r="R15" s="58"/>
      <c r="S15" s="58" t="s">
        <v>398</v>
      </c>
      <c r="T15" s="58"/>
    </row>
    <row r="16" spans="1:20">
      <c r="A16" s="4">
        <v>12</v>
      </c>
      <c r="B16" s="17" t="s">
        <v>70</v>
      </c>
      <c r="C16" s="53" t="s">
        <v>283</v>
      </c>
      <c r="D16" s="54" t="s">
        <v>29</v>
      </c>
      <c r="E16" s="55">
        <v>20</v>
      </c>
      <c r="F16" s="56"/>
      <c r="G16" s="55">
        <v>18</v>
      </c>
      <c r="H16" s="55">
        <v>10</v>
      </c>
      <c r="I16" s="57">
        <f t="shared" si="0"/>
        <v>28</v>
      </c>
      <c r="J16" s="55">
        <v>9864866547</v>
      </c>
      <c r="K16" s="52" t="s">
        <v>113</v>
      </c>
      <c r="L16" s="52" t="s">
        <v>114</v>
      </c>
      <c r="M16" s="52">
        <v>9707618153</v>
      </c>
      <c r="N16" s="52" t="s">
        <v>364</v>
      </c>
      <c r="O16" s="55">
        <v>9707083693</v>
      </c>
      <c r="P16" s="61">
        <v>43713</v>
      </c>
      <c r="Q16" s="55" t="s">
        <v>116</v>
      </c>
      <c r="R16" s="58"/>
      <c r="S16" s="58" t="s">
        <v>398</v>
      </c>
      <c r="T16" s="58"/>
    </row>
    <row r="17" spans="1:20">
      <c r="A17" s="4">
        <v>13</v>
      </c>
      <c r="B17" s="17" t="s">
        <v>70</v>
      </c>
      <c r="C17" s="53" t="s">
        <v>111</v>
      </c>
      <c r="D17" s="54" t="s">
        <v>29</v>
      </c>
      <c r="E17" s="55">
        <v>21</v>
      </c>
      <c r="F17" s="56"/>
      <c r="G17" s="55">
        <v>18</v>
      </c>
      <c r="H17" s="55">
        <v>12</v>
      </c>
      <c r="I17" s="57">
        <f t="shared" si="0"/>
        <v>30</v>
      </c>
      <c r="J17" s="55">
        <v>9401543552</v>
      </c>
      <c r="K17" s="52" t="s">
        <v>77</v>
      </c>
      <c r="L17" s="52" t="s">
        <v>78</v>
      </c>
      <c r="M17" s="52">
        <v>9401965006</v>
      </c>
      <c r="N17" s="52" t="s">
        <v>79</v>
      </c>
      <c r="O17" s="55">
        <v>9508629147</v>
      </c>
      <c r="P17" s="61">
        <v>43713</v>
      </c>
      <c r="Q17" s="55" t="s">
        <v>116</v>
      </c>
      <c r="R17" s="58"/>
      <c r="S17" s="58" t="s">
        <v>398</v>
      </c>
      <c r="T17" s="58"/>
    </row>
    <row r="18" spans="1:20">
      <c r="A18" s="4">
        <v>14</v>
      </c>
      <c r="B18" s="17" t="s">
        <v>70</v>
      </c>
      <c r="C18" s="52" t="s">
        <v>284</v>
      </c>
      <c r="D18" s="54" t="s">
        <v>27</v>
      </c>
      <c r="E18" s="55" t="s">
        <v>336</v>
      </c>
      <c r="F18" s="56" t="s">
        <v>333</v>
      </c>
      <c r="G18" s="56">
        <v>25</v>
      </c>
      <c r="H18" s="56">
        <v>33</v>
      </c>
      <c r="I18" s="57">
        <f t="shared" si="0"/>
        <v>58</v>
      </c>
      <c r="J18" s="55">
        <v>0</v>
      </c>
      <c r="K18" s="52" t="s">
        <v>118</v>
      </c>
      <c r="L18" s="52" t="s">
        <v>119</v>
      </c>
      <c r="M18" s="52">
        <v>8822197268</v>
      </c>
      <c r="N18" s="52" t="s">
        <v>369</v>
      </c>
      <c r="O18" s="55">
        <v>9401424332</v>
      </c>
      <c r="P18" s="61">
        <v>43713</v>
      </c>
      <c r="Q18" s="55" t="s">
        <v>116</v>
      </c>
      <c r="R18" s="58"/>
      <c r="S18" s="58" t="s">
        <v>398</v>
      </c>
      <c r="T18" s="58"/>
    </row>
    <row r="19" spans="1:20">
      <c r="A19" s="4">
        <v>15</v>
      </c>
      <c r="B19" s="17" t="s">
        <v>70</v>
      </c>
      <c r="C19" s="53" t="s">
        <v>112</v>
      </c>
      <c r="D19" s="54" t="s">
        <v>29</v>
      </c>
      <c r="E19" s="55">
        <v>22</v>
      </c>
      <c r="F19" s="56"/>
      <c r="G19" s="55">
        <v>10</v>
      </c>
      <c r="H19" s="55">
        <v>12</v>
      </c>
      <c r="I19" s="57">
        <f t="shared" si="0"/>
        <v>22</v>
      </c>
      <c r="J19" s="55">
        <v>9401437719</v>
      </c>
      <c r="K19" s="52" t="s">
        <v>113</v>
      </c>
      <c r="L19" s="52" t="s">
        <v>114</v>
      </c>
      <c r="M19" s="52">
        <v>9707618153</v>
      </c>
      <c r="N19" s="52" t="s">
        <v>115</v>
      </c>
      <c r="O19" s="55">
        <v>8254026338</v>
      </c>
      <c r="P19" s="61">
        <v>43714</v>
      </c>
      <c r="Q19" s="55" t="s">
        <v>80</v>
      </c>
      <c r="R19" s="58"/>
      <c r="S19" s="58" t="s">
        <v>398</v>
      </c>
      <c r="T19" s="58"/>
    </row>
    <row r="20" spans="1:20">
      <c r="A20" s="4">
        <v>16</v>
      </c>
      <c r="B20" s="17" t="s">
        <v>70</v>
      </c>
      <c r="C20" s="53" t="s">
        <v>262</v>
      </c>
      <c r="D20" s="54" t="s">
        <v>29</v>
      </c>
      <c r="E20" s="59">
        <v>23</v>
      </c>
      <c r="F20" s="56"/>
      <c r="G20" s="55">
        <v>13</v>
      </c>
      <c r="H20" s="55">
        <v>15</v>
      </c>
      <c r="I20" s="57">
        <f t="shared" si="0"/>
        <v>28</v>
      </c>
      <c r="J20" s="55">
        <v>9401066226</v>
      </c>
      <c r="K20" s="52" t="s">
        <v>196</v>
      </c>
      <c r="L20" s="52" t="s">
        <v>197</v>
      </c>
      <c r="M20" s="52">
        <v>9435179202</v>
      </c>
      <c r="N20" s="53" t="s">
        <v>200</v>
      </c>
      <c r="O20" s="55">
        <v>9401166713</v>
      </c>
      <c r="P20" s="61">
        <v>43714</v>
      </c>
      <c r="Q20" s="55" t="s">
        <v>80</v>
      </c>
      <c r="R20" s="58"/>
      <c r="S20" s="58" t="s">
        <v>398</v>
      </c>
      <c r="T20" s="58"/>
    </row>
    <row r="21" spans="1:20">
      <c r="A21" s="4">
        <v>17</v>
      </c>
      <c r="B21" s="17" t="s">
        <v>70</v>
      </c>
      <c r="C21" s="53" t="s">
        <v>263</v>
      </c>
      <c r="D21" s="54" t="s">
        <v>29</v>
      </c>
      <c r="E21" s="55">
        <v>24</v>
      </c>
      <c r="F21" s="56"/>
      <c r="G21" s="55">
        <v>11</v>
      </c>
      <c r="H21" s="55">
        <v>14</v>
      </c>
      <c r="I21" s="57">
        <f t="shared" si="0"/>
        <v>25</v>
      </c>
      <c r="J21" s="55">
        <v>9401325235</v>
      </c>
      <c r="K21" s="52" t="s">
        <v>196</v>
      </c>
      <c r="L21" s="52" t="s">
        <v>197</v>
      </c>
      <c r="M21" s="52">
        <v>9435179202</v>
      </c>
      <c r="N21" s="53" t="s">
        <v>120</v>
      </c>
      <c r="O21" s="55">
        <v>9401153345</v>
      </c>
      <c r="P21" s="61">
        <v>43714</v>
      </c>
      <c r="Q21" s="55" t="s">
        <v>80</v>
      </c>
      <c r="R21" s="58"/>
      <c r="S21" s="58" t="s">
        <v>398</v>
      </c>
      <c r="T21" s="58"/>
    </row>
    <row r="22" spans="1:20">
      <c r="A22" s="4">
        <v>18</v>
      </c>
      <c r="B22" s="17" t="s">
        <v>70</v>
      </c>
      <c r="C22" s="52" t="s">
        <v>285</v>
      </c>
      <c r="D22" s="54" t="s">
        <v>27</v>
      </c>
      <c r="E22" s="55" t="s">
        <v>337</v>
      </c>
      <c r="F22" s="56" t="s">
        <v>333</v>
      </c>
      <c r="G22" s="56">
        <v>35</v>
      </c>
      <c r="H22" s="56">
        <v>40</v>
      </c>
      <c r="I22" s="57">
        <f t="shared" si="0"/>
        <v>75</v>
      </c>
      <c r="J22" s="55">
        <v>0</v>
      </c>
      <c r="K22" s="52" t="s">
        <v>366</v>
      </c>
      <c r="L22" s="52" t="s">
        <v>367</v>
      </c>
      <c r="M22" s="52">
        <v>9613719985</v>
      </c>
      <c r="N22" s="52" t="s">
        <v>370</v>
      </c>
      <c r="O22" s="55">
        <v>8399021152</v>
      </c>
      <c r="P22" s="61">
        <v>43715</v>
      </c>
      <c r="Q22" s="55" t="s">
        <v>96</v>
      </c>
      <c r="R22" s="58"/>
      <c r="S22" s="58" t="s">
        <v>398</v>
      </c>
      <c r="T22" s="58"/>
    </row>
    <row r="23" spans="1:20">
      <c r="A23" s="4">
        <v>19</v>
      </c>
      <c r="B23" s="17" t="s">
        <v>70</v>
      </c>
      <c r="C23" s="53" t="s">
        <v>286</v>
      </c>
      <c r="D23" s="54" t="s">
        <v>29</v>
      </c>
      <c r="E23" s="55">
        <v>25</v>
      </c>
      <c r="F23" s="56"/>
      <c r="G23" s="55">
        <v>10</v>
      </c>
      <c r="H23" s="55">
        <v>16</v>
      </c>
      <c r="I23" s="57">
        <f t="shared" si="0"/>
        <v>26</v>
      </c>
      <c r="J23" s="55">
        <v>9401138658</v>
      </c>
      <c r="K23" s="52" t="s">
        <v>209</v>
      </c>
      <c r="L23" s="52" t="s">
        <v>210</v>
      </c>
      <c r="M23" s="52">
        <v>9613290739</v>
      </c>
      <c r="N23" s="52" t="s">
        <v>122</v>
      </c>
      <c r="O23" s="57">
        <v>9862397500</v>
      </c>
      <c r="P23" s="61">
        <v>43715</v>
      </c>
      <c r="Q23" s="55" t="s">
        <v>96</v>
      </c>
      <c r="R23" s="58"/>
      <c r="S23" s="58" t="s">
        <v>398</v>
      </c>
      <c r="T23" s="58"/>
    </row>
    <row r="24" spans="1:20">
      <c r="A24" s="4">
        <v>20</v>
      </c>
      <c r="B24" s="17" t="s">
        <v>70</v>
      </c>
      <c r="C24" s="53" t="s">
        <v>269</v>
      </c>
      <c r="D24" s="54" t="s">
        <v>29</v>
      </c>
      <c r="E24" s="55">
        <v>26</v>
      </c>
      <c r="F24" s="56"/>
      <c r="G24" s="55">
        <v>19</v>
      </c>
      <c r="H24" s="55">
        <v>27</v>
      </c>
      <c r="I24" s="57">
        <f t="shared" si="0"/>
        <v>46</v>
      </c>
      <c r="J24" s="55">
        <v>9577683659</v>
      </c>
      <c r="K24" s="52" t="s">
        <v>108</v>
      </c>
      <c r="L24" s="52" t="s">
        <v>109</v>
      </c>
      <c r="M24" s="52">
        <v>7399796140</v>
      </c>
      <c r="N24" s="52" t="s">
        <v>270</v>
      </c>
      <c r="O24" s="55" t="s">
        <v>271</v>
      </c>
      <c r="P24" s="61">
        <v>43715</v>
      </c>
      <c r="Q24" s="55" t="s">
        <v>96</v>
      </c>
      <c r="R24" s="58"/>
      <c r="S24" s="58" t="s">
        <v>398</v>
      </c>
      <c r="T24" s="58"/>
    </row>
    <row r="25" spans="1:20">
      <c r="A25" s="4">
        <v>21</v>
      </c>
      <c r="B25" s="17" t="s">
        <v>70</v>
      </c>
      <c r="C25" s="52" t="s">
        <v>284</v>
      </c>
      <c r="D25" s="54" t="s">
        <v>27</v>
      </c>
      <c r="E25" s="55" t="s">
        <v>336</v>
      </c>
      <c r="F25" s="56" t="s">
        <v>333</v>
      </c>
      <c r="G25" s="56">
        <v>25</v>
      </c>
      <c r="H25" s="56">
        <v>33</v>
      </c>
      <c r="I25" s="57">
        <f t="shared" si="0"/>
        <v>58</v>
      </c>
      <c r="J25" s="55">
        <v>0</v>
      </c>
      <c r="K25" s="52" t="s">
        <v>118</v>
      </c>
      <c r="L25" s="52" t="s">
        <v>119</v>
      </c>
      <c r="M25" s="52">
        <v>8822197268</v>
      </c>
      <c r="N25" s="52" t="s">
        <v>369</v>
      </c>
      <c r="O25" s="55">
        <v>9401424332</v>
      </c>
      <c r="P25" s="61">
        <v>43717</v>
      </c>
      <c r="Q25" s="55" t="s">
        <v>101</v>
      </c>
      <c r="R25" s="58"/>
      <c r="S25" s="58" t="s">
        <v>398</v>
      </c>
      <c r="T25" s="104"/>
    </row>
    <row r="26" spans="1:20">
      <c r="A26" s="4">
        <v>22</v>
      </c>
      <c r="B26" s="17" t="s">
        <v>70</v>
      </c>
      <c r="C26" s="53" t="s">
        <v>194</v>
      </c>
      <c r="D26" s="58" t="s">
        <v>29</v>
      </c>
      <c r="E26" s="55">
        <v>276</v>
      </c>
      <c r="F26" s="58"/>
      <c r="G26" s="55">
        <v>17</v>
      </c>
      <c r="H26" s="55">
        <v>14</v>
      </c>
      <c r="I26" s="57">
        <f t="shared" si="0"/>
        <v>31</v>
      </c>
      <c r="J26" s="55">
        <v>9401238606</v>
      </c>
      <c r="K26" s="52" t="s">
        <v>77</v>
      </c>
      <c r="L26" s="52" t="s">
        <v>78</v>
      </c>
      <c r="M26" s="52">
        <v>9401965006</v>
      </c>
      <c r="N26" s="52" t="s">
        <v>139</v>
      </c>
      <c r="O26" s="55">
        <v>8822360345</v>
      </c>
      <c r="P26" s="61">
        <v>43717</v>
      </c>
      <c r="Q26" s="55" t="s">
        <v>101</v>
      </c>
      <c r="R26" s="52"/>
      <c r="S26" s="58" t="s">
        <v>398</v>
      </c>
      <c r="T26" s="102"/>
    </row>
    <row r="27" spans="1:20" ht="33">
      <c r="A27" s="4">
        <v>23</v>
      </c>
      <c r="B27" s="17" t="s">
        <v>70</v>
      </c>
      <c r="C27" s="53" t="s">
        <v>195</v>
      </c>
      <c r="D27" s="58" t="s">
        <v>29</v>
      </c>
      <c r="E27" s="55">
        <v>277</v>
      </c>
      <c r="F27" s="58"/>
      <c r="G27" s="55">
        <v>25</v>
      </c>
      <c r="H27" s="55">
        <v>17</v>
      </c>
      <c r="I27" s="57">
        <f t="shared" si="0"/>
        <v>42</v>
      </c>
      <c r="J27" s="55">
        <v>9401744790</v>
      </c>
      <c r="K27" s="52" t="s">
        <v>196</v>
      </c>
      <c r="L27" s="53" t="s">
        <v>361</v>
      </c>
      <c r="M27" s="55">
        <v>9435179202</v>
      </c>
      <c r="N27" s="53" t="s">
        <v>198</v>
      </c>
      <c r="O27" s="55">
        <v>9435344791</v>
      </c>
      <c r="P27" s="61">
        <v>43717</v>
      </c>
      <c r="Q27" s="55" t="s">
        <v>101</v>
      </c>
      <c r="R27" s="105"/>
      <c r="S27" s="58" t="s">
        <v>398</v>
      </c>
      <c r="T27" s="103"/>
    </row>
    <row r="28" spans="1:20">
      <c r="A28" s="4">
        <v>24</v>
      </c>
      <c r="B28" s="17" t="s">
        <v>70</v>
      </c>
      <c r="C28" s="52" t="s">
        <v>750</v>
      </c>
      <c r="D28" s="54" t="s">
        <v>27</v>
      </c>
      <c r="E28" s="55" t="s">
        <v>751</v>
      </c>
      <c r="F28" s="56" t="s">
        <v>333</v>
      </c>
      <c r="G28" s="56">
        <v>33</v>
      </c>
      <c r="H28" s="56">
        <v>26</v>
      </c>
      <c r="I28" s="57">
        <f t="shared" si="0"/>
        <v>59</v>
      </c>
      <c r="J28" s="55">
        <v>0</v>
      </c>
      <c r="K28" s="52" t="s">
        <v>221</v>
      </c>
      <c r="L28" s="52" t="s">
        <v>222</v>
      </c>
      <c r="M28" s="52">
        <v>9435899674</v>
      </c>
      <c r="N28" s="52" t="s">
        <v>223</v>
      </c>
      <c r="O28" s="55">
        <v>9401142647</v>
      </c>
      <c r="P28" s="61">
        <v>43719</v>
      </c>
      <c r="Q28" s="55" t="s">
        <v>168</v>
      </c>
      <c r="R28" s="58"/>
      <c r="S28" s="58" t="s">
        <v>398</v>
      </c>
      <c r="T28" s="104"/>
    </row>
    <row r="29" spans="1:20">
      <c r="A29" s="4">
        <v>25</v>
      </c>
      <c r="B29" s="17" t="s">
        <v>70</v>
      </c>
      <c r="C29" s="53" t="s">
        <v>287</v>
      </c>
      <c r="D29" s="58" t="s">
        <v>29</v>
      </c>
      <c r="E29" s="55">
        <v>28</v>
      </c>
      <c r="F29" s="58"/>
      <c r="G29" s="55">
        <v>14</v>
      </c>
      <c r="H29" s="55">
        <v>15</v>
      </c>
      <c r="I29" s="57">
        <f t="shared" si="0"/>
        <v>29</v>
      </c>
      <c r="J29" s="55">
        <v>9864465747</v>
      </c>
      <c r="K29" s="52" t="s">
        <v>371</v>
      </c>
      <c r="L29" s="52" t="s">
        <v>372</v>
      </c>
      <c r="M29" s="52">
        <v>9401453002</v>
      </c>
      <c r="N29" s="52" t="s">
        <v>130</v>
      </c>
      <c r="O29" s="55">
        <v>9864532475</v>
      </c>
      <c r="P29" s="61">
        <v>43719</v>
      </c>
      <c r="Q29" s="55" t="s">
        <v>168</v>
      </c>
      <c r="R29" s="58"/>
      <c r="S29" s="58" t="s">
        <v>398</v>
      </c>
      <c r="T29" s="104"/>
    </row>
    <row r="30" spans="1:20">
      <c r="A30" s="4">
        <v>26</v>
      </c>
      <c r="B30" s="17" t="s">
        <v>70</v>
      </c>
      <c r="C30" s="53" t="s">
        <v>246</v>
      </c>
      <c r="D30" s="58" t="s">
        <v>29</v>
      </c>
      <c r="E30" s="55">
        <v>29</v>
      </c>
      <c r="F30" s="58"/>
      <c r="G30" s="55">
        <v>14</v>
      </c>
      <c r="H30" s="55">
        <v>19</v>
      </c>
      <c r="I30" s="57">
        <f t="shared" si="0"/>
        <v>33</v>
      </c>
      <c r="J30" s="55">
        <v>9401977031</v>
      </c>
      <c r="K30" s="52" t="s">
        <v>247</v>
      </c>
      <c r="L30" s="52" t="s">
        <v>248</v>
      </c>
      <c r="M30" s="52">
        <v>9864676110</v>
      </c>
      <c r="N30" s="52" t="s">
        <v>132</v>
      </c>
      <c r="O30" s="55">
        <v>8402975024</v>
      </c>
      <c r="P30" s="61">
        <v>43719</v>
      </c>
      <c r="Q30" s="55" t="s">
        <v>168</v>
      </c>
      <c r="R30" s="58"/>
      <c r="S30" s="58" t="s">
        <v>398</v>
      </c>
      <c r="T30" s="58"/>
    </row>
    <row r="31" spans="1:20">
      <c r="A31" s="4">
        <v>27</v>
      </c>
      <c r="B31" s="17" t="s">
        <v>70</v>
      </c>
      <c r="C31" s="52" t="s">
        <v>288</v>
      </c>
      <c r="D31" s="54" t="s">
        <v>27</v>
      </c>
      <c r="E31" s="55" t="s">
        <v>338</v>
      </c>
      <c r="F31" s="56" t="s">
        <v>333</v>
      </c>
      <c r="G31" s="56">
        <v>44</v>
      </c>
      <c r="H31" s="56">
        <v>21</v>
      </c>
      <c r="I31" s="57">
        <f t="shared" si="0"/>
        <v>65</v>
      </c>
      <c r="J31" s="55">
        <v>9531041651</v>
      </c>
      <c r="K31" s="52" t="s">
        <v>247</v>
      </c>
      <c r="L31" s="52" t="s">
        <v>248</v>
      </c>
      <c r="M31" s="52">
        <v>9864676110</v>
      </c>
      <c r="N31" s="52" t="s">
        <v>132</v>
      </c>
      <c r="O31" s="55">
        <v>8402975024</v>
      </c>
      <c r="P31" s="61">
        <v>43720</v>
      </c>
      <c r="Q31" s="55" t="s">
        <v>116</v>
      </c>
      <c r="R31" s="58"/>
      <c r="S31" s="58" t="s">
        <v>398</v>
      </c>
      <c r="T31" s="58"/>
    </row>
    <row r="32" spans="1:20">
      <c r="A32" s="4">
        <v>28</v>
      </c>
      <c r="B32" s="17" t="s">
        <v>70</v>
      </c>
      <c r="C32" s="53" t="s">
        <v>249</v>
      </c>
      <c r="D32" s="58" t="s">
        <v>29</v>
      </c>
      <c r="E32" s="55">
        <v>30</v>
      </c>
      <c r="F32" s="58"/>
      <c r="G32" s="55">
        <v>16</v>
      </c>
      <c r="H32" s="55">
        <v>17</v>
      </c>
      <c r="I32" s="57">
        <f t="shared" si="0"/>
        <v>33</v>
      </c>
      <c r="J32" s="55">
        <v>9707439588</v>
      </c>
      <c r="K32" s="52" t="s">
        <v>179</v>
      </c>
      <c r="L32" s="52" t="s">
        <v>180</v>
      </c>
      <c r="M32" s="52">
        <v>9957626118</v>
      </c>
      <c r="N32" s="52" t="s">
        <v>134</v>
      </c>
      <c r="O32" s="57">
        <v>8415098729</v>
      </c>
      <c r="P32" s="61">
        <v>43720</v>
      </c>
      <c r="Q32" s="55" t="s">
        <v>116</v>
      </c>
      <c r="R32" s="58"/>
      <c r="S32" s="58" t="s">
        <v>398</v>
      </c>
      <c r="T32" s="58"/>
    </row>
    <row r="33" spans="1:20" ht="33">
      <c r="A33" s="4">
        <v>29</v>
      </c>
      <c r="B33" s="17" t="s">
        <v>70</v>
      </c>
      <c r="C33" s="53" t="s">
        <v>135</v>
      </c>
      <c r="D33" s="58" t="s">
        <v>29</v>
      </c>
      <c r="E33" s="55">
        <v>31</v>
      </c>
      <c r="F33" s="58"/>
      <c r="G33" s="55">
        <v>13</v>
      </c>
      <c r="H33" s="55">
        <v>8</v>
      </c>
      <c r="I33" s="57">
        <f t="shared" si="0"/>
        <v>21</v>
      </c>
      <c r="J33" s="55">
        <v>9508808839</v>
      </c>
      <c r="K33" s="52" t="s">
        <v>136</v>
      </c>
      <c r="L33" s="52"/>
      <c r="M33" s="52"/>
      <c r="N33" s="52" t="s">
        <v>137</v>
      </c>
      <c r="O33" s="55" t="s">
        <v>87</v>
      </c>
      <c r="P33" s="61">
        <v>43720</v>
      </c>
      <c r="Q33" s="55" t="s">
        <v>116</v>
      </c>
      <c r="R33" s="58"/>
      <c r="S33" s="58" t="s">
        <v>398</v>
      </c>
      <c r="T33" s="58"/>
    </row>
    <row r="34" spans="1:20">
      <c r="A34" s="4">
        <v>30</v>
      </c>
      <c r="B34" s="17" t="s">
        <v>70</v>
      </c>
      <c r="C34" s="53" t="s">
        <v>138</v>
      </c>
      <c r="D34" s="58" t="s">
        <v>29</v>
      </c>
      <c r="E34" s="55">
        <v>32</v>
      </c>
      <c r="F34" s="58"/>
      <c r="G34" s="55">
        <v>12</v>
      </c>
      <c r="H34" s="55">
        <v>20</v>
      </c>
      <c r="I34" s="57">
        <f t="shared" si="0"/>
        <v>32</v>
      </c>
      <c r="J34" s="55">
        <v>9707374078</v>
      </c>
      <c r="K34" s="52" t="s">
        <v>77</v>
      </c>
      <c r="L34" s="52" t="s">
        <v>78</v>
      </c>
      <c r="M34" s="52">
        <v>9401965006</v>
      </c>
      <c r="N34" s="52" t="s">
        <v>139</v>
      </c>
      <c r="O34" s="55">
        <v>8822360345</v>
      </c>
      <c r="P34" s="61">
        <v>43721</v>
      </c>
      <c r="Q34" s="55" t="s">
        <v>80</v>
      </c>
      <c r="R34" s="58"/>
      <c r="S34" s="58" t="s">
        <v>398</v>
      </c>
      <c r="T34" s="58"/>
    </row>
    <row r="35" spans="1:20">
      <c r="A35" s="4">
        <v>31</v>
      </c>
      <c r="B35" s="17" t="s">
        <v>70</v>
      </c>
      <c r="C35" s="52" t="s">
        <v>289</v>
      </c>
      <c r="D35" s="58" t="s">
        <v>27</v>
      </c>
      <c r="E35" s="55" t="s">
        <v>339</v>
      </c>
      <c r="F35" s="56" t="s">
        <v>333</v>
      </c>
      <c r="G35" s="56">
        <v>32</v>
      </c>
      <c r="H35" s="56">
        <v>30</v>
      </c>
      <c r="I35" s="57">
        <f t="shared" si="0"/>
        <v>62</v>
      </c>
      <c r="J35" s="55">
        <v>9435627321</v>
      </c>
      <c r="K35" s="52" t="s">
        <v>373</v>
      </c>
      <c r="L35" s="52" t="s">
        <v>374</v>
      </c>
      <c r="M35" s="52">
        <v>9707801216</v>
      </c>
      <c r="N35" s="52" t="s">
        <v>375</v>
      </c>
      <c r="O35" s="55">
        <v>9589484144</v>
      </c>
      <c r="P35" s="61">
        <v>43721</v>
      </c>
      <c r="Q35" s="55" t="s">
        <v>80</v>
      </c>
      <c r="R35" s="58"/>
      <c r="S35" s="58" t="s">
        <v>398</v>
      </c>
      <c r="T35" s="58"/>
    </row>
    <row r="36" spans="1:20">
      <c r="A36" s="4">
        <v>32</v>
      </c>
      <c r="B36" s="17" t="s">
        <v>70</v>
      </c>
      <c r="C36" s="53" t="s">
        <v>140</v>
      </c>
      <c r="D36" s="58" t="s">
        <v>29</v>
      </c>
      <c r="E36" s="55">
        <v>33</v>
      </c>
      <c r="F36" s="58"/>
      <c r="G36" s="55">
        <v>11</v>
      </c>
      <c r="H36" s="55">
        <v>10</v>
      </c>
      <c r="I36" s="57">
        <f t="shared" si="0"/>
        <v>21</v>
      </c>
      <c r="J36" s="55">
        <v>9859975259</v>
      </c>
      <c r="K36" s="52" t="s">
        <v>141</v>
      </c>
      <c r="L36" s="52" t="s">
        <v>362</v>
      </c>
      <c r="M36" s="52">
        <v>9864483090</v>
      </c>
      <c r="N36" s="52" t="s">
        <v>142</v>
      </c>
      <c r="O36" s="55" t="s">
        <v>87</v>
      </c>
      <c r="P36" s="61">
        <v>43721</v>
      </c>
      <c r="Q36" s="55" t="s">
        <v>80</v>
      </c>
      <c r="R36" s="58"/>
      <c r="S36" s="58" t="s">
        <v>398</v>
      </c>
      <c r="T36" s="58"/>
    </row>
    <row r="37" spans="1:20">
      <c r="A37" s="4">
        <v>33</v>
      </c>
      <c r="B37" s="17" t="s">
        <v>70</v>
      </c>
      <c r="C37" s="53" t="s">
        <v>143</v>
      </c>
      <c r="D37" s="58" t="s">
        <v>29</v>
      </c>
      <c r="E37" s="55">
        <v>38</v>
      </c>
      <c r="F37" s="58"/>
      <c r="G37" s="55">
        <v>18</v>
      </c>
      <c r="H37" s="55">
        <v>9</v>
      </c>
      <c r="I37" s="57">
        <f t="shared" si="0"/>
        <v>27</v>
      </c>
      <c r="J37" s="55">
        <v>8822634461</v>
      </c>
      <c r="K37" s="52" t="s">
        <v>141</v>
      </c>
      <c r="L37" s="52" t="s">
        <v>362</v>
      </c>
      <c r="M37" s="52">
        <v>9864483090</v>
      </c>
      <c r="N37" s="52" t="s">
        <v>144</v>
      </c>
      <c r="O37" s="55">
        <v>9508219849</v>
      </c>
      <c r="P37" s="61">
        <v>43722</v>
      </c>
      <c r="Q37" s="52" t="s">
        <v>96</v>
      </c>
      <c r="R37" s="58"/>
      <c r="S37" s="58" t="s">
        <v>398</v>
      </c>
      <c r="T37" s="58"/>
    </row>
    <row r="38" spans="1:20">
      <c r="A38" s="4">
        <v>34</v>
      </c>
      <c r="B38" s="17" t="s">
        <v>70</v>
      </c>
      <c r="C38" s="53" t="s">
        <v>145</v>
      </c>
      <c r="D38" s="58" t="s">
        <v>29</v>
      </c>
      <c r="E38" s="59">
        <v>39</v>
      </c>
      <c r="F38" s="58"/>
      <c r="G38" s="55">
        <v>19</v>
      </c>
      <c r="H38" s="55">
        <v>10</v>
      </c>
      <c r="I38" s="57">
        <f t="shared" si="0"/>
        <v>29</v>
      </c>
      <c r="J38" s="55">
        <v>9707153367</v>
      </c>
      <c r="K38" s="52" t="s">
        <v>93</v>
      </c>
      <c r="L38" s="52" t="s">
        <v>94</v>
      </c>
      <c r="M38" s="52">
        <v>9435171460</v>
      </c>
      <c r="N38" s="52" t="s">
        <v>146</v>
      </c>
      <c r="O38" s="55">
        <v>9401673043</v>
      </c>
      <c r="P38" s="61">
        <v>43722</v>
      </c>
      <c r="Q38" s="52" t="s">
        <v>96</v>
      </c>
      <c r="R38" s="58"/>
      <c r="S38" s="58" t="s">
        <v>398</v>
      </c>
      <c r="T38" s="58"/>
    </row>
    <row r="39" spans="1:20">
      <c r="A39" s="4">
        <v>35</v>
      </c>
      <c r="B39" s="17" t="s">
        <v>70</v>
      </c>
      <c r="C39" s="52" t="s">
        <v>290</v>
      </c>
      <c r="D39" s="58" t="s">
        <v>27</v>
      </c>
      <c r="E39" s="55" t="s">
        <v>340</v>
      </c>
      <c r="F39" s="56" t="s">
        <v>333</v>
      </c>
      <c r="G39" s="56">
        <v>12</v>
      </c>
      <c r="H39" s="56">
        <v>19</v>
      </c>
      <c r="I39" s="57">
        <f t="shared" si="0"/>
        <v>31</v>
      </c>
      <c r="J39" s="55">
        <v>9401234587</v>
      </c>
      <c r="K39" s="52" t="s">
        <v>93</v>
      </c>
      <c r="L39" s="52" t="s">
        <v>94</v>
      </c>
      <c r="M39" s="52">
        <v>9435171460</v>
      </c>
      <c r="N39" s="52" t="s">
        <v>146</v>
      </c>
      <c r="O39" s="55">
        <v>9401673043</v>
      </c>
      <c r="P39" s="61">
        <v>43722</v>
      </c>
      <c r="Q39" s="52" t="s">
        <v>96</v>
      </c>
      <c r="R39" s="58"/>
      <c r="S39" s="58" t="s">
        <v>398</v>
      </c>
      <c r="T39" s="58"/>
    </row>
    <row r="40" spans="1:20">
      <c r="A40" s="4">
        <v>36</v>
      </c>
      <c r="B40" s="17" t="s">
        <v>70</v>
      </c>
      <c r="C40" s="53" t="s">
        <v>147</v>
      </c>
      <c r="D40" s="58" t="s">
        <v>29</v>
      </c>
      <c r="E40" s="59">
        <v>68</v>
      </c>
      <c r="F40" s="58"/>
      <c r="G40" s="55">
        <v>12</v>
      </c>
      <c r="H40" s="55">
        <v>6</v>
      </c>
      <c r="I40" s="57">
        <f t="shared" si="0"/>
        <v>18</v>
      </c>
      <c r="J40" s="55">
        <v>9435689409</v>
      </c>
      <c r="K40" s="52" t="s">
        <v>148</v>
      </c>
      <c r="L40" s="52" t="s">
        <v>149</v>
      </c>
      <c r="M40" s="52">
        <v>9435809046</v>
      </c>
      <c r="N40" s="52" t="s">
        <v>150</v>
      </c>
      <c r="O40" s="55">
        <v>8751917638</v>
      </c>
      <c r="P40" s="61">
        <v>43724</v>
      </c>
      <c r="Q40" s="52" t="s">
        <v>101</v>
      </c>
      <c r="R40" s="58"/>
      <c r="S40" s="58" t="s">
        <v>398</v>
      </c>
      <c r="T40" s="58"/>
    </row>
    <row r="41" spans="1:20">
      <c r="A41" s="4">
        <v>37</v>
      </c>
      <c r="B41" s="17" t="s">
        <v>70</v>
      </c>
      <c r="C41" s="53" t="s">
        <v>151</v>
      </c>
      <c r="D41" s="58" t="s">
        <v>29</v>
      </c>
      <c r="E41" s="55">
        <v>69</v>
      </c>
      <c r="F41" s="58"/>
      <c r="G41" s="55">
        <v>13</v>
      </c>
      <c r="H41" s="55">
        <v>8</v>
      </c>
      <c r="I41" s="57">
        <f t="shared" si="0"/>
        <v>21</v>
      </c>
      <c r="J41" s="55">
        <v>9401544746</v>
      </c>
      <c r="K41" s="52" t="s">
        <v>148</v>
      </c>
      <c r="L41" s="52" t="s">
        <v>149</v>
      </c>
      <c r="M41" s="52">
        <v>9435809046</v>
      </c>
      <c r="N41" s="52" t="s">
        <v>152</v>
      </c>
      <c r="O41" s="55">
        <v>9577156419</v>
      </c>
      <c r="P41" s="61">
        <v>43724</v>
      </c>
      <c r="Q41" s="52" t="s">
        <v>101</v>
      </c>
      <c r="R41" s="58"/>
      <c r="S41" s="58" t="s">
        <v>398</v>
      </c>
      <c r="T41" s="58"/>
    </row>
    <row r="42" spans="1:20">
      <c r="A42" s="4">
        <v>38</v>
      </c>
      <c r="B42" s="17" t="s">
        <v>70</v>
      </c>
      <c r="C42" s="53" t="s">
        <v>153</v>
      </c>
      <c r="D42" s="58" t="s">
        <v>29</v>
      </c>
      <c r="E42" s="55">
        <v>70</v>
      </c>
      <c r="F42" s="58"/>
      <c r="G42" s="55">
        <v>19</v>
      </c>
      <c r="H42" s="55">
        <v>8</v>
      </c>
      <c r="I42" s="57">
        <f t="shared" si="0"/>
        <v>27</v>
      </c>
      <c r="J42" s="55">
        <v>9854801260</v>
      </c>
      <c r="K42" s="52" t="s">
        <v>148</v>
      </c>
      <c r="L42" s="52" t="s">
        <v>149</v>
      </c>
      <c r="M42" s="52">
        <v>9435809046</v>
      </c>
      <c r="N42" s="52" t="s">
        <v>154</v>
      </c>
      <c r="O42" s="55">
        <v>9957427082</v>
      </c>
      <c r="P42" s="61">
        <v>43724</v>
      </c>
      <c r="Q42" s="52" t="s">
        <v>101</v>
      </c>
      <c r="R42" s="58"/>
      <c r="S42" s="58" t="s">
        <v>398</v>
      </c>
      <c r="T42" s="58"/>
    </row>
    <row r="43" spans="1:20">
      <c r="A43" s="4">
        <v>39</v>
      </c>
      <c r="B43" s="17" t="s">
        <v>70</v>
      </c>
      <c r="C43" s="53" t="s">
        <v>156</v>
      </c>
      <c r="D43" s="58" t="s">
        <v>29</v>
      </c>
      <c r="E43" s="55">
        <v>71</v>
      </c>
      <c r="F43" s="58"/>
      <c r="G43" s="55">
        <v>12</v>
      </c>
      <c r="H43" s="55">
        <v>9</v>
      </c>
      <c r="I43" s="57">
        <f t="shared" si="0"/>
        <v>21</v>
      </c>
      <c r="J43" s="55">
        <v>9864807865</v>
      </c>
      <c r="K43" s="52" t="s">
        <v>157</v>
      </c>
      <c r="L43" s="52" t="s">
        <v>158</v>
      </c>
      <c r="M43" s="52">
        <v>9401959863</v>
      </c>
      <c r="N43" s="52" t="s">
        <v>159</v>
      </c>
      <c r="O43" s="55">
        <v>8724848918</v>
      </c>
      <c r="P43" s="61">
        <v>43725</v>
      </c>
      <c r="Q43" s="58" t="s">
        <v>155</v>
      </c>
      <c r="R43" s="58"/>
      <c r="S43" s="58" t="s">
        <v>398</v>
      </c>
      <c r="T43" s="58"/>
    </row>
    <row r="44" spans="1:20">
      <c r="A44" s="4">
        <v>40</v>
      </c>
      <c r="B44" s="17" t="s">
        <v>70</v>
      </c>
      <c r="C44" s="53" t="s">
        <v>160</v>
      </c>
      <c r="D44" s="58" t="s">
        <v>29</v>
      </c>
      <c r="E44" s="55">
        <v>72</v>
      </c>
      <c r="F44" s="58"/>
      <c r="G44" s="55">
        <v>16</v>
      </c>
      <c r="H44" s="55">
        <v>10</v>
      </c>
      <c r="I44" s="57">
        <f t="shared" si="0"/>
        <v>26</v>
      </c>
      <c r="J44" s="55">
        <v>9085208799</v>
      </c>
      <c r="K44" s="52" t="s">
        <v>157</v>
      </c>
      <c r="L44" s="52" t="s">
        <v>158</v>
      </c>
      <c r="M44" s="52">
        <v>9401959863</v>
      </c>
      <c r="N44" s="52" t="s">
        <v>161</v>
      </c>
      <c r="O44" s="55">
        <v>9678192804</v>
      </c>
      <c r="P44" s="61">
        <v>43725</v>
      </c>
      <c r="Q44" s="58" t="s">
        <v>155</v>
      </c>
      <c r="R44" s="58"/>
      <c r="S44" s="58" t="s">
        <v>398</v>
      </c>
      <c r="T44" s="58"/>
    </row>
    <row r="45" spans="1:20">
      <c r="A45" s="4">
        <v>41</v>
      </c>
      <c r="B45" s="17" t="s">
        <v>70</v>
      </c>
      <c r="C45" s="53" t="s">
        <v>162</v>
      </c>
      <c r="D45" s="58" t="s">
        <v>29</v>
      </c>
      <c r="E45" s="55">
        <v>73</v>
      </c>
      <c r="F45" s="58"/>
      <c r="G45" s="55">
        <v>15</v>
      </c>
      <c r="H45" s="55">
        <v>13</v>
      </c>
      <c r="I45" s="57">
        <f t="shared" si="0"/>
        <v>28</v>
      </c>
      <c r="J45" s="55">
        <v>9613666857</v>
      </c>
      <c r="K45" s="52" t="s">
        <v>163</v>
      </c>
      <c r="L45" s="52" t="s">
        <v>164</v>
      </c>
      <c r="M45" s="52">
        <v>9401452995</v>
      </c>
      <c r="N45" s="52" t="s">
        <v>165</v>
      </c>
      <c r="O45" s="55">
        <v>9401852953</v>
      </c>
      <c r="P45" s="61">
        <v>43725</v>
      </c>
      <c r="Q45" s="58" t="s">
        <v>155</v>
      </c>
      <c r="R45" s="58"/>
      <c r="S45" s="58" t="s">
        <v>398</v>
      </c>
      <c r="T45" s="58"/>
    </row>
    <row r="46" spans="1:20">
      <c r="A46" s="4">
        <v>42</v>
      </c>
      <c r="B46" s="17" t="s">
        <v>70</v>
      </c>
      <c r="C46" s="53" t="s">
        <v>291</v>
      </c>
      <c r="D46" s="58" t="s">
        <v>29</v>
      </c>
      <c r="E46" s="55">
        <v>74</v>
      </c>
      <c r="F46" s="58"/>
      <c r="G46" s="55">
        <v>16</v>
      </c>
      <c r="H46" s="55">
        <v>17</v>
      </c>
      <c r="I46" s="57">
        <f t="shared" si="0"/>
        <v>33</v>
      </c>
      <c r="J46" s="55">
        <v>8486812572</v>
      </c>
      <c r="K46" s="52" t="s">
        <v>163</v>
      </c>
      <c r="L46" s="52" t="s">
        <v>164</v>
      </c>
      <c r="M46" s="52">
        <v>9401452995</v>
      </c>
      <c r="N46" s="52" t="s">
        <v>167</v>
      </c>
      <c r="O46" s="55">
        <v>9613964255</v>
      </c>
      <c r="P46" s="61">
        <v>43726</v>
      </c>
      <c r="Q46" s="58" t="s">
        <v>168</v>
      </c>
      <c r="R46" s="58"/>
      <c r="S46" s="58" t="s">
        <v>398</v>
      </c>
      <c r="T46" s="58"/>
    </row>
    <row r="47" spans="1:20">
      <c r="A47" s="4">
        <v>43</v>
      </c>
      <c r="B47" s="17" t="s">
        <v>70</v>
      </c>
      <c r="C47" s="53" t="s">
        <v>292</v>
      </c>
      <c r="D47" s="58" t="s">
        <v>29</v>
      </c>
      <c r="E47" s="59">
        <v>75</v>
      </c>
      <c r="F47" s="58"/>
      <c r="G47" s="55">
        <v>15</v>
      </c>
      <c r="H47" s="55">
        <v>22</v>
      </c>
      <c r="I47" s="57">
        <f t="shared" si="0"/>
        <v>37</v>
      </c>
      <c r="J47" s="55">
        <v>9401778970</v>
      </c>
      <c r="K47" s="52" t="s">
        <v>163</v>
      </c>
      <c r="L47" s="52" t="s">
        <v>164</v>
      </c>
      <c r="M47" s="52">
        <v>9401452995</v>
      </c>
      <c r="N47" s="52" t="s">
        <v>170</v>
      </c>
      <c r="O47" s="55">
        <v>8486414376</v>
      </c>
      <c r="P47" s="61">
        <v>43726</v>
      </c>
      <c r="Q47" s="58" t="s">
        <v>168</v>
      </c>
      <c r="R47" s="58"/>
      <c r="S47" s="58" t="s">
        <v>398</v>
      </c>
      <c r="T47" s="58"/>
    </row>
    <row r="48" spans="1:20">
      <c r="A48" s="4">
        <v>44</v>
      </c>
      <c r="B48" s="17" t="s">
        <v>70</v>
      </c>
      <c r="C48" s="53" t="s">
        <v>238</v>
      </c>
      <c r="D48" s="58" t="s">
        <v>29</v>
      </c>
      <c r="E48" s="55">
        <v>76</v>
      </c>
      <c r="F48" s="58"/>
      <c r="G48" s="55">
        <v>16</v>
      </c>
      <c r="H48" s="55">
        <v>11</v>
      </c>
      <c r="I48" s="57">
        <f t="shared" si="0"/>
        <v>27</v>
      </c>
      <c r="J48" s="55">
        <v>9613686183</v>
      </c>
      <c r="K48" s="52" t="s">
        <v>163</v>
      </c>
      <c r="L48" s="52" t="s">
        <v>164</v>
      </c>
      <c r="M48" s="52">
        <v>9401452995</v>
      </c>
      <c r="N48" s="52" t="s">
        <v>172</v>
      </c>
      <c r="O48" s="55">
        <v>8723877365</v>
      </c>
      <c r="P48" s="61">
        <v>43726</v>
      </c>
      <c r="Q48" s="58" t="s">
        <v>168</v>
      </c>
      <c r="R48" s="58"/>
      <c r="S48" s="58" t="s">
        <v>398</v>
      </c>
      <c r="T48" s="58"/>
    </row>
    <row r="49" spans="1:20">
      <c r="A49" s="4">
        <v>45</v>
      </c>
      <c r="B49" s="17" t="s">
        <v>70</v>
      </c>
      <c r="C49" s="53" t="s">
        <v>239</v>
      </c>
      <c r="D49" s="58" t="s">
        <v>29</v>
      </c>
      <c r="E49" s="55">
        <v>77</v>
      </c>
      <c r="F49" s="58"/>
      <c r="G49" s="55">
        <v>15</v>
      </c>
      <c r="H49" s="55">
        <v>19</v>
      </c>
      <c r="I49" s="57">
        <f t="shared" si="0"/>
        <v>34</v>
      </c>
      <c r="J49" s="55">
        <v>9401560734</v>
      </c>
      <c r="K49" s="52" t="s">
        <v>163</v>
      </c>
      <c r="L49" s="52" t="s">
        <v>164</v>
      </c>
      <c r="M49" s="52">
        <v>9401452995</v>
      </c>
      <c r="N49" s="52" t="s">
        <v>240</v>
      </c>
      <c r="O49" s="55">
        <v>9085277994</v>
      </c>
      <c r="P49" s="61">
        <v>43727</v>
      </c>
      <c r="Q49" s="58" t="s">
        <v>116</v>
      </c>
      <c r="R49" s="58"/>
      <c r="S49" s="58" t="s">
        <v>398</v>
      </c>
      <c r="T49" s="58"/>
    </row>
    <row r="50" spans="1:20">
      <c r="A50" s="4">
        <v>46</v>
      </c>
      <c r="B50" s="17" t="s">
        <v>70</v>
      </c>
      <c r="C50" s="53" t="s">
        <v>293</v>
      </c>
      <c r="D50" s="58" t="s">
        <v>29</v>
      </c>
      <c r="E50" s="55">
        <v>78</v>
      </c>
      <c r="F50" s="58"/>
      <c r="G50" s="55">
        <v>12</v>
      </c>
      <c r="H50" s="55">
        <v>19</v>
      </c>
      <c r="I50" s="57">
        <f t="shared" si="0"/>
        <v>31</v>
      </c>
      <c r="J50" s="55">
        <v>9613303869</v>
      </c>
      <c r="K50" s="52" t="s">
        <v>163</v>
      </c>
      <c r="L50" s="52" t="s">
        <v>164</v>
      </c>
      <c r="M50" s="52">
        <v>9401452995</v>
      </c>
      <c r="N50" s="52" t="s">
        <v>376</v>
      </c>
      <c r="O50" s="55">
        <v>9613303617</v>
      </c>
      <c r="P50" s="61">
        <v>43727</v>
      </c>
      <c r="Q50" s="58" t="s">
        <v>116</v>
      </c>
      <c r="R50" s="58"/>
      <c r="S50" s="58" t="s">
        <v>398</v>
      </c>
      <c r="T50" s="58"/>
    </row>
    <row r="51" spans="1:20">
      <c r="A51" s="4">
        <v>47</v>
      </c>
      <c r="B51" s="17" t="s">
        <v>70</v>
      </c>
      <c r="C51" s="52" t="s">
        <v>294</v>
      </c>
      <c r="D51" s="54" t="s">
        <v>27</v>
      </c>
      <c r="E51" s="55" t="s">
        <v>341</v>
      </c>
      <c r="F51" s="56" t="s">
        <v>102</v>
      </c>
      <c r="G51" s="56">
        <v>35</v>
      </c>
      <c r="H51" s="56">
        <v>25</v>
      </c>
      <c r="I51" s="57">
        <f t="shared" si="0"/>
        <v>60</v>
      </c>
      <c r="J51" s="55">
        <v>9707287881</v>
      </c>
      <c r="K51" s="52" t="s">
        <v>141</v>
      </c>
      <c r="L51" s="53" t="s">
        <v>85</v>
      </c>
      <c r="M51" s="55">
        <v>9864483090</v>
      </c>
      <c r="N51" s="52" t="s">
        <v>144</v>
      </c>
      <c r="O51" s="55">
        <v>9508219849</v>
      </c>
      <c r="P51" s="61">
        <v>43727</v>
      </c>
      <c r="Q51" s="58" t="s">
        <v>116</v>
      </c>
      <c r="R51" s="58"/>
      <c r="S51" s="58" t="s">
        <v>398</v>
      </c>
      <c r="T51" s="58"/>
    </row>
    <row r="52" spans="1:20">
      <c r="A52" s="4">
        <v>48</v>
      </c>
      <c r="B52" s="17" t="s">
        <v>70</v>
      </c>
      <c r="C52" s="52" t="s">
        <v>295</v>
      </c>
      <c r="D52" s="54" t="s">
        <v>27</v>
      </c>
      <c r="E52" s="55" t="s">
        <v>342</v>
      </c>
      <c r="F52" s="56" t="s">
        <v>102</v>
      </c>
      <c r="G52" s="56">
        <v>31</v>
      </c>
      <c r="H52" s="56">
        <v>27</v>
      </c>
      <c r="I52" s="57">
        <f t="shared" si="0"/>
        <v>58</v>
      </c>
      <c r="J52" s="55">
        <v>9435430375</v>
      </c>
      <c r="K52" s="52" t="s">
        <v>77</v>
      </c>
      <c r="L52" s="52" t="s">
        <v>78</v>
      </c>
      <c r="M52" s="52">
        <v>9401965006</v>
      </c>
      <c r="N52" s="52" t="s">
        <v>79</v>
      </c>
      <c r="O52" s="55">
        <v>9508629147</v>
      </c>
      <c r="P52" s="61">
        <v>43728</v>
      </c>
      <c r="Q52" s="58" t="s">
        <v>80</v>
      </c>
      <c r="R52" s="58"/>
      <c r="S52" s="58" t="s">
        <v>398</v>
      </c>
      <c r="T52" s="58"/>
    </row>
    <row r="53" spans="1:20">
      <c r="A53" s="4">
        <v>49</v>
      </c>
      <c r="B53" s="17" t="s">
        <v>70</v>
      </c>
      <c r="C53" s="53" t="s">
        <v>296</v>
      </c>
      <c r="D53" s="60" t="s">
        <v>29</v>
      </c>
      <c r="E53" s="55">
        <v>486</v>
      </c>
      <c r="F53" s="60"/>
      <c r="G53" s="55">
        <v>15</v>
      </c>
      <c r="H53" s="55">
        <v>13</v>
      </c>
      <c r="I53" s="57">
        <f t="shared" si="0"/>
        <v>28</v>
      </c>
      <c r="J53" s="55">
        <v>0</v>
      </c>
      <c r="K53" s="52" t="s">
        <v>103</v>
      </c>
      <c r="L53" s="53" t="s">
        <v>104</v>
      </c>
      <c r="M53" s="55">
        <v>9401453005</v>
      </c>
      <c r="N53" s="52" t="s">
        <v>377</v>
      </c>
      <c r="O53" s="55">
        <v>9707819469</v>
      </c>
      <c r="P53" s="61">
        <v>43728</v>
      </c>
      <c r="Q53" s="58" t="s">
        <v>80</v>
      </c>
      <c r="R53" s="58"/>
      <c r="S53" s="58" t="s">
        <v>398</v>
      </c>
      <c r="T53" s="58"/>
    </row>
    <row r="54" spans="1:20">
      <c r="A54" s="4">
        <v>50</v>
      </c>
      <c r="B54" s="17" t="s">
        <v>70</v>
      </c>
      <c r="C54" s="53" t="s">
        <v>297</v>
      </c>
      <c r="D54" s="60" t="s">
        <v>29</v>
      </c>
      <c r="E54" s="55">
        <v>496</v>
      </c>
      <c r="F54" s="60"/>
      <c r="G54" s="55">
        <v>14</v>
      </c>
      <c r="H54" s="55">
        <v>12</v>
      </c>
      <c r="I54" s="57">
        <f t="shared" si="0"/>
        <v>26</v>
      </c>
      <c r="J54" s="55">
        <v>9707423389</v>
      </c>
      <c r="K54" s="52" t="s">
        <v>232</v>
      </c>
      <c r="L54" s="53" t="s">
        <v>94</v>
      </c>
      <c r="M54" s="55">
        <v>9435171460</v>
      </c>
      <c r="N54" s="52" t="s">
        <v>378</v>
      </c>
      <c r="O54" s="55">
        <v>9864532256</v>
      </c>
      <c r="P54" s="61">
        <v>43728</v>
      </c>
      <c r="Q54" s="58" t="s">
        <v>80</v>
      </c>
      <c r="R54" s="58"/>
      <c r="S54" s="58" t="s">
        <v>398</v>
      </c>
      <c r="T54" s="58"/>
    </row>
    <row r="55" spans="1:20">
      <c r="A55" s="4">
        <v>51</v>
      </c>
      <c r="B55" s="17" t="s">
        <v>70</v>
      </c>
      <c r="C55" s="52" t="s">
        <v>298</v>
      </c>
      <c r="D55" s="54" t="s">
        <v>27</v>
      </c>
      <c r="E55" s="55" t="s">
        <v>343</v>
      </c>
      <c r="F55" s="56" t="s">
        <v>333</v>
      </c>
      <c r="G55" s="56">
        <v>35</v>
      </c>
      <c r="H55" s="56">
        <v>53</v>
      </c>
      <c r="I55" s="57">
        <f t="shared" si="0"/>
        <v>88</v>
      </c>
      <c r="J55" s="55">
        <v>9401853095</v>
      </c>
      <c r="K55" s="52" t="s">
        <v>213</v>
      </c>
      <c r="L55" s="52" t="s">
        <v>360</v>
      </c>
      <c r="M55" s="52"/>
      <c r="N55" s="52" t="s">
        <v>215</v>
      </c>
      <c r="O55" s="55">
        <v>8472987391</v>
      </c>
      <c r="P55" s="61">
        <v>43729</v>
      </c>
      <c r="Q55" s="58" t="s">
        <v>96</v>
      </c>
      <c r="R55" s="58"/>
      <c r="S55" s="58" t="s">
        <v>398</v>
      </c>
      <c r="T55" s="58"/>
    </row>
    <row r="56" spans="1:20">
      <c r="A56" s="4">
        <v>52</v>
      </c>
      <c r="B56" s="17" t="s">
        <v>70</v>
      </c>
      <c r="C56" s="52" t="s">
        <v>299</v>
      </c>
      <c r="D56" s="54" t="s">
        <v>27</v>
      </c>
      <c r="E56" s="55" t="s">
        <v>344</v>
      </c>
      <c r="F56" s="56" t="s">
        <v>102</v>
      </c>
      <c r="G56" s="56">
        <v>50</v>
      </c>
      <c r="H56" s="56">
        <v>58</v>
      </c>
      <c r="I56" s="57">
        <f t="shared" si="0"/>
        <v>108</v>
      </c>
      <c r="J56" s="55">
        <v>0</v>
      </c>
      <c r="K56" s="52" t="s">
        <v>379</v>
      </c>
      <c r="L56" s="53" t="s">
        <v>380</v>
      </c>
      <c r="M56" s="55">
        <v>9613003020</v>
      </c>
      <c r="N56" s="52" t="s">
        <v>381</v>
      </c>
      <c r="O56" s="55">
        <v>8761940211</v>
      </c>
      <c r="P56" s="61">
        <v>43729</v>
      </c>
      <c r="Q56" s="58" t="s">
        <v>96</v>
      </c>
      <c r="R56" s="58"/>
      <c r="S56" s="58" t="s">
        <v>398</v>
      </c>
      <c r="T56" s="58"/>
    </row>
    <row r="57" spans="1:20">
      <c r="A57" s="4">
        <v>53</v>
      </c>
      <c r="B57" s="17" t="s">
        <v>70</v>
      </c>
      <c r="C57" s="53" t="s">
        <v>300</v>
      </c>
      <c r="D57" s="60" t="s">
        <v>29</v>
      </c>
      <c r="E57" s="55">
        <v>487</v>
      </c>
      <c r="F57" s="60"/>
      <c r="G57" s="55">
        <v>17</v>
      </c>
      <c r="H57" s="55">
        <v>12</v>
      </c>
      <c r="I57" s="57">
        <f t="shared" si="0"/>
        <v>29</v>
      </c>
      <c r="J57" s="55">
        <v>9401338964</v>
      </c>
      <c r="K57" s="52" t="s">
        <v>232</v>
      </c>
      <c r="L57" s="53" t="s">
        <v>94</v>
      </c>
      <c r="M57" s="55">
        <v>9435171460</v>
      </c>
      <c r="N57" s="52" t="s">
        <v>378</v>
      </c>
      <c r="O57" s="55">
        <v>9864532256</v>
      </c>
      <c r="P57" s="61">
        <v>43729</v>
      </c>
      <c r="Q57" s="58" t="s">
        <v>96</v>
      </c>
      <c r="R57" s="58"/>
      <c r="S57" s="58" t="s">
        <v>398</v>
      </c>
      <c r="T57" s="58"/>
    </row>
    <row r="58" spans="1:20">
      <c r="A58" s="4">
        <v>54</v>
      </c>
      <c r="B58" s="17" t="s">
        <v>70</v>
      </c>
      <c r="C58" s="53" t="s">
        <v>301</v>
      </c>
      <c r="D58" s="60" t="s">
        <v>29</v>
      </c>
      <c r="E58" s="55">
        <v>499</v>
      </c>
      <c r="F58" s="60"/>
      <c r="G58" s="55">
        <v>19</v>
      </c>
      <c r="H58" s="55">
        <v>16</v>
      </c>
      <c r="I58" s="57">
        <f t="shared" si="0"/>
        <v>35</v>
      </c>
      <c r="J58" s="55">
        <v>9864673810</v>
      </c>
      <c r="K58" s="52" t="s">
        <v>232</v>
      </c>
      <c r="L58" s="53" t="s">
        <v>94</v>
      </c>
      <c r="M58" s="55">
        <v>9435171460</v>
      </c>
      <c r="N58" s="52" t="s">
        <v>378</v>
      </c>
      <c r="O58" s="55">
        <v>9864532256</v>
      </c>
      <c r="P58" s="61">
        <v>43731</v>
      </c>
      <c r="Q58" s="58" t="s">
        <v>101</v>
      </c>
      <c r="R58" s="58"/>
      <c r="S58" s="58" t="s">
        <v>398</v>
      </c>
      <c r="T58" s="58"/>
    </row>
    <row r="59" spans="1:20">
      <c r="A59" s="4">
        <v>55</v>
      </c>
      <c r="B59" s="17" t="s">
        <v>70</v>
      </c>
      <c r="C59" s="52" t="s">
        <v>302</v>
      </c>
      <c r="D59" s="54" t="s">
        <v>27</v>
      </c>
      <c r="E59" s="55" t="s">
        <v>345</v>
      </c>
      <c r="F59" s="56" t="s">
        <v>102</v>
      </c>
      <c r="G59" s="56">
        <v>7</v>
      </c>
      <c r="H59" s="56">
        <v>11</v>
      </c>
      <c r="I59" s="57">
        <f t="shared" si="0"/>
        <v>18</v>
      </c>
      <c r="J59" s="55">
        <v>9435297887</v>
      </c>
      <c r="K59" s="52" t="s">
        <v>382</v>
      </c>
      <c r="L59" s="53" t="s">
        <v>383</v>
      </c>
      <c r="M59" s="55">
        <v>7896820316</v>
      </c>
      <c r="N59" s="52" t="s">
        <v>384</v>
      </c>
      <c r="O59" s="55">
        <v>9706684198</v>
      </c>
      <c r="P59" s="61">
        <v>43731</v>
      </c>
      <c r="Q59" s="58" t="s">
        <v>101</v>
      </c>
      <c r="R59" s="58"/>
      <c r="S59" s="58" t="s">
        <v>398</v>
      </c>
      <c r="T59" s="58"/>
    </row>
    <row r="60" spans="1:20">
      <c r="A60" s="4">
        <v>56</v>
      </c>
      <c r="B60" s="17" t="s">
        <v>70</v>
      </c>
      <c r="C60" s="52" t="s">
        <v>303</v>
      </c>
      <c r="D60" s="54" t="s">
        <v>27</v>
      </c>
      <c r="E60" s="55" t="s">
        <v>346</v>
      </c>
      <c r="F60" s="56" t="s">
        <v>102</v>
      </c>
      <c r="G60" s="56">
        <v>18</v>
      </c>
      <c r="H60" s="56">
        <v>4</v>
      </c>
      <c r="I60" s="57">
        <f t="shared" si="0"/>
        <v>22</v>
      </c>
      <c r="J60" s="55">
        <v>9678266815</v>
      </c>
      <c r="K60" s="52" t="s">
        <v>232</v>
      </c>
      <c r="L60" s="53" t="s">
        <v>94</v>
      </c>
      <c r="M60" s="55">
        <v>9435171460</v>
      </c>
      <c r="N60" s="52" t="s">
        <v>385</v>
      </c>
      <c r="O60" s="55">
        <v>7399452874</v>
      </c>
      <c r="P60" s="61">
        <v>43731</v>
      </c>
      <c r="Q60" s="58" t="s">
        <v>101</v>
      </c>
      <c r="R60" s="58"/>
      <c r="S60" s="58" t="s">
        <v>398</v>
      </c>
      <c r="T60" s="58"/>
    </row>
    <row r="61" spans="1:20">
      <c r="A61" s="4">
        <v>57</v>
      </c>
      <c r="B61" s="17" t="s">
        <v>70</v>
      </c>
      <c r="C61" s="52" t="s">
        <v>304</v>
      </c>
      <c r="D61" s="54" t="s">
        <v>27</v>
      </c>
      <c r="E61" s="55" t="s">
        <v>347</v>
      </c>
      <c r="F61" s="56" t="s">
        <v>102</v>
      </c>
      <c r="G61" s="56">
        <v>2</v>
      </c>
      <c r="H61" s="56">
        <v>4</v>
      </c>
      <c r="I61" s="57">
        <f t="shared" si="0"/>
        <v>6</v>
      </c>
      <c r="J61" s="55">
        <v>0</v>
      </c>
      <c r="K61" s="52" t="s">
        <v>232</v>
      </c>
      <c r="L61" s="53" t="s">
        <v>94</v>
      </c>
      <c r="M61" s="55">
        <v>9435171460</v>
      </c>
      <c r="N61" s="52" t="s">
        <v>386</v>
      </c>
      <c r="O61" s="55">
        <v>9707067247</v>
      </c>
      <c r="P61" s="61">
        <v>43732</v>
      </c>
      <c r="Q61" s="58" t="s">
        <v>155</v>
      </c>
      <c r="R61" s="58"/>
      <c r="S61" s="58" t="s">
        <v>398</v>
      </c>
      <c r="T61" s="58"/>
    </row>
    <row r="62" spans="1:20">
      <c r="A62" s="4">
        <v>58</v>
      </c>
      <c r="B62" s="17" t="s">
        <v>70</v>
      </c>
      <c r="C62" s="53" t="s">
        <v>305</v>
      </c>
      <c r="D62" s="60" t="s">
        <v>29</v>
      </c>
      <c r="E62" s="55">
        <v>488</v>
      </c>
      <c r="F62" s="60"/>
      <c r="G62" s="55">
        <v>16</v>
      </c>
      <c r="H62" s="55">
        <v>14</v>
      </c>
      <c r="I62" s="57">
        <f t="shared" si="0"/>
        <v>30</v>
      </c>
      <c r="J62" s="55">
        <v>9531019351</v>
      </c>
      <c r="K62" s="52" t="s">
        <v>118</v>
      </c>
      <c r="L62" s="53" t="s">
        <v>119</v>
      </c>
      <c r="M62" s="55">
        <v>8822197268</v>
      </c>
      <c r="N62" s="52" t="s">
        <v>387</v>
      </c>
      <c r="O62" s="55">
        <v>9613216814</v>
      </c>
      <c r="P62" s="61">
        <v>43732</v>
      </c>
      <c r="Q62" s="58" t="s">
        <v>155</v>
      </c>
      <c r="R62" s="58"/>
      <c r="S62" s="58" t="s">
        <v>398</v>
      </c>
      <c r="T62" s="58"/>
    </row>
    <row r="63" spans="1:20">
      <c r="A63" s="4">
        <v>59</v>
      </c>
      <c r="B63" s="17" t="s">
        <v>70</v>
      </c>
      <c r="C63" s="53" t="s">
        <v>306</v>
      </c>
      <c r="D63" s="60" t="s">
        <v>29</v>
      </c>
      <c r="E63" s="55">
        <v>489</v>
      </c>
      <c r="F63" s="60"/>
      <c r="G63" s="55">
        <v>13</v>
      </c>
      <c r="H63" s="55">
        <v>10</v>
      </c>
      <c r="I63" s="57">
        <f t="shared" si="0"/>
        <v>23</v>
      </c>
      <c r="J63" s="55">
        <v>8486766464</v>
      </c>
      <c r="K63" s="52" t="s">
        <v>118</v>
      </c>
      <c r="L63" s="53" t="s">
        <v>119</v>
      </c>
      <c r="M63" s="55">
        <v>8822197268</v>
      </c>
      <c r="N63" s="52" t="s">
        <v>193</v>
      </c>
      <c r="O63" s="55">
        <v>9401556060</v>
      </c>
      <c r="P63" s="61">
        <v>43732</v>
      </c>
      <c r="Q63" s="58" t="s">
        <v>155</v>
      </c>
      <c r="R63" s="58"/>
      <c r="S63" s="58" t="s">
        <v>398</v>
      </c>
      <c r="T63" s="58"/>
    </row>
    <row r="64" spans="1:20">
      <c r="A64" s="4">
        <v>60</v>
      </c>
      <c r="B64" s="17" t="s">
        <v>70</v>
      </c>
      <c r="C64" s="52" t="s">
        <v>307</v>
      </c>
      <c r="D64" s="54" t="s">
        <v>27</v>
      </c>
      <c r="E64" s="55" t="s">
        <v>348</v>
      </c>
      <c r="F64" s="56" t="s">
        <v>102</v>
      </c>
      <c r="G64" s="56">
        <v>5</v>
      </c>
      <c r="H64" s="56">
        <v>6</v>
      </c>
      <c r="I64" s="57">
        <f t="shared" si="0"/>
        <v>11</v>
      </c>
      <c r="J64" s="55">
        <v>9707067207</v>
      </c>
      <c r="K64" s="61"/>
      <c r="L64" s="53"/>
      <c r="M64" s="55"/>
      <c r="N64" s="55"/>
      <c r="O64" s="63"/>
      <c r="P64" s="61">
        <v>43733</v>
      </c>
      <c r="Q64" s="58" t="s">
        <v>168</v>
      </c>
      <c r="R64" s="58"/>
      <c r="S64" s="58" t="s">
        <v>398</v>
      </c>
      <c r="T64" s="58"/>
    </row>
    <row r="65" spans="1:20">
      <c r="A65" s="4">
        <v>61</v>
      </c>
      <c r="B65" s="17" t="s">
        <v>70</v>
      </c>
      <c r="C65" s="52" t="s">
        <v>308</v>
      </c>
      <c r="D65" s="54" t="s">
        <v>27</v>
      </c>
      <c r="E65" s="55" t="s">
        <v>349</v>
      </c>
      <c r="F65" s="56" t="s">
        <v>102</v>
      </c>
      <c r="G65" s="56">
        <v>45</v>
      </c>
      <c r="H65" s="56">
        <v>52</v>
      </c>
      <c r="I65" s="57">
        <f t="shared" si="0"/>
        <v>97</v>
      </c>
      <c r="J65" s="55">
        <v>0</v>
      </c>
      <c r="K65" s="52" t="s">
        <v>366</v>
      </c>
      <c r="L65" s="52" t="s">
        <v>367</v>
      </c>
      <c r="M65" s="52">
        <v>9613719985</v>
      </c>
      <c r="N65" s="52" t="s">
        <v>368</v>
      </c>
      <c r="O65" s="55">
        <v>9435286770</v>
      </c>
      <c r="P65" s="61">
        <v>43733</v>
      </c>
      <c r="Q65" s="58" t="s">
        <v>168</v>
      </c>
      <c r="R65" s="58"/>
      <c r="S65" s="58" t="s">
        <v>398</v>
      </c>
      <c r="T65" s="58"/>
    </row>
    <row r="66" spans="1:20">
      <c r="A66" s="4">
        <v>62</v>
      </c>
      <c r="B66" s="17" t="s">
        <v>70</v>
      </c>
      <c r="C66" s="53" t="s">
        <v>309</v>
      </c>
      <c r="D66" s="60" t="s">
        <v>29</v>
      </c>
      <c r="E66" s="55">
        <v>497</v>
      </c>
      <c r="F66" s="60"/>
      <c r="G66" s="55">
        <v>19</v>
      </c>
      <c r="H66" s="55">
        <v>17</v>
      </c>
      <c r="I66" s="57">
        <f t="shared" si="0"/>
        <v>36</v>
      </c>
      <c r="J66" s="55">
        <v>0</v>
      </c>
      <c r="K66" s="52" t="s">
        <v>89</v>
      </c>
      <c r="L66" s="53" t="s">
        <v>90</v>
      </c>
      <c r="M66" s="55">
        <v>9707108132</v>
      </c>
      <c r="N66" s="52" t="s">
        <v>91</v>
      </c>
      <c r="O66" s="55">
        <v>9854127433</v>
      </c>
      <c r="P66" s="61">
        <v>43733</v>
      </c>
      <c r="Q66" s="58" t="s">
        <v>168</v>
      </c>
      <c r="R66" s="58"/>
      <c r="S66" s="58" t="s">
        <v>398</v>
      </c>
      <c r="T66" s="58"/>
    </row>
    <row r="67" spans="1:20">
      <c r="A67" s="4">
        <v>63</v>
      </c>
      <c r="B67" s="17" t="s">
        <v>70</v>
      </c>
      <c r="C67" s="53" t="s">
        <v>310</v>
      </c>
      <c r="D67" s="60" t="s">
        <v>29</v>
      </c>
      <c r="E67" s="55">
        <v>500</v>
      </c>
      <c r="F67" s="60"/>
      <c r="G67" s="55">
        <v>12</v>
      </c>
      <c r="H67" s="55">
        <v>18</v>
      </c>
      <c r="I67" s="57">
        <f t="shared" si="0"/>
        <v>30</v>
      </c>
      <c r="J67" s="55">
        <v>9862876437</v>
      </c>
      <c r="K67" s="52" t="s">
        <v>179</v>
      </c>
      <c r="L67" s="53" t="s">
        <v>180</v>
      </c>
      <c r="M67" s="55">
        <v>9957626118</v>
      </c>
      <c r="N67" s="52" t="s">
        <v>388</v>
      </c>
      <c r="O67" s="57">
        <v>9401983143</v>
      </c>
      <c r="P67" s="61">
        <v>43734</v>
      </c>
      <c r="Q67" s="58" t="s">
        <v>116</v>
      </c>
      <c r="R67" s="58"/>
      <c r="S67" s="58" t="s">
        <v>398</v>
      </c>
      <c r="T67" s="58"/>
    </row>
    <row r="68" spans="1:20">
      <c r="A68" s="4">
        <v>64</v>
      </c>
      <c r="B68" s="17" t="s">
        <v>70</v>
      </c>
      <c r="C68" s="52" t="s">
        <v>311</v>
      </c>
      <c r="D68" s="54" t="s">
        <v>27</v>
      </c>
      <c r="E68" s="55" t="s">
        <v>350</v>
      </c>
      <c r="F68" s="56" t="s">
        <v>102</v>
      </c>
      <c r="G68" s="56">
        <v>14</v>
      </c>
      <c r="H68" s="56">
        <v>14</v>
      </c>
      <c r="I68" s="57">
        <f t="shared" si="0"/>
        <v>28</v>
      </c>
      <c r="J68" s="55">
        <v>0</v>
      </c>
      <c r="K68" s="52" t="s">
        <v>184</v>
      </c>
      <c r="L68" s="53" t="s">
        <v>185</v>
      </c>
      <c r="M68" s="55">
        <v>8486813562</v>
      </c>
      <c r="N68" s="52" t="s">
        <v>186</v>
      </c>
      <c r="O68" s="55">
        <v>9707427529</v>
      </c>
      <c r="P68" s="61">
        <v>43734</v>
      </c>
      <c r="Q68" s="58" t="s">
        <v>116</v>
      </c>
      <c r="R68" s="58"/>
      <c r="S68" s="58" t="s">
        <v>398</v>
      </c>
      <c r="T68" s="58"/>
    </row>
    <row r="69" spans="1:20">
      <c r="A69" s="4">
        <v>65</v>
      </c>
      <c r="B69" s="17" t="s">
        <v>70</v>
      </c>
      <c r="C69" s="52" t="s">
        <v>312</v>
      </c>
      <c r="D69" s="54" t="s">
        <v>27</v>
      </c>
      <c r="E69" s="55" t="s">
        <v>351</v>
      </c>
      <c r="F69" s="56" t="s">
        <v>333</v>
      </c>
      <c r="G69" s="56">
        <v>13</v>
      </c>
      <c r="H69" s="56">
        <v>19</v>
      </c>
      <c r="I69" s="57">
        <f t="shared" ref="I69:I76" si="1">G69+H69</f>
        <v>32</v>
      </c>
      <c r="J69" s="55">
        <v>0</v>
      </c>
      <c r="K69" s="61"/>
      <c r="L69" s="53"/>
      <c r="M69" s="55"/>
      <c r="N69" s="55"/>
      <c r="O69" s="63"/>
      <c r="P69" s="61">
        <v>43734</v>
      </c>
      <c r="Q69" s="58" t="s">
        <v>116</v>
      </c>
      <c r="R69" s="58"/>
      <c r="S69" s="58" t="s">
        <v>398</v>
      </c>
      <c r="T69" s="58"/>
    </row>
    <row r="70" spans="1:20">
      <c r="A70" s="4">
        <v>66</v>
      </c>
      <c r="B70" s="17" t="s">
        <v>70</v>
      </c>
      <c r="C70" s="53" t="s">
        <v>313</v>
      </c>
      <c r="D70" s="60" t="s">
        <v>29</v>
      </c>
      <c r="E70" s="55">
        <v>498</v>
      </c>
      <c r="F70" s="60"/>
      <c r="G70" s="55">
        <v>10</v>
      </c>
      <c r="H70" s="55">
        <v>20</v>
      </c>
      <c r="I70" s="57">
        <f t="shared" si="1"/>
        <v>30</v>
      </c>
      <c r="J70" s="55">
        <v>8253809017</v>
      </c>
      <c r="K70" s="52" t="s">
        <v>232</v>
      </c>
      <c r="L70" s="53" t="s">
        <v>94</v>
      </c>
      <c r="M70" s="55">
        <v>9435171460</v>
      </c>
      <c r="N70" s="52" t="s">
        <v>389</v>
      </c>
      <c r="O70" s="55">
        <v>8486741389</v>
      </c>
      <c r="P70" s="61">
        <v>43735</v>
      </c>
      <c r="Q70" s="58" t="s">
        <v>80</v>
      </c>
      <c r="R70" s="58"/>
      <c r="S70" s="58" t="s">
        <v>398</v>
      </c>
      <c r="T70" s="58"/>
    </row>
    <row r="71" spans="1:20">
      <c r="A71" s="4">
        <v>67</v>
      </c>
      <c r="B71" s="17" t="s">
        <v>70</v>
      </c>
      <c r="C71" s="53" t="s">
        <v>314</v>
      </c>
      <c r="D71" s="60" t="s">
        <v>29</v>
      </c>
      <c r="E71" s="55">
        <v>504</v>
      </c>
      <c r="F71" s="60"/>
      <c r="G71" s="55">
        <v>18</v>
      </c>
      <c r="H71" s="55">
        <v>20</v>
      </c>
      <c r="I71" s="57">
        <f t="shared" si="1"/>
        <v>38</v>
      </c>
      <c r="J71" s="55">
        <v>9401645387</v>
      </c>
      <c r="K71" s="52" t="s">
        <v>217</v>
      </c>
      <c r="L71" s="53" t="s">
        <v>218</v>
      </c>
      <c r="M71" s="55">
        <v>9401426395</v>
      </c>
      <c r="N71" s="52" t="s">
        <v>219</v>
      </c>
      <c r="O71" s="55">
        <v>9613993298</v>
      </c>
      <c r="P71" s="61">
        <v>43735</v>
      </c>
      <c r="Q71" s="58" t="s">
        <v>80</v>
      </c>
      <c r="R71" s="58"/>
      <c r="S71" s="58" t="s">
        <v>398</v>
      </c>
      <c r="T71" s="58"/>
    </row>
    <row r="72" spans="1:20">
      <c r="A72" s="4">
        <v>68</v>
      </c>
      <c r="B72" s="17" t="s">
        <v>70</v>
      </c>
      <c r="C72" s="52" t="s">
        <v>315</v>
      </c>
      <c r="D72" s="54" t="s">
        <v>27</v>
      </c>
      <c r="E72" s="55" t="s">
        <v>352</v>
      </c>
      <c r="F72" s="56" t="s">
        <v>102</v>
      </c>
      <c r="G72" s="56">
        <v>70</v>
      </c>
      <c r="H72" s="56">
        <v>88</v>
      </c>
      <c r="I72" s="57">
        <f t="shared" si="1"/>
        <v>158</v>
      </c>
      <c r="J72" s="55">
        <v>9435792085</v>
      </c>
      <c r="K72" s="52" t="s">
        <v>379</v>
      </c>
      <c r="L72" s="53" t="s">
        <v>380</v>
      </c>
      <c r="M72" s="55">
        <v>9613003020</v>
      </c>
      <c r="N72" s="52" t="s">
        <v>390</v>
      </c>
      <c r="O72" s="55">
        <v>9707258305</v>
      </c>
      <c r="P72" s="61">
        <v>43735</v>
      </c>
      <c r="Q72" s="58" t="s">
        <v>80</v>
      </c>
      <c r="R72" s="58"/>
      <c r="S72" s="58" t="s">
        <v>398</v>
      </c>
      <c r="T72" s="58"/>
    </row>
    <row r="73" spans="1:20">
      <c r="A73" s="4">
        <v>69</v>
      </c>
      <c r="B73" s="17" t="s">
        <v>70</v>
      </c>
      <c r="C73" s="53" t="s">
        <v>316</v>
      </c>
      <c r="D73" s="60" t="s">
        <v>29</v>
      </c>
      <c r="E73" s="55">
        <v>501</v>
      </c>
      <c r="F73" s="60"/>
      <c r="G73" s="55">
        <v>15</v>
      </c>
      <c r="H73" s="55">
        <v>10</v>
      </c>
      <c r="I73" s="57">
        <f t="shared" si="1"/>
        <v>25</v>
      </c>
      <c r="J73" s="55">
        <v>9612509588</v>
      </c>
      <c r="K73" s="52" t="s">
        <v>391</v>
      </c>
      <c r="L73" s="53" t="s">
        <v>392</v>
      </c>
      <c r="M73" s="55">
        <v>940152997</v>
      </c>
      <c r="N73" s="53" t="s">
        <v>191</v>
      </c>
      <c r="O73" s="55">
        <v>9435570628</v>
      </c>
      <c r="P73" s="61">
        <v>43736</v>
      </c>
      <c r="Q73" s="58" t="s">
        <v>96</v>
      </c>
      <c r="R73" s="58"/>
      <c r="S73" s="58" t="s">
        <v>398</v>
      </c>
      <c r="T73" s="58"/>
    </row>
    <row r="74" spans="1:20">
      <c r="A74" s="4">
        <v>70</v>
      </c>
      <c r="B74" s="17" t="s">
        <v>70</v>
      </c>
      <c r="C74" s="53" t="s">
        <v>317</v>
      </c>
      <c r="D74" s="60" t="s">
        <v>29</v>
      </c>
      <c r="E74" s="55">
        <v>502</v>
      </c>
      <c r="F74" s="60"/>
      <c r="G74" s="55">
        <v>18</v>
      </c>
      <c r="H74" s="55">
        <v>15</v>
      </c>
      <c r="I74" s="57">
        <f t="shared" si="1"/>
        <v>33</v>
      </c>
      <c r="J74" s="55">
        <v>9612351788</v>
      </c>
      <c r="K74" s="52" t="s">
        <v>391</v>
      </c>
      <c r="L74" s="53" t="s">
        <v>392</v>
      </c>
      <c r="M74" s="55">
        <v>940152997</v>
      </c>
      <c r="N74" s="53" t="s">
        <v>191</v>
      </c>
      <c r="O74" s="55">
        <v>9435570628</v>
      </c>
      <c r="P74" s="61">
        <v>43736</v>
      </c>
      <c r="Q74" s="58" t="s">
        <v>96</v>
      </c>
      <c r="R74" s="58"/>
      <c r="S74" s="58" t="s">
        <v>398</v>
      </c>
      <c r="T74" s="58"/>
    </row>
    <row r="75" spans="1:20">
      <c r="A75" s="4">
        <v>71</v>
      </c>
      <c r="B75" s="17" t="s">
        <v>70</v>
      </c>
      <c r="C75" s="52" t="s">
        <v>318</v>
      </c>
      <c r="D75" s="54" t="s">
        <v>27</v>
      </c>
      <c r="E75" s="55" t="s">
        <v>353</v>
      </c>
      <c r="F75" s="56" t="s">
        <v>102</v>
      </c>
      <c r="G75" s="56">
        <v>69</v>
      </c>
      <c r="H75" s="56">
        <v>71</v>
      </c>
      <c r="I75" s="57">
        <f t="shared" si="1"/>
        <v>140</v>
      </c>
      <c r="J75" s="55">
        <v>9435618761</v>
      </c>
      <c r="K75" s="52" t="s">
        <v>103</v>
      </c>
      <c r="L75" s="53" t="s">
        <v>104</v>
      </c>
      <c r="M75" s="55">
        <v>9401453005</v>
      </c>
      <c r="N75" s="52" t="s">
        <v>177</v>
      </c>
      <c r="O75" s="55">
        <v>8403874145</v>
      </c>
      <c r="P75" s="61">
        <v>43736</v>
      </c>
      <c r="Q75" s="58" t="s">
        <v>96</v>
      </c>
      <c r="R75" s="58"/>
      <c r="S75" s="58" t="s">
        <v>398</v>
      </c>
      <c r="T75" s="58"/>
    </row>
    <row r="76" spans="1:20">
      <c r="A76" s="4">
        <v>72</v>
      </c>
      <c r="B76" s="17" t="s">
        <v>70</v>
      </c>
      <c r="C76" s="53" t="s">
        <v>319</v>
      </c>
      <c r="D76" s="60" t="s">
        <v>29</v>
      </c>
      <c r="E76" s="55">
        <v>503</v>
      </c>
      <c r="F76" s="60"/>
      <c r="G76" s="55">
        <v>18</v>
      </c>
      <c r="H76" s="55">
        <v>12</v>
      </c>
      <c r="I76" s="57">
        <f t="shared" si="1"/>
        <v>30</v>
      </c>
      <c r="J76" s="55">
        <v>8414860732</v>
      </c>
      <c r="K76" s="52" t="s">
        <v>391</v>
      </c>
      <c r="L76" s="53" t="s">
        <v>392</v>
      </c>
      <c r="M76" s="55">
        <v>940152997</v>
      </c>
      <c r="N76" s="53" t="s">
        <v>393</v>
      </c>
      <c r="O76" s="55">
        <v>8258819402</v>
      </c>
      <c r="P76" s="61">
        <v>43736</v>
      </c>
      <c r="Q76" s="58" t="s">
        <v>96</v>
      </c>
      <c r="R76" s="58"/>
      <c r="S76" s="58" t="s">
        <v>398</v>
      </c>
      <c r="T76" s="58"/>
    </row>
    <row r="77" spans="1:20">
      <c r="A77" s="4">
        <v>73</v>
      </c>
      <c r="B77" s="17" t="s">
        <v>70</v>
      </c>
      <c r="C77" s="68" t="s">
        <v>261</v>
      </c>
      <c r="D77" s="18" t="s">
        <v>29</v>
      </c>
      <c r="E77" s="66">
        <v>275</v>
      </c>
      <c r="F77" s="18"/>
      <c r="G77" s="66">
        <v>10</v>
      </c>
      <c r="H77" s="66">
        <v>11</v>
      </c>
      <c r="I77" s="17">
        <f>+G77+H77</f>
        <v>21</v>
      </c>
      <c r="J77" s="66">
        <v>9435539278</v>
      </c>
      <c r="K77" s="64" t="s">
        <v>118</v>
      </c>
      <c r="L77" s="64" t="s">
        <v>119</v>
      </c>
      <c r="M77" s="64">
        <v>8822197268</v>
      </c>
      <c r="N77" s="64" t="s">
        <v>193</v>
      </c>
      <c r="O77" s="66">
        <v>9401556060</v>
      </c>
      <c r="P77" s="69">
        <v>43738</v>
      </c>
      <c r="Q77" s="72" t="s">
        <v>101</v>
      </c>
      <c r="R77" s="75"/>
      <c r="S77" s="75" t="s">
        <v>398</v>
      </c>
      <c r="T77" s="18"/>
    </row>
    <row r="78" spans="1:20">
      <c r="A78" s="4">
        <v>74</v>
      </c>
      <c r="B78" s="17" t="s">
        <v>70</v>
      </c>
      <c r="C78" s="68" t="s">
        <v>262</v>
      </c>
      <c r="D78" s="65" t="s">
        <v>29</v>
      </c>
      <c r="E78" s="66">
        <v>23</v>
      </c>
      <c r="F78" s="67"/>
      <c r="G78" s="66">
        <v>17</v>
      </c>
      <c r="H78" s="66">
        <v>15</v>
      </c>
      <c r="I78" s="17">
        <f>+G78+H78</f>
        <v>32</v>
      </c>
      <c r="J78" s="66">
        <v>9401066226</v>
      </c>
      <c r="K78" s="64" t="s">
        <v>196</v>
      </c>
      <c r="L78" s="64" t="s">
        <v>197</v>
      </c>
      <c r="M78" s="64">
        <v>9435179202</v>
      </c>
      <c r="N78" s="68" t="s">
        <v>200</v>
      </c>
      <c r="O78" s="66">
        <v>9401166713</v>
      </c>
      <c r="P78" s="69">
        <v>43738</v>
      </c>
      <c r="Q78" s="72" t="s">
        <v>101</v>
      </c>
      <c r="R78" s="75"/>
      <c r="S78" s="75" t="s">
        <v>398</v>
      </c>
      <c r="T78" s="18"/>
    </row>
    <row r="79" spans="1:20">
      <c r="A79" s="4">
        <v>75</v>
      </c>
      <c r="B79" s="17" t="s">
        <v>70</v>
      </c>
      <c r="C79" s="68" t="s">
        <v>263</v>
      </c>
      <c r="D79" s="65" t="s">
        <v>29</v>
      </c>
      <c r="E79" s="66">
        <v>24</v>
      </c>
      <c r="F79" s="67"/>
      <c r="G79" s="66">
        <v>14</v>
      </c>
      <c r="H79" s="66">
        <v>12</v>
      </c>
      <c r="I79" s="17">
        <f>+G79+H79</f>
        <v>26</v>
      </c>
      <c r="J79" s="66">
        <v>9401325235</v>
      </c>
      <c r="K79" s="64" t="s">
        <v>196</v>
      </c>
      <c r="L79" s="64" t="s">
        <v>197</v>
      </c>
      <c r="M79" s="64">
        <v>9435179202</v>
      </c>
      <c r="N79" s="68" t="s">
        <v>120</v>
      </c>
      <c r="O79" s="66">
        <v>9401153345</v>
      </c>
      <c r="P79" s="69">
        <v>43738</v>
      </c>
      <c r="Q79" s="72" t="s">
        <v>101</v>
      </c>
      <c r="R79" s="75"/>
      <c r="S79" s="75" t="s">
        <v>398</v>
      </c>
      <c r="T79" s="18"/>
    </row>
    <row r="80" spans="1:20">
      <c r="A80" s="4">
        <v>76</v>
      </c>
      <c r="B80" s="17" t="s">
        <v>70</v>
      </c>
      <c r="C80" s="64" t="s">
        <v>264</v>
      </c>
      <c r="D80" s="65" t="s">
        <v>27</v>
      </c>
      <c r="E80" s="66" t="s">
        <v>265</v>
      </c>
      <c r="F80" s="67" t="s">
        <v>102</v>
      </c>
      <c r="G80" s="67">
        <v>76</v>
      </c>
      <c r="H80" s="67">
        <v>63</v>
      </c>
      <c r="I80" s="17">
        <f>+G80+H80</f>
        <v>139</v>
      </c>
      <c r="J80" s="66">
        <v>9435638462</v>
      </c>
      <c r="K80" s="64" t="s">
        <v>266</v>
      </c>
      <c r="L80" s="66" t="s">
        <v>267</v>
      </c>
      <c r="M80" s="97">
        <v>9401452999</v>
      </c>
      <c r="N80" s="64" t="s">
        <v>268</v>
      </c>
      <c r="O80" s="66">
        <v>9401313466</v>
      </c>
      <c r="P80" s="69">
        <v>43738</v>
      </c>
      <c r="Q80" s="72" t="s">
        <v>101</v>
      </c>
      <c r="R80" s="75"/>
      <c r="S80" s="75" t="s">
        <v>398</v>
      </c>
      <c r="T80" s="18"/>
    </row>
    <row r="81" spans="1:20">
      <c r="A81" s="4">
        <v>77</v>
      </c>
      <c r="B81" s="17"/>
      <c r="C81" s="53"/>
      <c r="D81" s="60"/>
      <c r="E81" s="55"/>
      <c r="F81" s="60"/>
      <c r="G81" s="55"/>
      <c r="H81" s="55"/>
      <c r="I81" s="57"/>
      <c r="J81" s="55"/>
      <c r="K81" s="52"/>
      <c r="L81" s="53"/>
      <c r="M81" s="55"/>
      <c r="N81" s="52"/>
      <c r="O81" s="55"/>
      <c r="P81" s="61"/>
      <c r="Q81" s="58"/>
      <c r="R81" s="58"/>
      <c r="S81" s="58"/>
      <c r="T81" s="58"/>
    </row>
    <row r="82" spans="1:20">
      <c r="A82" s="4">
        <v>78</v>
      </c>
      <c r="B82" s="17"/>
      <c r="C82" s="52"/>
      <c r="D82" s="54"/>
      <c r="E82" s="55"/>
      <c r="F82" s="56"/>
      <c r="G82" s="56"/>
      <c r="H82" s="56"/>
      <c r="I82" s="57"/>
      <c r="J82" s="55"/>
      <c r="K82" s="52"/>
      <c r="L82" s="53"/>
      <c r="M82" s="55"/>
      <c r="N82" s="52"/>
      <c r="O82" s="55"/>
      <c r="P82" s="61"/>
      <c r="Q82" s="58"/>
      <c r="R82" s="58"/>
      <c r="S82" s="58"/>
      <c r="T82" s="58"/>
    </row>
    <row r="83" spans="1:20">
      <c r="A83" s="4">
        <v>79</v>
      </c>
      <c r="B83" s="17"/>
      <c r="C83" s="52"/>
      <c r="D83" s="54"/>
      <c r="E83" s="55"/>
      <c r="F83" s="56"/>
      <c r="G83" s="56"/>
      <c r="H83" s="56"/>
      <c r="I83" s="57"/>
      <c r="J83" s="55"/>
      <c r="K83" s="52"/>
      <c r="L83" s="53"/>
      <c r="M83" s="55"/>
      <c r="N83" s="52"/>
      <c r="O83" s="55"/>
      <c r="P83" s="61"/>
      <c r="Q83" s="58"/>
      <c r="R83" s="58"/>
      <c r="S83" s="58"/>
      <c r="T83" s="58"/>
    </row>
    <row r="84" spans="1:20">
      <c r="A84" s="4">
        <v>80</v>
      </c>
      <c r="B84" s="17"/>
      <c r="C84" s="52"/>
      <c r="D84" s="54"/>
      <c r="E84" s="55"/>
      <c r="F84" s="56"/>
      <c r="G84" s="56"/>
      <c r="H84" s="56"/>
      <c r="I84" s="57"/>
      <c r="J84" s="55"/>
      <c r="K84" s="52"/>
      <c r="L84" s="53"/>
      <c r="M84" s="55"/>
      <c r="N84" s="52"/>
      <c r="O84" s="55"/>
      <c r="P84" s="61"/>
      <c r="Q84" s="58"/>
      <c r="R84" s="58"/>
      <c r="S84" s="58"/>
      <c r="T84" s="58"/>
    </row>
    <row r="85" spans="1:20">
      <c r="A85" s="4">
        <v>81</v>
      </c>
      <c r="B85" s="17"/>
      <c r="C85" s="53"/>
      <c r="D85" s="60"/>
      <c r="E85" s="55"/>
      <c r="F85" s="60"/>
      <c r="G85" s="55"/>
      <c r="H85" s="55"/>
      <c r="I85" s="57"/>
      <c r="J85" s="55"/>
      <c r="K85" s="52"/>
      <c r="L85" s="53"/>
      <c r="M85" s="55"/>
      <c r="N85" s="52"/>
      <c r="O85" s="55"/>
      <c r="P85" s="61"/>
      <c r="Q85" s="58"/>
      <c r="R85" s="58"/>
      <c r="S85" s="58"/>
      <c r="T85" s="58"/>
    </row>
    <row r="86" spans="1:20">
      <c r="A86" s="4">
        <v>82</v>
      </c>
      <c r="B86" s="17"/>
      <c r="C86" s="53"/>
      <c r="D86" s="60"/>
      <c r="E86" s="55"/>
      <c r="F86" s="60"/>
      <c r="G86" s="55"/>
      <c r="H86" s="55"/>
      <c r="I86" s="57"/>
      <c r="J86" s="55"/>
      <c r="K86" s="52"/>
      <c r="L86" s="53"/>
      <c r="M86" s="55"/>
      <c r="N86" s="52"/>
      <c r="O86" s="55"/>
      <c r="P86" s="61"/>
      <c r="Q86" s="58"/>
      <c r="R86" s="58"/>
      <c r="S86" s="58"/>
      <c r="T86" s="58"/>
    </row>
    <row r="87" spans="1:20">
      <c r="A87" s="4">
        <v>83</v>
      </c>
      <c r="B87" s="17"/>
      <c r="C87" s="53"/>
      <c r="D87" s="60"/>
      <c r="E87" s="55"/>
      <c r="F87" s="60"/>
      <c r="G87" s="55"/>
      <c r="H87" s="55"/>
      <c r="I87" s="57"/>
      <c r="J87" s="55"/>
      <c r="K87" s="52"/>
      <c r="L87" s="53"/>
      <c r="M87" s="55"/>
      <c r="N87" s="52"/>
      <c r="O87" s="55"/>
      <c r="P87" s="61"/>
      <c r="Q87" s="58"/>
      <c r="R87" s="58"/>
      <c r="S87" s="58"/>
      <c r="T87" s="58"/>
    </row>
    <row r="88" spans="1:20">
      <c r="A88" s="4">
        <v>84</v>
      </c>
      <c r="B88" s="17"/>
      <c r="C88" s="53"/>
      <c r="D88" s="60"/>
      <c r="E88" s="55"/>
      <c r="F88" s="60"/>
      <c r="G88" s="55"/>
      <c r="H88" s="55"/>
      <c r="I88" s="57"/>
      <c r="J88" s="55"/>
      <c r="K88" s="52"/>
      <c r="L88" s="53"/>
      <c r="M88" s="55"/>
      <c r="N88" s="52"/>
      <c r="O88" s="55"/>
      <c r="P88" s="61"/>
      <c r="Q88" s="58"/>
      <c r="R88" s="58"/>
      <c r="S88" s="58"/>
      <c r="T88" s="58"/>
    </row>
    <row r="89" spans="1:20">
      <c r="A89" s="4">
        <v>85</v>
      </c>
      <c r="B89" s="17"/>
      <c r="C89" s="52"/>
      <c r="D89" s="54"/>
      <c r="E89" s="55"/>
      <c r="F89" s="56"/>
      <c r="G89" s="56"/>
      <c r="H89" s="56"/>
      <c r="I89" s="57"/>
      <c r="J89" s="55"/>
      <c r="K89" s="52"/>
      <c r="L89" s="53"/>
      <c r="M89" s="55"/>
      <c r="N89" s="52"/>
      <c r="O89" s="55"/>
      <c r="P89" s="61"/>
      <c r="Q89" s="58"/>
      <c r="R89" s="58"/>
      <c r="S89" s="58"/>
      <c r="T89" s="58"/>
    </row>
    <row r="90" spans="1:20">
      <c r="A90" s="4">
        <v>86</v>
      </c>
      <c r="B90" s="17"/>
      <c r="C90" s="52"/>
      <c r="D90" s="54"/>
      <c r="E90" s="55"/>
      <c r="F90" s="56"/>
      <c r="G90" s="56"/>
      <c r="H90" s="56"/>
      <c r="I90" s="57"/>
      <c r="J90" s="55"/>
      <c r="K90" s="52"/>
      <c r="L90" s="53"/>
      <c r="M90" s="55"/>
      <c r="N90" s="52"/>
      <c r="O90" s="55"/>
      <c r="P90" s="61"/>
      <c r="Q90" s="58"/>
      <c r="R90" s="58"/>
      <c r="S90" s="58"/>
      <c r="T90" s="58"/>
    </row>
    <row r="91" spans="1:20">
      <c r="A91" s="4">
        <v>87</v>
      </c>
      <c r="B91" s="17"/>
      <c r="C91" s="52"/>
      <c r="D91" s="54"/>
      <c r="E91" s="55"/>
      <c r="F91" s="56"/>
      <c r="G91" s="56"/>
      <c r="H91" s="56"/>
      <c r="I91" s="57"/>
      <c r="J91" s="55"/>
      <c r="K91" s="52"/>
      <c r="L91" s="53"/>
      <c r="M91" s="55"/>
      <c r="N91" s="52"/>
      <c r="O91" s="55"/>
      <c r="P91" s="61"/>
      <c r="Q91" s="58"/>
      <c r="R91" s="58"/>
      <c r="S91" s="58"/>
      <c r="T91" s="58"/>
    </row>
    <row r="92" spans="1:20">
      <c r="A92" s="4">
        <v>88</v>
      </c>
      <c r="B92" s="17"/>
      <c r="C92" s="53"/>
      <c r="D92" s="60"/>
      <c r="E92" s="55"/>
      <c r="F92" s="60"/>
      <c r="G92" s="55"/>
      <c r="H92" s="55"/>
      <c r="I92" s="57"/>
      <c r="J92" s="55"/>
      <c r="K92" s="52"/>
      <c r="L92" s="53"/>
      <c r="M92" s="55"/>
      <c r="N92" s="52"/>
      <c r="O92" s="55"/>
      <c r="P92" s="61"/>
      <c r="Q92" s="58"/>
      <c r="R92" s="58"/>
      <c r="S92" s="58"/>
      <c r="T92" s="58"/>
    </row>
    <row r="93" spans="1:20">
      <c r="A93" s="4">
        <v>89</v>
      </c>
      <c r="B93" s="17"/>
      <c r="C93" s="53"/>
      <c r="D93" s="60"/>
      <c r="E93" s="55"/>
      <c r="F93" s="60"/>
      <c r="G93" s="55"/>
      <c r="H93" s="55"/>
      <c r="I93" s="57"/>
      <c r="J93" s="55"/>
      <c r="K93" s="52"/>
      <c r="L93" s="53"/>
      <c r="M93" s="55"/>
      <c r="N93" s="52"/>
      <c r="O93" s="55"/>
      <c r="P93" s="61"/>
      <c r="Q93" s="58"/>
      <c r="R93" s="58"/>
      <c r="S93" s="58"/>
      <c r="T93" s="58"/>
    </row>
    <row r="94" spans="1:20">
      <c r="A94" s="4">
        <v>90</v>
      </c>
      <c r="B94" s="17"/>
      <c r="C94" s="53"/>
      <c r="D94" s="60"/>
      <c r="E94" s="55"/>
      <c r="F94" s="60"/>
      <c r="G94" s="55"/>
      <c r="H94" s="55"/>
      <c r="I94" s="57"/>
      <c r="J94" s="55"/>
      <c r="K94" s="52"/>
      <c r="L94" s="53"/>
      <c r="M94" s="55"/>
      <c r="N94" s="52"/>
      <c r="O94" s="55"/>
      <c r="P94" s="61"/>
      <c r="Q94" s="58"/>
      <c r="R94" s="58"/>
      <c r="S94" s="58"/>
      <c r="T94" s="58"/>
    </row>
    <row r="95" spans="1:20">
      <c r="A95" s="4">
        <v>91</v>
      </c>
      <c r="B95" s="17"/>
      <c r="C95" s="18"/>
      <c r="D95" s="18"/>
      <c r="E95" s="19"/>
      <c r="F95" s="18"/>
      <c r="G95" s="19"/>
      <c r="H95" s="19"/>
      <c r="I95" s="17">
        <f t="shared" ref="I95:I164" si="2">+G95+H95</f>
        <v>0</v>
      </c>
      <c r="J95" s="18"/>
      <c r="K95" s="18"/>
      <c r="L95" s="18"/>
      <c r="M95" s="18"/>
      <c r="N95" s="18"/>
      <c r="O95" s="18"/>
      <c r="P95" s="25"/>
      <c r="Q95" s="18"/>
      <c r="R95" s="18"/>
      <c r="S95" s="18"/>
      <c r="T95" s="18"/>
    </row>
    <row r="96" spans="1:20">
      <c r="A96" s="4">
        <v>92</v>
      </c>
      <c r="B96" s="17"/>
      <c r="C96" s="18"/>
      <c r="D96" s="18"/>
      <c r="E96" s="19"/>
      <c r="F96" s="18"/>
      <c r="G96" s="19"/>
      <c r="H96" s="19"/>
      <c r="I96" s="17">
        <f t="shared" si="2"/>
        <v>0</v>
      </c>
      <c r="J96" s="18"/>
      <c r="K96" s="18"/>
      <c r="L96" s="18"/>
      <c r="M96" s="18"/>
      <c r="N96" s="18"/>
      <c r="O96" s="18"/>
      <c r="P96" s="25"/>
      <c r="Q96" s="18"/>
      <c r="R96" s="18"/>
      <c r="S96" s="18"/>
      <c r="T96" s="18"/>
    </row>
    <row r="97" spans="1:20">
      <c r="A97" s="4">
        <v>93</v>
      </c>
      <c r="B97" s="17"/>
      <c r="C97" s="18"/>
      <c r="D97" s="18"/>
      <c r="E97" s="19"/>
      <c r="F97" s="18"/>
      <c r="G97" s="19"/>
      <c r="H97" s="19"/>
      <c r="I97" s="17">
        <f t="shared" si="2"/>
        <v>0</v>
      </c>
      <c r="J97" s="18"/>
      <c r="K97" s="18"/>
      <c r="L97" s="18"/>
      <c r="M97" s="18"/>
      <c r="N97" s="18"/>
      <c r="O97" s="18"/>
      <c r="P97" s="25"/>
      <c r="Q97" s="18"/>
      <c r="R97" s="18"/>
      <c r="S97" s="18"/>
      <c r="T97" s="18"/>
    </row>
    <row r="98" spans="1:20">
      <c r="A98" s="4">
        <v>94</v>
      </c>
      <c r="B98" s="17"/>
      <c r="C98" s="18"/>
      <c r="D98" s="18"/>
      <c r="E98" s="19"/>
      <c r="F98" s="18"/>
      <c r="G98" s="19"/>
      <c r="H98" s="19"/>
      <c r="I98" s="17">
        <f t="shared" si="2"/>
        <v>0</v>
      </c>
      <c r="J98" s="18"/>
      <c r="K98" s="18"/>
      <c r="L98" s="18"/>
      <c r="M98" s="18"/>
      <c r="N98" s="18"/>
      <c r="O98" s="18"/>
      <c r="P98" s="25"/>
      <c r="Q98" s="18"/>
      <c r="R98" s="18"/>
      <c r="S98" s="18"/>
      <c r="T98" s="18"/>
    </row>
    <row r="99" spans="1:20">
      <c r="A99" s="4">
        <v>95</v>
      </c>
      <c r="B99" s="17"/>
      <c r="C99" s="18"/>
      <c r="D99" s="18"/>
      <c r="E99" s="19"/>
      <c r="F99" s="18"/>
      <c r="G99" s="19"/>
      <c r="H99" s="19"/>
      <c r="I99" s="17">
        <f t="shared" si="2"/>
        <v>0</v>
      </c>
      <c r="J99" s="18"/>
      <c r="K99" s="18"/>
      <c r="L99" s="18"/>
      <c r="M99" s="18"/>
      <c r="N99" s="18"/>
      <c r="O99" s="18"/>
      <c r="P99" s="25"/>
      <c r="Q99" s="18"/>
      <c r="R99" s="18"/>
      <c r="S99" s="18"/>
      <c r="T99" s="18"/>
    </row>
    <row r="100" spans="1:20">
      <c r="A100" s="4">
        <v>96</v>
      </c>
      <c r="B100" s="17"/>
      <c r="C100" s="18"/>
      <c r="D100" s="18"/>
      <c r="E100" s="19"/>
      <c r="F100" s="18"/>
      <c r="G100" s="19"/>
      <c r="H100" s="19"/>
      <c r="I100" s="17">
        <f t="shared" si="2"/>
        <v>0</v>
      </c>
      <c r="J100" s="18"/>
      <c r="K100" s="18"/>
      <c r="L100" s="18"/>
      <c r="M100" s="18"/>
      <c r="N100" s="18"/>
      <c r="O100" s="18"/>
      <c r="P100" s="25"/>
      <c r="Q100" s="18"/>
      <c r="R100" s="18"/>
      <c r="S100" s="18"/>
      <c r="T100" s="18"/>
    </row>
    <row r="101" spans="1:20">
      <c r="A101" s="4">
        <v>97</v>
      </c>
      <c r="B101" s="17"/>
      <c r="C101" s="18"/>
      <c r="D101" s="18"/>
      <c r="E101" s="19"/>
      <c r="F101" s="18"/>
      <c r="G101" s="19"/>
      <c r="H101" s="19"/>
      <c r="I101" s="17">
        <f t="shared" si="2"/>
        <v>0</v>
      </c>
      <c r="J101" s="18"/>
      <c r="K101" s="18"/>
      <c r="L101" s="18"/>
      <c r="M101" s="18"/>
      <c r="N101" s="18"/>
      <c r="O101" s="18"/>
      <c r="P101" s="25"/>
      <c r="Q101" s="18"/>
      <c r="R101" s="18"/>
      <c r="S101" s="18"/>
      <c r="T101" s="18"/>
    </row>
    <row r="102" spans="1:20">
      <c r="A102" s="4">
        <v>98</v>
      </c>
      <c r="B102" s="17"/>
      <c r="C102" s="18"/>
      <c r="D102" s="18"/>
      <c r="E102" s="19"/>
      <c r="F102" s="18"/>
      <c r="G102" s="19"/>
      <c r="H102" s="19"/>
      <c r="I102" s="17">
        <f t="shared" si="2"/>
        <v>0</v>
      </c>
      <c r="J102" s="18"/>
      <c r="K102" s="18"/>
      <c r="L102" s="18"/>
      <c r="M102" s="18"/>
      <c r="N102" s="18"/>
      <c r="O102" s="18"/>
      <c r="P102" s="25"/>
      <c r="Q102" s="18"/>
      <c r="R102" s="18"/>
      <c r="S102" s="18"/>
      <c r="T102" s="18"/>
    </row>
    <row r="103" spans="1:20">
      <c r="A103" s="4">
        <v>99</v>
      </c>
      <c r="B103" s="17"/>
      <c r="C103" s="18"/>
      <c r="D103" s="18"/>
      <c r="E103" s="19"/>
      <c r="F103" s="18"/>
      <c r="G103" s="19"/>
      <c r="H103" s="19"/>
      <c r="I103" s="17">
        <f t="shared" si="2"/>
        <v>0</v>
      </c>
      <c r="J103" s="18"/>
      <c r="K103" s="18"/>
      <c r="L103" s="18"/>
      <c r="M103" s="18"/>
      <c r="N103" s="18"/>
      <c r="O103" s="18"/>
      <c r="P103" s="25"/>
      <c r="Q103" s="18"/>
      <c r="R103" s="18"/>
      <c r="S103" s="18"/>
      <c r="T103" s="18"/>
    </row>
    <row r="104" spans="1:20">
      <c r="A104" s="4">
        <v>100</v>
      </c>
      <c r="B104" s="17"/>
      <c r="C104" s="18"/>
      <c r="D104" s="18"/>
      <c r="E104" s="19"/>
      <c r="F104" s="18"/>
      <c r="G104" s="19"/>
      <c r="H104" s="19"/>
      <c r="I104" s="17">
        <f t="shared" si="2"/>
        <v>0</v>
      </c>
      <c r="J104" s="18"/>
      <c r="K104" s="18"/>
      <c r="L104" s="18"/>
      <c r="M104" s="18"/>
      <c r="N104" s="18"/>
      <c r="O104" s="18"/>
      <c r="P104" s="25"/>
      <c r="Q104" s="18"/>
      <c r="R104" s="18"/>
      <c r="S104" s="18"/>
      <c r="T104" s="18"/>
    </row>
    <row r="105" spans="1:20">
      <c r="A105" s="4">
        <v>101</v>
      </c>
      <c r="B105" s="17"/>
      <c r="C105" s="18"/>
      <c r="D105" s="18"/>
      <c r="E105" s="19"/>
      <c r="F105" s="18"/>
      <c r="G105" s="19"/>
      <c r="H105" s="19"/>
      <c r="I105" s="17">
        <f t="shared" si="2"/>
        <v>0</v>
      </c>
      <c r="J105" s="18"/>
      <c r="K105" s="18"/>
      <c r="L105" s="18"/>
      <c r="M105" s="18"/>
      <c r="N105" s="18"/>
      <c r="O105" s="18"/>
      <c r="P105" s="25"/>
      <c r="Q105" s="18"/>
      <c r="R105" s="18"/>
      <c r="S105" s="18"/>
      <c r="T105" s="18"/>
    </row>
    <row r="106" spans="1:20">
      <c r="A106" s="4">
        <v>102</v>
      </c>
      <c r="B106" s="17"/>
      <c r="C106" s="18"/>
      <c r="D106" s="18"/>
      <c r="E106" s="19"/>
      <c r="F106" s="18"/>
      <c r="G106" s="19"/>
      <c r="H106" s="19"/>
      <c r="I106" s="17">
        <f t="shared" si="2"/>
        <v>0</v>
      </c>
      <c r="J106" s="18"/>
      <c r="K106" s="18"/>
      <c r="L106" s="18"/>
      <c r="M106" s="18"/>
      <c r="N106" s="18"/>
      <c r="O106" s="18"/>
      <c r="P106" s="25"/>
      <c r="Q106" s="18"/>
      <c r="R106" s="18"/>
      <c r="S106" s="18"/>
      <c r="T106" s="18"/>
    </row>
    <row r="107" spans="1:20">
      <c r="A107" s="4">
        <v>103</v>
      </c>
      <c r="B107" s="17"/>
      <c r="C107" s="18"/>
      <c r="D107" s="18"/>
      <c r="E107" s="19"/>
      <c r="F107" s="18"/>
      <c r="G107" s="19"/>
      <c r="H107" s="19"/>
      <c r="I107" s="17">
        <f t="shared" si="2"/>
        <v>0</v>
      </c>
      <c r="J107" s="18"/>
      <c r="K107" s="18"/>
      <c r="L107" s="18"/>
      <c r="M107" s="18"/>
      <c r="N107" s="18"/>
      <c r="O107" s="18"/>
      <c r="P107" s="25"/>
      <c r="Q107" s="18"/>
      <c r="R107" s="18"/>
      <c r="S107" s="18"/>
      <c r="T107" s="18"/>
    </row>
    <row r="108" spans="1:20">
      <c r="A108" s="4">
        <v>104</v>
      </c>
      <c r="B108" s="17"/>
      <c r="C108" s="18"/>
      <c r="D108" s="18"/>
      <c r="E108" s="19"/>
      <c r="F108" s="18"/>
      <c r="G108" s="19"/>
      <c r="H108" s="19"/>
      <c r="I108" s="17">
        <f t="shared" si="2"/>
        <v>0</v>
      </c>
      <c r="J108" s="18"/>
      <c r="K108" s="18"/>
      <c r="L108" s="18"/>
      <c r="M108" s="18"/>
      <c r="N108" s="18"/>
      <c r="O108" s="18"/>
      <c r="P108" s="25"/>
      <c r="Q108" s="18"/>
      <c r="R108" s="18"/>
      <c r="S108" s="18"/>
      <c r="T108" s="18"/>
    </row>
    <row r="109" spans="1:20">
      <c r="A109" s="4">
        <v>105</v>
      </c>
      <c r="B109" s="17"/>
      <c r="C109" s="18"/>
      <c r="D109" s="18"/>
      <c r="E109" s="19"/>
      <c r="F109" s="18"/>
      <c r="G109" s="19"/>
      <c r="H109" s="19"/>
      <c r="I109" s="17">
        <f t="shared" si="2"/>
        <v>0</v>
      </c>
      <c r="J109" s="18"/>
      <c r="K109" s="18"/>
      <c r="L109" s="18"/>
      <c r="M109" s="18"/>
      <c r="N109" s="18"/>
      <c r="O109" s="18"/>
      <c r="P109" s="25"/>
      <c r="Q109" s="18"/>
      <c r="R109" s="18"/>
      <c r="S109" s="18"/>
      <c r="T109" s="18"/>
    </row>
    <row r="110" spans="1:20">
      <c r="A110" s="4">
        <v>106</v>
      </c>
      <c r="B110" s="17"/>
      <c r="C110" s="18"/>
      <c r="D110" s="18"/>
      <c r="E110" s="19"/>
      <c r="F110" s="18"/>
      <c r="G110" s="19"/>
      <c r="H110" s="19"/>
      <c r="I110" s="17">
        <f t="shared" si="2"/>
        <v>0</v>
      </c>
      <c r="J110" s="18"/>
      <c r="K110" s="18"/>
      <c r="L110" s="18"/>
      <c r="M110" s="18"/>
      <c r="N110" s="18"/>
      <c r="O110" s="18"/>
      <c r="P110" s="25"/>
      <c r="Q110" s="18"/>
      <c r="R110" s="18"/>
      <c r="S110" s="18"/>
      <c r="T110" s="18"/>
    </row>
    <row r="111" spans="1:20">
      <c r="A111" s="4">
        <v>107</v>
      </c>
      <c r="B111" s="17"/>
      <c r="C111" s="18"/>
      <c r="D111" s="18"/>
      <c r="E111" s="19"/>
      <c r="F111" s="18"/>
      <c r="G111" s="19"/>
      <c r="H111" s="19"/>
      <c r="I111" s="17">
        <f t="shared" si="2"/>
        <v>0</v>
      </c>
      <c r="J111" s="18"/>
      <c r="K111" s="18"/>
      <c r="L111" s="18"/>
      <c r="M111" s="18"/>
      <c r="N111" s="18"/>
      <c r="O111" s="18"/>
      <c r="P111" s="25"/>
      <c r="Q111" s="18"/>
      <c r="R111" s="18"/>
      <c r="S111" s="18"/>
      <c r="T111" s="18"/>
    </row>
    <row r="112" spans="1:20">
      <c r="A112" s="4">
        <v>108</v>
      </c>
      <c r="B112" s="17"/>
      <c r="C112" s="18"/>
      <c r="D112" s="18"/>
      <c r="E112" s="19"/>
      <c r="F112" s="18"/>
      <c r="G112" s="19"/>
      <c r="H112" s="19"/>
      <c r="I112" s="17">
        <f t="shared" si="2"/>
        <v>0</v>
      </c>
      <c r="J112" s="18"/>
      <c r="K112" s="18"/>
      <c r="L112" s="18"/>
      <c r="M112" s="18"/>
      <c r="N112" s="18"/>
      <c r="O112" s="18"/>
      <c r="P112" s="25"/>
      <c r="Q112" s="18"/>
      <c r="R112" s="18"/>
      <c r="S112" s="18"/>
      <c r="T112" s="18"/>
    </row>
    <row r="113" spans="1:20">
      <c r="A113" s="4">
        <v>109</v>
      </c>
      <c r="B113" s="17"/>
      <c r="C113" s="18"/>
      <c r="D113" s="18"/>
      <c r="E113" s="19"/>
      <c r="F113" s="18"/>
      <c r="G113" s="19"/>
      <c r="H113" s="19"/>
      <c r="I113" s="17">
        <f t="shared" si="2"/>
        <v>0</v>
      </c>
      <c r="J113" s="18"/>
      <c r="K113" s="18"/>
      <c r="L113" s="18"/>
      <c r="M113" s="18"/>
      <c r="N113" s="18"/>
      <c r="O113" s="18"/>
      <c r="P113" s="25"/>
      <c r="Q113" s="18"/>
      <c r="R113" s="18"/>
      <c r="S113" s="18"/>
      <c r="T113" s="18"/>
    </row>
    <row r="114" spans="1:20">
      <c r="A114" s="4">
        <v>110</v>
      </c>
      <c r="B114" s="17"/>
      <c r="C114" s="18"/>
      <c r="D114" s="18"/>
      <c r="E114" s="19"/>
      <c r="F114" s="18"/>
      <c r="G114" s="19"/>
      <c r="H114" s="19"/>
      <c r="I114" s="17">
        <f t="shared" si="2"/>
        <v>0</v>
      </c>
      <c r="J114" s="18"/>
      <c r="K114" s="18"/>
      <c r="L114" s="18"/>
      <c r="M114" s="18"/>
      <c r="N114" s="18"/>
      <c r="O114" s="18"/>
      <c r="P114" s="25"/>
      <c r="Q114" s="18"/>
      <c r="R114" s="18"/>
      <c r="S114" s="18"/>
      <c r="T114" s="18"/>
    </row>
    <row r="115" spans="1:20">
      <c r="A115" s="4">
        <v>111</v>
      </c>
      <c r="B115" s="17"/>
      <c r="C115" s="18"/>
      <c r="D115" s="18"/>
      <c r="E115" s="19"/>
      <c r="F115" s="18"/>
      <c r="G115" s="19"/>
      <c r="H115" s="19"/>
      <c r="I115" s="17">
        <f t="shared" si="2"/>
        <v>0</v>
      </c>
      <c r="J115" s="18"/>
      <c r="K115" s="18"/>
      <c r="L115" s="18"/>
      <c r="M115" s="18"/>
      <c r="N115" s="18"/>
      <c r="O115" s="18"/>
      <c r="P115" s="25"/>
      <c r="Q115" s="18"/>
      <c r="R115" s="18"/>
      <c r="S115" s="18"/>
      <c r="T115" s="18"/>
    </row>
    <row r="116" spans="1:20">
      <c r="A116" s="4">
        <v>112</v>
      </c>
      <c r="B116" s="17"/>
      <c r="C116" s="18"/>
      <c r="D116" s="18"/>
      <c r="E116" s="19"/>
      <c r="F116" s="18"/>
      <c r="G116" s="19"/>
      <c r="H116" s="19"/>
      <c r="I116" s="17">
        <f t="shared" si="2"/>
        <v>0</v>
      </c>
      <c r="J116" s="18"/>
      <c r="K116" s="18"/>
      <c r="L116" s="18"/>
      <c r="M116" s="18"/>
      <c r="N116" s="18"/>
      <c r="O116" s="18"/>
      <c r="P116" s="25"/>
      <c r="Q116" s="18"/>
      <c r="R116" s="18"/>
      <c r="S116" s="18"/>
      <c r="T116" s="18"/>
    </row>
    <row r="117" spans="1:20">
      <c r="A117" s="4">
        <v>113</v>
      </c>
      <c r="B117" s="17"/>
      <c r="C117" s="18"/>
      <c r="D117" s="18"/>
      <c r="E117" s="19"/>
      <c r="F117" s="18"/>
      <c r="G117" s="19"/>
      <c r="H117" s="19"/>
      <c r="I117" s="17">
        <f t="shared" si="2"/>
        <v>0</v>
      </c>
      <c r="J117" s="18"/>
      <c r="K117" s="18"/>
      <c r="L117" s="18"/>
      <c r="M117" s="18"/>
      <c r="N117" s="18"/>
      <c r="O117" s="18"/>
      <c r="P117" s="25"/>
      <c r="Q117" s="18"/>
      <c r="R117" s="18"/>
      <c r="S117" s="18"/>
      <c r="T117" s="18"/>
    </row>
    <row r="118" spans="1:20">
      <c r="A118" s="4">
        <v>114</v>
      </c>
      <c r="B118" s="17"/>
      <c r="C118" s="18"/>
      <c r="D118" s="18"/>
      <c r="E118" s="19"/>
      <c r="F118" s="18"/>
      <c r="G118" s="19"/>
      <c r="H118" s="19"/>
      <c r="I118" s="17">
        <f t="shared" si="2"/>
        <v>0</v>
      </c>
      <c r="J118" s="18"/>
      <c r="K118" s="18"/>
      <c r="L118" s="18"/>
      <c r="M118" s="18"/>
      <c r="N118" s="18"/>
      <c r="O118" s="18"/>
      <c r="P118" s="25"/>
      <c r="Q118" s="18"/>
      <c r="R118" s="18"/>
      <c r="S118" s="18"/>
      <c r="T118" s="18"/>
    </row>
    <row r="119" spans="1:20">
      <c r="A119" s="4">
        <v>115</v>
      </c>
      <c r="B119" s="17"/>
      <c r="C119" s="18"/>
      <c r="D119" s="18"/>
      <c r="E119" s="19"/>
      <c r="F119" s="18"/>
      <c r="G119" s="19"/>
      <c r="H119" s="19"/>
      <c r="I119" s="17">
        <f t="shared" si="2"/>
        <v>0</v>
      </c>
      <c r="J119" s="18"/>
      <c r="K119" s="18"/>
      <c r="L119" s="18"/>
      <c r="M119" s="18"/>
      <c r="N119" s="18"/>
      <c r="O119" s="18"/>
      <c r="P119" s="25"/>
      <c r="Q119" s="18"/>
      <c r="R119" s="18"/>
      <c r="S119" s="18"/>
      <c r="T119" s="18"/>
    </row>
    <row r="120" spans="1:20">
      <c r="A120" s="4">
        <v>116</v>
      </c>
      <c r="B120" s="17"/>
      <c r="C120" s="18"/>
      <c r="D120" s="18"/>
      <c r="E120" s="19"/>
      <c r="F120" s="18"/>
      <c r="G120" s="19"/>
      <c r="H120" s="19"/>
      <c r="I120" s="17">
        <f t="shared" si="2"/>
        <v>0</v>
      </c>
      <c r="J120" s="18"/>
      <c r="K120" s="18"/>
      <c r="L120" s="18"/>
      <c r="M120" s="18"/>
      <c r="N120" s="18"/>
      <c r="O120" s="18"/>
      <c r="P120" s="25"/>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5"/>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5"/>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5"/>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5"/>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5"/>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5"/>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5"/>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5"/>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5"/>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5"/>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5"/>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5"/>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5"/>
      <c r="Q133" s="18"/>
      <c r="R133" s="18"/>
      <c r="S133" s="18"/>
      <c r="T133" s="18"/>
    </row>
    <row r="134" spans="1:20">
      <c r="A134" s="4">
        <v>130</v>
      </c>
      <c r="B134" s="17"/>
      <c r="C134" s="18"/>
      <c r="D134" s="18"/>
      <c r="E134" s="19"/>
      <c r="F134" s="18"/>
      <c r="G134" s="19"/>
      <c r="H134" s="19"/>
      <c r="I134" s="17">
        <f t="shared" si="2"/>
        <v>0</v>
      </c>
      <c r="J134" s="18"/>
      <c r="K134" s="18"/>
      <c r="L134" s="18"/>
      <c r="M134" s="18"/>
      <c r="N134" s="18"/>
      <c r="O134" s="18"/>
      <c r="P134" s="25"/>
      <c r="Q134" s="18"/>
      <c r="R134" s="18"/>
      <c r="S134" s="18"/>
      <c r="T134" s="18"/>
    </row>
    <row r="135" spans="1:20">
      <c r="A135" s="4">
        <v>131</v>
      </c>
      <c r="B135" s="17"/>
      <c r="C135" s="18"/>
      <c r="D135" s="18"/>
      <c r="E135" s="19"/>
      <c r="F135" s="18"/>
      <c r="G135" s="19"/>
      <c r="H135" s="19"/>
      <c r="I135" s="17">
        <f t="shared" si="2"/>
        <v>0</v>
      </c>
      <c r="J135" s="18"/>
      <c r="K135" s="18"/>
      <c r="L135" s="18"/>
      <c r="M135" s="18"/>
      <c r="N135" s="18"/>
      <c r="O135" s="18"/>
      <c r="P135" s="25"/>
      <c r="Q135" s="18"/>
      <c r="R135" s="18"/>
      <c r="S135" s="18"/>
      <c r="T135" s="18"/>
    </row>
    <row r="136" spans="1:20">
      <c r="A136" s="4">
        <v>132</v>
      </c>
      <c r="B136" s="17"/>
      <c r="C136" s="18"/>
      <c r="D136" s="18"/>
      <c r="E136" s="19"/>
      <c r="F136" s="18"/>
      <c r="G136" s="19"/>
      <c r="H136" s="19"/>
      <c r="I136" s="17">
        <f t="shared" si="2"/>
        <v>0</v>
      </c>
      <c r="J136" s="18"/>
      <c r="K136" s="18"/>
      <c r="L136" s="18"/>
      <c r="M136" s="18"/>
      <c r="N136" s="18"/>
      <c r="O136" s="18"/>
      <c r="P136" s="25"/>
      <c r="Q136" s="18"/>
      <c r="R136" s="18"/>
      <c r="S136" s="18"/>
      <c r="T136" s="18"/>
    </row>
    <row r="137" spans="1:20">
      <c r="A137" s="4">
        <v>133</v>
      </c>
      <c r="B137" s="17"/>
      <c r="C137" s="18"/>
      <c r="D137" s="18"/>
      <c r="E137" s="19"/>
      <c r="F137" s="18"/>
      <c r="G137" s="19"/>
      <c r="H137" s="19"/>
      <c r="I137" s="17">
        <f t="shared" si="2"/>
        <v>0</v>
      </c>
      <c r="J137" s="18"/>
      <c r="K137" s="18"/>
      <c r="L137" s="18"/>
      <c r="M137" s="18"/>
      <c r="N137" s="18"/>
      <c r="O137" s="18"/>
      <c r="P137" s="25"/>
      <c r="Q137" s="18"/>
      <c r="R137" s="18"/>
      <c r="S137" s="18"/>
      <c r="T137" s="18"/>
    </row>
    <row r="138" spans="1:20">
      <c r="A138" s="4">
        <v>134</v>
      </c>
      <c r="B138" s="17"/>
      <c r="C138" s="18"/>
      <c r="D138" s="18"/>
      <c r="E138" s="19"/>
      <c r="F138" s="18"/>
      <c r="G138" s="19"/>
      <c r="H138" s="19"/>
      <c r="I138" s="17">
        <f t="shared" si="2"/>
        <v>0</v>
      </c>
      <c r="J138" s="18"/>
      <c r="K138" s="18"/>
      <c r="L138" s="18"/>
      <c r="M138" s="18"/>
      <c r="N138" s="18"/>
      <c r="O138" s="18"/>
      <c r="P138" s="25"/>
      <c r="Q138" s="18"/>
      <c r="R138" s="18"/>
      <c r="S138" s="18"/>
      <c r="T138" s="18"/>
    </row>
    <row r="139" spans="1:20">
      <c r="A139" s="4">
        <v>135</v>
      </c>
      <c r="B139" s="17"/>
      <c r="C139" s="18"/>
      <c r="D139" s="18"/>
      <c r="E139" s="19"/>
      <c r="F139" s="18"/>
      <c r="G139" s="19"/>
      <c r="H139" s="19"/>
      <c r="I139" s="17">
        <f t="shared" si="2"/>
        <v>0</v>
      </c>
      <c r="J139" s="18"/>
      <c r="K139" s="18"/>
      <c r="L139" s="18"/>
      <c r="M139" s="18"/>
      <c r="N139" s="18"/>
      <c r="O139" s="18"/>
      <c r="P139" s="25"/>
      <c r="Q139" s="18"/>
      <c r="R139" s="18"/>
      <c r="S139" s="18"/>
      <c r="T139" s="18"/>
    </row>
    <row r="140" spans="1:20">
      <c r="A140" s="4">
        <v>136</v>
      </c>
      <c r="B140" s="17"/>
      <c r="C140" s="18"/>
      <c r="D140" s="18"/>
      <c r="E140" s="19"/>
      <c r="F140" s="18"/>
      <c r="G140" s="19"/>
      <c r="H140" s="19"/>
      <c r="I140" s="17">
        <f t="shared" si="2"/>
        <v>0</v>
      </c>
      <c r="J140" s="18"/>
      <c r="K140" s="18"/>
      <c r="L140" s="18"/>
      <c r="M140" s="18"/>
      <c r="N140" s="18"/>
      <c r="O140" s="18"/>
      <c r="P140" s="25"/>
      <c r="Q140" s="18"/>
      <c r="R140" s="18"/>
      <c r="S140" s="18"/>
      <c r="T140" s="18"/>
    </row>
    <row r="141" spans="1:20">
      <c r="A141" s="4">
        <v>137</v>
      </c>
      <c r="B141" s="17"/>
      <c r="C141" s="18"/>
      <c r="D141" s="18"/>
      <c r="E141" s="19"/>
      <c r="F141" s="18"/>
      <c r="G141" s="19"/>
      <c r="H141" s="19"/>
      <c r="I141" s="17">
        <f t="shared" si="2"/>
        <v>0</v>
      </c>
      <c r="J141" s="18"/>
      <c r="K141" s="18"/>
      <c r="L141" s="18"/>
      <c r="M141" s="18"/>
      <c r="N141" s="18"/>
      <c r="O141" s="18"/>
      <c r="P141" s="25"/>
      <c r="Q141" s="18"/>
      <c r="R141" s="18"/>
      <c r="S141" s="18"/>
      <c r="T141" s="18"/>
    </row>
    <row r="142" spans="1:20">
      <c r="A142" s="4">
        <v>138</v>
      </c>
      <c r="B142" s="17"/>
      <c r="C142" s="18"/>
      <c r="D142" s="18"/>
      <c r="E142" s="19"/>
      <c r="F142" s="18"/>
      <c r="G142" s="19"/>
      <c r="H142" s="19"/>
      <c r="I142" s="17">
        <f t="shared" si="2"/>
        <v>0</v>
      </c>
      <c r="J142" s="18"/>
      <c r="K142" s="18"/>
      <c r="L142" s="18"/>
      <c r="M142" s="18"/>
      <c r="N142" s="18"/>
      <c r="O142" s="18"/>
      <c r="P142" s="25"/>
      <c r="Q142" s="18"/>
      <c r="R142" s="18"/>
      <c r="S142" s="18"/>
      <c r="T142" s="18"/>
    </row>
    <row r="143" spans="1:20">
      <c r="A143" s="4">
        <v>139</v>
      </c>
      <c r="B143" s="17"/>
      <c r="C143" s="18"/>
      <c r="D143" s="18"/>
      <c r="E143" s="19"/>
      <c r="F143" s="18"/>
      <c r="G143" s="19"/>
      <c r="H143" s="19"/>
      <c r="I143" s="17">
        <f t="shared" si="2"/>
        <v>0</v>
      </c>
      <c r="J143" s="18"/>
      <c r="K143" s="18"/>
      <c r="L143" s="18"/>
      <c r="M143" s="18"/>
      <c r="N143" s="18"/>
      <c r="O143" s="18"/>
      <c r="P143" s="25"/>
      <c r="Q143" s="18"/>
      <c r="R143" s="18"/>
      <c r="S143" s="18"/>
      <c r="T143" s="18"/>
    </row>
    <row r="144" spans="1:20">
      <c r="A144" s="4">
        <v>140</v>
      </c>
      <c r="B144" s="17"/>
      <c r="C144" s="18"/>
      <c r="D144" s="18"/>
      <c r="E144" s="19"/>
      <c r="F144" s="18"/>
      <c r="G144" s="19"/>
      <c r="H144" s="19"/>
      <c r="I144" s="17">
        <f t="shared" si="2"/>
        <v>0</v>
      </c>
      <c r="J144" s="18"/>
      <c r="K144" s="18"/>
      <c r="L144" s="18"/>
      <c r="M144" s="18"/>
      <c r="N144" s="18"/>
      <c r="O144" s="18"/>
      <c r="P144" s="25"/>
      <c r="Q144" s="18"/>
      <c r="R144" s="18"/>
      <c r="S144" s="18"/>
      <c r="T144" s="18"/>
    </row>
    <row r="145" spans="1:20">
      <c r="A145" s="4">
        <v>141</v>
      </c>
      <c r="B145" s="17"/>
      <c r="C145" s="18"/>
      <c r="D145" s="18"/>
      <c r="E145" s="19"/>
      <c r="F145" s="18"/>
      <c r="G145" s="19"/>
      <c r="H145" s="19"/>
      <c r="I145" s="17">
        <f t="shared" si="2"/>
        <v>0</v>
      </c>
      <c r="J145" s="18"/>
      <c r="K145" s="18"/>
      <c r="L145" s="18"/>
      <c r="M145" s="18"/>
      <c r="N145" s="18"/>
      <c r="O145" s="18"/>
      <c r="P145" s="25"/>
      <c r="Q145" s="18"/>
      <c r="R145" s="18"/>
      <c r="S145" s="18"/>
      <c r="T145" s="18"/>
    </row>
    <row r="146" spans="1:20">
      <c r="A146" s="4">
        <v>142</v>
      </c>
      <c r="B146" s="17"/>
      <c r="C146" s="18"/>
      <c r="D146" s="18"/>
      <c r="E146" s="19"/>
      <c r="F146" s="18"/>
      <c r="G146" s="19"/>
      <c r="H146" s="19"/>
      <c r="I146" s="17">
        <f t="shared" si="2"/>
        <v>0</v>
      </c>
      <c r="J146" s="18"/>
      <c r="K146" s="18"/>
      <c r="L146" s="18"/>
      <c r="M146" s="18"/>
      <c r="N146" s="18"/>
      <c r="O146" s="18"/>
      <c r="P146" s="25"/>
      <c r="Q146" s="18"/>
      <c r="R146" s="18"/>
      <c r="S146" s="18"/>
      <c r="T146" s="18"/>
    </row>
    <row r="147" spans="1:20">
      <c r="A147" s="4">
        <v>143</v>
      </c>
      <c r="B147" s="17"/>
      <c r="C147" s="18"/>
      <c r="D147" s="18"/>
      <c r="E147" s="19"/>
      <c r="F147" s="18"/>
      <c r="G147" s="19"/>
      <c r="H147" s="19"/>
      <c r="I147" s="17">
        <f t="shared" si="2"/>
        <v>0</v>
      </c>
      <c r="J147" s="18"/>
      <c r="K147" s="18"/>
      <c r="L147" s="18"/>
      <c r="M147" s="18"/>
      <c r="N147" s="18"/>
      <c r="O147" s="18"/>
      <c r="P147" s="25"/>
      <c r="Q147" s="18"/>
      <c r="R147" s="18"/>
      <c r="S147" s="18"/>
      <c r="T147" s="18"/>
    </row>
    <row r="148" spans="1:20">
      <c r="A148" s="4">
        <v>144</v>
      </c>
      <c r="B148" s="17"/>
      <c r="C148" s="18"/>
      <c r="D148" s="18"/>
      <c r="E148" s="19"/>
      <c r="F148" s="18"/>
      <c r="G148" s="19"/>
      <c r="H148" s="19"/>
      <c r="I148" s="17">
        <f t="shared" si="2"/>
        <v>0</v>
      </c>
      <c r="J148" s="18"/>
      <c r="K148" s="18"/>
      <c r="L148" s="18"/>
      <c r="M148" s="18"/>
      <c r="N148" s="18"/>
      <c r="O148" s="18"/>
      <c r="P148" s="25"/>
      <c r="Q148" s="18"/>
      <c r="R148" s="18"/>
      <c r="S148" s="18"/>
      <c r="T148" s="18"/>
    </row>
    <row r="149" spans="1:20">
      <c r="A149" s="4">
        <v>145</v>
      </c>
      <c r="B149" s="17"/>
      <c r="C149" s="18"/>
      <c r="D149" s="18"/>
      <c r="E149" s="19"/>
      <c r="F149" s="18"/>
      <c r="G149" s="19"/>
      <c r="H149" s="19"/>
      <c r="I149" s="17">
        <f t="shared" si="2"/>
        <v>0</v>
      </c>
      <c r="J149" s="18"/>
      <c r="K149" s="18"/>
      <c r="L149" s="18"/>
      <c r="M149" s="18"/>
      <c r="N149" s="18"/>
      <c r="O149" s="18"/>
      <c r="P149" s="25"/>
      <c r="Q149" s="18"/>
      <c r="R149" s="18"/>
      <c r="S149" s="18"/>
      <c r="T149" s="18"/>
    </row>
    <row r="150" spans="1:20">
      <c r="A150" s="4">
        <v>146</v>
      </c>
      <c r="B150" s="17"/>
      <c r="C150" s="18"/>
      <c r="D150" s="18"/>
      <c r="E150" s="19"/>
      <c r="F150" s="18"/>
      <c r="G150" s="19"/>
      <c r="H150" s="19"/>
      <c r="I150" s="17">
        <f t="shared" si="2"/>
        <v>0</v>
      </c>
      <c r="J150" s="18"/>
      <c r="K150" s="18"/>
      <c r="L150" s="18"/>
      <c r="M150" s="18"/>
      <c r="N150" s="18"/>
      <c r="O150" s="18"/>
      <c r="P150" s="25"/>
      <c r="Q150" s="18"/>
      <c r="R150" s="18"/>
      <c r="S150" s="18"/>
      <c r="T150" s="18"/>
    </row>
    <row r="151" spans="1:20">
      <c r="A151" s="4">
        <v>147</v>
      </c>
      <c r="B151" s="17"/>
      <c r="C151" s="18"/>
      <c r="D151" s="18"/>
      <c r="E151" s="19"/>
      <c r="F151" s="18"/>
      <c r="G151" s="19"/>
      <c r="H151" s="19"/>
      <c r="I151" s="17">
        <f t="shared" si="2"/>
        <v>0</v>
      </c>
      <c r="J151" s="18"/>
      <c r="K151" s="18"/>
      <c r="L151" s="18"/>
      <c r="M151" s="18"/>
      <c r="N151" s="18"/>
      <c r="O151" s="18"/>
      <c r="P151" s="25"/>
      <c r="Q151" s="18"/>
      <c r="R151" s="18"/>
      <c r="S151" s="18"/>
      <c r="T151" s="18"/>
    </row>
    <row r="152" spans="1:20">
      <c r="A152" s="4">
        <v>148</v>
      </c>
      <c r="B152" s="17"/>
      <c r="C152" s="18"/>
      <c r="D152" s="18"/>
      <c r="E152" s="19"/>
      <c r="F152" s="18"/>
      <c r="G152" s="19"/>
      <c r="H152" s="19"/>
      <c r="I152" s="17">
        <f t="shared" si="2"/>
        <v>0</v>
      </c>
      <c r="J152" s="18"/>
      <c r="K152" s="18"/>
      <c r="L152" s="18"/>
      <c r="M152" s="18"/>
      <c r="N152" s="18"/>
      <c r="O152" s="18"/>
      <c r="P152" s="25"/>
      <c r="Q152" s="18"/>
      <c r="R152" s="18"/>
      <c r="S152" s="18"/>
      <c r="T152" s="18"/>
    </row>
    <row r="153" spans="1:20">
      <c r="A153" s="4">
        <v>149</v>
      </c>
      <c r="B153" s="17"/>
      <c r="C153" s="18"/>
      <c r="D153" s="18"/>
      <c r="E153" s="19"/>
      <c r="F153" s="18"/>
      <c r="G153" s="19"/>
      <c r="H153" s="19"/>
      <c r="I153" s="17">
        <f t="shared" si="2"/>
        <v>0</v>
      </c>
      <c r="J153" s="18"/>
      <c r="K153" s="18"/>
      <c r="L153" s="18"/>
      <c r="M153" s="18"/>
      <c r="N153" s="18"/>
      <c r="O153" s="18"/>
      <c r="P153" s="25"/>
      <c r="Q153" s="18"/>
      <c r="R153" s="18"/>
      <c r="S153" s="18"/>
      <c r="T153" s="18"/>
    </row>
    <row r="154" spans="1:20">
      <c r="A154" s="4">
        <v>150</v>
      </c>
      <c r="B154" s="17"/>
      <c r="C154" s="18"/>
      <c r="D154" s="18"/>
      <c r="E154" s="19"/>
      <c r="F154" s="18"/>
      <c r="G154" s="19"/>
      <c r="H154" s="19"/>
      <c r="I154" s="17">
        <f t="shared" si="2"/>
        <v>0</v>
      </c>
      <c r="J154" s="18"/>
      <c r="K154" s="18"/>
      <c r="L154" s="18"/>
      <c r="M154" s="18"/>
      <c r="N154" s="18"/>
      <c r="O154" s="18"/>
      <c r="P154" s="25"/>
      <c r="Q154" s="18"/>
      <c r="R154" s="18"/>
      <c r="S154" s="18"/>
      <c r="T154" s="18"/>
    </row>
    <row r="155" spans="1:20">
      <c r="A155" s="4">
        <v>151</v>
      </c>
      <c r="B155" s="17"/>
      <c r="C155" s="18"/>
      <c r="D155" s="18"/>
      <c r="E155" s="19"/>
      <c r="F155" s="18"/>
      <c r="G155" s="19"/>
      <c r="H155" s="19"/>
      <c r="I155" s="17">
        <f t="shared" si="2"/>
        <v>0</v>
      </c>
      <c r="J155" s="18"/>
      <c r="K155" s="18"/>
      <c r="L155" s="18"/>
      <c r="M155" s="18"/>
      <c r="N155" s="18"/>
      <c r="O155" s="18"/>
      <c r="P155" s="25"/>
      <c r="Q155" s="18"/>
      <c r="R155" s="18"/>
      <c r="S155" s="18"/>
      <c r="T155" s="18"/>
    </row>
    <row r="156" spans="1:20">
      <c r="A156" s="4">
        <v>152</v>
      </c>
      <c r="B156" s="17"/>
      <c r="C156" s="18"/>
      <c r="D156" s="18"/>
      <c r="E156" s="19"/>
      <c r="F156" s="18"/>
      <c r="G156" s="19"/>
      <c r="H156" s="19"/>
      <c r="I156" s="17">
        <f t="shared" si="2"/>
        <v>0</v>
      </c>
      <c r="J156" s="18"/>
      <c r="K156" s="18"/>
      <c r="L156" s="18"/>
      <c r="M156" s="18"/>
      <c r="N156" s="18"/>
      <c r="O156" s="18"/>
      <c r="P156" s="25"/>
      <c r="Q156" s="18"/>
      <c r="R156" s="18"/>
      <c r="S156" s="18"/>
      <c r="T156" s="18"/>
    </row>
    <row r="157" spans="1:20">
      <c r="A157" s="4">
        <v>153</v>
      </c>
      <c r="B157" s="17"/>
      <c r="C157" s="18"/>
      <c r="D157" s="18"/>
      <c r="E157" s="19"/>
      <c r="F157" s="18"/>
      <c r="G157" s="19"/>
      <c r="H157" s="19"/>
      <c r="I157" s="17">
        <f t="shared" si="2"/>
        <v>0</v>
      </c>
      <c r="J157" s="18"/>
      <c r="K157" s="18"/>
      <c r="L157" s="18"/>
      <c r="M157" s="18"/>
      <c r="N157" s="18"/>
      <c r="O157" s="18"/>
      <c r="P157" s="25"/>
      <c r="Q157" s="18"/>
      <c r="R157" s="18"/>
      <c r="S157" s="18"/>
      <c r="T157" s="18"/>
    </row>
    <row r="158" spans="1:20">
      <c r="A158" s="4">
        <v>154</v>
      </c>
      <c r="B158" s="17"/>
      <c r="C158" s="18"/>
      <c r="D158" s="18"/>
      <c r="E158" s="19"/>
      <c r="F158" s="18"/>
      <c r="G158" s="19"/>
      <c r="H158" s="19"/>
      <c r="I158" s="17">
        <f t="shared" si="2"/>
        <v>0</v>
      </c>
      <c r="J158" s="18"/>
      <c r="K158" s="18"/>
      <c r="L158" s="18"/>
      <c r="M158" s="18"/>
      <c r="N158" s="18"/>
      <c r="O158" s="18"/>
      <c r="P158" s="25"/>
      <c r="Q158" s="18"/>
      <c r="R158" s="18"/>
      <c r="S158" s="18"/>
      <c r="T158" s="18"/>
    </row>
    <row r="159" spans="1:20">
      <c r="A159" s="4">
        <v>155</v>
      </c>
      <c r="B159" s="17"/>
      <c r="C159" s="18"/>
      <c r="D159" s="18"/>
      <c r="E159" s="19"/>
      <c r="F159" s="18"/>
      <c r="G159" s="19"/>
      <c r="H159" s="19"/>
      <c r="I159" s="17">
        <f t="shared" si="2"/>
        <v>0</v>
      </c>
      <c r="J159" s="18"/>
      <c r="K159" s="18"/>
      <c r="L159" s="18"/>
      <c r="M159" s="18"/>
      <c r="N159" s="18"/>
      <c r="O159" s="18"/>
      <c r="P159" s="25"/>
      <c r="Q159" s="18"/>
      <c r="R159" s="18"/>
      <c r="S159" s="18"/>
      <c r="T159" s="18"/>
    </row>
    <row r="160" spans="1:20">
      <c r="A160" s="4">
        <v>156</v>
      </c>
      <c r="B160" s="17"/>
      <c r="C160" s="18"/>
      <c r="D160" s="18"/>
      <c r="E160" s="19"/>
      <c r="F160" s="18"/>
      <c r="G160" s="19"/>
      <c r="H160" s="19"/>
      <c r="I160" s="17">
        <f t="shared" si="2"/>
        <v>0</v>
      </c>
      <c r="J160" s="18"/>
      <c r="K160" s="18"/>
      <c r="L160" s="18"/>
      <c r="M160" s="18"/>
      <c r="N160" s="18"/>
      <c r="O160" s="18"/>
      <c r="P160" s="25"/>
      <c r="Q160" s="18"/>
      <c r="R160" s="18"/>
      <c r="S160" s="18"/>
      <c r="T160" s="18"/>
    </row>
    <row r="161" spans="1:20">
      <c r="A161" s="4">
        <v>157</v>
      </c>
      <c r="B161" s="17"/>
      <c r="C161" s="18"/>
      <c r="D161" s="18"/>
      <c r="E161" s="19"/>
      <c r="F161" s="18"/>
      <c r="G161" s="19"/>
      <c r="H161" s="19"/>
      <c r="I161" s="17">
        <f t="shared" si="2"/>
        <v>0</v>
      </c>
      <c r="J161" s="18"/>
      <c r="K161" s="18"/>
      <c r="L161" s="18"/>
      <c r="M161" s="18"/>
      <c r="N161" s="18"/>
      <c r="O161" s="18"/>
      <c r="P161" s="25"/>
      <c r="Q161" s="18"/>
      <c r="R161" s="18"/>
      <c r="S161" s="18"/>
      <c r="T161" s="18"/>
    </row>
    <row r="162" spans="1:20">
      <c r="A162" s="4">
        <v>158</v>
      </c>
      <c r="B162" s="17"/>
      <c r="C162" s="18"/>
      <c r="D162" s="18"/>
      <c r="E162" s="19"/>
      <c r="F162" s="18"/>
      <c r="G162" s="19"/>
      <c r="H162" s="19"/>
      <c r="I162" s="17">
        <f t="shared" si="2"/>
        <v>0</v>
      </c>
      <c r="J162" s="18"/>
      <c r="K162" s="18"/>
      <c r="L162" s="18"/>
      <c r="M162" s="18"/>
      <c r="N162" s="18"/>
      <c r="O162" s="18"/>
      <c r="P162" s="25"/>
      <c r="Q162" s="18"/>
      <c r="R162" s="18"/>
      <c r="S162" s="18"/>
      <c r="T162" s="18"/>
    </row>
    <row r="163" spans="1:20">
      <c r="A163" s="4">
        <v>159</v>
      </c>
      <c r="B163" s="17"/>
      <c r="C163" s="18"/>
      <c r="D163" s="18"/>
      <c r="E163" s="19"/>
      <c r="F163" s="18"/>
      <c r="G163" s="19"/>
      <c r="H163" s="19"/>
      <c r="I163" s="17">
        <f t="shared" si="2"/>
        <v>0</v>
      </c>
      <c r="J163" s="18"/>
      <c r="K163" s="18"/>
      <c r="L163" s="18"/>
      <c r="M163" s="18"/>
      <c r="N163" s="18"/>
      <c r="O163" s="18"/>
      <c r="P163" s="25"/>
      <c r="Q163" s="18"/>
      <c r="R163" s="18"/>
      <c r="S163" s="18"/>
      <c r="T163" s="18"/>
    </row>
    <row r="164" spans="1:20">
      <c r="A164" s="4">
        <v>160</v>
      </c>
      <c r="B164" s="17"/>
      <c r="C164" s="18"/>
      <c r="D164" s="18"/>
      <c r="E164" s="19"/>
      <c r="F164" s="18"/>
      <c r="G164" s="19"/>
      <c r="H164" s="19"/>
      <c r="I164" s="17">
        <f t="shared" si="2"/>
        <v>0</v>
      </c>
      <c r="J164" s="18"/>
      <c r="K164" s="18"/>
      <c r="L164" s="18"/>
      <c r="M164" s="18"/>
      <c r="N164" s="18"/>
      <c r="O164" s="18"/>
      <c r="P164" s="25"/>
      <c r="Q164" s="18"/>
      <c r="R164" s="18"/>
      <c r="S164" s="18"/>
      <c r="T164" s="18"/>
    </row>
    <row r="165" spans="1:20">
      <c r="A165" s="22" t="s">
        <v>11</v>
      </c>
      <c r="B165" s="42"/>
      <c r="C165" s="22">
        <f>COUNTIFS(C5:C164,"*")</f>
        <v>76</v>
      </c>
      <c r="D165" s="22"/>
      <c r="E165" s="13"/>
      <c r="F165" s="22"/>
      <c r="G165" s="22">
        <f>SUM(G5:G164)</f>
        <v>1674</v>
      </c>
      <c r="H165" s="22">
        <f>SUM(H5:H164)</f>
        <v>1672</v>
      </c>
      <c r="I165" s="22">
        <f>SUM(I5:I164)</f>
        <v>3346</v>
      </c>
      <c r="J165" s="22"/>
      <c r="K165" s="22"/>
      <c r="L165" s="22"/>
      <c r="M165" s="22"/>
      <c r="N165" s="22"/>
      <c r="O165" s="22"/>
      <c r="P165" s="14"/>
      <c r="Q165" s="22"/>
      <c r="R165" s="22"/>
      <c r="S165" s="22"/>
      <c r="T165" s="12"/>
    </row>
    <row r="166" spans="1:20">
      <c r="A166" s="47" t="s">
        <v>70</v>
      </c>
      <c r="B166" s="10">
        <f>COUNTIF(B$5:B$164,"Team 1")</f>
        <v>76</v>
      </c>
      <c r="C166" s="47" t="s">
        <v>29</v>
      </c>
      <c r="D166" s="10">
        <f>COUNTIF(D5:D164,"Anganwadi")</f>
        <v>53</v>
      </c>
    </row>
    <row r="167" spans="1:20">
      <c r="A167" s="47" t="s">
        <v>71</v>
      </c>
      <c r="B167" s="10">
        <f>COUNTIF(B$6:B$164,"Team 2")</f>
        <v>0</v>
      </c>
      <c r="C167" s="47" t="s">
        <v>27</v>
      </c>
      <c r="D167" s="10">
        <f>COUNTIF(D5:D164,"School")</f>
        <v>23</v>
      </c>
    </row>
  </sheetData>
  <sheetProtection password="CBE1" sheet="1" objects="1" scenarios="1"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B6" sqref="B6"/>
    </sheetView>
  </sheetViews>
  <sheetFormatPr defaultRowHeight="16.5"/>
  <cols>
    <col min="1" max="1" width="6.42578125" style="37" customWidth="1"/>
    <col min="2" max="2" width="9.85546875" style="27" customWidth="1"/>
    <col min="3" max="3" width="13.42578125" style="27" customWidth="1"/>
    <col min="4" max="6" width="12" style="27" customWidth="1"/>
    <col min="7" max="7" width="14.7109375" style="27" customWidth="1"/>
    <col min="8" max="8" width="13.140625" style="27" customWidth="1"/>
    <col min="9" max="9" width="11.42578125" style="27" customWidth="1"/>
    <col min="10" max="10" width="10.85546875" style="27" customWidth="1"/>
    <col min="11" max="16384" width="9.140625" style="27"/>
  </cols>
  <sheetData>
    <row r="1" spans="1:11" ht="46.5" customHeight="1">
      <c r="A1" s="169" t="s">
        <v>68</v>
      </c>
      <c r="B1" s="169"/>
      <c r="C1" s="169"/>
      <c r="D1" s="169"/>
      <c r="E1" s="169"/>
      <c r="F1" s="170"/>
      <c r="G1" s="170"/>
      <c r="H1" s="170"/>
      <c r="I1" s="170"/>
      <c r="J1" s="170"/>
    </row>
    <row r="2" spans="1:11" ht="25.5">
      <c r="A2" s="171" t="s">
        <v>0</v>
      </c>
      <c r="B2" s="172"/>
      <c r="C2" s="173" t="str">
        <f>'Block at a Glance'!C2:D2</f>
        <v>Assam</v>
      </c>
      <c r="D2" s="174"/>
      <c r="E2" s="28" t="s">
        <v>1</v>
      </c>
      <c r="F2" s="175" t="str">
        <f>'Block at a Glance'!F2:I2</f>
        <v>Cachar</v>
      </c>
      <c r="G2" s="176"/>
      <c r="H2" s="29" t="s">
        <v>28</v>
      </c>
      <c r="I2" s="175" t="str">
        <f>'Block at a Glance'!M2:M2</f>
        <v>Lakhipur</v>
      </c>
      <c r="J2" s="176"/>
    </row>
    <row r="3" spans="1:11" ht="28.5" customHeight="1">
      <c r="A3" s="180" t="s">
        <v>74</v>
      </c>
      <c r="B3" s="180"/>
      <c r="C3" s="180"/>
      <c r="D3" s="180"/>
      <c r="E3" s="180"/>
      <c r="F3" s="180"/>
      <c r="G3" s="180"/>
      <c r="H3" s="180"/>
      <c r="I3" s="180"/>
      <c r="J3" s="180"/>
    </row>
    <row r="4" spans="1:11">
      <c r="A4" s="179" t="s">
        <v>31</v>
      </c>
      <c r="B4" s="178" t="s">
        <v>32</v>
      </c>
      <c r="C4" s="177" t="s">
        <v>33</v>
      </c>
      <c r="D4" s="177" t="s">
        <v>40</v>
      </c>
      <c r="E4" s="177"/>
      <c r="F4" s="177"/>
      <c r="G4" s="177" t="s">
        <v>34</v>
      </c>
      <c r="H4" s="177" t="s">
        <v>41</v>
      </c>
      <c r="I4" s="177"/>
      <c r="J4" s="177"/>
    </row>
    <row r="5" spans="1:11" ht="22.5" customHeight="1">
      <c r="A5" s="179"/>
      <c r="B5" s="178"/>
      <c r="C5" s="177"/>
      <c r="D5" s="30" t="s">
        <v>9</v>
      </c>
      <c r="E5" s="30" t="s">
        <v>10</v>
      </c>
      <c r="F5" s="30" t="s">
        <v>11</v>
      </c>
      <c r="G5" s="177"/>
      <c r="H5" s="30" t="s">
        <v>9</v>
      </c>
      <c r="I5" s="30" t="s">
        <v>10</v>
      </c>
      <c r="J5" s="30" t="s">
        <v>11</v>
      </c>
    </row>
    <row r="6" spans="1:11" ht="22.5" customHeight="1">
      <c r="A6" s="48">
        <v>1</v>
      </c>
      <c r="B6" s="49">
        <v>42476</v>
      </c>
      <c r="C6" s="33">
        <f>COUNTIFS('April-19'!D$5:D$164,"Anganwadi")</f>
        <v>55</v>
      </c>
      <c r="D6" s="34">
        <f>SUMIF('April-19'!$D$5:$D$164,"Anganwadi",'April-19'!$G$5:$G$164)</f>
        <v>908</v>
      </c>
      <c r="E6" s="34">
        <f>SUMIF('April-19'!$D$5:$D$164,"Anganwadi",'April-19'!$H$5:$H$164)</f>
        <v>799</v>
      </c>
      <c r="F6" s="34">
        <f>+D6+E6</f>
        <v>1707</v>
      </c>
      <c r="G6" s="33">
        <f>COUNTIF('April-19'!D5:D164,"School")</f>
        <v>26</v>
      </c>
      <c r="H6" s="34">
        <f>SUMIF('April-19'!$D$5:$D$164,"School",'April-19'!$G$5:$G$164)</f>
        <v>881</v>
      </c>
      <c r="I6" s="34">
        <f>SUMIF('April-19'!$D$5:$D$164,"School",'April-19'!$H$5:$H$164)</f>
        <v>988</v>
      </c>
      <c r="J6" s="34">
        <f>+H6+I6</f>
        <v>1869</v>
      </c>
      <c r="K6" s="35"/>
    </row>
    <row r="7" spans="1:11" ht="22.5" customHeight="1">
      <c r="A7" s="31">
        <v>2</v>
      </c>
      <c r="B7" s="32">
        <v>42506</v>
      </c>
      <c r="C7" s="33">
        <f>COUNTIF('May-19'!D5:D164,"Anganwadi")</f>
        <v>45</v>
      </c>
      <c r="D7" s="34">
        <f>SUMIF('May-19'!$D$5:$D$164,"Anganwadi",'May-19'!$G$5:$G$164)</f>
        <v>676</v>
      </c>
      <c r="E7" s="34">
        <f>SUMIF('May-19'!$D$5:$D$164,"Anganwadi",'May-19'!$H$5:$H$164)</f>
        <v>566</v>
      </c>
      <c r="F7" s="34">
        <f t="shared" ref="F7:F11" si="0">+D7+E7</f>
        <v>1242</v>
      </c>
      <c r="G7" s="33">
        <f>COUNTIF('May-19'!D5:D164,"School")</f>
        <v>50</v>
      </c>
      <c r="H7" s="34">
        <f>SUMIF('May-19'!$D$5:$D$164,"School",'May-19'!$G$5:$G$164)</f>
        <v>1535</v>
      </c>
      <c r="I7" s="34">
        <f>SUMIF('May-19'!$D$5:$D$164,"School",'May-19'!$H$5:$H$164)</f>
        <v>1613</v>
      </c>
      <c r="J7" s="34">
        <f t="shared" ref="J7:J11" si="1">+H7+I7</f>
        <v>3148</v>
      </c>
    </row>
    <row r="8" spans="1:11" ht="22.5" customHeight="1">
      <c r="A8" s="31">
        <v>3</v>
      </c>
      <c r="B8" s="32">
        <v>42537</v>
      </c>
      <c r="C8" s="33">
        <f>COUNTIF('Jun-19'!D5:D164,"Anganwadi")</f>
        <v>58</v>
      </c>
      <c r="D8" s="34">
        <f>SUMIF('Jun-19'!$D$5:$D$164,"Anganwadi",'Jun-19'!$G$5:$G$164)</f>
        <v>904</v>
      </c>
      <c r="E8" s="34">
        <f>SUMIF('Jun-19'!$D$5:$D$164,"Anganwadi",'Jun-19'!$H$5:$H$164)</f>
        <v>830</v>
      </c>
      <c r="F8" s="34">
        <f t="shared" si="0"/>
        <v>1734</v>
      </c>
      <c r="G8" s="33">
        <f>COUNTIF('Jun-19'!D5:D164,"School")</f>
        <v>41</v>
      </c>
      <c r="H8" s="34">
        <f>SUMIF('Jun-19'!$D$5:$D$164,"School",'Jun-19'!$G$5:$G$164)</f>
        <v>1332</v>
      </c>
      <c r="I8" s="34">
        <f>SUMIF('Jun-19'!$D$5:$D$164,"School",'Jun-19'!$H$5:$H$164)</f>
        <v>1389</v>
      </c>
      <c r="J8" s="34">
        <f t="shared" si="1"/>
        <v>2721</v>
      </c>
    </row>
    <row r="9" spans="1:11" ht="22.5" customHeight="1">
      <c r="A9" s="31">
        <v>4</v>
      </c>
      <c r="B9" s="32">
        <v>42567</v>
      </c>
      <c r="C9" s="33">
        <f>COUNTIF('Jul-19'!D5:D164,"Anganwadi")</f>
        <v>77</v>
      </c>
      <c r="D9" s="34">
        <f>SUMIF('Jul-19'!$D$5:$D$164,"Anganwadi",'Jul-19'!$G$5:$G$164)</f>
        <v>1531</v>
      </c>
      <c r="E9" s="34">
        <f>SUMIF('Jul-19'!$D$5:$D$164,"Anganwadi",'Jul-19'!$H$5:$H$164)</f>
        <v>1552</v>
      </c>
      <c r="F9" s="34">
        <f t="shared" si="0"/>
        <v>3083</v>
      </c>
      <c r="G9" s="33">
        <f>COUNTIF('Jul-19'!D5:D164,"School")</f>
        <v>0</v>
      </c>
      <c r="H9" s="34">
        <f>SUMIF('Jul-19'!$D$5:$D$164,"School",'Jul-19'!$G$5:$G$164)</f>
        <v>0</v>
      </c>
      <c r="I9" s="34">
        <f>SUMIF('Jul-19'!$D$5:$D$164,"School",'Jul-19'!$H$5:$H$164)</f>
        <v>0</v>
      </c>
      <c r="J9" s="34">
        <f t="shared" si="1"/>
        <v>0</v>
      </c>
    </row>
    <row r="10" spans="1:11" ht="22.5" customHeight="1">
      <c r="A10" s="31">
        <v>5</v>
      </c>
      <c r="B10" s="32">
        <v>42598</v>
      </c>
      <c r="C10" s="33">
        <f>COUNTIF('Aug-19'!D5:D164,"Anganwadi")</f>
        <v>60</v>
      </c>
      <c r="D10" s="34">
        <f>SUMIF('Aug-19'!$D$5:$D$164,"Anganwadi",'Aug-19'!$G$5:$G$164)</f>
        <v>1055</v>
      </c>
      <c r="E10" s="34">
        <f>SUMIF('Aug-19'!$D$5:$D$164,"Anganwadi",'Aug-19'!$H$5:$H$164)</f>
        <v>896</v>
      </c>
      <c r="F10" s="34">
        <f t="shared" si="0"/>
        <v>1951</v>
      </c>
      <c r="G10" s="33">
        <f>COUNTIF('Aug-19'!D5:D164,"School")</f>
        <v>28</v>
      </c>
      <c r="H10" s="34">
        <f>SUMIF('Aug-19'!$D$5:$D$164,"School",'Aug-19'!$G$5:$G$164)</f>
        <v>1041</v>
      </c>
      <c r="I10" s="34">
        <f>SUMIF('Aug-19'!$D$5:$D$164,"School",'Aug-19'!$H$5:$H$164)</f>
        <v>1149</v>
      </c>
      <c r="J10" s="34">
        <f t="shared" si="1"/>
        <v>2190</v>
      </c>
    </row>
    <row r="11" spans="1:11" ht="22.5" customHeight="1">
      <c r="A11" s="31">
        <v>6</v>
      </c>
      <c r="B11" s="32">
        <v>42629</v>
      </c>
      <c r="C11" s="33">
        <f>COUNTIF('Sep-19'!D5:D164,"Anganwadi")</f>
        <v>53</v>
      </c>
      <c r="D11" s="34">
        <f>SUMIF('Sep-19'!$D$5:$D$164,"Anganwadi",'Sep-19'!$G$5:$G$164)</f>
        <v>794</v>
      </c>
      <c r="E11" s="34">
        <f>SUMIF('Sep-19'!$D$5:$D$164,"Anganwadi",'Sep-19'!$H$5:$H$164)</f>
        <v>752</v>
      </c>
      <c r="F11" s="34">
        <f t="shared" si="0"/>
        <v>1546</v>
      </c>
      <c r="G11" s="33">
        <f>COUNTIF('Sep-19'!D5:D164,"School")</f>
        <v>23</v>
      </c>
      <c r="H11" s="34">
        <f>SUMIF('Sep-19'!$D$5:$D$164,"School",'Sep-19'!$G$5:$G$164)</f>
        <v>880</v>
      </c>
      <c r="I11" s="34">
        <f>SUMIF('Sep-19'!$D$5:$D$164,"School",'Sep-19'!$H$5:$H$164)</f>
        <v>920</v>
      </c>
      <c r="J11" s="34">
        <f t="shared" si="1"/>
        <v>1800</v>
      </c>
    </row>
    <row r="12" spans="1:11" ht="19.5" customHeight="1">
      <c r="A12" s="168" t="s">
        <v>42</v>
      </c>
      <c r="B12" s="168"/>
      <c r="C12" s="36">
        <f>SUM(C6:C11)</f>
        <v>348</v>
      </c>
      <c r="D12" s="36">
        <f t="shared" ref="D12:J12" si="2">SUM(D6:D11)</f>
        <v>5868</v>
      </c>
      <c r="E12" s="36">
        <f t="shared" si="2"/>
        <v>5395</v>
      </c>
      <c r="F12" s="36">
        <f t="shared" si="2"/>
        <v>11263</v>
      </c>
      <c r="G12" s="36">
        <f t="shared" si="2"/>
        <v>168</v>
      </c>
      <c r="H12" s="36">
        <f t="shared" si="2"/>
        <v>5669</v>
      </c>
      <c r="I12" s="36">
        <f t="shared" si="2"/>
        <v>6059</v>
      </c>
      <c r="J12" s="36">
        <f t="shared" si="2"/>
        <v>11728</v>
      </c>
    </row>
    <row r="14" spans="1:11">
      <c r="A14" s="181" t="s">
        <v>75</v>
      </c>
      <c r="B14" s="181"/>
      <c r="C14" s="181"/>
      <c r="D14" s="181"/>
      <c r="E14" s="181"/>
      <c r="F14" s="181"/>
    </row>
    <row r="15" spans="1:11" ht="82.5">
      <c r="A15" s="46" t="s">
        <v>31</v>
      </c>
      <c r="B15" s="45" t="s">
        <v>32</v>
      </c>
      <c r="C15" s="50" t="s">
        <v>72</v>
      </c>
      <c r="D15" s="44" t="s">
        <v>33</v>
      </c>
      <c r="E15" s="44" t="s">
        <v>34</v>
      </c>
      <c r="F15" s="44" t="s">
        <v>73</v>
      </c>
    </row>
    <row r="16" spans="1:11">
      <c r="A16" s="184">
        <v>1</v>
      </c>
      <c r="B16" s="182">
        <v>42476</v>
      </c>
      <c r="C16" s="51" t="s">
        <v>70</v>
      </c>
      <c r="D16" s="33">
        <f>COUNTIFS('April-19'!B$5:B$164,"Team 1",'April-19'!D$5:D$164,"Anganwadi")</f>
        <v>55</v>
      </c>
      <c r="E16" s="33">
        <f>COUNTIFS('April-19'!B$5:B$164,"Team 1",'April-19'!D$5:D$164,"School")</f>
        <v>26</v>
      </c>
      <c r="F16" s="34">
        <f>SUMIF('April-19'!$B$5:$B$164,"Team 1",'April-19'!$I$5:$I$164)</f>
        <v>3617</v>
      </c>
    </row>
    <row r="17" spans="1:6">
      <c r="A17" s="185"/>
      <c r="B17" s="183"/>
      <c r="C17" s="51" t="s">
        <v>71</v>
      </c>
      <c r="D17" s="33">
        <f>COUNTIFS('April-19'!B$5:B$164,"Team 2",'April-19'!D$5:D$164,"Anganwadi")</f>
        <v>0</v>
      </c>
      <c r="E17" s="33">
        <f>COUNTIFS('April-19'!B$5:B$164,"Team 2",'April-19'!D$5:D$164,"School")</f>
        <v>0</v>
      </c>
      <c r="F17" s="34">
        <f>SUMIF('April-19'!$B$5:$B$164,"Team 2",'April-19'!$I$5:$I$164)</f>
        <v>0</v>
      </c>
    </row>
    <row r="18" spans="1:6">
      <c r="A18" s="184">
        <v>2</v>
      </c>
      <c r="B18" s="182">
        <v>42506</v>
      </c>
      <c r="C18" s="51" t="s">
        <v>70</v>
      </c>
      <c r="D18" s="33">
        <f>COUNTIFS('May-19'!B$5:B$164,"Team 1",'May-19'!D$5:D$164,"Anganwadi")</f>
        <v>45</v>
      </c>
      <c r="E18" s="33">
        <f>COUNTIFS('May-19'!B$5:B$164,"Team 1",'May-19'!D$5:D$164,"School")</f>
        <v>50</v>
      </c>
      <c r="F18" s="34">
        <f>SUMIF('May-19'!$B$5:$B$164,"Team 1",'May-19'!$I$5:$I$164)</f>
        <v>4394</v>
      </c>
    </row>
    <row r="19" spans="1:6">
      <c r="A19" s="185"/>
      <c r="B19" s="183"/>
      <c r="C19" s="51" t="s">
        <v>71</v>
      </c>
      <c r="D19" s="33">
        <f>COUNTIFS('May-19'!B$5:B$164,"Team 2",'May-19'!D$5:D$164,"Anganwadi")</f>
        <v>0</v>
      </c>
      <c r="E19" s="33">
        <f>COUNTIFS('May-19'!B$5:B$164,"Team 2",'May-19'!D$5:D$164,"School")</f>
        <v>0</v>
      </c>
      <c r="F19" s="34">
        <f>SUMIF('May-19'!$B$5:$B$164,"Team 2",'May-19'!$I$5:$I$164)</f>
        <v>0</v>
      </c>
    </row>
    <row r="20" spans="1:6">
      <c r="A20" s="184">
        <v>3</v>
      </c>
      <c r="B20" s="182">
        <v>42537</v>
      </c>
      <c r="C20" s="51" t="s">
        <v>70</v>
      </c>
      <c r="D20" s="33">
        <f>COUNTIFS('Jun-19'!B$5:B$164,"Team 1",'Jun-19'!D$5:D$164,"Anganwadi")</f>
        <v>58</v>
      </c>
      <c r="E20" s="33">
        <f>COUNTIFS('Jun-19'!B$5:B$164,"Team 1",'Jun-19'!D$5:D$164,"School")</f>
        <v>41</v>
      </c>
      <c r="F20" s="34">
        <f>SUMIF('Jun-19'!$B$5:$B$164,"Team 1",'Jun-19'!$I$5:$I$164)</f>
        <v>4455</v>
      </c>
    </row>
    <row r="21" spans="1:6">
      <c r="A21" s="185"/>
      <c r="B21" s="183"/>
      <c r="C21" s="51" t="s">
        <v>71</v>
      </c>
      <c r="D21" s="33">
        <f>COUNTIFS('Jun-19'!B$5:B$164,"Team 2",'Jun-19'!D$5:D$164,"Anganwadi")</f>
        <v>0</v>
      </c>
      <c r="E21" s="33">
        <f>COUNTIFS('Jun-19'!B$5:B$164,"Team 2",'Jun-19'!D$5:D$164,"School")</f>
        <v>0</v>
      </c>
      <c r="F21" s="34">
        <f>SUMIF('Jun-19'!$B$5:$B$164,"Team 2",'Jun-19'!$I$5:$I$164)</f>
        <v>0</v>
      </c>
    </row>
    <row r="22" spans="1:6">
      <c r="A22" s="184">
        <v>4</v>
      </c>
      <c r="B22" s="182">
        <v>42567</v>
      </c>
      <c r="C22" s="51" t="s">
        <v>70</v>
      </c>
      <c r="D22" s="33">
        <f>COUNTIFS('Jul-19'!B$5:B$164,"Team 1",'Jul-19'!D$5:D$164,"Anganwadi")</f>
        <v>77</v>
      </c>
      <c r="E22" s="33">
        <f>COUNTIFS('Jul-19'!B$5:B$164,"Team 1",'Jul-19'!D$5:D$164,"School")</f>
        <v>0</v>
      </c>
      <c r="F22" s="34">
        <f>SUMIF('Jul-19'!$B$5:$B$164,"Team 1",'Jul-19'!$I$5:$I$164)</f>
        <v>3083</v>
      </c>
    </row>
    <row r="23" spans="1:6">
      <c r="A23" s="185"/>
      <c r="B23" s="183"/>
      <c r="C23" s="51" t="s">
        <v>71</v>
      </c>
      <c r="D23" s="33">
        <f>COUNTIFS('Jul-19'!B$5:B$164,"Team 2",'Jul-19'!D$5:D$164,"Anganwadi")</f>
        <v>0</v>
      </c>
      <c r="E23" s="33">
        <f>COUNTIFS('Jul-19'!B$5:B$164,"Team 2",'Jul-19'!D$5:D$164,"School")</f>
        <v>0</v>
      </c>
      <c r="F23" s="34">
        <f>SUMIF('Jul-19'!$B$5:$B$164,"Team 2",'Jul-19'!$I$5:$I$164)</f>
        <v>0</v>
      </c>
    </row>
    <row r="24" spans="1:6">
      <c r="A24" s="184">
        <v>5</v>
      </c>
      <c r="B24" s="182">
        <v>42598</v>
      </c>
      <c r="C24" s="51" t="s">
        <v>70</v>
      </c>
      <c r="D24" s="33">
        <f>COUNTIFS('Aug-19'!B$5:B$164,"Team 1",'Aug-19'!D$5:D$164,"Anganwadi")</f>
        <v>60</v>
      </c>
      <c r="E24" s="33">
        <f>COUNTIFS('Aug-19'!B$5:B$164,"Team 1",'Aug-19'!D$5:D$164,"School")</f>
        <v>28</v>
      </c>
      <c r="F24" s="34">
        <f>SUMIF('Aug-19'!$B$5:$B$164,"Team 1",'Aug-19'!$I$5:$I$164)</f>
        <v>4104</v>
      </c>
    </row>
    <row r="25" spans="1:6">
      <c r="A25" s="185"/>
      <c r="B25" s="183"/>
      <c r="C25" s="51" t="s">
        <v>71</v>
      </c>
      <c r="D25" s="33">
        <f>COUNTIFS('Aug-19'!B$5:B$164,"Team 2",'Aug-19'!D$5:D$164,"Anganwadi")</f>
        <v>0</v>
      </c>
      <c r="E25" s="33">
        <f>COUNTIFS('Aug-19'!B$5:B$164,"Team 2",'Aug-19'!D$5:D$164,"School")</f>
        <v>0</v>
      </c>
      <c r="F25" s="34">
        <f>SUMIF('Aug-19'!$B$5:$B$164,"Team 2",'Aug-19'!$I$5:$I$164)</f>
        <v>0</v>
      </c>
    </row>
    <row r="26" spans="1:6">
      <c r="A26" s="184">
        <v>6</v>
      </c>
      <c r="B26" s="182">
        <v>42629</v>
      </c>
      <c r="C26" s="51" t="s">
        <v>70</v>
      </c>
      <c r="D26" s="33">
        <f>COUNTIFS('Sep-19'!B$5:B$164,"Team 1",'Sep-19'!D$5:D$164,"Anganwadi")</f>
        <v>53</v>
      </c>
      <c r="E26" s="33">
        <f>COUNTIFS('Sep-19'!B$5:B$164,"Team 1",'Sep-19'!D$5:D$164,"School")</f>
        <v>23</v>
      </c>
      <c r="F26" s="34">
        <f>SUMIF('Sep-19'!$B$5:$B$164,"Team 1",'Sep-19'!$I$5:$I$164)</f>
        <v>3346</v>
      </c>
    </row>
    <row r="27" spans="1:6">
      <c r="A27" s="185"/>
      <c r="B27" s="183"/>
      <c r="C27" s="51" t="s">
        <v>71</v>
      </c>
      <c r="D27" s="33">
        <f>COUNTIFS('Sep-19'!B$5:B$164,"Team 2",'Sep-19'!D$5:D$164,"Anganwadi")</f>
        <v>0</v>
      </c>
      <c r="E27" s="33">
        <f>COUNTIFS('Sep-19'!B$5:B$164,"Team 2",'Sep-19'!D$5:D$164,"School")</f>
        <v>0</v>
      </c>
      <c r="F27" s="34">
        <f>SUMIF('Sep-19'!$B$5:$B$164,"Team 2",'Sep-19'!$I$5:$I$164)</f>
        <v>0</v>
      </c>
    </row>
    <row r="28" spans="1:6">
      <c r="A28" s="43" t="s">
        <v>42</v>
      </c>
      <c r="B28" s="43"/>
      <c r="C28" s="43"/>
      <c r="D28" s="43">
        <f>SUM(D16:D27)</f>
        <v>348</v>
      </c>
      <c r="E28" s="43">
        <f>SUM(E16:E27)</f>
        <v>168</v>
      </c>
      <c r="F28" s="43">
        <f>SUM(F16:F26)</f>
        <v>22999</v>
      </c>
    </row>
  </sheetData>
  <sheetProtection password="CBE1" sheet="1" objects="1" scenarios="1"/>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2019-03-13T03:29:10Z</dcterms:modified>
</cp:coreProperties>
</file>