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126" i="5"/>
  <c r="I128"/>
  <c r="I16"/>
  <c r="I134"/>
  <c r="I136"/>
  <c r="I132"/>
  <c r="I131"/>
  <c r="I130"/>
  <c r="I129"/>
  <c r="I127"/>
  <c r="I125"/>
  <c r="I124"/>
  <c r="I123"/>
  <c r="I122"/>
  <c r="I95"/>
  <c r="I120"/>
  <c r="I119"/>
  <c r="I118"/>
  <c r="I135"/>
  <c r="I116"/>
  <c r="I115"/>
  <c r="I114"/>
  <c r="I113"/>
  <c r="I98"/>
  <c r="I88"/>
  <c r="I109"/>
  <c r="I108"/>
  <c r="I107"/>
  <c r="I106"/>
  <c r="I105"/>
  <c r="I104"/>
  <c r="I103"/>
  <c r="I102"/>
  <c r="I101"/>
  <c r="I100"/>
  <c r="I99"/>
  <c r="I97"/>
  <c r="I96"/>
  <c r="I94"/>
  <c r="I93"/>
  <c r="I92"/>
  <c r="I84"/>
  <c r="I90"/>
  <c r="I89"/>
  <c r="I87"/>
  <c r="I86"/>
  <c r="I85"/>
  <c r="I83"/>
  <c r="I82"/>
  <c r="I81"/>
  <c r="I80"/>
  <c r="I79"/>
  <c r="I78"/>
  <c r="I77"/>
  <c r="I76"/>
  <c r="I75"/>
  <c r="I74"/>
  <c r="I73"/>
  <c r="I72"/>
  <c r="I67"/>
  <c r="I66"/>
  <c r="I69"/>
  <c r="I64"/>
  <c r="I63"/>
  <c r="I62"/>
  <c r="I61"/>
  <c r="I60"/>
  <c r="I59"/>
  <c r="I57"/>
  <c r="I56"/>
  <c r="I55"/>
  <c r="I54"/>
  <c r="I68"/>
  <c r="I52"/>
  <c r="I51"/>
  <c r="I50"/>
  <c r="I58"/>
  <c r="I48"/>
  <c r="I47"/>
  <c r="I46"/>
  <c r="I45"/>
  <c r="I30"/>
  <c r="I20"/>
  <c r="I41"/>
  <c r="I40"/>
  <c r="I39"/>
  <c r="I38"/>
  <c r="I37"/>
  <c r="I36"/>
  <c r="I35"/>
  <c r="I34"/>
  <c r="I33"/>
  <c r="I32"/>
  <c r="I31"/>
  <c r="I29"/>
  <c r="I28"/>
  <c r="I27"/>
  <c r="I26"/>
  <c r="I25"/>
  <c r="I24"/>
  <c r="I22"/>
  <c r="I21"/>
  <c r="I19"/>
  <c r="I18"/>
  <c r="I17"/>
  <c r="I15"/>
  <c r="I14"/>
  <c r="I13"/>
  <c r="I12"/>
  <c r="I11"/>
  <c r="I10"/>
  <c r="I9"/>
  <c r="I8"/>
  <c r="I7"/>
  <c r="I6"/>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137" i="5"/>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<sst xmlns="http://schemas.openxmlformats.org/spreadsheetml/2006/main" count="4516" uniqueCount="635">
  <si>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</si>
  <si>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</si>
  <si>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</si>
  <si>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</si>
  <si>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</si>
  <si>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</si>
  <si>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</si>
  <si>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</si>
  <si>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</si>
  <si>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</si>
  <si>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</si>
  <si>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</si>
  <si>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</si>
  <si>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</si>
  <si>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</si>
  <si>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</si>
  <si>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</si>
  <si>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</si>
  <si>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</si>
  <si>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</si>
  <si>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</si>
  <si>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</si>
  <si>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</si>
  <si>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</si>
  <si>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</si>
  <si>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</si>
  <si>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</si>
  <si>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</si>
  <si>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</si>
  <si>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</si>
  <si>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</si>
  <si>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</si>
  <si>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</si>
  <si>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</si>
  <si>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</si>
  <si>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</si>
  <si>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</si>
  <si>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</si>
  <si>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</si>
  <si>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</si>
  <si>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</si>
  <si>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</si>
  <si>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</si>
  <si>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</si>
  <si>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</si>
  <si>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</si>
  <si>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</si>
  <si>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</si>
  <si>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</si>
  <si>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</si>
  <si>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</si>
  <si>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</si>
  <si>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</si>
  <si>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</si>
  <si>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</si>
  <si>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</si>
  <si>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</si>
  <si>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</si>
  <si>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</si>
  <si>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</si>
  <si>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</si>
  <si>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</si>
  <si>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</si>
  <si>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</si>
  <si>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</si>
  <si>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</si>
  <si>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</si>
  <si>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</si>
  <si>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</si>
  <si>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</si>
  <si>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</si>
  <si>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</si>
  <si>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Nimaichandpur</t>
  </si>
  <si>
    <t>961 no.Sramakhul Meetei LP</t>
  </si>
  <si>
    <t>LP</t>
  </si>
  <si>
    <t>69 no.North Nityanandapur LP</t>
  </si>
  <si>
    <t>Bilpar ME</t>
  </si>
  <si>
    <t>UP</t>
  </si>
  <si>
    <t>Nityanandapur</t>
  </si>
  <si>
    <t>293 no.Lalamukh TE</t>
  </si>
  <si>
    <t>664 no.Rupacherra hindi LP</t>
  </si>
  <si>
    <t>Ahlad Ch.ME Institute</t>
  </si>
  <si>
    <t>Madaripar</t>
  </si>
  <si>
    <t>866 Radhagobinda LP</t>
  </si>
  <si>
    <t>Purbakitterbond-I</t>
  </si>
  <si>
    <t>617 Langalwala LP</t>
  </si>
  <si>
    <t>564 Swarupananda Bidyapith</t>
  </si>
  <si>
    <t>Rajyeswarpur-I</t>
  </si>
  <si>
    <t xml:space="preserve">Anjiria </t>
  </si>
  <si>
    <t>786 Majorgaon Anjir Ali LP</t>
  </si>
  <si>
    <t>Kalapahar ITI Colony</t>
  </si>
  <si>
    <t>Majortila ME</t>
  </si>
  <si>
    <t>Laishramkhul Meetei MES</t>
  </si>
  <si>
    <t>South Nityanandapur</t>
  </si>
  <si>
    <t>881South Nityanandapur</t>
  </si>
  <si>
    <t>Nimaichandpur Monchaniya</t>
  </si>
  <si>
    <t>789 No.Monchaniya LP</t>
  </si>
  <si>
    <t>588 Sarbanandapur LP</t>
  </si>
  <si>
    <t>726 Nityanandapur Janamangal</t>
  </si>
  <si>
    <t>Chirirbond HRM ME</t>
  </si>
  <si>
    <t>Sarbaday Pathsala</t>
  </si>
  <si>
    <t>562 No. Sarbaday Pathsala</t>
  </si>
  <si>
    <t xml:space="preserve">130 no. Bhabanipur </t>
  </si>
  <si>
    <t>587 no.Pechatila LP</t>
  </si>
  <si>
    <t>Abdullapur-II</t>
  </si>
  <si>
    <t>956 No.Rajyeswarpur Lp</t>
  </si>
  <si>
    <t>Nizvernerpur ME</t>
  </si>
  <si>
    <t>Nunaikhal Pechatila</t>
  </si>
  <si>
    <t>376 RAMCHANDI KUKI PUNJI LPS</t>
  </si>
  <si>
    <t xml:space="preserve">189 no.Kachabcherra </t>
  </si>
  <si>
    <t>Sarbanandapur-B</t>
  </si>
  <si>
    <t>197 No.Nimaichandpur Muqtab</t>
  </si>
  <si>
    <t>Nunaikhali Baikunthanagar</t>
  </si>
  <si>
    <t>Dhalorpar LP</t>
  </si>
  <si>
    <t>160 no. Nimaichandpur-II</t>
  </si>
  <si>
    <t>Mubarak Ali MES</t>
  </si>
  <si>
    <t>Ismail Memorial LPS</t>
  </si>
  <si>
    <t>Rajyeswarpur-I (Nalubak)</t>
  </si>
  <si>
    <t>K.Ingenjaw LPS</t>
  </si>
  <si>
    <t>Lalacherra 8 Line</t>
  </si>
  <si>
    <t>Lalacherra Simanatilla</t>
  </si>
  <si>
    <t>Abdul Karim Memorial LP</t>
  </si>
  <si>
    <t>139 no Choto Nunai</t>
  </si>
  <si>
    <t>Bowarpar LP</t>
  </si>
  <si>
    <t>Monacherra grant sc MES</t>
  </si>
  <si>
    <t>Dakhin Mohamedpur LP</t>
  </si>
  <si>
    <t>Mohamedpur Kalorpar</t>
  </si>
  <si>
    <t>Rongpur-VI</t>
  </si>
  <si>
    <t>Kunagram LPs</t>
  </si>
  <si>
    <t>208 no. Cutting Lalacherra</t>
  </si>
  <si>
    <t>783 no. Bowerghat LP</t>
  </si>
  <si>
    <t>Sudarshanpur SS Ali MEM</t>
  </si>
  <si>
    <t>298 no.Gaikhowree</t>
  </si>
  <si>
    <t>Monacherra ME</t>
  </si>
  <si>
    <t>437 no.Monacherra Bagan LPS</t>
  </si>
  <si>
    <t>67 no.Lalamukh Nachghor</t>
  </si>
  <si>
    <t>Kalithal Khasia Punji LP</t>
  </si>
  <si>
    <t>344 no.Lalacherra Simanatila</t>
  </si>
  <si>
    <t>95 no.Chandrapur-I</t>
  </si>
  <si>
    <t>728 no.Saranarthipur LP</t>
  </si>
  <si>
    <t>346 no.Lalacherra High School Area</t>
  </si>
  <si>
    <t xml:space="preserve">32 no. Sunapur </t>
  </si>
  <si>
    <t>377 Durgapur LP</t>
  </si>
  <si>
    <t>105 no.Rajyeswarpur-II</t>
  </si>
  <si>
    <t>Monumia</t>
  </si>
  <si>
    <t>510 No.Dakhin Borthal</t>
  </si>
  <si>
    <t>Dakhim Mohammedpur LPS</t>
  </si>
  <si>
    <t>498 no. Santalia LPS</t>
  </si>
  <si>
    <t>196 no.Nunaikhuli</t>
  </si>
  <si>
    <t>Bimola Rani LP</t>
  </si>
  <si>
    <t>195 no.Kalacherra-A</t>
  </si>
  <si>
    <t>203 no. Pachim Lalpani</t>
  </si>
  <si>
    <t>Gobil Bintola LP</t>
  </si>
  <si>
    <t>280 no. Nayagram</t>
  </si>
  <si>
    <t>53 no. Lakhinagar Pt-II</t>
  </si>
  <si>
    <t>266 no.Purba Katagaon</t>
  </si>
  <si>
    <t>421 no.Lakhinagar LP</t>
  </si>
  <si>
    <t>310 no.Hingarpar</t>
  </si>
  <si>
    <t>Saranarthipur ME</t>
  </si>
  <si>
    <t>879 no.Jibula Pachim Kitterbond LPS</t>
  </si>
  <si>
    <t>166 no. Lakhinagar-II</t>
  </si>
  <si>
    <t>Rambhai Patel ME</t>
  </si>
  <si>
    <t>601 no. Lakhinagar LP</t>
  </si>
  <si>
    <t>Chandmari Tribal ME</t>
  </si>
  <si>
    <t>154 no.Lalamukh</t>
  </si>
  <si>
    <t>424 no Anowarpar LP</t>
  </si>
  <si>
    <t>167 no. Nichintapur</t>
  </si>
  <si>
    <t>745 no.Sashimohon LP</t>
  </si>
  <si>
    <t>168 no.Nichintapur</t>
  </si>
  <si>
    <t>133 no. Gulorbhanga Muqtab</t>
  </si>
  <si>
    <t>Ramjanaki ME</t>
  </si>
  <si>
    <t>180 no.(403 Nizvernerpur LP area)</t>
  </si>
  <si>
    <t>Bandwala U/G LP</t>
  </si>
  <si>
    <t>736 no. Lakhinagar LP</t>
  </si>
  <si>
    <t>296 no. Pachim Kitterbond -I</t>
  </si>
  <si>
    <t>959 noUttar Bharatpur LPS</t>
  </si>
  <si>
    <t>Tantoo Halkaghor</t>
  </si>
  <si>
    <t>199 no.Nunai Channingghat</t>
  </si>
  <si>
    <t>738 no. Monacherra Grant LP</t>
  </si>
  <si>
    <t>118 no. Nunai FV (Durgapur)</t>
  </si>
  <si>
    <t>Umabati Singh</t>
  </si>
  <si>
    <t>Sabja Begum Laskar</t>
  </si>
  <si>
    <t>9613252278</t>
  </si>
  <si>
    <t>9854884847</t>
  </si>
  <si>
    <t>NityanandapurS/D</t>
  </si>
  <si>
    <t>Swapna Bhattacharjee</t>
  </si>
  <si>
    <t>Ramina Begum Mazumder</t>
  </si>
  <si>
    <t>9954536103</t>
  </si>
  <si>
    <t>Borbond</t>
  </si>
  <si>
    <t>Rukia Begum</t>
  </si>
  <si>
    <t>Jyotika Das</t>
  </si>
  <si>
    <t>Lalamukh</t>
  </si>
  <si>
    <t>Ratna Chakrabarty</t>
  </si>
  <si>
    <t>Rita Rabidas</t>
  </si>
  <si>
    <t>Lalacherra</t>
  </si>
  <si>
    <t>Gouri Paul</t>
  </si>
  <si>
    <t>Anita Kairi</t>
  </si>
  <si>
    <t>9707381715</t>
  </si>
  <si>
    <t>Jayanti Das</t>
  </si>
  <si>
    <t>Benu Singh</t>
  </si>
  <si>
    <t>Panchabati Singha</t>
  </si>
  <si>
    <t>9854458474</t>
  </si>
  <si>
    <t>Amala</t>
  </si>
  <si>
    <t>Birala Singh</t>
  </si>
  <si>
    <t>Jyotibala Dey</t>
  </si>
  <si>
    <t>Rajyeswarpur</t>
  </si>
  <si>
    <t>Sabeha Begum Laskar</t>
  </si>
  <si>
    <t>Anita Dey</t>
  </si>
  <si>
    <t>9864878094</t>
  </si>
  <si>
    <t>9707794820</t>
  </si>
  <si>
    <t>Gaglacherra</t>
  </si>
  <si>
    <t>Aparna Paul</t>
  </si>
  <si>
    <t>Champa Das</t>
  </si>
  <si>
    <t>9954512892</t>
  </si>
  <si>
    <t>Sobi Rani Singh</t>
  </si>
  <si>
    <t>Minara Begum Laskar</t>
  </si>
  <si>
    <t>9854438636</t>
  </si>
  <si>
    <t>Ratna Begum Barbhuiya</t>
  </si>
  <si>
    <t>Abdullapur</t>
  </si>
  <si>
    <t>Arat  Rani Roy</t>
  </si>
  <si>
    <t>Rubi Nath</t>
  </si>
  <si>
    <t>9508618310</t>
  </si>
  <si>
    <t>9401330423</t>
  </si>
  <si>
    <t>Chardrapur</t>
  </si>
  <si>
    <t>Milan Rani Choudhury</t>
  </si>
  <si>
    <t>Chomona Begom Laskar</t>
  </si>
  <si>
    <t>Bhabanipur</t>
  </si>
  <si>
    <t>Anjana Nath</t>
  </si>
  <si>
    <t>Alom Sultana</t>
  </si>
  <si>
    <t>9435373165</t>
  </si>
  <si>
    <t>Ismail Tilla</t>
  </si>
  <si>
    <t>Samsunnessa Barbhuiya</t>
  </si>
  <si>
    <t>Hiamani Karmakar</t>
  </si>
  <si>
    <t>Sabita Dushad</t>
  </si>
  <si>
    <t>9854518945</t>
  </si>
  <si>
    <t>Rekha Nath</t>
  </si>
  <si>
    <t>Ratna Tewari</t>
  </si>
  <si>
    <t>Chanda Rabidas</t>
  </si>
  <si>
    <t>Ramchandi</t>
  </si>
  <si>
    <t>Ratna Nath</t>
  </si>
  <si>
    <t>Tuton Tanti</t>
  </si>
  <si>
    <t>Dholcherra</t>
  </si>
  <si>
    <t>Lal Run Rankhal</t>
  </si>
  <si>
    <t>Lohorong Tripura</t>
  </si>
  <si>
    <t>Jaykrishnapur</t>
  </si>
  <si>
    <t>Sukla Acharjee</t>
  </si>
  <si>
    <t>Marjia Begum</t>
  </si>
  <si>
    <t>Monwara Begum Laskar</t>
  </si>
  <si>
    <t>9435567779</t>
  </si>
  <si>
    <t>Minara Begum</t>
  </si>
  <si>
    <t>do</t>
  </si>
  <si>
    <t>Panchaboti Singha</t>
  </si>
  <si>
    <t>GAURI PAUL</t>
  </si>
  <si>
    <t>Joykrishnapur</t>
  </si>
  <si>
    <t>Sumita Rani Roy</t>
  </si>
  <si>
    <t xml:space="preserve">Kacharithol </t>
  </si>
  <si>
    <t>Anima Dhubi</t>
  </si>
  <si>
    <t>Basanti Roy</t>
  </si>
  <si>
    <t>Monacherra</t>
  </si>
  <si>
    <t>RINA BEGUM</t>
  </si>
  <si>
    <t>Puspa Rani Nunia</t>
  </si>
  <si>
    <t>Mohamedpur</t>
  </si>
  <si>
    <t>KALPONA BEGUM</t>
  </si>
  <si>
    <t xml:space="preserve">Monowara Begum </t>
  </si>
  <si>
    <t>Rongpur</t>
  </si>
  <si>
    <t>Vischingcha</t>
  </si>
  <si>
    <t>Ratna Deb</t>
  </si>
  <si>
    <t>Husna Begum Laskar</t>
  </si>
  <si>
    <t>Sudarshanpur</t>
  </si>
  <si>
    <t>M. Sumola Singh</t>
  </si>
  <si>
    <t>Hema Chasa</t>
  </si>
  <si>
    <t>Rina Begum</t>
  </si>
  <si>
    <t>Anwara Begum Mazumder</t>
  </si>
  <si>
    <t>Monowara Begum Laskar</t>
  </si>
  <si>
    <t>Rahmin Sultana Laskar</t>
  </si>
  <si>
    <t>Basonti Roy</t>
  </si>
  <si>
    <t>Chandrapur</t>
  </si>
  <si>
    <t>Sabita Das</t>
  </si>
  <si>
    <t>Debola Singha</t>
  </si>
  <si>
    <t>9613149964</t>
  </si>
  <si>
    <t>Renuka Kurmi</t>
  </si>
  <si>
    <t>Amita Das</t>
  </si>
  <si>
    <t>9401532267</t>
  </si>
  <si>
    <t>Borthal</t>
  </si>
  <si>
    <t>Gayatri Nath</t>
  </si>
  <si>
    <t>Putul Bla Das</t>
  </si>
  <si>
    <t>9435587242</t>
  </si>
  <si>
    <t>Mohammedpur</t>
  </si>
  <si>
    <t>Kalpana Begum Laskar</t>
  </si>
  <si>
    <t>Momtaj Begum Laskar</t>
  </si>
  <si>
    <t xml:space="preserve">Aparna Paul </t>
  </si>
  <si>
    <t>Mina Goala</t>
  </si>
  <si>
    <t>Chinura Begum Choudhury</t>
  </si>
  <si>
    <t>9854990183</t>
  </si>
  <si>
    <t>Rahima Begum</t>
  </si>
  <si>
    <t>Lakhinagar</t>
  </si>
  <si>
    <t>Rupa Choudhury</t>
  </si>
  <si>
    <t>Jutika Deb</t>
  </si>
  <si>
    <t>Katagaon</t>
  </si>
  <si>
    <t>Swapna Paul</t>
  </si>
  <si>
    <t>Sabita Singha</t>
  </si>
  <si>
    <t>Angura Begum</t>
  </si>
  <si>
    <t>Kuchila</t>
  </si>
  <si>
    <t>Lilabati Chakrabar</t>
  </si>
  <si>
    <t>Ayesha Begum</t>
  </si>
  <si>
    <t>Nazma Begum Ansari</t>
  </si>
  <si>
    <t>Ila Das</t>
  </si>
  <si>
    <t>Fulonti Rabidas</t>
  </si>
  <si>
    <t>Swapna Das</t>
  </si>
  <si>
    <t>Tosrun Nessa</t>
  </si>
  <si>
    <t>Nichintapur</t>
  </si>
  <si>
    <t>Niyati Das</t>
  </si>
  <si>
    <t>Aparna Nath</t>
  </si>
  <si>
    <t>Poli Rani Das</t>
  </si>
  <si>
    <t>Lalaghat</t>
  </si>
  <si>
    <t>Mala Singha</t>
  </si>
  <si>
    <t>Jomila Begum</t>
  </si>
  <si>
    <t>Sontilla</t>
  </si>
  <si>
    <t>Achiya Begum Barbhuiya</t>
  </si>
  <si>
    <t>Shila Rani Kanu</t>
  </si>
  <si>
    <t>Tantoo</t>
  </si>
  <si>
    <t>Mira Singha</t>
  </si>
  <si>
    <t>Ayarun Nessa</t>
  </si>
  <si>
    <t>Kacharithol</t>
  </si>
  <si>
    <t>Sagota Goala</t>
  </si>
  <si>
    <t>car</t>
  </si>
  <si>
    <t>AWC</t>
  </si>
  <si>
    <t>MONDAY</t>
  </si>
  <si>
    <t>TUESDAY</t>
  </si>
  <si>
    <t>WEDNESDAY</t>
  </si>
  <si>
    <t>THURSDAY</t>
  </si>
  <si>
    <t>FRIDAY</t>
  </si>
  <si>
    <t>SATURDAY</t>
  </si>
  <si>
    <t>SUNDAY</t>
  </si>
  <si>
    <t>BOHAG BIHU</t>
  </si>
  <si>
    <t>GOOD FRIDAY</t>
  </si>
  <si>
    <t>Dhanipu rL.P.S</t>
  </si>
  <si>
    <t>Mohammedpur LPS</t>
  </si>
  <si>
    <t>MAY DAY</t>
  </si>
  <si>
    <t>BUDDHA PURNIMA</t>
  </si>
  <si>
    <t>Dhanipur M.V.S</t>
  </si>
  <si>
    <t>Dhanipur</t>
  </si>
  <si>
    <t>swapna singha</t>
  </si>
  <si>
    <t>30 no. Behul AWC</t>
  </si>
  <si>
    <t>BEHUL</t>
  </si>
  <si>
    <t>8472902869</t>
  </si>
  <si>
    <t>Chirurpar LPS</t>
  </si>
  <si>
    <t>9435411215</t>
  </si>
  <si>
    <t>Dakhin jushnabad</t>
  </si>
  <si>
    <t>365 Lalpani LPS</t>
  </si>
  <si>
    <t xml:space="preserve">                LP</t>
  </si>
  <si>
    <t xml:space="preserve"> </t>
  </si>
  <si>
    <t>nemaichandpur hs</t>
  </si>
  <si>
    <t>CAR</t>
  </si>
  <si>
    <t>68 gaglachera awc</t>
  </si>
  <si>
    <t>awc</t>
  </si>
  <si>
    <t>lp</t>
  </si>
  <si>
    <t>54 bangalpur awc</t>
  </si>
  <si>
    <t>307 kuchila lps</t>
  </si>
  <si>
    <t>school</t>
  </si>
  <si>
    <t>Sakalapar</t>
  </si>
  <si>
    <t>Dakhin Jasnabad-I</t>
  </si>
  <si>
    <t xml:space="preserve">Manikcherra </t>
  </si>
  <si>
    <t>Uttarjasnabad-I</t>
  </si>
  <si>
    <t>Uttarjasnabad-II</t>
  </si>
  <si>
    <t>Bharat LPS</t>
  </si>
  <si>
    <t>Mohammedpur-II</t>
  </si>
  <si>
    <t>Tasar Ali MEM</t>
  </si>
  <si>
    <t>Chandrapur-II</t>
  </si>
  <si>
    <t>Dakhin Jasnabad-II</t>
  </si>
  <si>
    <t>Nitynandapur MVS</t>
  </si>
  <si>
    <t>Kalibari Ansari</t>
  </si>
  <si>
    <t>Janaseba LPS</t>
  </si>
  <si>
    <t>48 no.Bowerghat Muqtab</t>
  </si>
  <si>
    <t>341 Vichingcha Assamese LP</t>
  </si>
  <si>
    <t>362 no.Sudarshanpur LPS</t>
  </si>
  <si>
    <t>Lalacherra Bagdakuna</t>
  </si>
  <si>
    <t>Nunaicherra LPS</t>
  </si>
  <si>
    <t>Old Singala LPS Area</t>
  </si>
  <si>
    <t>Kuchila MES</t>
  </si>
  <si>
    <t>Chura Moni MVS</t>
  </si>
  <si>
    <t xml:space="preserve">232 no.Seralipur </t>
  </si>
  <si>
    <t>Dudhpur MES</t>
  </si>
  <si>
    <t>Koirang Memorial LP School</t>
  </si>
  <si>
    <t>162 no.Nityanandapur-II</t>
  </si>
  <si>
    <t>Koyah Bazartila LP School</t>
  </si>
  <si>
    <t xml:space="preserve">188 no. Koyah </t>
  </si>
  <si>
    <t>Dakshin Jusnabad</t>
  </si>
  <si>
    <t>Safia Begum Barbhuiya</t>
  </si>
  <si>
    <t>Tusma Begum Laskar</t>
  </si>
  <si>
    <t>9707796979</t>
  </si>
  <si>
    <t>Ratnabati Roy</t>
  </si>
  <si>
    <t>Nazira Begum Choudhury</t>
  </si>
  <si>
    <t>9854382892</t>
  </si>
  <si>
    <t>9859032551</t>
  </si>
  <si>
    <t>Kalpana Nath</t>
  </si>
  <si>
    <t>9954271118</t>
  </si>
  <si>
    <t>Dilara Begum Laskar</t>
  </si>
  <si>
    <t>9859707093</t>
  </si>
  <si>
    <t>Kacharithal</t>
  </si>
  <si>
    <t>Dipali Nath</t>
  </si>
  <si>
    <t>8011232448</t>
  </si>
  <si>
    <t>Amina Begum Majumder</t>
  </si>
  <si>
    <t>9864968022</t>
  </si>
  <si>
    <t>Vichingcha</t>
  </si>
  <si>
    <t>Susma Rani Chanda</t>
  </si>
  <si>
    <t>Ayesha Khanom Laskar</t>
  </si>
  <si>
    <t>8876694490</t>
  </si>
  <si>
    <t>Renukana Roy</t>
  </si>
  <si>
    <t>CITI NATH</t>
  </si>
  <si>
    <t>9854924736</t>
  </si>
  <si>
    <t>Singala</t>
  </si>
  <si>
    <t>MallikaDutta</t>
  </si>
  <si>
    <t>Dharti Rabidas</t>
  </si>
  <si>
    <t>Bani Suklobidya</t>
  </si>
  <si>
    <t>Baliura</t>
  </si>
  <si>
    <t>Mallika Paul</t>
  </si>
  <si>
    <t>Afsaya Begum Majumder</t>
  </si>
  <si>
    <t>Nityanandapur NSC</t>
  </si>
  <si>
    <t>Swapna Bhattacharya</t>
  </si>
  <si>
    <t>S.Koina Singha</t>
  </si>
  <si>
    <t>Koyah</t>
  </si>
  <si>
    <t>Basabi Tanty</t>
  </si>
  <si>
    <t>Manju Rudra paul</t>
  </si>
  <si>
    <t>Sakalapar LPS</t>
  </si>
  <si>
    <t>IDD-UL-FITRE</t>
  </si>
  <si>
    <t>Wrankhal Basti</t>
  </si>
  <si>
    <t>Boro Balicherra ST</t>
  </si>
  <si>
    <t>Rongpur -VI</t>
  </si>
  <si>
    <t>Sarbanandapur</t>
  </si>
  <si>
    <t>Nizvernerpur-II</t>
  </si>
  <si>
    <t>Nizvernerpur-I</t>
  </si>
  <si>
    <t>43 no. Dudhpur</t>
  </si>
  <si>
    <t>Seralipur</t>
  </si>
  <si>
    <t>Bowerghat-II</t>
  </si>
  <si>
    <t>Rajyeswarpur-II</t>
  </si>
  <si>
    <t>81 no.Singala  TE</t>
  </si>
  <si>
    <t>85 no. Monacherra grant</t>
  </si>
  <si>
    <t>Poresh Mohila Samity</t>
  </si>
  <si>
    <t>Kunkun Basti</t>
  </si>
  <si>
    <t xml:space="preserve">275 No.Behul </t>
  </si>
  <si>
    <t>Kalibari Ansaree</t>
  </si>
  <si>
    <t>Lalathal</t>
  </si>
  <si>
    <t>Nunai Khasiapunji</t>
  </si>
  <si>
    <t>209 no.Purba Lalpani</t>
  </si>
  <si>
    <t>Bilaipur</t>
  </si>
  <si>
    <t>201 no Boro Nunai F.V</t>
  </si>
  <si>
    <t>205 no. Dholcherra Extension</t>
  </si>
  <si>
    <t>206 no.Purba Bilaipur</t>
  </si>
  <si>
    <t>207 no.  Bilaipur Matuatila</t>
  </si>
  <si>
    <t>235 no.Peribasti</t>
  </si>
  <si>
    <t>210 no. Purba Borthol</t>
  </si>
  <si>
    <t>213 no. Kacharithol Terrachera</t>
  </si>
  <si>
    <t>232 no Tilagaon</t>
  </si>
  <si>
    <t>108 no.Borbond-I</t>
  </si>
  <si>
    <t>Rongpur VI AWC</t>
  </si>
  <si>
    <t>Rongpur V AWC</t>
  </si>
  <si>
    <t>239 no. Koyah</t>
  </si>
  <si>
    <t>Farhana Begom Choudhury</t>
  </si>
  <si>
    <t>Balicherra</t>
  </si>
  <si>
    <t>Purnima Singh</t>
  </si>
  <si>
    <t>Lakhishari Ree</t>
  </si>
  <si>
    <t>Sobita Rani Nath</t>
  </si>
  <si>
    <t>Ayesha Begum Laskar</t>
  </si>
  <si>
    <t>Nishintapur</t>
  </si>
  <si>
    <t>Sabita Nath</t>
  </si>
  <si>
    <t>Suprita Nath</t>
  </si>
  <si>
    <t>Shanti Nath</t>
  </si>
  <si>
    <t>Behul</t>
  </si>
  <si>
    <t>Shibani Chakraborty</t>
  </si>
  <si>
    <t>Ranibala Das</t>
  </si>
  <si>
    <t>Sumoti Tatua</t>
  </si>
  <si>
    <t>Ismailtila</t>
  </si>
  <si>
    <t>Borthol</t>
  </si>
  <si>
    <t>Parbin Begom Barbhuiya</t>
  </si>
  <si>
    <t>Amala Sinha</t>
  </si>
  <si>
    <t>Subodra Paul</t>
  </si>
  <si>
    <t>Sampa Chakrabarty</t>
  </si>
  <si>
    <t>Amita Karmakar</t>
  </si>
  <si>
    <t>Nirmola Das</t>
  </si>
  <si>
    <t>Th.Amala Singha</t>
  </si>
  <si>
    <t>Sukla Rani Das</t>
  </si>
  <si>
    <t>Prova Barman</t>
  </si>
  <si>
    <t>Swapna Nath</t>
  </si>
  <si>
    <t xml:space="preserve">Jannatun Nessa </t>
  </si>
  <si>
    <t>Monju Rudrapaul</t>
  </si>
  <si>
    <t>Car</t>
  </si>
  <si>
    <t>83 AINEKHAL AWC</t>
  </si>
  <si>
    <t>AINEKHAL</t>
  </si>
  <si>
    <t>159 RAJYESWARPUR AWC</t>
  </si>
  <si>
    <t>48 Bawarghaat AWC</t>
  </si>
  <si>
    <t>Baawarghaat</t>
  </si>
  <si>
    <t>169 No Sarbanandapur Muktab</t>
  </si>
  <si>
    <t>130 no.Bhabanipur</t>
  </si>
  <si>
    <t>549 no.Koyah Boundary LPS</t>
  </si>
  <si>
    <t>Gobill -III</t>
  </si>
  <si>
    <t>403 no. Nizvernerpur LP</t>
  </si>
  <si>
    <t>Gangpar</t>
  </si>
  <si>
    <t>Lakhinagar Nachghor</t>
  </si>
  <si>
    <t>706 no. Chararpar LPS</t>
  </si>
  <si>
    <t>565 no Katagaon LPS</t>
  </si>
  <si>
    <t>Rajyeswarpur-VII</t>
  </si>
  <si>
    <t>Rashid Memorial LP</t>
  </si>
  <si>
    <t>Lalamukh Purbaline TE</t>
  </si>
  <si>
    <t>Dakhin Mohammedpur LP</t>
  </si>
  <si>
    <t>133 Gulorvanga Muktab</t>
  </si>
  <si>
    <t>Mazurtila</t>
  </si>
  <si>
    <t>89 Baikunthapathshala</t>
  </si>
  <si>
    <t>Bandwala upgrade LP</t>
  </si>
  <si>
    <t>736 no.Lakhinagar LP</t>
  </si>
  <si>
    <t>Durgapur</t>
  </si>
  <si>
    <t>782 no.Baliura LPS</t>
  </si>
  <si>
    <t>Lala cherra 8 Line</t>
  </si>
  <si>
    <t>Brajamadhab LP</t>
  </si>
  <si>
    <t xml:space="preserve">33 no. Muktacherra </t>
  </si>
  <si>
    <t>623 no.Nabbaykuchi Kasiapunji</t>
  </si>
  <si>
    <t>Nishintapur-II</t>
  </si>
  <si>
    <t>490 sridambasti</t>
  </si>
  <si>
    <t>148 no. Abdullapur -II</t>
  </si>
  <si>
    <t xml:space="preserve">Amala AWC </t>
  </si>
  <si>
    <t>564 No.Swarupananda LP</t>
  </si>
  <si>
    <t>P.K.B -I AWC</t>
  </si>
  <si>
    <t>284 No.P.K LPS</t>
  </si>
  <si>
    <t>71 No.P.K.B LPS</t>
  </si>
  <si>
    <t>295 no.Nichintapur -II</t>
  </si>
  <si>
    <t>270 Nizvernerpur LPS</t>
  </si>
  <si>
    <t>Vernerpur Basti-A Awc</t>
  </si>
  <si>
    <t>529 vernerpur 'C' class LPS</t>
  </si>
  <si>
    <t>382 No.Armania LPS</t>
  </si>
  <si>
    <t xml:space="preserve"> Vischingcha  LP</t>
  </si>
  <si>
    <t>North Bangalpur</t>
  </si>
  <si>
    <t>390 kalarpar LPS</t>
  </si>
  <si>
    <t>Lakhinagar -II</t>
  </si>
  <si>
    <t>Indira Memorial LP School</t>
  </si>
  <si>
    <t>Aenakhal R/A</t>
  </si>
  <si>
    <t>Dubrithal LP school</t>
  </si>
  <si>
    <t>Katagaon Indira LPS</t>
  </si>
  <si>
    <t>959 no,Uttar Bharatpur</t>
  </si>
  <si>
    <t>738 no. Monacherra grant</t>
  </si>
  <si>
    <t>Lalacherra High School Area</t>
  </si>
  <si>
    <t>Lalacherra Simanatila</t>
  </si>
  <si>
    <t>Chandrapur-I</t>
  </si>
  <si>
    <t>Kalacherra-A</t>
  </si>
  <si>
    <t>Pachim Lalpani</t>
  </si>
  <si>
    <t>Uttar Rowarpar</t>
  </si>
  <si>
    <t>Nunaikhuli</t>
  </si>
  <si>
    <t>Purba Katagaon</t>
  </si>
  <si>
    <t>Nayagram</t>
  </si>
  <si>
    <t>424 no.Anowarpar LP</t>
  </si>
  <si>
    <t>Bhawanipur</t>
  </si>
  <si>
    <t>Parboti Singh</t>
  </si>
  <si>
    <t>Sumala Singh</t>
  </si>
  <si>
    <t>Saleha Khatun Mallik</t>
  </si>
  <si>
    <t>Najma Begum</t>
  </si>
  <si>
    <t>9864526572</t>
  </si>
  <si>
    <t>9859225841</t>
  </si>
  <si>
    <t>Babli Deb</t>
  </si>
  <si>
    <t>9401282924</t>
  </si>
  <si>
    <t>9435377876</t>
  </si>
  <si>
    <t>Sampa Nath</t>
  </si>
  <si>
    <t>9435377877</t>
  </si>
  <si>
    <t>Alchima Begum Laskar</t>
  </si>
  <si>
    <t>AMALA</t>
  </si>
  <si>
    <t>S. BIROLA SINGHA</t>
  </si>
  <si>
    <t>Juti Dey</t>
  </si>
  <si>
    <t>Anita Nayek</t>
  </si>
  <si>
    <t>MIRA RANI SINGHA</t>
  </si>
  <si>
    <t>Bangalpur</t>
  </si>
  <si>
    <t>SIRAJUN NESSA</t>
  </si>
  <si>
    <t>Aroti Shill</t>
  </si>
  <si>
    <t xml:space="preserve">Lalacherra </t>
  </si>
  <si>
    <t>9854941970</t>
  </si>
  <si>
    <t>Mala Rani Singha</t>
  </si>
  <si>
    <t>INDEPENDENCE DAY</t>
  </si>
  <si>
    <t>IDD-UL-JUHA</t>
  </si>
  <si>
    <t>TITTHI OF SRI. MAHADEV</t>
  </si>
  <si>
    <t>JANMASTAMI</t>
  </si>
  <si>
    <t>Gaikhowree</t>
  </si>
  <si>
    <t>189 no.(Kachabcherra tribal LP)area</t>
  </si>
  <si>
    <t>18 no. Nizvernerpur Pt-I</t>
  </si>
  <si>
    <t>Hingarpar</t>
  </si>
  <si>
    <t xml:space="preserve">154 no. Bilaipur Govt. P.T.Basic </t>
  </si>
  <si>
    <t>BONOPOLLY HIGH SCHOOL</t>
  </si>
  <si>
    <t>HIGH</t>
  </si>
  <si>
    <t>Ismailtilla 375 no LP S Area</t>
  </si>
  <si>
    <t>375 no. Ismailtila LPS</t>
  </si>
  <si>
    <t>Boro munshi LP</t>
  </si>
  <si>
    <t>Rowarpar Barbhuiya LP</t>
  </si>
  <si>
    <t>N T MODEL HS SCHOOL</t>
  </si>
  <si>
    <t>HS</t>
  </si>
  <si>
    <t>TH.AMALA SINGHA</t>
  </si>
  <si>
    <t>Moni Bala Das</t>
  </si>
  <si>
    <t>LALACHERRA</t>
  </si>
  <si>
    <t>Ismailtilla</t>
  </si>
  <si>
    <t>SAMSUN NESSA</t>
  </si>
  <si>
    <t>Gauri Paul</t>
  </si>
  <si>
    <t xml:space="preserve"> 55 KAIYA BOUNDARY LPS</t>
  </si>
  <si>
    <t>KAIYA</t>
  </si>
  <si>
    <t>SAKALAPAR LPS</t>
  </si>
  <si>
    <t>9706417523</t>
  </si>
  <si>
    <t>Krishnapur</t>
  </si>
  <si>
    <t>402 Syedpur LPS</t>
  </si>
  <si>
    <t>54 Ainekhal LPS</t>
  </si>
  <si>
    <t>656 Nichantapur LPS</t>
  </si>
  <si>
    <t>Vichingacha LPS</t>
  </si>
  <si>
    <t>Sarbanandapur MVS</t>
  </si>
  <si>
    <t>Muktacherra AWC</t>
  </si>
  <si>
    <t>Muktacherra</t>
  </si>
  <si>
    <t>Purba Kitterbond AWC</t>
  </si>
  <si>
    <t>7637058515</t>
  </si>
  <si>
    <t>Rehena Begum laskar</t>
  </si>
  <si>
    <t>Shelly Devi Kairi</t>
  </si>
  <si>
    <t>madhumita nath</t>
  </si>
  <si>
    <t>c.d.p.o.lala@gmail.com</t>
  </si>
  <si>
    <t>DR.SM SINGHA</t>
  </si>
  <si>
    <t>MO(AYU)</t>
  </si>
  <si>
    <t>REAJ UDDIN BARBHUIYA</t>
  </si>
  <si>
    <t>MO(MO)</t>
  </si>
  <si>
    <t>MOBARAK HUSSAIN</t>
  </si>
  <si>
    <t>PHARMACIST</t>
  </si>
  <si>
    <t>PADMA RANI SINGHA</t>
  </si>
  <si>
    <t>ANM</t>
  </si>
  <si>
    <t>frenzs.mangan@gmail.com</t>
  </si>
  <si>
    <t>drrakhisingha@gmail.com</t>
  </si>
  <si>
    <t>rbskpharmacist81@gmail.com</t>
  </si>
  <si>
    <t>DR JESMINARA BEGUM</t>
  </si>
  <si>
    <t>DENTAL SURGEON</t>
  </si>
  <si>
    <t>jesminara.rdc@yahoo.com</t>
  </si>
  <si>
    <t>DR SOURAV BANIK</t>
  </si>
  <si>
    <t>dr.souravbanik@yahoo.com</t>
  </si>
  <si>
    <t>DR RAKHI SINGHA</t>
  </si>
  <si>
    <t>RUPALI CHOUDHRY</t>
  </si>
  <si>
    <t>HAILAKANDI</t>
  </si>
  <si>
    <t>LALA</t>
  </si>
  <si>
    <t>rbsklala@gmail.com 7002181453</t>
  </si>
</sst>
</file>

<file path=xl/styles.xml><?xml version="1.0" encoding="utf-8"?>
<styleSheet xmlns="http://schemas.openxmlformats.org/spreadsheetml/2006/main">
  <numFmts count="1">
    <numFmt numFmtId="164" formatCode="[$-409]d/mmm/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top" wrapText="1"/>
      <protection locked="0"/>
    </xf>
    <xf numFmtId="0" fontId="3"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49" fontId="0" fillId="0" borderId="1" xfId="0" applyNumberForma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14" fontId="3" fillId="0" borderId="0" xfId="0" applyNumberFormat="1" applyFont="1" applyProtection="1">
      <protection locked="0"/>
    </xf>
    <xf numFmtId="0" fontId="3" fillId="0" borderId="1" xfId="0" applyFont="1" applyBorder="1" applyAlignment="1" applyProtection="1">
      <alignment horizontal="center" wrapText="1"/>
      <protection locked="0"/>
    </xf>
    <xf numFmtId="0" fontId="3"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protection locked="0"/>
    </xf>
    <xf numFmtId="49" fontId="0" fillId="0" borderId="2" xfId="0" applyNumberForma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4" workbookViewId="0">
      <selection activeCell="I11" sqref="I11:J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0" t="s">
        <v>69</v>
      </c>
      <c r="B1" s="100"/>
      <c r="C1" s="100"/>
      <c r="D1" s="100"/>
      <c r="E1" s="100"/>
      <c r="F1" s="100"/>
      <c r="G1" s="100"/>
      <c r="H1" s="100"/>
      <c r="I1" s="100"/>
      <c r="J1" s="100"/>
      <c r="K1" s="100"/>
      <c r="L1" s="100"/>
      <c r="M1" s="100"/>
    </row>
    <row r="2" spans="1:14">
      <c r="A2" s="101" t="s">
        <v>0</v>
      </c>
      <c r="B2" s="101"/>
      <c r="C2" s="103" t="s">
        <v>68</v>
      </c>
      <c r="D2" s="104"/>
      <c r="E2" s="2" t="s">
        <v>1</v>
      </c>
      <c r="F2" s="118" t="s">
        <v>632</v>
      </c>
      <c r="G2" s="118"/>
      <c r="H2" s="118"/>
      <c r="I2" s="118"/>
      <c r="J2" s="118"/>
      <c r="K2" s="115" t="s">
        <v>24</v>
      </c>
      <c r="L2" s="115"/>
      <c r="M2" s="36" t="s">
        <v>633</v>
      </c>
    </row>
    <row r="3" spans="1:14" ht="7.5" customHeight="1">
      <c r="A3" s="79"/>
      <c r="B3" s="79"/>
      <c r="C3" s="79"/>
      <c r="D3" s="79"/>
      <c r="E3" s="79"/>
      <c r="F3" s="78"/>
      <c r="G3" s="78"/>
      <c r="H3" s="78"/>
      <c r="I3" s="78"/>
      <c r="J3" s="78"/>
      <c r="K3" s="80"/>
      <c r="L3" s="80"/>
      <c r="M3" s="80"/>
    </row>
    <row r="4" spans="1:14">
      <c r="A4" s="111" t="s">
        <v>2</v>
      </c>
      <c r="B4" s="112"/>
      <c r="C4" s="112"/>
      <c r="D4" s="112"/>
      <c r="E4" s="113"/>
      <c r="F4" s="78"/>
      <c r="G4" s="78"/>
      <c r="H4" s="78"/>
      <c r="I4" s="81" t="s">
        <v>60</v>
      </c>
      <c r="J4" s="81"/>
      <c r="K4" s="81"/>
      <c r="L4" s="81"/>
      <c r="M4" s="81"/>
    </row>
    <row r="5" spans="1:14" ht="18.75" customHeight="1">
      <c r="A5" s="76" t="s">
        <v>4</v>
      </c>
      <c r="B5" s="76"/>
      <c r="C5" s="94" t="s">
        <v>616</v>
      </c>
      <c r="D5" s="114"/>
      <c r="E5" s="95"/>
      <c r="F5" s="78"/>
      <c r="G5" s="78"/>
      <c r="H5" s="78"/>
      <c r="I5" s="105" t="s">
        <v>5</v>
      </c>
      <c r="J5" s="105"/>
      <c r="K5" s="108" t="s">
        <v>612</v>
      </c>
      <c r="L5" s="109"/>
      <c r="M5" s="110"/>
    </row>
    <row r="6" spans="1:14" ht="18.75" customHeight="1">
      <c r="A6" s="77" t="s">
        <v>18</v>
      </c>
      <c r="B6" s="77"/>
      <c r="C6" s="37">
        <v>7896483116</v>
      </c>
      <c r="D6" s="102"/>
      <c r="E6" s="102"/>
      <c r="F6" s="78"/>
      <c r="G6" s="78"/>
      <c r="H6" s="78"/>
      <c r="I6" s="77" t="s">
        <v>18</v>
      </c>
      <c r="J6" s="77"/>
      <c r="K6" s="106">
        <v>8135868264</v>
      </c>
      <c r="L6" s="107"/>
      <c r="M6" s="116" t="s">
        <v>613</v>
      </c>
      <c r="N6" s="110"/>
    </row>
    <row r="7" spans="1:14">
      <c r="A7" s="75" t="s">
        <v>3</v>
      </c>
      <c r="B7" s="75"/>
      <c r="C7" s="75"/>
      <c r="D7" s="75"/>
      <c r="E7" s="75"/>
      <c r="F7" s="75"/>
      <c r="G7" s="75"/>
      <c r="H7" s="75"/>
      <c r="I7" s="75"/>
      <c r="J7" s="75"/>
      <c r="K7" s="75"/>
      <c r="L7" s="75"/>
      <c r="M7" s="75"/>
    </row>
    <row r="8" spans="1:14">
      <c r="A8" s="123" t="s">
        <v>21</v>
      </c>
      <c r="B8" s="124"/>
      <c r="C8" s="125"/>
      <c r="D8" s="3" t="s">
        <v>20</v>
      </c>
      <c r="E8" s="53"/>
      <c r="F8" s="85"/>
      <c r="G8" s="86"/>
      <c r="H8" s="86"/>
      <c r="I8" s="123" t="s">
        <v>22</v>
      </c>
      <c r="J8" s="124"/>
      <c r="K8" s="125"/>
      <c r="L8" s="3" t="s">
        <v>20</v>
      </c>
      <c r="M8" s="53"/>
    </row>
    <row r="9" spans="1:14">
      <c r="A9" s="90" t="s">
        <v>26</v>
      </c>
      <c r="B9" s="91"/>
      <c r="C9" s="6" t="s">
        <v>6</v>
      </c>
      <c r="D9" s="9" t="s">
        <v>12</v>
      </c>
      <c r="E9" s="5" t="s">
        <v>15</v>
      </c>
      <c r="F9" s="87"/>
      <c r="G9" s="88"/>
      <c r="H9" s="88"/>
      <c r="I9" s="90" t="s">
        <v>26</v>
      </c>
      <c r="J9" s="91"/>
      <c r="K9" s="6" t="s">
        <v>6</v>
      </c>
      <c r="L9" s="9" t="s">
        <v>12</v>
      </c>
      <c r="M9" s="5" t="s">
        <v>15</v>
      </c>
    </row>
    <row r="10" spans="1:14">
      <c r="A10" s="99" t="s">
        <v>625</v>
      </c>
      <c r="B10" s="99"/>
      <c r="C10" s="17" t="s">
        <v>626</v>
      </c>
      <c r="D10" s="37">
        <v>7896931884</v>
      </c>
      <c r="E10" s="38" t="s">
        <v>627</v>
      </c>
      <c r="F10" s="87"/>
      <c r="G10" s="88"/>
      <c r="H10" s="88"/>
      <c r="I10" s="92" t="s">
        <v>614</v>
      </c>
      <c r="J10" s="93"/>
      <c r="K10" s="17" t="s">
        <v>615</v>
      </c>
      <c r="L10" s="37">
        <v>9954873376</v>
      </c>
      <c r="M10" s="38" t="s">
        <v>622</v>
      </c>
    </row>
    <row r="11" spans="1:14">
      <c r="A11" s="99" t="s">
        <v>628</v>
      </c>
      <c r="B11" s="99"/>
      <c r="C11" s="17" t="s">
        <v>615</v>
      </c>
      <c r="D11" s="37">
        <v>8471889997</v>
      </c>
      <c r="E11" s="38" t="s">
        <v>629</v>
      </c>
      <c r="F11" s="87"/>
      <c r="G11" s="88"/>
      <c r="H11" s="88"/>
      <c r="I11" s="94" t="s">
        <v>630</v>
      </c>
      <c r="J11" s="95"/>
      <c r="K11" s="20" t="s">
        <v>617</v>
      </c>
      <c r="L11" s="37">
        <v>8812962746</v>
      </c>
      <c r="M11" s="38" t="s">
        <v>623</v>
      </c>
    </row>
    <row r="12" spans="1:14">
      <c r="A12" s="99" t="s">
        <v>631</v>
      </c>
      <c r="B12" s="99"/>
      <c r="C12" s="17" t="s">
        <v>621</v>
      </c>
      <c r="D12" s="37">
        <v>7086833080</v>
      </c>
      <c r="E12" s="38"/>
      <c r="F12" s="87"/>
      <c r="G12" s="88"/>
      <c r="H12" s="88"/>
      <c r="I12" s="92" t="s">
        <v>618</v>
      </c>
      <c r="J12" s="93"/>
      <c r="K12" s="17" t="s">
        <v>619</v>
      </c>
      <c r="L12" s="37">
        <v>9706274368</v>
      </c>
      <c r="M12" s="38" t="s">
        <v>624</v>
      </c>
    </row>
    <row r="13" spans="1:14">
      <c r="A13" s="99"/>
      <c r="B13" s="99"/>
      <c r="C13" s="17"/>
      <c r="D13" s="37"/>
      <c r="E13" s="38"/>
      <c r="F13" s="87"/>
      <c r="G13" s="88"/>
      <c r="H13" s="88"/>
      <c r="I13" s="92" t="s">
        <v>620</v>
      </c>
      <c r="J13" s="93"/>
      <c r="K13" s="17" t="s">
        <v>621</v>
      </c>
      <c r="L13" s="37">
        <v>9085529927</v>
      </c>
      <c r="M13" s="38"/>
    </row>
    <row r="14" spans="1:14">
      <c r="A14" s="96" t="s">
        <v>19</v>
      </c>
      <c r="B14" s="97"/>
      <c r="C14" s="98"/>
      <c r="D14" s="122" t="s">
        <v>634</v>
      </c>
      <c r="E14" s="122"/>
      <c r="F14" s="87"/>
      <c r="G14" s="88"/>
      <c r="H14" s="88"/>
      <c r="I14" s="89"/>
      <c r="J14" s="89"/>
      <c r="K14" s="89"/>
      <c r="L14" s="89"/>
      <c r="M14" s="89"/>
      <c r="N14" s="8"/>
    </row>
    <row r="15" spans="1:14">
      <c r="A15" s="84"/>
      <c r="B15" s="84"/>
      <c r="C15" s="84"/>
      <c r="D15" s="84"/>
      <c r="E15" s="84"/>
      <c r="F15" s="84"/>
      <c r="G15" s="84"/>
      <c r="H15" s="84"/>
      <c r="I15" s="84"/>
      <c r="J15" s="84"/>
      <c r="K15" s="84"/>
      <c r="L15" s="84"/>
      <c r="M15" s="84"/>
    </row>
    <row r="16" spans="1:14">
      <c r="A16" s="83" t="s">
        <v>44</v>
      </c>
      <c r="B16" s="83"/>
      <c r="C16" s="83"/>
      <c r="D16" s="83"/>
      <c r="E16" s="83"/>
      <c r="F16" s="83"/>
      <c r="G16" s="83"/>
      <c r="H16" s="83"/>
      <c r="I16" s="83"/>
      <c r="J16" s="83"/>
      <c r="K16" s="83"/>
      <c r="L16" s="83"/>
      <c r="M16" s="83"/>
    </row>
    <row r="17" spans="1:13" ht="32.25" customHeight="1">
      <c r="A17" s="120" t="s">
        <v>56</v>
      </c>
      <c r="B17" s="120"/>
      <c r="C17" s="120"/>
      <c r="D17" s="120"/>
      <c r="E17" s="120"/>
      <c r="F17" s="120"/>
      <c r="G17" s="120"/>
      <c r="H17" s="120"/>
      <c r="I17" s="120"/>
      <c r="J17" s="120"/>
      <c r="K17" s="120"/>
      <c r="L17" s="120"/>
      <c r="M17" s="120"/>
    </row>
    <row r="18" spans="1:13">
      <c r="A18" s="82" t="s">
        <v>57</v>
      </c>
      <c r="B18" s="82"/>
      <c r="C18" s="82"/>
      <c r="D18" s="82"/>
      <c r="E18" s="82"/>
      <c r="F18" s="82"/>
      <c r="G18" s="82"/>
      <c r="H18" s="82"/>
      <c r="I18" s="82"/>
      <c r="J18" s="82"/>
      <c r="K18" s="82"/>
      <c r="L18" s="82"/>
      <c r="M18" s="82"/>
    </row>
    <row r="19" spans="1:13">
      <c r="A19" s="82" t="s">
        <v>45</v>
      </c>
      <c r="B19" s="82"/>
      <c r="C19" s="82"/>
      <c r="D19" s="82"/>
      <c r="E19" s="82"/>
      <c r="F19" s="82"/>
      <c r="G19" s="82"/>
      <c r="H19" s="82"/>
      <c r="I19" s="82"/>
      <c r="J19" s="82"/>
      <c r="K19" s="82"/>
      <c r="L19" s="82"/>
      <c r="M19" s="82"/>
    </row>
    <row r="20" spans="1:13">
      <c r="A20" s="82" t="s">
        <v>39</v>
      </c>
      <c r="B20" s="82"/>
      <c r="C20" s="82"/>
      <c r="D20" s="82"/>
      <c r="E20" s="82"/>
      <c r="F20" s="82"/>
      <c r="G20" s="82"/>
      <c r="H20" s="82"/>
      <c r="I20" s="82"/>
      <c r="J20" s="82"/>
      <c r="K20" s="82"/>
      <c r="L20" s="82"/>
      <c r="M20" s="82"/>
    </row>
    <row r="21" spans="1:13">
      <c r="A21" s="82" t="s">
        <v>46</v>
      </c>
      <c r="B21" s="82"/>
      <c r="C21" s="82"/>
      <c r="D21" s="82"/>
      <c r="E21" s="82"/>
      <c r="F21" s="82"/>
      <c r="G21" s="82"/>
      <c r="H21" s="82"/>
      <c r="I21" s="82"/>
      <c r="J21" s="82"/>
      <c r="K21" s="82"/>
      <c r="L21" s="82"/>
      <c r="M21" s="82"/>
    </row>
    <row r="22" spans="1:13">
      <c r="A22" s="82" t="s">
        <v>40</v>
      </c>
      <c r="B22" s="82"/>
      <c r="C22" s="82"/>
      <c r="D22" s="82"/>
      <c r="E22" s="82"/>
      <c r="F22" s="82"/>
      <c r="G22" s="82"/>
      <c r="H22" s="82"/>
      <c r="I22" s="82"/>
      <c r="J22" s="82"/>
      <c r="K22" s="82"/>
      <c r="L22" s="82"/>
      <c r="M22" s="82"/>
    </row>
    <row r="23" spans="1:13">
      <c r="A23" s="121" t="s">
        <v>49</v>
      </c>
      <c r="B23" s="121"/>
      <c r="C23" s="121"/>
      <c r="D23" s="121"/>
      <c r="E23" s="121"/>
      <c r="F23" s="121"/>
      <c r="G23" s="121"/>
      <c r="H23" s="121"/>
      <c r="I23" s="121"/>
      <c r="J23" s="121"/>
      <c r="K23" s="121"/>
      <c r="L23" s="121"/>
      <c r="M23" s="121"/>
    </row>
    <row r="24" spans="1:13">
      <c r="A24" s="82" t="s">
        <v>41</v>
      </c>
      <c r="B24" s="82"/>
      <c r="C24" s="82"/>
      <c r="D24" s="82"/>
      <c r="E24" s="82"/>
      <c r="F24" s="82"/>
      <c r="G24" s="82"/>
      <c r="H24" s="82"/>
      <c r="I24" s="82"/>
      <c r="J24" s="82"/>
      <c r="K24" s="82"/>
      <c r="L24" s="82"/>
      <c r="M24" s="82"/>
    </row>
    <row r="25" spans="1:13">
      <c r="A25" s="82" t="s">
        <v>42</v>
      </c>
      <c r="B25" s="82"/>
      <c r="C25" s="82"/>
      <c r="D25" s="82"/>
      <c r="E25" s="82"/>
      <c r="F25" s="82"/>
      <c r="G25" s="82"/>
      <c r="H25" s="82"/>
      <c r="I25" s="82"/>
      <c r="J25" s="82"/>
      <c r="K25" s="82"/>
      <c r="L25" s="82"/>
      <c r="M25" s="82"/>
    </row>
    <row r="26" spans="1:13">
      <c r="A26" s="82" t="s">
        <v>43</v>
      </c>
      <c r="B26" s="82"/>
      <c r="C26" s="82"/>
      <c r="D26" s="82"/>
      <c r="E26" s="82"/>
      <c r="F26" s="82"/>
      <c r="G26" s="82"/>
      <c r="H26" s="82"/>
      <c r="I26" s="82"/>
      <c r="J26" s="82"/>
      <c r="K26" s="82"/>
      <c r="L26" s="82"/>
      <c r="M26" s="82"/>
    </row>
    <row r="27" spans="1:13">
      <c r="A27" s="119" t="s">
        <v>47</v>
      </c>
      <c r="B27" s="119"/>
      <c r="C27" s="119"/>
      <c r="D27" s="119"/>
      <c r="E27" s="119"/>
      <c r="F27" s="119"/>
      <c r="G27" s="119"/>
      <c r="H27" s="119"/>
      <c r="I27" s="119"/>
      <c r="J27" s="119"/>
      <c r="K27" s="119"/>
      <c r="L27" s="119"/>
      <c r="M27" s="119"/>
    </row>
    <row r="28" spans="1:13">
      <c r="A28" s="82" t="s">
        <v>48</v>
      </c>
      <c r="B28" s="82"/>
      <c r="C28" s="82"/>
      <c r="D28" s="82"/>
      <c r="E28" s="82"/>
      <c r="F28" s="82"/>
      <c r="G28" s="82"/>
      <c r="H28" s="82"/>
      <c r="I28" s="82"/>
      <c r="J28" s="82"/>
      <c r="K28" s="82"/>
      <c r="L28" s="82"/>
      <c r="M28" s="82"/>
    </row>
    <row r="29" spans="1:13" ht="44.25" customHeight="1">
      <c r="A29" s="117" t="s">
        <v>58</v>
      </c>
      <c r="B29" s="117"/>
      <c r="C29" s="117"/>
      <c r="D29" s="117"/>
      <c r="E29" s="117"/>
      <c r="F29" s="117"/>
      <c r="G29" s="117"/>
      <c r="H29" s="117"/>
      <c r="I29" s="117"/>
      <c r="J29" s="117"/>
      <c r="K29" s="117"/>
      <c r="L29" s="117"/>
      <c r="M29" s="117"/>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A10" sqref="A1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70</v>
      </c>
      <c r="B1" s="128"/>
      <c r="C1" s="128"/>
      <c r="D1" s="128"/>
      <c r="E1" s="128"/>
      <c r="F1" s="128"/>
      <c r="G1" s="128"/>
      <c r="H1" s="128"/>
      <c r="I1" s="128"/>
      <c r="J1" s="128"/>
      <c r="K1" s="128"/>
      <c r="L1" s="128"/>
      <c r="M1" s="128"/>
      <c r="N1" s="128"/>
      <c r="O1" s="128"/>
      <c r="P1" s="128"/>
      <c r="Q1" s="128"/>
      <c r="R1" s="128"/>
      <c r="S1" s="128"/>
    </row>
    <row r="2" spans="1:20" ht="16.5" customHeight="1">
      <c r="A2" s="131" t="s">
        <v>59</v>
      </c>
      <c r="B2" s="132"/>
      <c r="C2" s="132"/>
      <c r="D2" s="25">
        <v>43556</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15" t="s">
        <v>9</v>
      </c>
      <c r="H4" s="15" t="s">
        <v>10</v>
      </c>
      <c r="I4" s="11" t="s">
        <v>11</v>
      </c>
      <c r="J4" s="126"/>
      <c r="K4" s="130"/>
      <c r="L4" s="130"/>
      <c r="M4" s="130"/>
      <c r="N4" s="130"/>
      <c r="O4" s="130"/>
      <c r="P4" s="127"/>
      <c r="Q4" s="127"/>
      <c r="R4" s="126"/>
      <c r="S4" s="126"/>
      <c r="T4" s="126"/>
    </row>
    <row r="5" spans="1:20">
      <c r="A5" s="4">
        <v>1</v>
      </c>
      <c r="B5" s="17" t="s">
        <v>62</v>
      </c>
      <c r="C5" s="48" t="s">
        <v>72</v>
      </c>
      <c r="D5" s="48" t="s">
        <v>25</v>
      </c>
      <c r="E5" s="19">
        <v>74</v>
      </c>
      <c r="F5" s="48" t="s">
        <v>326</v>
      </c>
      <c r="G5" s="19">
        <v>33</v>
      </c>
      <c r="H5" s="19">
        <v>31</v>
      </c>
      <c r="I5" s="17">
        <f>+G5+H5</f>
        <v>64</v>
      </c>
      <c r="J5" s="48">
        <v>9613252278</v>
      </c>
      <c r="K5" s="48" t="s">
        <v>72</v>
      </c>
      <c r="L5" s="64" t="s">
        <v>180</v>
      </c>
      <c r="M5" s="64">
        <v>9854708611</v>
      </c>
      <c r="N5" s="65" t="s">
        <v>181</v>
      </c>
      <c r="O5" s="64">
        <v>7399737251</v>
      </c>
      <c r="P5" s="24">
        <v>43556</v>
      </c>
      <c r="Q5" s="18" t="s">
        <v>327</v>
      </c>
      <c r="R5" s="48">
        <v>21</v>
      </c>
      <c r="S5" s="48" t="s">
        <v>325</v>
      </c>
      <c r="T5" s="18"/>
    </row>
    <row r="6" spans="1:20">
      <c r="A6" s="4">
        <v>2</v>
      </c>
      <c r="B6" s="17" t="s">
        <v>62</v>
      </c>
      <c r="C6" s="48" t="s">
        <v>73</v>
      </c>
      <c r="D6" s="48" t="s">
        <v>23</v>
      </c>
      <c r="E6" s="19">
        <v>307402</v>
      </c>
      <c r="F6" s="48" t="s">
        <v>74</v>
      </c>
      <c r="G6" s="19">
        <v>23</v>
      </c>
      <c r="H6" s="19">
        <v>29</v>
      </c>
      <c r="I6" s="17">
        <f t="shared" ref="I6:I67" si="0">+G6+H6</f>
        <v>52</v>
      </c>
      <c r="J6" s="66" t="s">
        <v>182</v>
      </c>
      <c r="K6" s="48" t="s">
        <v>72</v>
      </c>
      <c r="L6" s="64" t="s">
        <v>180</v>
      </c>
      <c r="M6" s="64">
        <v>9854708611</v>
      </c>
      <c r="N6" s="65" t="s">
        <v>181</v>
      </c>
      <c r="O6" s="64">
        <v>7399737251</v>
      </c>
      <c r="P6" s="24">
        <v>43556</v>
      </c>
      <c r="Q6" s="18" t="s">
        <v>327</v>
      </c>
      <c r="R6" s="48">
        <v>15</v>
      </c>
      <c r="S6" s="48" t="s">
        <v>325</v>
      </c>
      <c r="T6" s="18"/>
    </row>
    <row r="7" spans="1:20">
      <c r="A7" s="4">
        <v>3</v>
      </c>
      <c r="B7" s="17" t="s">
        <v>62</v>
      </c>
      <c r="C7" s="48" t="s">
        <v>75</v>
      </c>
      <c r="D7" s="48" t="s">
        <v>23</v>
      </c>
      <c r="E7" s="19">
        <v>307604</v>
      </c>
      <c r="F7" s="48" t="s">
        <v>74</v>
      </c>
      <c r="G7" s="19">
        <v>22</v>
      </c>
      <c r="H7" s="19">
        <v>15</v>
      </c>
      <c r="I7" s="17">
        <f t="shared" si="0"/>
        <v>37</v>
      </c>
      <c r="J7" s="66" t="s">
        <v>183</v>
      </c>
      <c r="K7" s="64" t="s">
        <v>184</v>
      </c>
      <c r="L7" s="64" t="s">
        <v>185</v>
      </c>
      <c r="M7" s="64">
        <v>9854718727</v>
      </c>
      <c r="N7" s="65" t="s">
        <v>186</v>
      </c>
      <c r="O7" s="64">
        <v>9707682173</v>
      </c>
      <c r="P7" s="24">
        <v>43556</v>
      </c>
      <c r="Q7" s="18" t="s">
        <v>327</v>
      </c>
      <c r="R7" s="48">
        <v>15</v>
      </c>
      <c r="S7" s="48" t="s">
        <v>325</v>
      </c>
      <c r="T7" s="18"/>
    </row>
    <row r="8" spans="1:20">
      <c r="A8" s="4">
        <v>4</v>
      </c>
      <c r="B8" s="17" t="s">
        <v>62</v>
      </c>
      <c r="C8" s="48" t="s">
        <v>76</v>
      </c>
      <c r="D8" s="48" t="s">
        <v>23</v>
      </c>
      <c r="E8" s="19">
        <v>301808</v>
      </c>
      <c r="F8" s="48" t="s">
        <v>77</v>
      </c>
      <c r="G8" s="19">
        <v>21</v>
      </c>
      <c r="H8" s="19">
        <v>23</v>
      </c>
      <c r="I8" s="17">
        <f t="shared" si="0"/>
        <v>44</v>
      </c>
      <c r="J8" s="67" t="s">
        <v>187</v>
      </c>
      <c r="K8" s="48" t="s">
        <v>188</v>
      </c>
      <c r="L8" s="64" t="s">
        <v>189</v>
      </c>
      <c r="M8" s="64">
        <v>9864889183</v>
      </c>
      <c r="N8" s="65" t="s">
        <v>190</v>
      </c>
      <c r="O8" s="64">
        <v>8822787949</v>
      </c>
      <c r="P8" s="24">
        <v>43557</v>
      </c>
      <c r="Q8" s="18" t="s">
        <v>328</v>
      </c>
      <c r="R8" s="48">
        <v>23</v>
      </c>
      <c r="S8" s="48" t="s">
        <v>325</v>
      </c>
      <c r="T8" s="18"/>
    </row>
    <row r="9" spans="1:20">
      <c r="A9" s="4">
        <v>5</v>
      </c>
      <c r="B9" s="17" t="s">
        <v>62</v>
      </c>
      <c r="C9" s="48" t="s">
        <v>78</v>
      </c>
      <c r="D9" s="48" t="s">
        <v>25</v>
      </c>
      <c r="E9" s="19">
        <v>75</v>
      </c>
      <c r="F9" s="48" t="s">
        <v>326</v>
      </c>
      <c r="G9" s="19">
        <v>40</v>
      </c>
      <c r="H9" s="19">
        <v>38</v>
      </c>
      <c r="I9" s="17">
        <f t="shared" si="0"/>
        <v>78</v>
      </c>
      <c r="J9" s="48">
        <v>9859034035</v>
      </c>
      <c r="K9" s="64" t="s">
        <v>184</v>
      </c>
      <c r="L9" s="64" t="s">
        <v>185</v>
      </c>
      <c r="M9" s="64">
        <v>9854718727</v>
      </c>
      <c r="N9" s="65" t="s">
        <v>186</v>
      </c>
      <c r="O9" s="64">
        <v>9707682173</v>
      </c>
      <c r="P9" s="24">
        <v>43557</v>
      </c>
      <c r="Q9" s="18" t="s">
        <v>328</v>
      </c>
      <c r="R9" s="48">
        <v>25</v>
      </c>
      <c r="S9" s="48" t="s">
        <v>325</v>
      </c>
      <c r="T9" s="18"/>
    </row>
    <row r="10" spans="1:20">
      <c r="A10" s="4">
        <v>6</v>
      </c>
      <c r="B10" s="17" t="s">
        <v>62</v>
      </c>
      <c r="C10" s="48" t="s">
        <v>79</v>
      </c>
      <c r="D10" s="48" t="s">
        <v>25</v>
      </c>
      <c r="E10" s="19">
        <v>293</v>
      </c>
      <c r="F10" s="48" t="s">
        <v>326</v>
      </c>
      <c r="G10" s="19">
        <v>48</v>
      </c>
      <c r="H10" s="19">
        <v>48</v>
      </c>
      <c r="I10" s="17">
        <f t="shared" si="0"/>
        <v>96</v>
      </c>
      <c r="J10" s="48">
        <v>7399722818</v>
      </c>
      <c r="K10" s="48" t="s">
        <v>191</v>
      </c>
      <c r="L10" s="64" t="s">
        <v>192</v>
      </c>
      <c r="M10" s="64">
        <v>9435276722</v>
      </c>
      <c r="N10" s="65" t="s">
        <v>193</v>
      </c>
      <c r="O10" s="64">
        <v>9854983366</v>
      </c>
      <c r="P10" s="24">
        <v>43557</v>
      </c>
      <c r="Q10" s="18" t="s">
        <v>328</v>
      </c>
      <c r="R10" s="48">
        <v>11</v>
      </c>
      <c r="S10" s="48" t="s">
        <v>325</v>
      </c>
      <c r="T10" s="18"/>
    </row>
    <row r="11" spans="1:20" ht="33">
      <c r="A11" s="4">
        <v>7</v>
      </c>
      <c r="B11" s="17" t="s">
        <v>62</v>
      </c>
      <c r="C11" s="48" t="s">
        <v>80</v>
      </c>
      <c r="D11" s="48" t="s">
        <v>23</v>
      </c>
      <c r="E11" s="19">
        <v>305506</v>
      </c>
      <c r="F11" s="48" t="s">
        <v>74</v>
      </c>
      <c r="G11" s="19">
        <v>43</v>
      </c>
      <c r="H11" s="19">
        <v>63</v>
      </c>
      <c r="I11" s="17">
        <f t="shared" si="0"/>
        <v>106</v>
      </c>
      <c r="J11" s="48">
        <v>9435881505</v>
      </c>
      <c r="K11" s="48" t="s">
        <v>194</v>
      </c>
      <c r="L11" s="64" t="s">
        <v>195</v>
      </c>
      <c r="M11" s="64">
        <v>9854468398</v>
      </c>
      <c r="N11" s="65" t="s">
        <v>196</v>
      </c>
      <c r="O11" s="64">
        <v>9854963104</v>
      </c>
      <c r="P11" s="24">
        <v>43558</v>
      </c>
      <c r="Q11" s="51" t="s">
        <v>329</v>
      </c>
      <c r="R11" s="48">
        <v>16</v>
      </c>
      <c r="S11" s="48" t="s">
        <v>325</v>
      </c>
      <c r="T11" s="18"/>
    </row>
    <row r="12" spans="1:20" s="52" customFormat="1" ht="33">
      <c r="A12" s="50">
        <v>8</v>
      </c>
      <c r="B12" s="17" t="s">
        <v>62</v>
      </c>
      <c r="C12" s="48" t="s">
        <v>81</v>
      </c>
      <c r="D12" s="48" t="s">
        <v>23</v>
      </c>
      <c r="E12" s="19">
        <v>301809</v>
      </c>
      <c r="F12" s="48" t="s">
        <v>77</v>
      </c>
      <c r="G12" s="19">
        <v>9</v>
      </c>
      <c r="H12" s="19">
        <v>25</v>
      </c>
      <c r="I12" s="17">
        <f t="shared" si="0"/>
        <v>34</v>
      </c>
      <c r="J12" s="67" t="s">
        <v>197</v>
      </c>
      <c r="K12" s="48" t="s">
        <v>188</v>
      </c>
      <c r="L12" s="64" t="s">
        <v>189</v>
      </c>
      <c r="M12" s="64">
        <v>9864889183</v>
      </c>
      <c r="N12" s="65" t="s">
        <v>198</v>
      </c>
      <c r="O12" s="64">
        <v>9706370159</v>
      </c>
      <c r="P12" s="24">
        <v>43558</v>
      </c>
      <c r="Q12" s="18" t="s">
        <v>329</v>
      </c>
      <c r="R12" s="48">
        <v>19</v>
      </c>
      <c r="S12" s="48" t="s">
        <v>325</v>
      </c>
      <c r="T12" s="51"/>
    </row>
    <row r="13" spans="1:20" ht="33">
      <c r="A13" s="4">
        <v>9</v>
      </c>
      <c r="B13" s="17" t="s">
        <v>62</v>
      </c>
      <c r="C13" s="48" t="s">
        <v>82</v>
      </c>
      <c r="D13" s="48" t="s">
        <v>25</v>
      </c>
      <c r="E13" s="19">
        <v>141</v>
      </c>
      <c r="F13" s="48" t="s">
        <v>326</v>
      </c>
      <c r="G13" s="19">
        <v>27</v>
      </c>
      <c r="H13" s="19">
        <v>25</v>
      </c>
      <c r="I13" s="17">
        <f t="shared" si="0"/>
        <v>52</v>
      </c>
      <c r="J13" s="48">
        <v>9706216392</v>
      </c>
      <c r="K13" s="48" t="s">
        <v>82</v>
      </c>
      <c r="L13" s="64" t="s">
        <v>199</v>
      </c>
      <c r="M13" s="64">
        <v>9706848717</v>
      </c>
      <c r="N13" s="65" t="s">
        <v>200</v>
      </c>
      <c r="O13" s="64">
        <v>8876799693</v>
      </c>
      <c r="P13" s="24">
        <v>43558</v>
      </c>
      <c r="Q13" s="18" t="s">
        <v>329</v>
      </c>
      <c r="R13" s="48">
        <v>25</v>
      </c>
      <c r="S13" s="48" t="s">
        <v>325</v>
      </c>
      <c r="T13" s="18"/>
    </row>
    <row r="14" spans="1:20">
      <c r="A14" s="4">
        <v>10</v>
      </c>
      <c r="B14" s="17" t="s">
        <v>62</v>
      </c>
      <c r="C14" s="48" t="s">
        <v>83</v>
      </c>
      <c r="D14" s="48" t="s">
        <v>23</v>
      </c>
      <c r="E14" s="19">
        <v>303805</v>
      </c>
      <c r="F14" s="48" t="s">
        <v>74</v>
      </c>
      <c r="G14" s="19">
        <v>6</v>
      </c>
      <c r="H14" s="19">
        <v>10</v>
      </c>
      <c r="I14" s="17">
        <f t="shared" si="0"/>
        <v>16</v>
      </c>
      <c r="J14" s="66" t="s">
        <v>201</v>
      </c>
      <c r="K14" s="48" t="s">
        <v>82</v>
      </c>
      <c r="L14" s="64" t="s">
        <v>199</v>
      </c>
      <c r="M14" s="64">
        <v>9706848717</v>
      </c>
      <c r="N14" s="65" t="s">
        <v>200</v>
      </c>
      <c r="O14" s="64">
        <v>8876799693</v>
      </c>
      <c r="P14" s="24">
        <v>43559</v>
      </c>
      <c r="Q14" s="18" t="s">
        <v>330</v>
      </c>
      <c r="R14" s="48">
        <v>12</v>
      </c>
      <c r="S14" s="48" t="s">
        <v>325</v>
      </c>
      <c r="T14" s="18"/>
    </row>
    <row r="15" spans="1:20">
      <c r="A15" s="4">
        <v>11</v>
      </c>
      <c r="B15" s="17" t="s">
        <v>62</v>
      </c>
      <c r="C15" s="48" t="s">
        <v>84</v>
      </c>
      <c r="D15" s="48" t="s">
        <v>25</v>
      </c>
      <c r="E15" s="19">
        <v>144</v>
      </c>
      <c r="F15" s="48" t="s">
        <v>326</v>
      </c>
      <c r="G15" s="19">
        <v>18</v>
      </c>
      <c r="H15" s="19">
        <v>20</v>
      </c>
      <c r="I15" s="17">
        <f t="shared" si="0"/>
        <v>38</v>
      </c>
      <c r="J15" s="48">
        <v>9508223204</v>
      </c>
      <c r="K15" s="48" t="s">
        <v>202</v>
      </c>
      <c r="L15" s="64" t="s">
        <v>203</v>
      </c>
      <c r="M15" s="64">
        <v>9864552074</v>
      </c>
      <c r="N15" s="65" t="s">
        <v>204</v>
      </c>
      <c r="O15" s="64">
        <v>8254844679</v>
      </c>
      <c r="P15" s="24">
        <v>43559</v>
      </c>
      <c r="Q15" s="18" t="s">
        <v>330</v>
      </c>
      <c r="R15" s="48">
        <v>7</v>
      </c>
      <c r="S15" s="48" t="s">
        <v>325</v>
      </c>
      <c r="T15" s="18"/>
    </row>
    <row r="16" spans="1:20">
      <c r="A16" s="4">
        <v>12</v>
      </c>
      <c r="B16" s="17" t="s">
        <v>62</v>
      </c>
      <c r="C16" s="48" t="s">
        <v>90</v>
      </c>
      <c r="D16" s="48" t="s">
        <v>25</v>
      </c>
      <c r="E16" s="19">
        <v>69</v>
      </c>
      <c r="F16" s="48"/>
      <c r="G16" s="19">
        <v>38</v>
      </c>
      <c r="H16" s="19">
        <v>43</v>
      </c>
      <c r="I16" s="17">
        <f t="shared" si="0"/>
        <v>81</v>
      </c>
      <c r="J16" s="48">
        <v>9854865647</v>
      </c>
      <c r="K16" s="48" t="s">
        <v>210</v>
      </c>
      <c r="L16" s="64" t="s">
        <v>211</v>
      </c>
      <c r="M16" s="64">
        <v>9859369051</v>
      </c>
      <c r="N16" s="65" t="s">
        <v>212</v>
      </c>
      <c r="O16" s="64">
        <v>9613253256</v>
      </c>
      <c r="P16" s="24">
        <v>43559</v>
      </c>
      <c r="Q16" s="18" t="s">
        <v>330</v>
      </c>
      <c r="R16" s="48">
        <v>35</v>
      </c>
      <c r="S16" s="48" t="s">
        <v>325</v>
      </c>
      <c r="T16" s="18"/>
    </row>
    <row r="17" spans="1:20">
      <c r="A17" s="4">
        <v>13</v>
      </c>
      <c r="B17" s="17" t="s">
        <v>62</v>
      </c>
      <c r="C17" s="48" t="s">
        <v>85</v>
      </c>
      <c r="D17" s="48" t="s">
        <v>23</v>
      </c>
      <c r="E17" s="19">
        <v>309408</v>
      </c>
      <c r="F17" s="48" t="s">
        <v>74</v>
      </c>
      <c r="G17" s="19">
        <v>27</v>
      </c>
      <c r="H17" s="19">
        <v>29</v>
      </c>
      <c r="I17" s="17">
        <f t="shared" ref="I17:I25" si="1">+G17+H17</f>
        <v>56</v>
      </c>
      <c r="J17" s="48">
        <v>9401513029</v>
      </c>
      <c r="K17" s="48" t="s">
        <v>205</v>
      </c>
      <c r="L17" s="64" t="s">
        <v>206</v>
      </c>
      <c r="M17" s="64">
        <v>9707583027</v>
      </c>
      <c r="N17" s="65" t="s">
        <v>207</v>
      </c>
      <c r="O17" s="64">
        <v>9435765989</v>
      </c>
      <c r="P17" s="24">
        <v>43560</v>
      </c>
      <c r="Q17" s="18" t="s">
        <v>331</v>
      </c>
      <c r="R17" s="48">
        <v>19</v>
      </c>
      <c r="S17" s="48" t="s">
        <v>325</v>
      </c>
      <c r="T17" s="18"/>
    </row>
    <row r="18" spans="1:20">
      <c r="A18" s="4">
        <v>14</v>
      </c>
      <c r="B18" s="17" t="s">
        <v>62</v>
      </c>
      <c r="C18" s="48" t="s">
        <v>86</v>
      </c>
      <c r="D18" s="48" t="s">
        <v>23</v>
      </c>
      <c r="E18" s="19">
        <v>309302</v>
      </c>
      <c r="F18" s="48" t="s">
        <v>74</v>
      </c>
      <c r="G18" s="19">
        <v>14</v>
      </c>
      <c r="H18" s="19">
        <v>13</v>
      </c>
      <c r="I18" s="17">
        <f t="shared" si="1"/>
        <v>27</v>
      </c>
      <c r="J18" s="66" t="s">
        <v>208</v>
      </c>
      <c r="K18" s="48" t="s">
        <v>202</v>
      </c>
      <c r="L18" s="64" t="s">
        <v>203</v>
      </c>
      <c r="M18" s="64">
        <v>9864552074</v>
      </c>
      <c r="N18" s="65" t="s">
        <v>204</v>
      </c>
      <c r="O18" s="64">
        <v>8254844679</v>
      </c>
      <c r="P18" s="24">
        <v>43560</v>
      </c>
      <c r="Q18" s="18" t="s">
        <v>331</v>
      </c>
      <c r="R18" s="48">
        <v>8</v>
      </c>
      <c r="S18" s="48" t="s">
        <v>325</v>
      </c>
      <c r="T18" s="18"/>
    </row>
    <row r="19" spans="1:20">
      <c r="A19" s="4">
        <v>15</v>
      </c>
      <c r="B19" s="17" t="s">
        <v>62</v>
      </c>
      <c r="C19" s="48" t="s">
        <v>87</v>
      </c>
      <c r="D19" s="48" t="s">
        <v>25</v>
      </c>
      <c r="E19" s="19">
        <v>96</v>
      </c>
      <c r="F19" s="48"/>
      <c r="G19" s="19">
        <v>28</v>
      </c>
      <c r="H19" s="19">
        <v>32</v>
      </c>
      <c r="I19" s="17">
        <f t="shared" si="1"/>
        <v>60</v>
      </c>
      <c r="J19" s="48">
        <v>7896481934</v>
      </c>
      <c r="K19" s="48" t="s">
        <v>205</v>
      </c>
      <c r="L19" s="64" t="s">
        <v>206</v>
      </c>
      <c r="M19" s="64">
        <v>9707583027</v>
      </c>
      <c r="N19" s="65" t="s">
        <v>207</v>
      </c>
      <c r="O19" s="64">
        <v>9435765989</v>
      </c>
      <c r="P19" s="24">
        <v>43560</v>
      </c>
      <c r="Q19" s="18" t="s">
        <v>331</v>
      </c>
      <c r="R19" s="48">
        <v>31</v>
      </c>
      <c r="S19" s="48" t="s">
        <v>325</v>
      </c>
      <c r="T19" s="18"/>
    </row>
    <row r="20" spans="1:20" ht="25.5">
      <c r="A20" s="4">
        <v>16</v>
      </c>
      <c r="B20" s="17" t="s">
        <v>62</v>
      </c>
      <c r="C20" s="62" t="s">
        <v>108</v>
      </c>
      <c r="D20" s="48" t="s">
        <v>23</v>
      </c>
      <c r="E20" s="62">
        <v>315301</v>
      </c>
      <c r="F20" s="48" t="s">
        <v>74</v>
      </c>
      <c r="G20" s="19">
        <v>22</v>
      </c>
      <c r="H20" s="19">
        <v>15</v>
      </c>
      <c r="I20" s="17">
        <f>+G20+H20</f>
        <v>37</v>
      </c>
      <c r="J20" s="64">
        <v>9707571250</v>
      </c>
      <c r="K20" s="48" t="s">
        <v>238</v>
      </c>
      <c r="L20" s="48" t="s">
        <v>239</v>
      </c>
      <c r="M20" s="64">
        <v>8753046851</v>
      </c>
      <c r="N20" s="65" t="s">
        <v>240</v>
      </c>
      <c r="O20" s="64">
        <v>9613623723</v>
      </c>
      <c r="P20" s="24">
        <v>43561</v>
      </c>
      <c r="Q20" s="18" t="s">
        <v>332</v>
      </c>
      <c r="R20" s="48">
        <v>25</v>
      </c>
      <c r="S20" s="48" t="s">
        <v>325</v>
      </c>
      <c r="T20" s="18"/>
    </row>
    <row r="21" spans="1:20">
      <c r="A21" s="4">
        <v>17</v>
      </c>
      <c r="B21" s="17" t="s">
        <v>62</v>
      </c>
      <c r="C21" s="48" t="s">
        <v>88</v>
      </c>
      <c r="D21" s="48" t="s">
        <v>25</v>
      </c>
      <c r="E21" s="19">
        <v>39</v>
      </c>
      <c r="F21" s="48"/>
      <c r="G21" s="19">
        <v>38</v>
      </c>
      <c r="H21" s="19">
        <v>42</v>
      </c>
      <c r="I21" s="17">
        <f t="shared" si="1"/>
        <v>80</v>
      </c>
      <c r="J21" s="48">
        <v>9508454601</v>
      </c>
      <c r="K21" s="48" t="s">
        <v>188</v>
      </c>
      <c r="L21" s="64" t="s">
        <v>189</v>
      </c>
      <c r="M21" s="64">
        <v>9864889183</v>
      </c>
      <c r="N21" s="65" t="s">
        <v>190</v>
      </c>
      <c r="O21" s="64">
        <v>8822787949</v>
      </c>
      <c r="P21" s="24">
        <v>43561</v>
      </c>
      <c r="Q21" s="18" t="s">
        <v>332</v>
      </c>
      <c r="R21" s="48">
        <v>35</v>
      </c>
      <c r="S21" s="48" t="s">
        <v>325</v>
      </c>
      <c r="T21" s="18"/>
    </row>
    <row r="22" spans="1:20">
      <c r="A22" s="4">
        <v>18</v>
      </c>
      <c r="B22" s="17" t="s">
        <v>62</v>
      </c>
      <c r="C22" s="48" t="s">
        <v>89</v>
      </c>
      <c r="D22" s="48" t="s">
        <v>23</v>
      </c>
      <c r="E22" s="19">
        <v>301305</v>
      </c>
      <c r="F22" s="48" t="s">
        <v>74</v>
      </c>
      <c r="G22" s="19">
        <v>9</v>
      </c>
      <c r="H22" s="19">
        <v>16</v>
      </c>
      <c r="I22" s="17">
        <f t="shared" si="1"/>
        <v>25</v>
      </c>
      <c r="J22" s="66" t="s">
        <v>209</v>
      </c>
      <c r="K22" s="48" t="s">
        <v>188</v>
      </c>
      <c r="L22" s="64" t="s">
        <v>189</v>
      </c>
      <c r="M22" s="64">
        <v>9864889183</v>
      </c>
      <c r="N22" s="65" t="s">
        <v>190</v>
      </c>
      <c r="O22" s="64">
        <v>8822787949</v>
      </c>
      <c r="P22" s="24">
        <v>43561</v>
      </c>
      <c r="Q22" s="18" t="s">
        <v>332</v>
      </c>
      <c r="R22" s="48">
        <v>35</v>
      </c>
      <c r="S22" s="48" t="s">
        <v>325</v>
      </c>
      <c r="T22" s="18"/>
    </row>
    <row r="23" spans="1:20">
      <c r="A23" s="4">
        <v>19</v>
      </c>
      <c r="B23" s="17"/>
      <c r="C23" s="48"/>
      <c r="D23" s="48"/>
      <c r="E23" s="19"/>
      <c r="F23" s="48"/>
      <c r="G23" s="19"/>
      <c r="H23" s="19"/>
      <c r="I23" s="17"/>
      <c r="J23" s="48"/>
      <c r="K23" s="48"/>
      <c r="L23" s="64"/>
      <c r="M23" s="64"/>
      <c r="N23" s="65"/>
      <c r="O23" s="64"/>
      <c r="P23" s="24">
        <v>43562</v>
      </c>
      <c r="Q23" s="18" t="s">
        <v>333</v>
      </c>
      <c r="R23" s="48"/>
      <c r="S23" s="48"/>
      <c r="T23" s="18"/>
    </row>
    <row r="24" spans="1:20">
      <c r="A24" s="4">
        <v>20</v>
      </c>
      <c r="B24" s="17" t="s">
        <v>62</v>
      </c>
      <c r="C24" s="48" t="s">
        <v>91</v>
      </c>
      <c r="D24" s="48" t="s">
        <v>23</v>
      </c>
      <c r="E24" s="19">
        <v>301904</v>
      </c>
      <c r="F24" s="48" t="s">
        <v>77</v>
      </c>
      <c r="G24" s="19">
        <v>46</v>
      </c>
      <c r="H24" s="19">
        <v>53</v>
      </c>
      <c r="I24" s="17">
        <f t="shared" si="1"/>
        <v>99</v>
      </c>
      <c r="J24" s="67" t="s">
        <v>213</v>
      </c>
      <c r="K24" s="48" t="s">
        <v>188</v>
      </c>
      <c r="L24" s="64" t="s">
        <v>189</v>
      </c>
      <c r="M24" s="64">
        <v>9864889183</v>
      </c>
      <c r="N24" s="65" t="s">
        <v>190</v>
      </c>
      <c r="O24" s="64">
        <v>8822787949</v>
      </c>
      <c r="P24" s="24">
        <v>43563</v>
      </c>
      <c r="Q24" s="18" t="s">
        <v>327</v>
      </c>
      <c r="R24" s="48">
        <v>28</v>
      </c>
      <c r="S24" s="48" t="s">
        <v>325</v>
      </c>
      <c r="T24" s="18"/>
    </row>
    <row r="25" spans="1:20">
      <c r="A25" s="4">
        <v>21</v>
      </c>
      <c r="B25" s="17" t="s">
        <v>62</v>
      </c>
      <c r="C25" s="48" t="s">
        <v>92</v>
      </c>
      <c r="D25" s="48" t="s">
        <v>23</v>
      </c>
      <c r="E25" s="19">
        <v>311505</v>
      </c>
      <c r="F25" s="48" t="s">
        <v>77</v>
      </c>
      <c r="G25" s="48">
        <v>42</v>
      </c>
      <c r="H25" s="48">
        <v>63</v>
      </c>
      <c r="I25" s="17">
        <f t="shared" si="1"/>
        <v>105</v>
      </c>
      <c r="J25" s="48">
        <v>9435378617</v>
      </c>
      <c r="K25" s="48" t="s">
        <v>205</v>
      </c>
      <c r="L25" s="64" t="s">
        <v>206</v>
      </c>
      <c r="M25" s="64">
        <v>9707583027</v>
      </c>
      <c r="N25" s="65" t="s">
        <v>214</v>
      </c>
      <c r="O25" s="64">
        <v>9707719663</v>
      </c>
      <c r="P25" s="24">
        <v>43563</v>
      </c>
      <c r="Q25" s="18" t="s">
        <v>327</v>
      </c>
      <c r="R25" s="48">
        <v>25</v>
      </c>
      <c r="S25" s="48" t="s">
        <v>325</v>
      </c>
      <c r="T25" s="18"/>
    </row>
    <row r="26" spans="1:20">
      <c r="A26" s="4">
        <v>22</v>
      </c>
      <c r="B26" s="17" t="s">
        <v>62</v>
      </c>
      <c r="C26" s="48" t="s">
        <v>93</v>
      </c>
      <c r="D26" s="48" t="s">
        <v>25</v>
      </c>
      <c r="E26" s="19">
        <v>172</v>
      </c>
      <c r="F26" s="48"/>
      <c r="G26" s="19">
        <v>26</v>
      </c>
      <c r="H26" s="19">
        <v>27</v>
      </c>
      <c r="I26" s="17">
        <f t="shared" si="0"/>
        <v>53</v>
      </c>
      <c r="J26" s="48">
        <v>9859804076</v>
      </c>
      <c r="K26" s="64" t="s">
        <v>184</v>
      </c>
      <c r="L26" s="64" t="s">
        <v>185</v>
      </c>
      <c r="M26" s="64">
        <v>9854718727</v>
      </c>
      <c r="N26" s="65" t="s">
        <v>215</v>
      </c>
      <c r="O26" s="65">
        <v>9577559237</v>
      </c>
      <c r="P26" s="24">
        <v>43563</v>
      </c>
      <c r="Q26" s="18" t="s">
        <v>327</v>
      </c>
      <c r="R26" s="48">
        <v>21</v>
      </c>
      <c r="S26" s="48" t="s">
        <v>325</v>
      </c>
      <c r="T26" s="18"/>
    </row>
    <row r="27" spans="1:20">
      <c r="A27" s="4">
        <v>23</v>
      </c>
      <c r="B27" s="17" t="s">
        <v>62</v>
      </c>
      <c r="C27" s="48" t="s">
        <v>94</v>
      </c>
      <c r="D27" s="48" t="s">
        <v>23</v>
      </c>
      <c r="E27" s="19">
        <v>307703</v>
      </c>
      <c r="F27" s="48" t="s">
        <v>74</v>
      </c>
      <c r="G27" s="19">
        <v>18</v>
      </c>
      <c r="H27" s="19">
        <v>20</v>
      </c>
      <c r="I27" s="17">
        <f t="shared" si="0"/>
        <v>38</v>
      </c>
      <c r="J27" s="66" t="s">
        <v>216</v>
      </c>
      <c r="K27" s="64" t="s">
        <v>184</v>
      </c>
      <c r="L27" s="64" t="s">
        <v>185</v>
      </c>
      <c r="M27" s="64">
        <v>9854718727</v>
      </c>
      <c r="N27" s="65" t="s">
        <v>215</v>
      </c>
      <c r="O27" s="65">
        <v>9577559237</v>
      </c>
      <c r="P27" s="24">
        <v>43564</v>
      </c>
      <c r="Q27" s="18" t="s">
        <v>328</v>
      </c>
      <c r="R27" s="48">
        <v>21</v>
      </c>
      <c r="S27" s="48" t="s">
        <v>325</v>
      </c>
      <c r="T27" s="18"/>
    </row>
    <row r="28" spans="1:20">
      <c r="A28" s="4">
        <v>24</v>
      </c>
      <c r="B28" s="17" t="s">
        <v>62</v>
      </c>
      <c r="C28" s="48" t="s">
        <v>95</v>
      </c>
      <c r="D28" s="48" t="s">
        <v>25</v>
      </c>
      <c r="E28" s="19">
        <v>171</v>
      </c>
      <c r="F28" s="48"/>
      <c r="G28" s="19">
        <v>39</v>
      </c>
      <c r="H28" s="19">
        <v>43</v>
      </c>
      <c r="I28" s="17">
        <f t="shared" si="0"/>
        <v>82</v>
      </c>
      <c r="J28" s="48">
        <v>9706526624</v>
      </c>
      <c r="K28" s="48" t="s">
        <v>72</v>
      </c>
      <c r="L28" s="64" t="s">
        <v>180</v>
      </c>
      <c r="M28" s="64">
        <v>9854708611</v>
      </c>
      <c r="N28" s="65" t="s">
        <v>217</v>
      </c>
      <c r="O28" s="64">
        <v>9707258567</v>
      </c>
      <c r="P28" s="24">
        <v>43564</v>
      </c>
      <c r="Q28" s="18" t="s">
        <v>328</v>
      </c>
      <c r="R28" s="48">
        <v>19</v>
      </c>
      <c r="S28" s="48" t="s">
        <v>325</v>
      </c>
      <c r="T28" s="18"/>
    </row>
    <row r="29" spans="1:20">
      <c r="A29" s="4">
        <v>25</v>
      </c>
      <c r="B29" s="17" t="s">
        <v>62</v>
      </c>
      <c r="C29" s="48" t="s">
        <v>96</v>
      </c>
      <c r="D29" s="48" t="s">
        <v>23</v>
      </c>
      <c r="E29" s="19">
        <v>307601</v>
      </c>
      <c r="F29" s="48" t="s">
        <v>74</v>
      </c>
      <c r="G29" s="19">
        <v>27</v>
      </c>
      <c r="H29" s="19">
        <v>19</v>
      </c>
      <c r="I29" s="17">
        <f t="shared" si="0"/>
        <v>46</v>
      </c>
      <c r="J29" s="48">
        <v>9854810890</v>
      </c>
      <c r="K29" s="48" t="s">
        <v>72</v>
      </c>
      <c r="L29" s="64" t="s">
        <v>180</v>
      </c>
      <c r="M29" s="64">
        <v>9854708611</v>
      </c>
      <c r="N29" s="65" t="s">
        <v>217</v>
      </c>
      <c r="O29" s="64">
        <v>9707258567</v>
      </c>
      <c r="P29" s="24">
        <v>43564</v>
      </c>
      <c r="Q29" s="18" t="s">
        <v>328</v>
      </c>
      <c r="R29" s="48">
        <v>19</v>
      </c>
      <c r="S29" s="48" t="s">
        <v>325</v>
      </c>
      <c r="T29" s="18"/>
    </row>
    <row r="30" spans="1:20" ht="33">
      <c r="A30" s="4">
        <v>26</v>
      </c>
      <c r="B30" s="17" t="s">
        <v>62</v>
      </c>
      <c r="C30" s="48" t="s">
        <v>109</v>
      </c>
      <c r="D30" s="48" t="s">
        <v>25</v>
      </c>
      <c r="E30" s="19">
        <v>189</v>
      </c>
      <c r="F30" s="48"/>
      <c r="G30" s="19">
        <v>58</v>
      </c>
      <c r="H30" s="19">
        <v>59</v>
      </c>
      <c r="I30" s="17">
        <f>+G30+H30</f>
        <v>117</v>
      </c>
      <c r="J30" s="48">
        <v>9435374588</v>
      </c>
      <c r="K30" s="48" t="s">
        <v>241</v>
      </c>
      <c r="L30" s="64" t="s">
        <v>242</v>
      </c>
      <c r="M30" s="64">
        <v>9401542409</v>
      </c>
      <c r="N30" s="48" t="s">
        <v>243</v>
      </c>
      <c r="O30" s="48">
        <v>9577419054</v>
      </c>
      <c r="P30" s="24">
        <v>43565</v>
      </c>
      <c r="Q30" s="18" t="s">
        <v>329</v>
      </c>
      <c r="R30" s="48">
        <v>30</v>
      </c>
      <c r="S30" s="48" t="s">
        <v>325</v>
      </c>
      <c r="T30" s="18"/>
    </row>
    <row r="31" spans="1:20" ht="33">
      <c r="A31" s="4">
        <v>27</v>
      </c>
      <c r="B31" s="17" t="s">
        <v>62</v>
      </c>
      <c r="C31" s="48" t="s">
        <v>97</v>
      </c>
      <c r="D31" s="48" t="s">
        <v>23</v>
      </c>
      <c r="E31" s="19">
        <v>309103</v>
      </c>
      <c r="F31" s="48" t="s">
        <v>74</v>
      </c>
      <c r="G31" s="19">
        <v>34</v>
      </c>
      <c r="H31" s="19">
        <v>27</v>
      </c>
      <c r="I31" s="17">
        <f t="shared" si="0"/>
        <v>61</v>
      </c>
      <c r="J31" s="48">
        <v>9854938331</v>
      </c>
      <c r="K31" s="48" t="s">
        <v>218</v>
      </c>
      <c r="L31" s="64" t="s">
        <v>219</v>
      </c>
      <c r="M31" s="64">
        <v>9854981576</v>
      </c>
      <c r="N31" s="65" t="s">
        <v>220</v>
      </c>
      <c r="O31" s="64">
        <v>9859619964</v>
      </c>
      <c r="P31" s="24">
        <v>43565</v>
      </c>
      <c r="Q31" s="18" t="s">
        <v>329</v>
      </c>
      <c r="R31" s="48">
        <v>16</v>
      </c>
      <c r="S31" s="48" t="s">
        <v>325</v>
      </c>
      <c r="T31" s="18"/>
    </row>
    <row r="32" spans="1:20" ht="33">
      <c r="A32" s="4">
        <v>28</v>
      </c>
      <c r="B32" s="17" t="s">
        <v>62</v>
      </c>
      <c r="C32" s="48" t="s">
        <v>98</v>
      </c>
      <c r="D32" s="48" t="s">
        <v>23</v>
      </c>
      <c r="E32" s="19">
        <v>307605</v>
      </c>
      <c r="F32" s="48" t="s">
        <v>74</v>
      </c>
      <c r="G32" s="19">
        <v>25</v>
      </c>
      <c r="H32" s="19">
        <v>25</v>
      </c>
      <c r="I32" s="17">
        <f t="shared" si="0"/>
        <v>50</v>
      </c>
      <c r="J32" s="66" t="s">
        <v>221</v>
      </c>
      <c r="K32" s="64" t="s">
        <v>184</v>
      </c>
      <c r="L32" s="64" t="s">
        <v>185</v>
      </c>
      <c r="M32" s="64">
        <v>9854718727</v>
      </c>
      <c r="N32" s="65" t="s">
        <v>215</v>
      </c>
      <c r="O32" s="65">
        <v>9577559237</v>
      </c>
      <c r="P32" s="24">
        <v>43565</v>
      </c>
      <c r="Q32" s="18" t="s">
        <v>329</v>
      </c>
      <c r="R32" s="48">
        <v>24</v>
      </c>
      <c r="S32" s="48" t="s">
        <v>325</v>
      </c>
      <c r="T32" s="18"/>
    </row>
    <row r="33" spans="1:20">
      <c r="A33" s="4">
        <v>29</v>
      </c>
      <c r="B33" s="17" t="s">
        <v>62</v>
      </c>
      <c r="C33" s="48" t="s">
        <v>99</v>
      </c>
      <c r="D33" s="48" t="s">
        <v>23</v>
      </c>
      <c r="E33" s="19">
        <v>302605</v>
      </c>
      <c r="F33" s="48" t="s">
        <v>77</v>
      </c>
      <c r="G33" s="19">
        <v>53</v>
      </c>
      <c r="H33" s="19">
        <v>65</v>
      </c>
      <c r="I33" s="17">
        <f t="shared" si="0"/>
        <v>118</v>
      </c>
      <c r="J33" s="67" t="s">
        <v>222</v>
      </c>
      <c r="K33" s="63" t="s">
        <v>223</v>
      </c>
      <c r="L33" s="64" t="s">
        <v>224</v>
      </c>
      <c r="M33" s="64">
        <v>9854253113</v>
      </c>
      <c r="N33" s="64" t="s">
        <v>225</v>
      </c>
      <c r="O33" s="64">
        <v>9707832558</v>
      </c>
      <c r="P33" s="24">
        <v>43566</v>
      </c>
      <c r="Q33" s="18" t="s">
        <v>330</v>
      </c>
      <c r="R33" s="48">
        <v>16</v>
      </c>
      <c r="S33" s="48" t="s">
        <v>325</v>
      </c>
      <c r="T33" s="18"/>
    </row>
    <row r="34" spans="1:20">
      <c r="A34" s="4">
        <v>30</v>
      </c>
      <c r="B34" s="17" t="s">
        <v>62</v>
      </c>
      <c r="C34" s="48" t="s">
        <v>100</v>
      </c>
      <c r="D34" s="48" t="s">
        <v>25</v>
      </c>
      <c r="E34" s="19">
        <v>173</v>
      </c>
      <c r="F34" s="48"/>
      <c r="G34" s="19">
        <v>64</v>
      </c>
      <c r="H34" s="19">
        <v>41</v>
      </c>
      <c r="I34" s="17">
        <f t="shared" si="0"/>
        <v>105</v>
      </c>
      <c r="J34" s="48">
        <v>9854470801</v>
      </c>
      <c r="K34" s="48" t="s">
        <v>72</v>
      </c>
      <c r="L34" s="64" t="s">
        <v>180</v>
      </c>
      <c r="M34" s="64">
        <v>9854708611</v>
      </c>
      <c r="N34" s="65" t="s">
        <v>217</v>
      </c>
      <c r="O34" s="64">
        <v>9707258567</v>
      </c>
      <c r="P34" s="24">
        <v>43566</v>
      </c>
      <c r="Q34" s="18" t="s">
        <v>330</v>
      </c>
      <c r="R34" s="48">
        <v>11</v>
      </c>
      <c r="S34" s="48" t="s">
        <v>325</v>
      </c>
      <c r="T34" s="18"/>
    </row>
    <row r="35" spans="1:20">
      <c r="A35" s="4">
        <v>31</v>
      </c>
      <c r="B35" s="17" t="s">
        <v>62</v>
      </c>
      <c r="C35" s="48" t="s">
        <v>101</v>
      </c>
      <c r="D35" s="48" t="s">
        <v>23</v>
      </c>
      <c r="E35" s="19">
        <v>307304</v>
      </c>
      <c r="F35" s="48" t="s">
        <v>74</v>
      </c>
      <c r="G35" s="19">
        <v>81</v>
      </c>
      <c r="H35" s="19">
        <v>76</v>
      </c>
      <c r="I35" s="17">
        <f t="shared" si="0"/>
        <v>157</v>
      </c>
      <c r="J35" s="48">
        <v>9854948648</v>
      </c>
      <c r="K35" s="48" t="s">
        <v>72</v>
      </c>
      <c r="L35" s="64" t="s">
        <v>180</v>
      </c>
      <c r="M35" s="64">
        <v>9854708611</v>
      </c>
      <c r="N35" s="65" t="s">
        <v>217</v>
      </c>
      <c r="O35" s="64">
        <v>9707258567</v>
      </c>
      <c r="P35" s="24">
        <v>43566</v>
      </c>
      <c r="Q35" s="18" t="s">
        <v>330</v>
      </c>
      <c r="R35" s="48">
        <v>38</v>
      </c>
      <c r="S35" s="48" t="s">
        <v>325</v>
      </c>
      <c r="T35" s="18"/>
    </row>
    <row r="36" spans="1:20">
      <c r="A36" s="4">
        <v>32</v>
      </c>
      <c r="B36" s="17" t="s">
        <v>62</v>
      </c>
      <c r="C36" s="48" t="s">
        <v>102</v>
      </c>
      <c r="D36" s="48" t="s">
        <v>25</v>
      </c>
      <c r="E36" s="19">
        <v>130</v>
      </c>
      <c r="F36" s="48"/>
      <c r="G36" s="19">
        <v>48</v>
      </c>
      <c r="H36" s="19">
        <v>57</v>
      </c>
      <c r="I36" s="17">
        <f t="shared" si="0"/>
        <v>105</v>
      </c>
      <c r="J36" s="64">
        <v>9707696829</v>
      </c>
      <c r="K36" s="48" t="s">
        <v>226</v>
      </c>
      <c r="L36" s="64" t="s">
        <v>227</v>
      </c>
      <c r="M36" s="64">
        <v>9854980472</v>
      </c>
      <c r="N36" s="65" t="s">
        <v>228</v>
      </c>
      <c r="O36" s="64">
        <v>9864430411</v>
      </c>
      <c r="P36" s="24">
        <v>43567</v>
      </c>
      <c r="Q36" s="18" t="s">
        <v>331</v>
      </c>
      <c r="R36" s="48">
        <v>36</v>
      </c>
      <c r="S36" s="48" t="s">
        <v>325</v>
      </c>
      <c r="T36" s="18"/>
    </row>
    <row r="37" spans="1:20">
      <c r="A37" s="4">
        <v>33</v>
      </c>
      <c r="B37" s="17" t="s">
        <v>62</v>
      </c>
      <c r="C37" s="48" t="s">
        <v>103</v>
      </c>
      <c r="D37" s="48" t="s">
        <v>23</v>
      </c>
      <c r="E37" s="19">
        <v>305501</v>
      </c>
      <c r="F37" s="48" t="s">
        <v>74</v>
      </c>
      <c r="G37" s="19">
        <v>40</v>
      </c>
      <c r="H37" s="19">
        <v>43</v>
      </c>
      <c r="I37" s="17">
        <f t="shared" si="0"/>
        <v>83</v>
      </c>
      <c r="J37" s="66" t="s">
        <v>229</v>
      </c>
      <c r="K37" s="64" t="s">
        <v>230</v>
      </c>
      <c r="L37" s="64" t="s">
        <v>231</v>
      </c>
      <c r="M37" s="64">
        <v>9854311465</v>
      </c>
      <c r="N37" s="65" t="s">
        <v>232</v>
      </c>
      <c r="O37" s="64">
        <v>9401295972</v>
      </c>
      <c r="P37" s="24">
        <v>43567</v>
      </c>
      <c r="Q37" s="18" t="s">
        <v>331</v>
      </c>
      <c r="R37" s="48">
        <v>24</v>
      </c>
      <c r="S37" s="48" t="s">
        <v>325</v>
      </c>
      <c r="T37" s="18"/>
    </row>
    <row r="38" spans="1:20">
      <c r="A38" s="4">
        <v>34</v>
      </c>
      <c r="B38" s="17" t="s">
        <v>62</v>
      </c>
      <c r="C38" s="48" t="s">
        <v>104</v>
      </c>
      <c r="D38" s="48" t="s">
        <v>25</v>
      </c>
      <c r="E38" s="19">
        <v>148</v>
      </c>
      <c r="F38" s="48"/>
      <c r="G38" s="19">
        <v>70</v>
      </c>
      <c r="H38" s="19">
        <v>78</v>
      </c>
      <c r="I38" s="17">
        <f t="shared" si="0"/>
        <v>148</v>
      </c>
      <c r="J38" s="48">
        <v>9707214129</v>
      </c>
      <c r="K38" s="48" t="s">
        <v>218</v>
      </c>
      <c r="L38" s="48" t="s">
        <v>219</v>
      </c>
      <c r="M38" s="64">
        <v>9854981576</v>
      </c>
      <c r="N38" s="65" t="s">
        <v>233</v>
      </c>
      <c r="O38" s="64">
        <v>9859803784</v>
      </c>
      <c r="P38" s="24">
        <v>43567</v>
      </c>
      <c r="Q38" s="18" t="s">
        <v>331</v>
      </c>
      <c r="R38" s="48">
        <v>14</v>
      </c>
      <c r="S38" s="48" t="s">
        <v>325</v>
      </c>
      <c r="T38" s="18"/>
    </row>
    <row r="39" spans="1:20">
      <c r="A39" s="4">
        <v>35</v>
      </c>
      <c r="B39" s="17" t="s">
        <v>62</v>
      </c>
      <c r="C39" s="48" t="s">
        <v>105</v>
      </c>
      <c r="D39" s="48" t="s">
        <v>23</v>
      </c>
      <c r="E39" s="19">
        <v>302902</v>
      </c>
      <c r="F39" s="48" t="s">
        <v>74</v>
      </c>
      <c r="G39" s="19">
        <v>57</v>
      </c>
      <c r="H39" s="19">
        <v>32</v>
      </c>
      <c r="I39" s="17">
        <f t="shared" si="0"/>
        <v>89</v>
      </c>
      <c r="J39" s="66" t="s">
        <v>234</v>
      </c>
      <c r="K39" s="48" t="s">
        <v>205</v>
      </c>
      <c r="L39" s="48" t="s">
        <v>206</v>
      </c>
      <c r="M39" s="64">
        <v>9707583027</v>
      </c>
      <c r="N39" s="65" t="s">
        <v>235</v>
      </c>
      <c r="O39" s="64">
        <v>7399275932</v>
      </c>
      <c r="P39" s="24">
        <v>43568</v>
      </c>
      <c r="Q39" s="18" t="s">
        <v>332</v>
      </c>
      <c r="R39" s="48">
        <v>19</v>
      </c>
      <c r="S39" s="48" t="s">
        <v>325</v>
      </c>
      <c r="T39" s="18"/>
    </row>
    <row r="40" spans="1:20">
      <c r="A40" s="4">
        <v>36</v>
      </c>
      <c r="B40" s="17" t="s">
        <v>62</v>
      </c>
      <c r="C40" s="48" t="s">
        <v>106</v>
      </c>
      <c r="D40" s="48" t="s">
        <v>23</v>
      </c>
      <c r="E40" s="19">
        <v>309006</v>
      </c>
      <c r="F40" s="48" t="s">
        <v>77</v>
      </c>
      <c r="G40" s="19">
        <v>50</v>
      </c>
      <c r="H40" s="19">
        <v>64</v>
      </c>
      <c r="I40" s="17">
        <f t="shared" si="0"/>
        <v>114</v>
      </c>
      <c r="J40" s="48">
        <v>9854588741</v>
      </c>
      <c r="K40" s="64" t="s">
        <v>230</v>
      </c>
      <c r="L40" s="64" t="s">
        <v>231</v>
      </c>
      <c r="M40" s="64">
        <v>9854311465</v>
      </c>
      <c r="N40" s="65" t="s">
        <v>236</v>
      </c>
      <c r="O40" s="64">
        <v>9613733960</v>
      </c>
      <c r="P40" s="24">
        <v>43568</v>
      </c>
      <c r="Q40" s="18" t="s">
        <v>332</v>
      </c>
      <c r="R40" s="48">
        <v>19</v>
      </c>
      <c r="S40" s="48" t="s">
        <v>325</v>
      </c>
      <c r="T40" s="18"/>
    </row>
    <row r="41" spans="1:20">
      <c r="A41" s="4">
        <v>37</v>
      </c>
      <c r="B41" s="17" t="s">
        <v>62</v>
      </c>
      <c r="C41" s="48" t="s">
        <v>107</v>
      </c>
      <c r="D41" s="48" t="s">
        <v>25</v>
      </c>
      <c r="E41" s="19">
        <v>351</v>
      </c>
      <c r="F41" s="48"/>
      <c r="G41" s="19">
        <v>26</v>
      </c>
      <c r="H41" s="19">
        <v>26</v>
      </c>
      <c r="I41" s="17">
        <f t="shared" si="0"/>
        <v>52</v>
      </c>
      <c r="J41" s="48">
        <v>9859764425</v>
      </c>
      <c r="K41" s="64" t="s">
        <v>230</v>
      </c>
      <c r="L41" s="64" t="s">
        <v>231</v>
      </c>
      <c r="M41" s="64">
        <v>9854311465</v>
      </c>
      <c r="N41" s="65" t="s">
        <v>237</v>
      </c>
      <c r="O41" s="64">
        <v>9401224118</v>
      </c>
      <c r="P41" s="24">
        <v>43568</v>
      </c>
      <c r="Q41" s="18" t="s">
        <v>332</v>
      </c>
      <c r="R41" s="48">
        <v>18</v>
      </c>
      <c r="S41" s="48" t="s">
        <v>325</v>
      </c>
      <c r="T41" s="18"/>
    </row>
    <row r="42" spans="1:20" ht="33">
      <c r="A42" s="4">
        <v>38</v>
      </c>
      <c r="B42" s="68"/>
      <c r="C42" s="68"/>
      <c r="D42" s="68"/>
      <c r="E42" s="69"/>
      <c r="F42" s="68"/>
      <c r="G42" s="69"/>
      <c r="H42" s="69"/>
      <c r="I42" s="68"/>
      <c r="J42" s="68"/>
      <c r="K42" s="68"/>
      <c r="L42" s="68"/>
      <c r="M42" s="68"/>
      <c r="N42" s="68"/>
      <c r="O42" s="68"/>
      <c r="P42" s="24">
        <v>43569</v>
      </c>
      <c r="Q42" s="18" t="s">
        <v>333</v>
      </c>
      <c r="R42" s="48"/>
      <c r="S42" s="48"/>
      <c r="T42" s="18" t="s">
        <v>334</v>
      </c>
    </row>
    <row r="43" spans="1:20" ht="33">
      <c r="A43" s="4">
        <v>39</v>
      </c>
      <c r="B43" s="68"/>
      <c r="C43" s="68"/>
      <c r="D43" s="68"/>
      <c r="E43" s="69"/>
      <c r="F43" s="68"/>
      <c r="G43" s="69"/>
      <c r="H43" s="69"/>
      <c r="I43" s="68"/>
      <c r="J43" s="68"/>
      <c r="K43" s="68"/>
      <c r="L43" s="68"/>
      <c r="M43" s="68"/>
      <c r="N43" s="68"/>
      <c r="O43" s="68"/>
      <c r="P43" s="24">
        <v>43570</v>
      </c>
      <c r="Q43" s="18" t="s">
        <v>327</v>
      </c>
      <c r="R43" s="48"/>
      <c r="S43" s="48"/>
      <c r="T43" s="18" t="s">
        <v>334</v>
      </c>
    </row>
    <row r="44" spans="1:20" ht="33">
      <c r="A44" s="4">
        <v>40</v>
      </c>
      <c r="B44" s="17"/>
      <c r="C44" s="48"/>
      <c r="D44" s="48"/>
      <c r="E44" s="19"/>
      <c r="F44" s="48"/>
      <c r="G44" s="19"/>
      <c r="H44" s="19"/>
      <c r="I44" s="17"/>
      <c r="J44" s="48"/>
      <c r="K44" s="64"/>
      <c r="L44" s="64"/>
      <c r="M44" s="64"/>
      <c r="N44" s="65"/>
      <c r="O44" s="64"/>
      <c r="P44" s="24">
        <v>43571</v>
      </c>
      <c r="Q44" s="18" t="s">
        <v>328</v>
      </c>
      <c r="R44" s="48"/>
      <c r="S44" s="48"/>
      <c r="T44" s="18" t="s">
        <v>334</v>
      </c>
    </row>
    <row r="45" spans="1:20" ht="33">
      <c r="A45" s="4">
        <v>41</v>
      </c>
      <c r="B45" s="17" t="s">
        <v>62</v>
      </c>
      <c r="C45" s="48" t="s">
        <v>110</v>
      </c>
      <c r="D45" s="48" t="s">
        <v>25</v>
      </c>
      <c r="E45" s="19">
        <v>149</v>
      </c>
      <c r="F45" s="48"/>
      <c r="G45" s="19">
        <v>33</v>
      </c>
      <c r="H45" s="19">
        <v>41</v>
      </c>
      <c r="I45" s="17">
        <f t="shared" ref="I45" si="2">+G45+H45</f>
        <v>74</v>
      </c>
      <c r="J45" s="48">
        <v>9854938333</v>
      </c>
      <c r="K45" s="48" t="s">
        <v>218</v>
      </c>
      <c r="L45" s="64" t="s">
        <v>219</v>
      </c>
      <c r="M45" s="64">
        <v>9854981576</v>
      </c>
      <c r="N45" s="65" t="s">
        <v>220</v>
      </c>
      <c r="O45" s="64">
        <v>9859619964</v>
      </c>
      <c r="P45" s="24">
        <v>43572</v>
      </c>
      <c r="Q45" s="18" t="s">
        <v>329</v>
      </c>
      <c r="R45" s="48">
        <v>21</v>
      </c>
      <c r="S45" s="48" t="s">
        <v>325</v>
      </c>
      <c r="T45" s="18"/>
    </row>
    <row r="46" spans="1:20" ht="33">
      <c r="A46" s="4">
        <v>42</v>
      </c>
      <c r="B46" s="17" t="s">
        <v>62</v>
      </c>
      <c r="C46" s="48" t="s">
        <v>111</v>
      </c>
      <c r="D46" s="48" t="s">
        <v>23</v>
      </c>
      <c r="E46" s="19">
        <v>307301</v>
      </c>
      <c r="F46" s="48" t="s">
        <v>74</v>
      </c>
      <c r="G46" s="19">
        <v>53</v>
      </c>
      <c r="H46" s="19">
        <v>49</v>
      </c>
      <c r="I46" s="17">
        <f t="shared" si="0"/>
        <v>102</v>
      </c>
      <c r="J46" s="48">
        <v>9707325460</v>
      </c>
      <c r="K46" s="48" t="s">
        <v>72</v>
      </c>
      <c r="L46" s="48" t="s">
        <v>180</v>
      </c>
      <c r="M46" s="64">
        <v>9854708611</v>
      </c>
      <c r="N46" s="48" t="s">
        <v>217</v>
      </c>
      <c r="O46" s="64">
        <v>9707258567</v>
      </c>
      <c r="P46" s="24">
        <v>43572</v>
      </c>
      <c r="Q46" s="18" t="s">
        <v>329</v>
      </c>
      <c r="R46" s="48">
        <v>24</v>
      </c>
      <c r="S46" s="48" t="s">
        <v>325</v>
      </c>
      <c r="T46" s="18"/>
    </row>
    <row r="47" spans="1:20" ht="33">
      <c r="A47" s="4">
        <v>43</v>
      </c>
      <c r="B47" s="17" t="s">
        <v>62</v>
      </c>
      <c r="C47" s="48" t="s">
        <v>112</v>
      </c>
      <c r="D47" s="48" t="s">
        <v>25</v>
      </c>
      <c r="E47" s="19">
        <v>354</v>
      </c>
      <c r="F47" s="48"/>
      <c r="G47" s="19">
        <v>58</v>
      </c>
      <c r="H47" s="19">
        <v>60</v>
      </c>
      <c r="I47" s="17">
        <f t="shared" si="0"/>
        <v>118</v>
      </c>
      <c r="J47" s="48">
        <v>9864972500</v>
      </c>
      <c r="K47" s="64" t="s">
        <v>230</v>
      </c>
      <c r="L47" s="64" t="s">
        <v>231</v>
      </c>
      <c r="M47" s="64">
        <v>9854311465</v>
      </c>
      <c r="N47" s="65" t="s">
        <v>237</v>
      </c>
      <c r="O47" s="64">
        <v>9401224118</v>
      </c>
      <c r="P47" s="24">
        <v>43572</v>
      </c>
      <c r="Q47" s="18" t="s">
        <v>329</v>
      </c>
      <c r="R47" s="48">
        <v>25</v>
      </c>
      <c r="S47" s="48" t="s">
        <v>325</v>
      </c>
      <c r="T47" s="18"/>
    </row>
    <row r="48" spans="1:20">
      <c r="A48" s="4">
        <v>44</v>
      </c>
      <c r="B48" s="17" t="s">
        <v>62</v>
      </c>
      <c r="C48" s="48" t="s">
        <v>113</v>
      </c>
      <c r="D48" s="48" t="s">
        <v>23</v>
      </c>
      <c r="E48" s="19">
        <v>306603</v>
      </c>
      <c r="F48" s="48" t="s">
        <v>74</v>
      </c>
      <c r="G48" s="19">
        <v>70</v>
      </c>
      <c r="H48" s="19">
        <v>77</v>
      </c>
      <c r="I48" s="17">
        <f t="shared" si="0"/>
        <v>147</v>
      </c>
      <c r="J48" s="17">
        <v>9401718519</v>
      </c>
      <c r="K48" s="48" t="s">
        <v>244</v>
      </c>
      <c r="L48" s="64" t="s">
        <v>245</v>
      </c>
      <c r="M48" s="64">
        <v>9435626664</v>
      </c>
      <c r="N48" s="64" t="s">
        <v>246</v>
      </c>
      <c r="O48" s="64">
        <v>9401546424</v>
      </c>
      <c r="P48" s="24">
        <v>43573</v>
      </c>
      <c r="Q48" s="18" t="s">
        <v>330</v>
      </c>
      <c r="R48" s="48">
        <v>25</v>
      </c>
      <c r="S48" s="48" t="s">
        <v>325</v>
      </c>
      <c r="T48" s="18"/>
    </row>
    <row r="49" spans="1:20" ht="33">
      <c r="A49" s="4">
        <v>45</v>
      </c>
      <c r="B49" s="68"/>
      <c r="C49" s="68"/>
      <c r="D49" s="68"/>
      <c r="E49" s="69"/>
      <c r="F49" s="68"/>
      <c r="G49" s="69"/>
      <c r="H49" s="69"/>
      <c r="I49" s="68"/>
      <c r="J49" s="68"/>
      <c r="K49" s="68"/>
      <c r="L49" s="68"/>
      <c r="M49" s="68"/>
      <c r="N49" s="68"/>
      <c r="O49" s="68"/>
      <c r="P49" s="24">
        <v>43574</v>
      </c>
      <c r="Q49" s="18" t="s">
        <v>331</v>
      </c>
      <c r="R49" s="48"/>
      <c r="S49" s="48"/>
      <c r="T49" s="18" t="s">
        <v>335</v>
      </c>
    </row>
    <row r="50" spans="1:20">
      <c r="A50" s="4">
        <v>46</v>
      </c>
      <c r="B50" s="17" t="s">
        <v>62</v>
      </c>
      <c r="C50" s="48" t="s">
        <v>115</v>
      </c>
      <c r="D50" s="48" t="s">
        <v>23</v>
      </c>
      <c r="E50" s="19">
        <v>309715</v>
      </c>
      <c r="F50" s="48" t="s">
        <v>77</v>
      </c>
      <c r="G50" s="19">
        <v>75</v>
      </c>
      <c r="H50" s="19">
        <v>57</v>
      </c>
      <c r="I50" s="17">
        <f t="shared" si="0"/>
        <v>132</v>
      </c>
      <c r="J50" s="67" t="s">
        <v>248</v>
      </c>
      <c r="K50" s="64" t="s">
        <v>205</v>
      </c>
      <c r="L50" s="64" t="s">
        <v>206</v>
      </c>
      <c r="M50" s="64">
        <v>9707583027</v>
      </c>
      <c r="N50" s="65" t="s">
        <v>214</v>
      </c>
      <c r="O50" s="64">
        <v>9707719663</v>
      </c>
      <c r="P50" s="24">
        <v>43575</v>
      </c>
      <c r="Q50" s="18" t="s">
        <v>332</v>
      </c>
      <c r="R50" s="48">
        <v>19</v>
      </c>
      <c r="S50" s="48" t="s">
        <v>325</v>
      </c>
      <c r="T50" s="18"/>
    </row>
    <row r="51" spans="1:20">
      <c r="A51" s="4">
        <v>47</v>
      </c>
      <c r="B51" s="17" t="s">
        <v>62</v>
      </c>
      <c r="C51" s="48" t="s">
        <v>116</v>
      </c>
      <c r="D51" s="48" t="s">
        <v>23</v>
      </c>
      <c r="E51" s="19">
        <v>39401</v>
      </c>
      <c r="F51" s="48" t="s">
        <v>74</v>
      </c>
      <c r="G51" s="48">
        <v>42</v>
      </c>
      <c r="H51" s="48">
        <v>51</v>
      </c>
      <c r="I51" s="17">
        <f t="shared" si="0"/>
        <v>93</v>
      </c>
      <c r="J51" s="17">
        <v>7896087192</v>
      </c>
      <c r="K51" s="17" t="s">
        <v>205</v>
      </c>
      <c r="L51" s="17" t="s">
        <v>206</v>
      </c>
      <c r="M51" s="64">
        <v>9707583027</v>
      </c>
      <c r="N51" s="17" t="s">
        <v>249</v>
      </c>
      <c r="O51" s="17">
        <v>7399390429</v>
      </c>
      <c r="P51" s="24">
        <v>43575</v>
      </c>
      <c r="Q51" s="18" t="s">
        <v>332</v>
      </c>
      <c r="R51" s="48">
        <v>19</v>
      </c>
      <c r="S51" s="48" t="s">
        <v>325</v>
      </c>
      <c r="T51" s="18"/>
    </row>
    <row r="52" spans="1:20">
      <c r="A52" s="4">
        <v>48</v>
      </c>
      <c r="B52" s="17" t="s">
        <v>62</v>
      </c>
      <c r="C52" s="48" t="s">
        <v>117</v>
      </c>
      <c r="D52" s="48" t="s">
        <v>25</v>
      </c>
      <c r="E52" s="19">
        <v>268</v>
      </c>
      <c r="F52" s="48"/>
      <c r="G52" s="48">
        <v>52</v>
      </c>
      <c r="H52" s="48">
        <v>63</v>
      </c>
      <c r="I52" s="17">
        <f t="shared" si="0"/>
        <v>115</v>
      </c>
      <c r="J52" s="17">
        <v>9678205642</v>
      </c>
      <c r="K52" s="17" t="s">
        <v>205</v>
      </c>
      <c r="L52" s="17" t="s">
        <v>206</v>
      </c>
      <c r="M52" s="64">
        <v>9707583027</v>
      </c>
      <c r="N52" s="17" t="s">
        <v>249</v>
      </c>
      <c r="O52" s="17" t="s">
        <v>250</v>
      </c>
      <c r="P52" s="24">
        <v>43575</v>
      </c>
      <c r="Q52" s="18" t="s">
        <v>332</v>
      </c>
      <c r="R52" s="48">
        <v>19</v>
      </c>
      <c r="S52" s="48" t="s">
        <v>325</v>
      </c>
      <c r="T52" s="18"/>
    </row>
    <row r="53" spans="1:20">
      <c r="A53" s="4">
        <v>49</v>
      </c>
      <c r="B53" s="68"/>
      <c r="C53" s="68"/>
      <c r="D53" s="68"/>
      <c r="E53" s="69"/>
      <c r="F53" s="68"/>
      <c r="G53" s="69"/>
      <c r="H53" s="69"/>
      <c r="I53" s="68"/>
      <c r="J53" s="68"/>
      <c r="K53" s="68"/>
      <c r="L53" s="68"/>
      <c r="M53" s="68"/>
      <c r="N53" s="68"/>
      <c r="O53" s="68"/>
      <c r="P53" s="24">
        <v>43576</v>
      </c>
      <c r="Q53" s="18" t="s">
        <v>333</v>
      </c>
      <c r="R53" s="48"/>
      <c r="S53" s="48"/>
      <c r="T53" s="18"/>
    </row>
    <row r="54" spans="1:20">
      <c r="A54" s="4">
        <v>50</v>
      </c>
      <c r="B54" s="17" t="s">
        <v>62</v>
      </c>
      <c r="C54" s="48" t="s">
        <v>119</v>
      </c>
      <c r="D54" s="48" t="s">
        <v>25</v>
      </c>
      <c r="E54" s="19">
        <v>345</v>
      </c>
      <c r="F54" s="48"/>
      <c r="G54" s="48">
        <v>49</v>
      </c>
      <c r="H54" s="48">
        <v>57</v>
      </c>
      <c r="I54" s="17">
        <f t="shared" si="0"/>
        <v>106</v>
      </c>
      <c r="J54" s="17">
        <v>9613724816</v>
      </c>
      <c r="K54" s="17" t="s">
        <v>194</v>
      </c>
      <c r="L54" s="17" t="s">
        <v>252</v>
      </c>
      <c r="M54" s="17">
        <v>9435506656</v>
      </c>
      <c r="N54" s="17" t="s">
        <v>196</v>
      </c>
      <c r="O54" s="17">
        <v>9854963104</v>
      </c>
      <c r="P54" s="24">
        <v>43577</v>
      </c>
      <c r="Q54" s="18" t="s">
        <v>327</v>
      </c>
      <c r="R54" s="48">
        <v>21</v>
      </c>
      <c r="S54" s="48" t="s">
        <v>325</v>
      </c>
      <c r="T54" s="18"/>
    </row>
    <row r="55" spans="1:20">
      <c r="A55" s="4">
        <v>51</v>
      </c>
      <c r="B55" s="17" t="s">
        <v>62</v>
      </c>
      <c r="C55" s="48" t="s">
        <v>120</v>
      </c>
      <c r="D55" s="48" t="s">
        <v>25</v>
      </c>
      <c r="E55" s="19">
        <v>344</v>
      </c>
      <c r="F55" s="48"/>
      <c r="G55" s="48">
        <v>59</v>
      </c>
      <c r="H55" s="48">
        <v>48</v>
      </c>
      <c r="I55" s="17">
        <f t="shared" si="0"/>
        <v>107</v>
      </c>
      <c r="J55" s="17">
        <v>9859113064</v>
      </c>
      <c r="K55" s="17" t="s">
        <v>194</v>
      </c>
      <c r="L55" s="17" t="s">
        <v>252</v>
      </c>
      <c r="M55" s="17">
        <v>9435506656</v>
      </c>
      <c r="N55" s="17" t="s">
        <v>196</v>
      </c>
      <c r="O55" s="17" t="s">
        <v>250</v>
      </c>
      <c r="P55" s="24">
        <v>43577</v>
      </c>
      <c r="Q55" s="18" t="s">
        <v>327</v>
      </c>
      <c r="R55" s="48">
        <v>21</v>
      </c>
      <c r="S55" s="48" t="s">
        <v>325</v>
      </c>
      <c r="T55" s="18"/>
    </row>
    <row r="56" spans="1:20">
      <c r="A56" s="4">
        <v>52</v>
      </c>
      <c r="B56" s="17" t="s">
        <v>62</v>
      </c>
      <c r="C56" s="48" t="s">
        <v>121</v>
      </c>
      <c r="D56" s="48" t="s">
        <v>23</v>
      </c>
      <c r="E56" s="19">
        <v>306602</v>
      </c>
      <c r="F56" s="18" t="s">
        <v>74</v>
      </c>
      <c r="G56" s="19">
        <v>57</v>
      </c>
      <c r="H56" s="19">
        <v>63</v>
      </c>
      <c r="I56" s="17">
        <f t="shared" si="0"/>
        <v>120</v>
      </c>
      <c r="J56" s="48">
        <v>9854990155</v>
      </c>
      <c r="K56" s="48" t="s">
        <v>253</v>
      </c>
      <c r="L56" s="64" t="s">
        <v>245</v>
      </c>
      <c r="M56" s="64">
        <v>9435626664</v>
      </c>
      <c r="N56" s="65" t="s">
        <v>254</v>
      </c>
      <c r="O56" s="64">
        <v>9401439791</v>
      </c>
      <c r="P56" s="24">
        <v>43577</v>
      </c>
      <c r="Q56" s="18" t="s">
        <v>327</v>
      </c>
      <c r="R56" s="48">
        <v>20</v>
      </c>
      <c r="S56" s="48" t="s">
        <v>325</v>
      </c>
      <c r="T56" s="18"/>
    </row>
    <row r="57" spans="1:20">
      <c r="A57" s="4">
        <v>53</v>
      </c>
      <c r="B57" s="17" t="s">
        <v>62</v>
      </c>
      <c r="C57" s="48" t="s">
        <v>122</v>
      </c>
      <c r="D57" s="48" t="s">
        <v>25</v>
      </c>
      <c r="E57" s="19">
        <v>139</v>
      </c>
      <c r="F57" s="18"/>
      <c r="G57" s="19">
        <v>91</v>
      </c>
      <c r="H57" s="19">
        <v>84</v>
      </c>
      <c r="I57" s="17">
        <f t="shared" si="0"/>
        <v>175</v>
      </c>
      <c r="J57" s="48">
        <v>9435616177</v>
      </c>
      <c r="K57" s="64" t="s">
        <v>255</v>
      </c>
      <c r="L57" s="64" t="s">
        <v>256</v>
      </c>
      <c r="M57" s="64">
        <v>9435296080</v>
      </c>
      <c r="N57" s="65" t="s">
        <v>257</v>
      </c>
      <c r="O57" s="64">
        <v>9435464600</v>
      </c>
      <c r="P57" s="24">
        <v>43578</v>
      </c>
      <c r="Q57" s="18" t="s">
        <v>328</v>
      </c>
      <c r="R57" s="48">
        <v>20</v>
      </c>
      <c r="S57" s="48" t="s">
        <v>325</v>
      </c>
      <c r="T57" s="18"/>
    </row>
    <row r="58" spans="1:20">
      <c r="A58" s="4">
        <v>54</v>
      </c>
      <c r="B58" s="17" t="s">
        <v>62</v>
      </c>
      <c r="C58" s="48" t="s">
        <v>114</v>
      </c>
      <c r="D58" s="48" t="s">
        <v>25</v>
      </c>
      <c r="E58" s="19">
        <v>160</v>
      </c>
      <c r="F58" s="48"/>
      <c r="G58" s="19">
        <v>40</v>
      </c>
      <c r="H58" s="19">
        <v>40</v>
      </c>
      <c r="I58" s="17">
        <f>+G58+H58</f>
        <v>80</v>
      </c>
      <c r="J58" s="48">
        <v>9864675028</v>
      </c>
      <c r="K58" s="48" t="s">
        <v>72</v>
      </c>
      <c r="L58" s="64" t="s">
        <v>180</v>
      </c>
      <c r="M58" s="64">
        <v>9854708611</v>
      </c>
      <c r="N58" s="65" t="s">
        <v>247</v>
      </c>
      <c r="O58" s="64">
        <v>9613626087</v>
      </c>
      <c r="P58" s="24">
        <v>43578</v>
      </c>
      <c r="Q58" s="18" t="s">
        <v>328</v>
      </c>
      <c r="R58" s="48">
        <v>17</v>
      </c>
      <c r="S58" s="48" t="s">
        <v>325</v>
      </c>
      <c r="T58" s="18"/>
    </row>
    <row r="59" spans="1:20" ht="33">
      <c r="A59" s="4">
        <v>55</v>
      </c>
      <c r="B59" s="17" t="s">
        <v>62</v>
      </c>
      <c r="C59" s="48" t="s">
        <v>123</v>
      </c>
      <c r="D59" s="48" t="s">
        <v>23</v>
      </c>
      <c r="E59" s="19">
        <v>301307</v>
      </c>
      <c r="F59" s="48" t="s">
        <v>74</v>
      </c>
      <c r="G59" s="48">
        <v>59</v>
      </c>
      <c r="H59" s="48">
        <v>53</v>
      </c>
      <c r="I59" s="17">
        <f t="shared" si="0"/>
        <v>112</v>
      </c>
      <c r="J59" s="17">
        <v>8761908248</v>
      </c>
      <c r="K59" s="17" t="s">
        <v>258</v>
      </c>
      <c r="L59" s="48" t="s">
        <v>259</v>
      </c>
      <c r="M59" s="48">
        <v>9859149730</v>
      </c>
      <c r="N59" s="17" t="s">
        <v>260</v>
      </c>
      <c r="O59" s="17" t="s">
        <v>250</v>
      </c>
      <c r="P59" s="24">
        <v>43579</v>
      </c>
      <c r="Q59" s="18" t="s">
        <v>329</v>
      </c>
      <c r="R59" s="48">
        <v>14</v>
      </c>
      <c r="S59" s="48" t="s">
        <v>325</v>
      </c>
      <c r="T59" s="18"/>
    </row>
    <row r="60" spans="1:20" ht="33">
      <c r="A60" s="4">
        <v>56</v>
      </c>
      <c r="B60" s="17" t="s">
        <v>62</v>
      </c>
      <c r="C60" s="48" t="s">
        <v>124</v>
      </c>
      <c r="D60" s="48" t="s">
        <v>23</v>
      </c>
      <c r="E60" s="19">
        <v>302402</v>
      </c>
      <c r="F60" s="48" t="s">
        <v>77</v>
      </c>
      <c r="G60" s="48">
        <v>61</v>
      </c>
      <c r="H60" s="48">
        <v>48</v>
      </c>
      <c r="I60" s="17">
        <f t="shared" si="0"/>
        <v>109</v>
      </c>
      <c r="J60" s="17">
        <v>9707360826</v>
      </c>
      <c r="K60" s="17" t="s">
        <v>258</v>
      </c>
      <c r="L60" s="48" t="s">
        <v>259</v>
      </c>
      <c r="M60" s="48">
        <v>9859149730</v>
      </c>
      <c r="N60" s="17" t="s">
        <v>260</v>
      </c>
      <c r="O60" s="17">
        <v>8011340546</v>
      </c>
      <c r="P60" s="24">
        <v>43579</v>
      </c>
      <c r="Q60" s="18" t="s">
        <v>329</v>
      </c>
      <c r="R60" s="48">
        <v>14</v>
      </c>
      <c r="S60" s="48" t="s">
        <v>325</v>
      </c>
      <c r="T60" s="18"/>
    </row>
    <row r="61" spans="1:20">
      <c r="A61" s="4">
        <v>57</v>
      </c>
      <c r="B61" s="17" t="s">
        <v>62</v>
      </c>
      <c r="C61" s="48" t="s">
        <v>125</v>
      </c>
      <c r="D61" s="48" t="s">
        <v>23</v>
      </c>
      <c r="E61" s="19">
        <v>36505</v>
      </c>
      <c r="F61" s="48" t="s">
        <v>74</v>
      </c>
      <c r="G61" s="48">
        <v>59</v>
      </c>
      <c r="H61" s="48">
        <v>74</v>
      </c>
      <c r="I61" s="17">
        <f t="shared" si="0"/>
        <v>133</v>
      </c>
      <c r="J61" s="17">
        <v>9859901556</v>
      </c>
      <c r="K61" s="17" t="s">
        <v>261</v>
      </c>
      <c r="L61" s="48" t="s">
        <v>262</v>
      </c>
      <c r="M61" s="48">
        <v>9864776047</v>
      </c>
      <c r="N61" s="17" t="s">
        <v>263</v>
      </c>
      <c r="O61" s="17">
        <v>9577453935</v>
      </c>
      <c r="P61" s="24">
        <v>43580</v>
      </c>
      <c r="Q61" s="18" t="s">
        <v>330</v>
      </c>
      <c r="R61" s="48">
        <v>15</v>
      </c>
      <c r="S61" s="48" t="s">
        <v>325</v>
      </c>
      <c r="T61" s="18"/>
    </row>
    <row r="62" spans="1:20">
      <c r="A62" s="4">
        <v>58</v>
      </c>
      <c r="B62" s="17" t="s">
        <v>62</v>
      </c>
      <c r="C62" s="19" t="s">
        <v>126</v>
      </c>
      <c r="D62" s="48" t="s">
        <v>25</v>
      </c>
      <c r="E62" s="63">
        <v>249</v>
      </c>
      <c r="F62" s="48"/>
      <c r="G62" s="48">
        <v>62</v>
      </c>
      <c r="H62" s="48">
        <v>50</v>
      </c>
      <c r="I62" s="17">
        <f t="shared" si="0"/>
        <v>112</v>
      </c>
      <c r="J62" s="17">
        <v>9435276715</v>
      </c>
      <c r="K62" s="17" t="s">
        <v>261</v>
      </c>
      <c r="L62" s="48" t="s">
        <v>262</v>
      </c>
      <c r="M62" s="48">
        <v>9864776047</v>
      </c>
      <c r="N62" s="17" t="s">
        <v>263</v>
      </c>
      <c r="O62" s="17" t="s">
        <v>250</v>
      </c>
      <c r="P62" s="24">
        <v>43581</v>
      </c>
      <c r="Q62" s="18" t="s">
        <v>331</v>
      </c>
      <c r="R62" s="48">
        <v>15</v>
      </c>
      <c r="S62" s="48" t="s">
        <v>325</v>
      </c>
      <c r="T62" s="18"/>
    </row>
    <row r="63" spans="1:20">
      <c r="A63" s="4">
        <v>59</v>
      </c>
      <c r="B63" s="17" t="s">
        <v>62</v>
      </c>
      <c r="C63" s="48" t="s">
        <v>127</v>
      </c>
      <c r="D63" s="48" t="s">
        <v>25</v>
      </c>
      <c r="E63" s="19">
        <v>248</v>
      </c>
      <c r="F63" s="48"/>
      <c r="G63" s="48">
        <v>75</v>
      </c>
      <c r="H63" s="48">
        <v>63</v>
      </c>
      <c r="I63" s="17">
        <f t="shared" si="0"/>
        <v>138</v>
      </c>
      <c r="J63" s="17">
        <v>9435883622</v>
      </c>
      <c r="K63" s="17" t="s">
        <v>264</v>
      </c>
      <c r="L63" s="48" t="s">
        <v>262</v>
      </c>
      <c r="M63" s="48">
        <v>9864776047</v>
      </c>
      <c r="N63" s="17" t="s">
        <v>246</v>
      </c>
      <c r="O63" s="17">
        <v>9401546424</v>
      </c>
      <c r="P63" s="24">
        <v>43582</v>
      </c>
      <c r="Q63" s="18" t="s">
        <v>332</v>
      </c>
      <c r="R63" s="48">
        <v>15</v>
      </c>
      <c r="S63" s="48" t="s">
        <v>325</v>
      </c>
      <c r="T63" s="18"/>
    </row>
    <row r="64" spans="1:20">
      <c r="A64" s="4">
        <v>60</v>
      </c>
      <c r="B64" s="17" t="s">
        <v>62</v>
      </c>
      <c r="C64" s="48" t="s">
        <v>128</v>
      </c>
      <c r="D64" s="48" t="s">
        <v>23</v>
      </c>
      <c r="E64" s="19"/>
      <c r="F64" s="48" t="s">
        <v>74</v>
      </c>
      <c r="G64" s="48">
        <v>63</v>
      </c>
      <c r="H64" s="48">
        <v>51</v>
      </c>
      <c r="I64" s="17">
        <f t="shared" si="0"/>
        <v>114</v>
      </c>
      <c r="J64" s="17">
        <v>9435354160</v>
      </c>
      <c r="K64" s="17" t="s">
        <v>264</v>
      </c>
      <c r="L64" s="48" t="s">
        <v>262</v>
      </c>
      <c r="M64" s="48">
        <v>9864776047</v>
      </c>
      <c r="N64" s="17" t="s">
        <v>246</v>
      </c>
      <c r="O64" s="17" t="s">
        <v>250</v>
      </c>
      <c r="P64" s="24">
        <v>43582</v>
      </c>
      <c r="Q64" s="18" t="s">
        <v>332</v>
      </c>
      <c r="R64" s="48">
        <v>21</v>
      </c>
      <c r="S64" s="48" t="s">
        <v>325</v>
      </c>
      <c r="T64" s="18"/>
    </row>
    <row r="65" spans="1:20">
      <c r="A65" s="4">
        <v>61</v>
      </c>
      <c r="B65" s="68"/>
      <c r="C65" s="68"/>
      <c r="D65" s="68"/>
      <c r="E65" s="69"/>
      <c r="F65" s="68"/>
      <c r="G65" s="69"/>
      <c r="H65" s="69"/>
      <c r="I65" s="68"/>
      <c r="J65" s="68"/>
      <c r="K65" s="68"/>
      <c r="L65" s="68"/>
      <c r="M65" s="68"/>
      <c r="N65" s="68"/>
      <c r="O65" s="68"/>
      <c r="P65" s="24">
        <v>43583</v>
      </c>
      <c r="Q65" s="18" t="s">
        <v>333</v>
      </c>
      <c r="R65" s="48"/>
      <c r="S65" s="48"/>
      <c r="T65" s="18"/>
    </row>
    <row r="66" spans="1:20">
      <c r="A66" s="4">
        <v>62</v>
      </c>
      <c r="B66" s="17" t="s">
        <v>62</v>
      </c>
      <c r="C66" s="48" t="s">
        <v>130</v>
      </c>
      <c r="D66" s="48" t="s">
        <v>23</v>
      </c>
      <c r="E66" s="19">
        <v>302101</v>
      </c>
      <c r="F66" s="48" t="s">
        <v>74</v>
      </c>
      <c r="G66" s="19">
        <v>47</v>
      </c>
      <c r="H66" s="19">
        <v>41</v>
      </c>
      <c r="I66" s="17">
        <f t="shared" si="0"/>
        <v>88</v>
      </c>
      <c r="J66" s="17">
        <v>9085924582</v>
      </c>
      <c r="K66" s="48" t="s">
        <v>265</v>
      </c>
      <c r="L66" s="64" t="s">
        <v>266</v>
      </c>
      <c r="M66" s="64">
        <v>8011232431</v>
      </c>
      <c r="N66" s="65" t="s">
        <v>267</v>
      </c>
      <c r="O66" s="64">
        <v>9706436046</v>
      </c>
      <c r="P66" s="24">
        <v>43584</v>
      </c>
      <c r="Q66" s="18" t="s">
        <v>327</v>
      </c>
      <c r="R66" s="48">
        <v>10</v>
      </c>
      <c r="S66" s="48" t="s">
        <v>325</v>
      </c>
      <c r="T66" s="18"/>
    </row>
    <row r="67" spans="1:20">
      <c r="A67" s="4">
        <v>63</v>
      </c>
      <c r="B67" s="17" t="s">
        <v>62</v>
      </c>
      <c r="C67" s="48" t="s">
        <v>131</v>
      </c>
      <c r="D67" s="48" t="s">
        <v>23</v>
      </c>
      <c r="E67" s="19">
        <v>310502</v>
      </c>
      <c r="F67" s="48" t="s">
        <v>77</v>
      </c>
      <c r="G67" s="19">
        <v>29</v>
      </c>
      <c r="H67" s="19">
        <v>46</v>
      </c>
      <c r="I67" s="17">
        <f t="shared" si="0"/>
        <v>75</v>
      </c>
      <c r="J67" s="48">
        <v>9954131161</v>
      </c>
      <c r="K67" s="64" t="s">
        <v>268</v>
      </c>
      <c r="L67" s="64" t="s">
        <v>269</v>
      </c>
      <c r="M67" s="64">
        <v>9613319031</v>
      </c>
      <c r="N67" s="65" t="s">
        <v>270</v>
      </c>
      <c r="O67" s="64">
        <v>7399685401</v>
      </c>
      <c r="P67" s="24">
        <v>43585</v>
      </c>
      <c r="Q67" s="18" t="s">
        <v>328</v>
      </c>
      <c r="R67" s="48">
        <v>11</v>
      </c>
      <c r="S67" s="48" t="s">
        <v>325</v>
      </c>
      <c r="T67" s="18"/>
    </row>
    <row r="68" spans="1:20">
      <c r="A68" s="4">
        <v>64</v>
      </c>
      <c r="B68" s="17" t="s">
        <v>62</v>
      </c>
      <c r="C68" s="48" t="s">
        <v>118</v>
      </c>
      <c r="D68" s="48" t="s">
        <v>23</v>
      </c>
      <c r="E68" s="19">
        <v>39404</v>
      </c>
      <c r="F68" s="48" t="s">
        <v>74</v>
      </c>
      <c r="G68" s="48">
        <v>26</v>
      </c>
      <c r="H68" s="48">
        <v>35</v>
      </c>
      <c r="I68" s="17">
        <f>+G68+H68</f>
        <v>61</v>
      </c>
      <c r="J68" s="17">
        <v>8415966521</v>
      </c>
      <c r="K68" s="17" t="s">
        <v>82</v>
      </c>
      <c r="L68" s="17" t="s">
        <v>199</v>
      </c>
      <c r="M68" s="64">
        <v>9706848717</v>
      </c>
      <c r="N68" s="17" t="s">
        <v>251</v>
      </c>
      <c r="O68" s="17">
        <v>8876799693</v>
      </c>
      <c r="P68" s="24">
        <v>43585</v>
      </c>
      <c r="Q68" s="18" t="s">
        <v>328</v>
      </c>
      <c r="R68" s="48">
        <v>21</v>
      </c>
      <c r="S68" s="48" t="s">
        <v>325</v>
      </c>
      <c r="T68" s="18"/>
    </row>
    <row r="69" spans="1:20">
      <c r="A69" s="4">
        <v>65</v>
      </c>
      <c r="B69" s="17" t="s">
        <v>62</v>
      </c>
      <c r="C69" s="48" t="s">
        <v>129</v>
      </c>
      <c r="D69" s="48" t="s">
        <v>25</v>
      </c>
      <c r="E69" s="19"/>
      <c r="F69" s="48"/>
      <c r="G69" s="19">
        <v>63</v>
      </c>
      <c r="H69" s="19">
        <v>30</v>
      </c>
      <c r="I69" s="17">
        <f>+G69+H69</f>
        <v>93</v>
      </c>
      <c r="J69" s="48">
        <v>9954872995</v>
      </c>
      <c r="K69" s="48" t="s">
        <v>194</v>
      </c>
      <c r="L69" s="64" t="s">
        <v>195</v>
      </c>
      <c r="M69" s="64">
        <v>9854468398</v>
      </c>
      <c r="N69" s="65" t="s">
        <v>196</v>
      </c>
      <c r="O69" s="64">
        <v>9854963104</v>
      </c>
      <c r="P69" s="24">
        <v>43585</v>
      </c>
      <c r="Q69" s="18" t="s">
        <v>328</v>
      </c>
      <c r="R69" s="48">
        <v>21</v>
      </c>
      <c r="S69" s="48" t="s">
        <v>325</v>
      </c>
      <c r="T69" s="18"/>
    </row>
    <row r="70" spans="1:20">
      <c r="A70" s="4">
        <v>66</v>
      </c>
      <c r="B70" s="68"/>
      <c r="C70" s="68"/>
      <c r="D70" s="68"/>
      <c r="E70" s="69"/>
      <c r="F70" s="68"/>
      <c r="G70" s="69"/>
      <c r="H70" s="69"/>
      <c r="I70" s="68"/>
      <c r="J70" s="68"/>
      <c r="K70" s="68"/>
      <c r="L70" s="68"/>
      <c r="M70" s="68"/>
      <c r="N70" s="68"/>
      <c r="O70" s="68"/>
      <c r="P70" s="68"/>
      <c r="Q70" s="68"/>
      <c r="R70" s="68"/>
      <c r="S70" s="68"/>
      <c r="T70" s="68"/>
    </row>
    <row r="71" spans="1:20">
      <c r="A71" s="4">
        <v>67</v>
      </c>
      <c r="B71" s="68"/>
      <c r="C71" s="68"/>
      <c r="D71" s="68"/>
      <c r="E71" s="69"/>
      <c r="F71" s="68"/>
      <c r="G71" s="69"/>
      <c r="H71" s="69"/>
      <c r="I71" s="68"/>
      <c r="J71" s="68"/>
      <c r="K71" s="68"/>
      <c r="L71" s="68"/>
      <c r="M71" s="68"/>
      <c r="N71" s="68"/>
      <c r="O71" s="68"/>
      <c r="P71" s="68"/>
      <c r="Q71" s="68"/>
      <c r="R71" s="68"/>
      <c r="S71" s="68"/>
      <c r="T71" s="68"/>
    </row>
    <row r="72" spans="1:20">
      <c r="A72" s="4">
        <v>68</v>
      </c>
      <c r="B72" s="17"/>
      <c r="C72" s="18"/>
      <c r="D72" s="18"/>
      <c r="E72" s="19"/>
      <c r="F72" s="18"/>
      <c r="G72" s="19"/>
      <c r="H72" s="19"/>
      <c r="I72" s="17">
        <f>+G72+H72</f>
        <v>0</v>
      </c>
      <c r="J72" s="18"/>
      <c r="K72" s="18"/>
      <c r="L72" s="18"/>
      <c r="M72" s="18"/>
      <c r="N72" s="18"/>
      <c r="O72" s="18"/>
      <c r="P72" s="24"/>
      <c r="Q72" s="18"/>
      <c r="R72" s="48"/>
      <c r="S72" s="48"/>
      <c r="T72" s="18"/>
    </row>
    <row r="73" spans="1:20">
      <c r="A73" s="4">
        <v>69</v>
      </c>
      <c r="B73" s="17" t="s">
        <v>63</v>
      </c>
      <c r="C73" s="48" t="s">
        <v>132</v>
      </c>
      <c r="D73" s="48" t="s">
        <v>25</v>
      </c>
      <c r="E73" s="19">
        <v>298</v>
      </c>
      <c r="F73" s="48"/>
      <c r="G73" s="19">
        <v>72</v>
      </c>
      <c r="H73" s="19">
        <v>59</v>
      </c>
      <c r="I73" s="17">
        <f>+G73+H73</f>
        <v>131</v>
      </c>
      <c r="J73" s="48">
        <v>8399809339</v>
      </c>
      <c r="K73" s="48" t="s">
        <v>258</v>
      </c>
      <c r="L73" s="64" t="s">
        <v>271</v>
      </c>
      <c r="M73" s="64">
        <v>9859149730</v>
      </c>
      <c r="N73" s="65" t="s">
        <v>260</v>
      </c>
      <c r="O73" s="64">
        <v>8011340546</v>
      </c>
      <c r="P73" s="24">
        <v>43556</v>
      </c>
      <c r="Q73" s="18" t="s">
        <v>327</v>
      </c>
      <c r="R73" s="48">
        <v>11</v>
      </c>
      <c r="S73" s="48" t="s">
        <v>325</v>
      </c>
      <c r="T73" s="18"/>
    </row>
    <row r="74" spans="1:20">
      <c r="A74" s="4">
        <v>70</v>
      </c>
      <c r="B74" s="17" t="s">
        <v>63</v>
      </c>
      <c r="C74" s="48" t="s">
        <v>133</v>
      </c>
      <c r="D74" s="48" t="s">
        <v>23</v>
      </c>
      <c r="E74" s="19">
        <v>307203</v>
      </c>
      <c r="F74" s="48" t="s">
        <v>77</v>
      </c>
      <c r="G74" s="19">
        <v>119</v>
      </c>
      <c r="H74" s="19">
        <v>136</v>
      </c>
      <c r="I74" s="17">
        <f t="shared" ref="I74:I106" si="3">+G74+H74</f>
        <v>255</v>
      </c>
      <c r="J74" s="48">
        <v>9954147337</v>
      </c>
      <c r="K74" s="48" t="s">
        <v>258</v>
      </c>
      <c r="L74" s="64" t="s">
        <v>271</v>
      </c>
      <c r="M74" s="64">
        <v>9859149730</v>
      </c>
      <c r="N74" s="65" t="s">
        <v>272</v>
      </c>
      <c r="O74" s="64">
        <v>9859366189</v>
      </c>
      <c r="P74" s="24">
        <v>43556</v>
      </c>
      <c r="Q74" s="18" t="s">
        <v>327</v>
      </c>
      <c r="R74" s="48">
        <v>17</v>
      </c>
      <c r="S74" s="48" t="s">
        <v>325</v>
      </c>
      <c r="T74" s="18"/>
    </row>
    <row r="75" spans="1:20" ht="33">
      <c r="A75" s="4">
        <v>71</v>
      </c>
      <c r="B75" s="17" t="s">
        <v>63</v>
      </c>
      <c r="C75" s="48" t="s">
        <v>134</v>
      </c>
      <c r="D75" s="48" t="s">
        <v>23</v>
      </c>
      <c r="E75" s="19">
        <v>307001</v>
      </c>
      <c r="F75" s="48" t="s">
        <v>74</v>
      </c>
      <c r="G75" s="19">
        <v>114</v>
      </c>
      <c r="H75" s="19">
        <v>66</v>
      </c>
      <c r="I75" s="17">
        <f t="shared" si="3"/>
        <v>180</v>
      </c>
      <c r="J75" s="48">
        <v>9954146275</v>
      </c>
      <c r="K75" s="48" t="s">
        <v>258</v>
      </c>
      <c r="L75" s="64" t="s">
        <v>271</v>
      </c>
      <c r="M75" s="64">
        <v>9859149730</v>
      </c>
      <c r="N75" s="65" t="s">
        <v>260</v>
      </c>
      <c r="O75" s="64">
        <v>8011340546</v>
      </c>
      <c r="P75" s="24">
        <v>43556</v>
      </c>
      <c r="Q75" s="18" t="s">
        <v>327</v>
      </c>
      <c r="R75" s="48">
        <v>17</v>
      </c>
      <c r="S75" s="48" t="s">
        <v>325</v>
      </c>
      <c r="T75" s="18"/>
    </row>
    <row r="76" spans="1:20">
      <c r="A76" s="4">
        <v>72</v>
      </c>
      <c r="B76" s="17" t="s">
        <v>63</v>
      </c>
      <c r="C76" s="48" t="s">
        <v>135</v>
      </c>
      <c r="D76" s="48" t="s">
        <v>25</v>
      </c>
      <c r="E76" s="19">
        <v>67</v>
      </c>
      <c r="F76" s="48"/>
      <c r="G76" s="19">
        <v>31</v>
      </c>
      <c r="H76" s="19">
        <v>20</v>
      </c>
      <c r="I76" s="17">
        <f t="shared" si="3"/>
        <v>51</v>
      </c>
      <c r="J76" s="17">
        <v>9859052080</v>
      </c>
      <c r="K76" s="48" t="s">
        <v>191</v>
      </c>
      <c r="L76" s="64" t="s">
        <v>273</v>
      </c>
      <c r="M76" s="64">
        <v>9864769030</v>
      </c>
      <c r="N76" s="65" t="s">
        <v>274</v>
      </c>
      <c r="O76" s="64">
        <v>9577989687</v>
      </c>
      <c r="P76" s="24">
        <v>43557</v>
      </c>
      <c r="Q76" s="18" t="s">
        <v>328</v>
      </c>
      <c r="R76" s="48">
        <v>18</v>
      </c>
      <c r="S76" s="48" t="s">
        <v>325</v>
      </c>
      <c r="T76" s="18"/>
    </row>
    <row r="77" spans="1:20">
      <c r="A77" s="4">
        <v>73</v>
      </c>
      <c r="B77" s="17" t="s">
        <v>63</v>
      </c>
      <c r="C77" s="48" t="s">
        <v>136</v>
      </c>
      <c r="D77" s="48" t="s">
        <v>23</v>
      </c>
      <c r="E77" s="19">
        <v>300312</v>
      </c>
      <c r="F77" s="48" t="s">
        <v>74</v>
      </c>
      <c r="G77" s="19">
        <v>44</v>
      </c>
      <c r="H77" s="19">
        <v>42</v>
      </c>
      <c r="I77" s="17">
        <f t="shared" si="3"/>
        <v>86</v>
      </c>
      <c r="J77" s="48">
        <v>9577344706</v>
      </c>
      <c r="K77" s="48" t="s">
        <v>191</v>
      </c>
      <c r="L77" s="64" t="s">
        <v>273</v>
      </c>
      <c r="M77" s="64">
        <v>9864769030</v>
      </c>
      <c r="N77" s="65" t="s">
        <v>274</v>
      </c>
      <c r="O77" s="64">
        <v>9577989687</v>
      </c>
      <c r="P77" s="24">
        <v>43557</v>
      </c>
      <c r="Q77" s="18" t="s">
        <v>328</v>
      </c>
      <c r="R77" s="48">
        <v>20</v>
      </c>
      <c r="S77" s="48" t="s">
        <v>325</v>
      </c>
      <c r="T77" s="18"/>
    </row>
    <row r="78" spans="1:20">
      <c r="A78" s="4">
        <v>74</v>
      </c>
      <c r="B78" s="17" t="s">
        <v>63</v>
      </c>
      <c r="C78" s="48" t="s">
        <v>137</v>
      </c>
      <c r="D78" s="48" t="s">
        <v>25</v>
      </c>
      <c r="E78" s="19">
        <v>344</v>
      </c>
      <c r="F78" s="48"/>
      <c r="G78" s="19">
        <v>33</v>
      </c>
      <c r="H78" s="19">
        <v>32</v>
      </c>
      <c r="I78" s="17">
        <f t="shared" si="3"/>
        <v>65</v>
      </c>
      <c r="J78" s="48">
        <v>9859113064</v>
      </c>
      <c r="K78" s="48" t="s">
        <v>194</v>
      </c>
      <c r="L78" s="64" t="s">
        <v>195</v>
      </c>
      <c r="M78" s="64">
        <v>9854468398</v>
      </c>
      <c r="N78" s="65" t="s">
        <v>275</v>
      </c>
      <c r="O78" s="64">
        <v>9859081108</v>
      </c>
      <c r="P78" s="24">
        <v>43557</v>
      </c>
      <c r="Q78" s="18" t="s">
        <v>328</v>
      </c>
      <c r="R78" s="48">
        <v>20</v>
      </c>
      <c r="S78" s="48" t="s">
        <v>325</v>
      </c>
      <c r="T78" s="18"/>
    </row>
    <row r="79" spans="1:20" ht="33">
      <c r="A79" s="4">
        <v>75</v>
      </c>
      <c r="B79" s="17" t="s">
        <v>63</v>
      </c>
      <c r="C79" s="48" t="s">
        <v>138</v>
      </c>
      <c r="D79" s="48" t="s">
        <v>25</v>
      </c>
      <c r="E79" s="19">
        <v>95</v>
      </c>
      <c r="F79" s="48"/>
      <c r="G79" s="19">
        <v>66</v>
      </c>
      <c r="H79" s="19">
        <v>56</v>
      </c>
      <c r="I79" s="17">
        <f t="shared" si="3"/>
        <v>122</v>
      </c>
      <c r="J79" s="48">
        <v>9531046799</v>
      </c>
      <c r="K79" s="48" t="s">
        <v>276</v>
      </c>
      <c r="L79" s="64" t="s">
        <v>224</v>
      </c>
      <c r="M79" s="64">
        <v>9854253113</v>
      </c>
      <c r="N79" s="65" t="s">
        <v>277</v>
      </c>
      <c r="O79" s="64">
        <v>9613321725</v>
      </c>
      <c r="P79" s="24">
        <v>43558</v>
      </c>
      <c r="Q79" s="51" t="s">
        <v>329</v>
      </c>
      <c r="R79" s="48">
        <v>19</v>
      </c>
      <c r="S79" s="48" t="s">
        <v>325</v>
      </c>
      <c r="T79" s="18"/>
    </row>
    <row r="80" spans="1:20" ht="33">
      <c r="A80" s="4">
        <v>76</v>
      </c>
      <c r="B80" s="17" t="s">
        <v>63</v>
      </c>
      <c r="C80" s="48" t="s">
        <v>139</v>
      </c>
      <c r="D80" s="48" t="s">
        <v>23</v>
      </c>
      <c r="E80" s="19">
        <v>306902</v>
      </c>
      <c r="F80" s="48" t="s">
        <v>74</v>
      </c>
      <c r="G80" s="19">
        <v>65</v>
      </c>
      <c r="H80" s="19">
        <v>53</v>
      </c>
      <c r="I80" s="17">
        <f t="shared" si="3"/>
        <v>118</v>
      </c>
      <c r="J80" s="48">
        <v>9435626718</v>
      </c>
      <c r="K80" s="48" t="s">
        <v>258</v>
      </c>
      <c r="L80" s="64" t="s">
        <v>271</v>
      </c>
      <c r="M80" s="64">
        <v>9859149730</v>
      </c>
      <c r="N80" s="65" t="s">
        <v>260</v>
      </c>
      <c r="O80" s="64">
        <v>8011340546</v>
      </c>
      <c r="P80" s="24">
        <v>43558</v>
      </c>
      <c r="Q80" s="18" t="s">
        <v>329</v>
      </c>
      <c r="R80" s="48">
        <v>10</v>
      </c>
      <c r="S80" s="48" t="s">
        <v>325</v>
      </c>
      <c r="T80" s="51"/>
    </row>
    <row r="81" spans="1:20" ht="33">
      <c r="A81" s="4">
        <v>77</v>
      </c>
      <c r="B81" s="17" t="s">
        <v>63</v>
      </c>
      <c r="C81" s="48" t="s">
        <v>140</v>
      </c>
      <c r="D81" s="48" t="s">
        <v>25</v>
      </c>
      <c r="E81" s="19">
        <v>346</v>
      </c>
      <c r="F81" s="48"/>
      <c r="G81" s="19">
        <v>44</v>
      </c>
      <c r="H81" s="19">
        <v>36</v>
      </c>
      <c r="I81" s="17">
        <f t="shared" si="3"/>
        <v>80</v>
      </c>
      <c r="J81" s="48">
        <v>8752053534</v>
      </c>
      <c r="K81" s="48" t="s">
        <v>194</v>
      </c>
      <c r="L81" s="64" t="s">
        <v>195</v>
      </c>
      <c r="M81" s="64">
        <v>9854468398</v>
      </c>
      <c r="N81" s="65" t="s">
        <v>196</v>
      </c>
      <c r="O81" s="64">
        <v>9854963104</v>
      </c>
      <c r="P81" s="24">
        <v>43558</v>
      </c>
      <c r="Q81" s="18" t="s">
        <v>329</v>
      </c>
      <c r="R81" s="48">
        <v>12</v>
      </c>
      <c r="S81" s="48" t="s">
        <v>325</v>
      </c>
      <c r="T81" s="18"/>
    </row>
    <row r="82" spans="1:20">
      <c r="A82" s="4">
        <v>78</v>
      </c>
      <c r="B82" s="17" t="s">
        <v>63</v>
      </c>
      <c r="C82" s="48" t="s">
        <v>141</v>
      </c>
      <c r="D82" s="48" t="s">
        <v>23</v>
      </c>
      <c r="E82" s="19">
        <v>310506</v>
      </c>
      <c r="F82" s="48" t="s">
        <v>74</v>
      </c>
      <c r="G82" s="19">
        <v>51</v>
      </c>
      <c r="H82" s="19">
        <v>57</v>
      </c>
      <c r="I82" s="17">
        <f t="shared" si="3"/>
        <v>108</v>
      </c>
      <c r="J82" s="48">
        <v>8752872966</v>
      </c>
      <c r="K82" s="48" t="s">
        <v>268</v>
      </c>
      <c r="L82" s="64" t="s">
        <v>269</v>
      </c>
      <c r="M82" s="64">
        <v>9613319031</v>
      </c>
      <c r="N82" s="65" t="s">
        <v>278</v>
      </c>
      <c r="O82" s="64">
        <v>8876492303</v>
      </c>
      <c r="P82" s="24">
        <v>43559</v>
      </c>
      <c r="Q82" s="18" t="s">
        <v>330</v>
      </c>
      <c r="R82" s="48">
        <v>13</v>
      </c>
      <c r="S82" s="48" t="s">
        <v>325</v>
      </c>
      <c r="T82" s="18"/>
    </row>
    <row r="83" spans="1:20">
      <c r="A83" s="4">
        <v>79</v>
      </c>
      <c r="B83" s="17" t="s">
        <v>63</v>
      </c>
      <c r="C83" s="48" t="s">
        <v>142</v>
      </c>
      <c r="D83" s="48" t="s">
        <v>23</v>
      </c>
      <c r="E83" s="19">
        <v>305407</v>
      </c>
      <c r="F83" s="48" t="s">
        <v>74</v>
      </c>
      <c r="G83" s="19">
        <v>29</v>
      </c>
      <c r="H83" s="19">
        <v>35</v>
      </c>
      <c r="I83" s="17">
        <f t="shared" si="3"/>
        <v>64</v>
      </c>
      <c r="J83" s="66" t="s">
        <v>279</v>
      </c>
      <c r="K83" s="48" t="s">
        <v>194</v>
      </c>
      <c r="L83" s="64" t="s">
        <v>195</v>
      </c>
      <c r="M83" s="64">
        <v>9854468398</v>
      </c>
      <c r="N83" s="65" t="s">
        <v>280</v>
      </c>
      <c r="O83" s="64">
        <v>9401561409</v>
      </c>
      <c r="P83" s="24">
        <v>43559</v>
      </c>
      <c r="Q83" s="18" t="s">
        <v>330</v>
      </c>
      <c r="R83" s="48">
        <v>25</v>
      </c>
      <c r="S83" s="48" t="s">
        <v>325</v>
      </c>
      <c r="T83" s="18"/>
    </row>
    <row r="84" spans="1:20">
      <c r="A84" s="4">
        <v>80</v>
      </c>
      <c r="B84" s="17" t="s">
        <v>63</v>
      </c>
      <c r="C84" s="48" t="s">
        <v>148</v>
      </c>
      <c r="D84" s="48" t="s">
        <v>25</v>
      </c>
      <c r="E84" s="19">
        <v>196</v>
      </c>
      <c r="F84" s="48" t="s">
        <v>326</v>
      </c>
      <c r="G84" s="19">
        <v>72</v>
      </c>
      <c r="H84" s="19">
        <v>51</v>
      </c>
      <c r="I84" s="17">
        <f>+G84+H84</f>
        <v>123</v>
      </c>
      <c r="J84" s="48">
        <v>9401796415</v>
      </c>
      <c r="K84" s="48" t="s">
        <v>210</v>
      </c>
      <c r="L84" s="64" t="s">
        <v>290</v>
      </c>
      <c r="M84" s="64">
        <v>9859369051</v>
      </c>
      <c r="N84" s="65" t="s">
        <v>212</v>
      </c>
      <c r="O84" s="64">
        <v>9613253256</v>
      </c>
      <c r="P84" s="24">
        <v>43559</v>
      </c>
      <c r="Q84" s="18" t="s">
        <v>330</v>
      </c>
      <c r="R84" s="48">
        <v>27</v>
      </c>
      <c r="S84" s="48" t="s">
        <v>325</v>
      </c>
      <c r="T84" s="18"/>
    </row>
    <row r="85" spans="1:20">
      <c r="A85" s="4">
        <v>81</v>
      </c>
      <c r="B85" s="17" t="s">
        <v>63</v>
      </c>
      <c r="C85" s="48" t="s">
        <v>143</v>
      </c>
      <c r="D85" s="48" t="s">
        <v>25</v>
      </c>
      <c r="E85" s="19">
        <v>105</v>
      </c>
      <c r="F85" s="48" t="s">
        <v>326</v>
      </c>
      <c r="G85" s="19">
        <v>36</v>
      </c>
      <c r="H85" s="19">
        <v>34</v>
      </c>
      <c r="I85" s="17">
        <f t="shared" ref="I85" si="4">+G85+H85</f>
        <v>70</v>
      </c>
      <c r="J85" s="48">
        <v>9854576074</v>
      </c>
      <c r="K85" s="48" t="s">
        <v>202</v>
      </c>
      <c r="L85" s="64" t="s">
        <v>203</v>
      </c>
      <c r="M85" s="64">
        <v>9864552074</v>
      </c>
      <c r="N85" s="65" t="s">
        <v>281</v>
      </c>
      <c r="O85" s="64">
        <v>8822811776</v>
      </c>
      <c r="P85" s="24">
        <v>43560</v>
      </c>
      <c r="Q85" s="18" t="s">
        <v>331</v>
      </c>
      <c r="R85" s="48">
        <v>19</v>
      </c>
      <c r="S85" s="48" t="s">
        <v>325</v>
      </c>
      <c r="T85" s="18"/>
    </row>
    <row r="86" spans="1:20">
      <c r="A86" s="4">
        <v>82</v>
      </c>
      <c r="B86" s="17" t="s">
        <v>63</v>
      </c>
      <c r="C86" s="48" t="s">
        <v>144</v>
      </c>
      <c r="D86" s="48" t="s">
        <v>23</v>
      </c>
      <c r="E86" s="19">
        <v>305411</v>
      </c>
      <c r="F86" s="48" t="s">
        <v>74</v>
      </c>
      <c r="G86" s="19">
        <v>41</v>
      </c>
      <c r="H86" s="19">
        <v>52</v>
      </c>
      <c r="I86" s="17">
        <f t="shared" si="3"/>
        <v>93</v>
      </c>
      <c r="J86" s="66" t="s">
        <v>282</v>
      </c>
      <c r="K86" s="48" t="s">
        <v>194</v>
      </c>
      <c r="L86" s="64" t="s">
        <v>195</v>
      </c>
      <c r="M86" s="64">
        <v>9854468398</v>
      </c>
      <c r="N86" s="65" t="s">
        <v>196</v>
      </c>
      <c r="O86" s="64">
        <v>9854963104</v>
      </c>
      <c r="P86" s="24">
        <v>43560</v>
      </c>
      <c r="Q86" s="18" t="s">
        <v>331</v>
      </c>
      <c r="R86" s="48">
        <v>17</v>
      </c>
      <c r="S86" s="48" t="s">
        <v>325</v>
      </c>
      <c r="T86" s="18"/>
    </row>
    <row r="87" spans="1:20">
      <c r="A87" s="4">
        <v>83</v>
      </c>
      <c r="B87" s="17" t="s">
        <v>63</v>
      </c>
      <c r="C87" s="48" t="s">
        <v>145</v>
      </c>
      <c r="D87" s="48" t="s">
        <v>23</v>
      </c>
      <c r="E87" s="19">
        <v>303203</v>
      </c>
      <c r="F87" s="48" t="s">
        <v>74</v>
      </c>
      <c r="G87" s="19">
        <v>35</v>
      </c>
      <c r="H87" s="19">
        <v>38</v>
      </c>
      <c r="I87" s="17">
        <f t="shared" si="3"/>
        <v>73</v>
      </c>
      <c r="J87" s="48">
        <v>9401977685</v>
      </c>
      <c r="K87" s="48" t="s">
        <v>283</v>
      </c>
      <c r="L87" s="64" t="s">
        <v>284</v>
      </c>
      <c r="M87" s="64">
        <v>9859820833</v>
      </c>
      <c r="N87" s="65" t="s">
        <v>285</v>
      </c>
      <c r="O87" s="64">
        <v>9856282362</v>
      </c>
      <c r="P87" s="24">
        <v>43560</v>
      </c>
      <c r="Q87" s="18" t="s">
        <v>331</v>
      </c>
      <c r="R87" s="48">
        <v>25</v>
      </c>
      <c r="S87" s="48" t="s">
        <v>325</v>
      </c>
      <c r="T87" s="18"/>
    </row>
    <row r="88" spans="1:20">
      <c r="A88" s="4">
        <v>84</v>
      </c>
      <c r="B88" s="17" t="s">
        <v>63</v>
      </c>
      <c r="C88" s="48" t="s">
        <v>113</v>
      </c>
      <c r="D88" s="48" t="s">
        <v>23</v>
      </c>
      <c r="E88" s="19">
        <v>306603</v>
      </c>
      <c r="F88" s="48" t="s">
        <v>74</v>
      </c>
      <c r="G88" s="19">
        <v>70</v>
      </c>
      <c r="H88" s="19">
        <v>77</v>
      </c>
      <c r="I88" s="17">
        <f>+G88+H88</f>
        <v>147</v>
      </c>
      <c r="J88" s="17">
        <v>9401718519</v>
      </c>
      <c r="K88" s="48" t="s">
        <v>244</v>
      </c>
      <c r="L88" s="64" t="s">
        <v>245</v>
      </c>
      <c r="M88" s="64">
        <v>9435626664</v>
      </c>
      <c r="N88" s="64" t="s">
        <v>246</v>
      </c>
      <c r="O88" s="64">
        <v>9401546424</v>
      </c>
      <c r="P88" s="24">
        <v>43561</v>
      </c>
      <c r="Q88" s="18" t="s">
        <v>332</v>
      </c>
      <c r="R88" s="48">
        <v>23</v>
      </c>
      <c r="S88" s="48" t="s">
        <v>325</v>
      </c>
      <c r="T88" s="18"/>
    </row>
    <row r="89" spans="1:20">
      <c r="A89" s="4">
        <v>85</v>
      </c>
      <c r="B89" s="17" t="s">
        <v>63</v>
      </c>
      <c r="C89" s="48" t="s">
        <v>146</v>
      </c>
      <c r="D89" s="48" t="s">
        <v>23</v>
      </c>
      <c r="E89" s="19">
        <v>306507</v>
      </c>
      <c r="F89" s="48" t="s">
        <v>74</v>
      </c>
      <c r="G89" s="19">
        <v>59</v>
      </c>
      <c r="H89" s="19">
        <v>74</v>
      </c>
      <c r="I89" s="17">
        <f t="shared" si="3"/>
        <v>133</v>
      </c>
      <c r="J89" s="66" t="s">
        <v>286</v>
      </c>
      <c r="K89" s="48" t="s">
        <v>287</v>
      </c>
      <c r="L89" s="64" t="s">
        <v>288</v>
      </c>
      <c r="M89" s="64">
        <v>9864776047</v>
      </c>
      <c r="N89" s="65" t="s">
        <v>289</v>
      </c>
      <c r="O89" s="64">
        <v>9401863185</v>
      </c>
      <c r="P89" s="24">
        <v>43561</v>
      </c>
      <c r="Q89" s="18" t="s">
        <v>332</v>
      </c>
      <c r="R89" s="48">
        <v>14</v>
      </c>
      <c r="S89" s="48" t="s">
        <v>325</v>
      </c>
      <c r="T89" s="18"/>
    </row>
    <row r="90" spans="1:20">
      <c r="A90" s="4">
        <v>86</v>
      </c>
      <c r="B90" s="17" t="s">
        <v>63</v>
      </c>
      <c r="C90" s="48" t="s">
        <v>147</v>
      </c>
      <c r="D90" s="48" t="s">
        <v>23</v>
      </c>
      <c r="E90" s="19">
        <v>310303</v>
      </c>
      <c r="F90" s="48" t="s">
        <v>74</v>
      </c>
      <c r="G90" s="19">
        <v>55</v>
      </c>
      <c r="H90" s="19">
        <v>49</v>
      </c>
      <c r="I90" s="17">
        <f t="shared" si="3"/>
        <v>104</v>
      </c>
      <c r="J90" s="48">
        <v>9706432771</v>
      </c>
      <c r="K90" s="48" t="s">
        <v>210</v>
      </c>
      <c r="L90" s="64" t="s">
        <v>290</v>
      </c>
      <c r="M90" s="64">
        <v>9859369051</v>
      </c>
      <c r="N90" s="65" t="s">
        <v>212</v>
      </c>
      <c r="O90" s="64">
        <v>9613253256</v>
      </c>
      <c r="P90" s="24">
        <v>43561</v>
      </c>
      <c r="Q90" s="18" t="s">
        <v>332</v>
      </c>
      <c r="R90" s="48">
        <v>19</v>
      </c>
      <c r="S90" s="48" t="s">
        <v>325</v>
      </c>
      <c r="T90" s="18"/>
    </row>
    <row r="91" spans="1:20">
      <c r="A91" s="4">
        <v>87</v>
      </c>
      <c r="B91" s="68"/>
      <c r="C91" s="68"/>
      <c r="D91" s="68"/>
      <c r="E91" s="69"/>
      <c r="F91" s="68"/>
      <c r="G91" s="69"/>
      <c r="H91" s="69"/>
      <c r="I91" s="68"/>
      <c r="J91" s="68"/>
      <c r="K91" s="68"/>
      <c r="L91" s="68"/>
      <c r="M91" s="68"/>
      <c r="N91" s="68"/>
      <c r="O91" s="68"/>
      <c r="P91" s="24">
        <v>43562</v>
      </c>
      <c r="Q91" s="18" t="s">
        <v>333</v>
      </c>
      <c r="R91" s="48"/>
      <c r="S91" s="48"/>
      <c r="T91" s="18"/>
    </row>
    <row r="92" spans="1:20">
      <c r="A92" s="4">
        <v>88</v>
      </c>
      <c r="B92" s="17" t="s">
        <v>63</v>
      </c>
      <c r="C92" s="48" t="s">
        <v>149</v>
      </c>
      <c r="D92" s="48" t="s">
        <v>23</v>
      </c>
      <c r="E92" s="19">
        <v>310305</v>
      </c>
      <c r="F92" s="48" t="s">
        <v>74</v>
      </c>
      <c r="G92" s="19">
        <v>29</v>
      </c>
      <c r="H92" s="19">
        <v>17</v>
      </c>
      <c r="I92" s="17">
        <f t="shared" si="3"/>
        <v>46</v>
      </c>
      <c r="J92" s="48">
        <v>7896983919</v>
      </c>
      <c r="K92" s="48" t="s">
        <v>210</v>
      </c>
      <c r="L92" s="64" t="s">
        <v>290</v>
      </c>
      <c r="M92" s="64">
        <v>9859369051</v>
      </c>
      <c r="N92" s="64" t="s">
        <v>291</v>
      </c>
      <c r="O92" s="64">
        <v>9613385109</v>
      </c>
      <c r="P92" s="24">
        <v>43563</v>
      </c>
      <c r="Q92" s="18" t="s">
        <v>327</v>
      </c>
      <c r="R92" s="48">
        <v>18</v>
      </c>
      <c r="S92" s="48" t="s">
        <v>325</v>
      </c>
      <c r="T92" s="18"/>
    </row>
    <row r="93" spans="1:20">
      <c r="A93" s="4">
        <v>89</v>
      </c>
      <c r="B93" s="17" t="s">
        <v>63</v>
      </c>
      <c r="C93" s="48" t="s">
        <v>150</v>
      </c>
      <c r="D93" s="48" t="s">
        <v>25</v>
      </c>
      <c r="E93" s="19">
        <v>195</v>
      </c>
      <c r="F93" s="48"/>
      <c r="G93" s="19">
        <v>27</v>
      </c>
      <c r="H93" s="19">
        <v>38</v>
      </c>
      <c r="I93" s="17">
        <f t="shared" si="3"/>
        <v>65</v>
      </c>
      <c r="J93" s="48">
        <v>8876799544</v>
      </c>
      <c r="K93" s="48" t="s">
        <v>210</v>
      </c>
      <c r="L93" s="64" t="s">
        <v>290</v>
      </c>
      <c r="M93" s="64">
        <v>9859369051</v>
      </c>
      <c r="N93" s="64" t="s">
        <v>291</v>
      </c>
      <c r="O93" s="64">
        <v>9613385109</v>
      </c>
      <c r="P93" s="24">
        <v>43563</v>
      </c>
      <c r="Q93" s="18" t="s">
        <v>327</v>
      </c>
      <c r="R93" s="48">
        <v>21</v>
      </c>
      <c r="S93" s="48" t="s">
        <v>325</v>
      </c>
      <c r="T93" s="18"/>
    </row>
    <row r="94" spans="1:20">
      <c r="A94" s="4">
        <v>90</v>
      </c>
      <c r="B94" s="17" t="s">
        <v>63</v>
      </c>
      <c r="C94" s="48" t="s">
        <v>151</v>
      </c>
      <c r="D94" s="48" t="s">
        <v>25</v>
      </c>
      <c r="E94" s="19">
        <v>203</v>
      </c>
      <c r="F94" s="48"/>
      <c r="G94" s="19">
        <v>42</v>
      </c>
      <c r="H94" s="19">
        <v>65</v>
      </c>
      <c r="I94" s="17">
        <f t="shared" si="3"/>
        <v>107</v>
      </c>
      <c r="J94" s="48">
        <v>9401225056</v>
      </c>
      <c r="K94" s="48" t="s">
        <v>241</v>
      </c>
      <c r="L94" s="64" t="s">
        <v>242</v>
      </c>
      <c r="M94" s="64">
        <v>9401542409</v>
      </c>
      <c r="N94" s="65" t="s">
        <v>292</v>
      </c>
      <c r="O94" s="64">
        <v>9613612363</v>
      </c>
      <c r="P94" s="24">
        <v>43563</v>
      </c>
      <c r="Q94" s="18" t="s">
        <v>327</v>
      </c>
      <c r="R94" s="48">
        <v>18</v>
      </c>
      <c r="S94" s="48" t="s">
        <v>325</v>
      </c>
      <c r="T94" s="18"/>
    </row>
    <row r="95" spans="1:20">
      <c r="A95" s="4">
        <v>91</v>
      </c>
      <c r="B95" s="17" t="s">
        <v>63</v>
      </c>
      <c r="C95" s="48" t="s">
        <v>170</v>
      </c>
      <c r="D95" s="48" t="s">
        <v>23</v>
      </c>
      <c r="E95" s="19">
        <v>307102</v>
      </c>
      <c r="F95" s="48" t="s">
        <v>77</v>
      </c>
      <c r="G95" s="19">
        <v>44</v>
      </c>
      <c r="H95" s="19">
        <v>43</v>
      </c>
      <c r="I95" s="17">
        <f>+G95+H95</f>
        <v>87</v>
      </c>
      <c r="J95" s="48">
        <v>9954904925</v>
      </c>
      <c r="K95" s="48" t="s">
        <v>258</v>
      </c>
      <c r="L95" s="64" t="s">
        <v>271</v>
      </c>
      <c r="M95" s="64">
        <v>9859149730</v>
      </c>
      <c r="N95" s="65" t="s">
        <v>313</v>
      </c>
      <c r="O95" s="64">
        <v>9435826115</v>
      </c>
      <c r="P95" s="24">
        <v>43576</v>
      </c>
      <c r="Q95" s="18" t="s">
        <v>328</v>
      </c>
      <c r="R95" s="48">
        <v>18</v>
      </c>
      <c r="S95" s="48" t="s">
        <v>325</v>
      </c>
      <c r="T95" s="18"/>
    </row>
    <row r="96" spans="1:20">
      <c r="A96" s="4">
        <v>92</v>
      </c>
      <c r="B96" s="17" t="s">
        <v>63</v>
      </c>
      <c r="C96" s="48" t="s">
        <v>152</v>
      </c>
      <c r="D96" s="48" t="s">
        <v>23</v>
      </c>
      <c r="E96" s="19">
        <v>315803</v>
      </c>
      <c r="F96" s="48" t="s">
        <v>74</v>
      </c>
      <c r="G96" s="19">
        <v>33</v>
      </c>
      <c r="H96" s="19">
        <v>33</v>
      </c>
      <c r="I96" s="17">
        <f t="shared" si="3"/>
        <v>66</v>
      </c>
      <c r="J96" s="66" t="s">
        <v>293</v>
      </c>
      <c r="K96" s="48" t="s">
        <v>268</v>
      </c>
      <c r="L96" s="64" t="s">
        <v>269</v>
      </c>
      <c r="M96" s="64">
        <v>9613319031</v>
      </c>
      <c r="N96" s="65" t="s">
        <v>294</v>
      </c>
      <c r="O96" s="64">
        <v>9854974901</v>
      </c>
      <c r="P96" s="24">
        <v>43564</v>
      </c>
      <c r="Q96" s="18" t="s">
        <v>328</v>
      </c>
      <c r="R96" s="48">
        <v>19</v>
      </c>
      <c r="S96" s="48" t="s">
        <v>325</v>
      </c>
      <c r="T96" s="18"/>
    </row>
    <row r="97" spans="1:20">
      <c r="A97" s="4">
        <v>93</v>
      </c>
      <c r="B97" s="17" t="s">
        <v>63</v>
      </c>
      <c r="C97" s="48" t="s">
        <v>153</v>
      </c>
      <c r="D97" s="48" t="s">
        <v>25</v>
      </c>
      <c r="E97" s="19">
        <v>280</v>
      </c>
      <c r="F97" s="48"/>
      <c r="G97" s="19">
        <v>30</v>
      </c>
      <c r="H97" s="19">
        <v>29</v>
      </c>
      <c r="I97" s="17">
        <f t="shared" si="3"/>
        <v>59</v>
      </c>
      <c r="J97" s="48">
        <v>9854967029</v>
      </c>
      <c r="K97" s="48" t="s">
        <v>268</v>
      </c>
      <c r="L97" s="64" t="s">
        <v>269</v>
      </c>
      <c r="M97" s="64">
        <v>9613319031</v>
      </c>
      <c r="N97" s="65" t="s">
        <v>294</v>
      </c>
      <c r="O97" s="64">
        <v>9854974901</v>
      </c>
      <c r="P97" s="24">
        <v>43564</v>
      </c>
      <c r="Q97" s="18" t="s">
        <v>328</v>
      </c>
      <c r="R97" s="48">
        <v>11</v>
      </c>
      <c r="S97" s="48" t="s">
        <v>325</v>
      </c>
      <c r="T97" s="18"/>
    </row>
    <row r="98" spans="1:20" ht="33">
      <c r="A98" s="4">
        <v>94</v>
      </c>
      <c r="B98" s="17" t="s">
        <v>63</v>
      </c>
      <c r="C98" s="48" t="s">
        <v>114</v>
      </c>
      <c r="D98" s="48" t="s">
        <v>25</v>
      </c>
      <c r="E98" s="19">
        <v>160</v>
      </c>
      <c r="F98" s="48"/>
      <c r="G98" s="19">
        <v>40</v>
      </c>
      <c r="H98" s="19">
        <v>40</v>
      </c>
      <c r="I98" s="17">
        <f>+G98+H98</f>
        <v>80</v>
      </c>
      <c r="J98" s="48">
        <v>9864675028</v>
      </c>
      <c r="K98" s="48" t="s">
        <v>72</v>
      </c>
      <c r="L98" s="64" t="s">
        <v>180</v>
      </c>
      <c r="M98" s="64">
        <v>9854708611</v>
      </c>
      <c r="N98" s="65" t="s">
        <v>247</v>
      </c>
      <c r="O98" s="64">
        <v>9613626087</v>
      </c>
      <c r="P98" s="24">
        <v>43565</v>
      </c>
      <c r="Q98" s="18" t="s">
        <v>329</v>
      </c>
      <c r="R98" s="48">
        <v>23</v>
      </c>
      <c r="S98" s="48" t="s">
        <v>325</v>
      </c>
      <c r="T98" s="18"/>
    </row>
    <row r="99" spans="1:20" ht="33">
      <c r="A99" s="4">
        <v>95</v>
      </c>
      <c r="B99" s="17" t="s">
        <v>63</v>
      </c>
      <c r="C99" s="48" t="s">
        <v>154</v>
      </c>
      <c r="D99" s="48" t="s">
        <v>25</v>
      </c>
      <c r="E99" s="19">
        <v>53</v>
      </c>
      <c r="F99" s="18"/>
      <c r="G99" s="19">
        <v>86</v>
      </c>
      <c r="H99" s="19">
        <v>73</v>
      </c>
      <c r="I99" s="17">
        <f t="shared" si="3"/>
        <v>159</v>
      </c>
      <c r="J99" s="48">
        <v>8486162488</v>
      </c>
      <c r="K99" s="48" t="s">
        <v>295</v>
      </c>
      <c r="L99" s="65" t="s">
        <v>296</v>
      </c>
      <c r="M99" s="65">
        <v>7399227402</v>
      </c>
      <c r="N99" s="65" t="s">
        <v>297</v>
      </c>
      <c r="O99" s="65">
        <v>9854545017</v>
      </c>
      <c r="P99" s="24">
        <v>43565</v>
      </c>
      <c r="Q99" s="18" t="s">
        <v>329</v>
      </c>
      <c r="R99" s="48">
        <v>10</v>
      </c>
      <c r="S99" s="48" t="s">
        <v>325</v>
      </c>
      <c r="T99" s="18"/>
    </row>
    <row r="100" spans="1:20" ht="33">
      <c r="A100" s="4">
        <v>96</v>
      </c>
      <c r="B100" s="17" t="s">
        <v>63</v>
      </c>
      <c r="C100" s="48" t="s">
        <v>155</v>
      </c>
      <c r="D100" s="48" t="s">
        <v>25</v>
      </c>
      <c r="E100" s="19">
        <v>266</v>
      </c>
      <c r="F100" s="48"/>
      <c r="G100" s="19">
        <v>50</v>
      </c>
      <c r="H100" s="19">
        <v>35</v>
      </c>
      <c r="I100" s="17">
        <f t="shared" si="3"/>
        <v>85</v>
      </c>
      <c r="J100" s="48">
        <v>9854590594</v>
      </c>
      <c r="K100" s="48" t="s">
        <v>298</v>
      </c>
      <c r="L100" s="64" t="s">
        <v>299</v>
      </c>
      <c r="M100" s="64">
        <v>9401129764</v>
      </c>
      <c r="N100" s="65" t="s">
        <v>300</v>
      </c>
      <c r="O100" s="64">
        <v>9854235385</v>
      </c>
      <c r="P100" s="24">
        <v>43565</v>
      </c>
      <c r="Q100" s="18" t="s">
        <v>329</v>
      </c>
      <c r="R100" s="48">
        <v>13</v>
      </c>
      <c r="S100" s="48" t="s">
        <v>325</v>
      </c>
      <c r="T100" s="18"/>
    </row>
    <row r="101" spans="1:20">
      <c r="A101" s="4">
        <v>97</v>
      </c>
      <c r="B101" s="17" t="s">
        <v>62</v>
      </c>
      <c r="C101" s="48" t="s">
        <v>156</v>
      </c>
      <c r="D101" s="48" t="s">
        <v>25</v>
      </c>
      <c r="E101" s="19">
        <v>87</v>
      </c>
      <c r="F101" s="48" t="s">
        <v>74</v>
      </c>
      <c r="G101" s="19">
        <v>63</v>
      </c>
      <c r="H101" s="19">
        <v>41</v>
      </c>
      <c r="I101" s="17">
        <f t="shared" si="3"/>
        <v>104</v>
      </c>
      <c r="J101" s="48">
        <v>9085324031</v>
      </c>
      <c r="K101" s="48" t="s">
        <v>205</v>
      </c>
      <c r="L101" s="64" t="s">
        <v>206</v>
      </c>
      <c r="M101" s="64">
        <v>9707583027</v>
      </c>
      <c r="N101" s="65" t="s">
        <v>301</v>
      </c>
      <c r="O101" s="64">
        <v>9706247922</v>
      </c>
      <c r="P101" s="24">
        <v>43566</v>
      </c>
      <c r="Q101" s="18" t="s">
        <v>330</v>
      </c>
      <c r="R101" s="48">
        <v>14</v>
      </c>
      <c r="S101" s="48" t="s">
        <v>325</v>
      </c>
      <c r="T101" s="18"/>
    </row>
    <row r="102" spans="1:20">
      <c r="A102" s="4">
        <v>98</v>
      </c>
      <c r="B102" s="17" t="s">
        <v>63</v>
      </c>
      <c r="C102" s="48" t="s">
        <v>157</v>
      </c>
      <c r="D102" s="48" t="s">
        <v>25</v>
      </c>
      <c r="E102" s="19">
        <v>310</v>
      </c>
      <c r="F102" s="48"/>
      <c r="G102" s="19">
        <v>46</v>
      </c>
      <c r="H102" s="19">
        <v>40</v>
      </c>
      <c r="I102" s="17">
        <f t="shared" si="3"/>
        <v>86</v>
      </c>
      <c r="J102" s="48">
        <v>8822037376</v>
      </c>
      <c r="K102" s="48" t="s">
        <v>302</v>
      </c>
      <c r="L102" s="64" t="s">
        <v>303</v>
      </c>
      <c r="M102" s="64">
        <v>9401725617</v>
      </c>
      <c r="N102" s="65" t="s">
        <v>304</v>
      </c>
      <c r="O102" s="64">
        <v>8011128603</v>
      </c>
      <c r="P102" s="24">
        <v>43566</v>
      </c>
      <c r="Q102" s="18" t="s">
        <v>330</v>
      </c>
      <c r="R102" s="48">
        <v>14</v>
      </c>
      <c r="S102" s="48" t="s">
        <v>325</v>
      </c>
      <c r="T102" s="18"/>
    </row>
    <row r="103" spans="1:20">
      <c r="A103" s="4">
        <v>99</v>
      </c>
      <c r="B103" s="17" t="s">
        <v>63</v>
      </c>
      <c r="C103" s="48" t="s">
        <v>158</v>
      </c>
      <c r="D103" s="48" t="s">
        <v>23</v>
      </c>
      <c r="E103" s="19">
        <v>306911</v>
      </c>
      <c r="F103" s="48" t="s">
        <v>77</v>
      </c>
      <c r="G103" s="19">
        <v>45</v>
      </c>
      <c r="H103" s="19">
        <v>61</v>
      </c>
      <c r="I103" s="17">
        <f t="shared" si="3"/>
        <v>106</v>
      </c>
      <c r="J103" s="48">
        <v>9854409982</v>
      </c>
      <c r="K103" s="48" t="s">
        <v>258</v>
      </c>
      <c r="L103" s="64" t="s">
        <v>271</v>
      </c>
      <c r="M103" s="64">
        <v>9859149730</v>
      </c>
      <c r="N103" s="65" t="s">
        <v>260</v>
      </c>
      <c r="O103" s="64">
        <v>8011340546</v>
      </c>
      <c r="P103" s="24">
        <v>43566</v>
      </c>
      <c r="Q103" s="18" t="s">
        <v>330</v>
      </c>
      <c r="R103" s="48">
        <v>11</v>
      </c>
      <c r="S103" s="48" t="s">
        <v>325</v>
      </c>
      <c r="T103" s="18"/>
    </row>
    <row r="104" spans="1:20" ht="33">
      <c r="A104" s="4">
        <v>100</v>
      </c>
      <c r="B104" s="17" t="s">
        <v>63</v>
      </c>
      <c r="C104" s="48" t="s">
        <v>159</v>
      </c>
      <c r="D104" s="48" t="s">
        <v>23</v>
      </c>
      <c r="E104" s="19">
        <v>307202</v>
      </c>
      <c r="F104" s="48" t="s">
        <v>74</v>
      </c>
      <c r="G104" s="19">
        <v>52</v>
      </c>
      <c r="H104" s="19">
        <v>41</v>
      </c>
      <c r="I104" s="17">
        <f t="shared" si="3"/>
        <v>93</v>
      </c>
      <c r="J104" s="48">
        <v>7399789378</v>
      </c>
      <c r="K104" s="48" t="s">
        <v>258</v>
      </c>
      <c r="L104" s="64" t="s">
        <v>271</v>
      </c>
      <c r="M104" s="64">
        <v>9859149730</v>
      </c>
      <c r="N104" s="65" t="s">
        <v>305</v>
      </c>
      <c r="O104" s="64">
        <v>9954036975</v>
      </c>
      <c r="P104" s="24">
        <v>43567</v>
      </c>
      <c r="Q104" s="18" t="s">
        <v>331</v>
      </c>
      <c r="R104" s="48">
        <v>16</v>
      </c>
      <c r="S104" s="48" t="s">
        <v>325</v>
      </c>
      <c r="T104" s="18"/>
    </row>
    <row r="105" spans="1:20">
      <c r="A105" s="4">
        <v>101</v>
      </c>
      <c r="B105" s="17" t="s">
        <v>63</v>
      </c>
      <c r="C105" s="48" t="s">
        <v>160</v>
      </c>
      <c r="D105" s="48" t="s">
        <v>25</v>
      </c>
      <c r="E105" s="19">
        <v>166</v>
      </c>
      <c r="F105" s="48"/>
      <c r="G105" s="19">
        <v>54</v>
      </c>
      <c r="H105" s="19">
        <v>51</v>
      </c>
      <c r="I105" s="17">
        <f t="shared" si="3"/>
        <v>105</v>
      </c>
      <c r="J105" s="48">
        <v>9577356149</v>
      </c>
      <c r="K105" s="48" t="s">
        <v>295</v>
      </c>
      <c r="L105" s="65" t="s">
        <v>306</v>
      </c>
      <c r="M105" s="65">
        <v>9859258470</v>
      </c>
      <c r="N105" s="65" t="s">
        <v>297</v>
      </c>
      <c r="O105" s="65">
        <v>9854545017</v>
      </c>
      <c r="P105" s="24">
        <v>43567</v>
      </c>
      <c r="Q105" s="18" t="s">
        <v>331</v>
      </c>
      <c r="R105" s="48">
        <v>15</v>
      </c>
      <c r="S105" s="48" t="s">
        <v>325</v>
      </c>
      <c r="T105" s="18"/>
    </row>
    <row r="106" spans="1:20">
      <c r="A106" s="4">
        <v>102</v>
      </c>
      <c r="B106" s="17" t="s">
        <v>63</v>
      </c>
      <c r="C106" s="48" t="s">
        <v>146</v>
      </c>
      <c r="D106" s="48" t="s">
        <v>23</v>
      </c>
      <c r="E106" s="19">
        <v>306507</v>
      </c>
      <c r="F106" s="48" t="s">
        <v>74</v>
      </c>
      <c r="G106" s="19">
        <v>59</v>
      </c>
      <c r="H106" s="19">
        <v>74</v>
      </c>
      <c r="I106" s="17">
        <f t="shared" si="3"/>
        <v>133</v>
      </c>
      <c r="J106" s="66" t="s">
        <v>286</v>
      </c>
      <c r="K106" s="48" t="s">
        <v>287</v>
      </c>
      <c r="L106" s="64" t="s">
        <v>288</v>
      </c>
      <c r="M106" s="64">
        <v>9864776047</v>
      </c>
      <c r="N106" s="65" t="s">
        <v>289</v>
      </c>
      <c r="O106" s="64">
        <v>9401863185</v>
      </c>
      <c r="P106" s="24">
        <v>43567</v>
      </c>
      <c r="Q106" s="18" t="s">
        <v>331</v>
      </c>
      <c r="R106" s="48">
        <v>14</v>
      </c>
      <c r="S106" s="48" t="s">
        <v>325</v>
      </c>
      <c r="T106" s="18"/>
    </row>
    <row r="107" spans="1:20">
      <c r="A107" s="4">
        <v>103</v>
      </c>
      <c r="B107" s="17" t="s">
        <v>63</v>
      </c>
      <c r="C107" s="48" t="s">
        <v>161</v>
      </c>
      <c r="D107" s="48" t="s">
        <v>23</v>
      </c>
      <c r="E107" s="19">
        <v>300315</v>
      </c>
      <c r="F107" s="48" t="s">
        <v>77</v>
      </c>
      <c r="G107" s="19">
        <v>104</v>
      </c>
      <c r="H107" s="19">
        <v>84</v>
      </c>
      <c r="I107" s="17">
        <f>+G107+H107</f>
        <v>188</v>
      </c>
      <c r="J107" s="48">
        <v>9435881332</v>
      </c>
      <c r="K107" s="48" t="s">
        <v>191</v>
      </c>
      <c r="L107" s="64" t="s">
        <v>192</v>
      </c>
      <c r="M107" s="64">
        <v>9435276722</v>
      </c>
      <c r="N107" s="65" t="s">
        <v>307</v>
      </c>
      <c r="O107" s="64">
        <v>9859754489</v>
      </c>
      <c r="P107" s="24">
        <v>43568</v>
      </c>
      <c r="Q107" s="18" t="s">
        <v>332</v>
      </c>
      <c r="R107" s="48">
        <v>15</v>
      </c>
      <c r="S107" s="48" t="s">
        <v>325</v>
      </c>
      <c r="T107" s="18"/>
    </row>
    <row r="108" spans="1:20">
      <c r="A108" s="4">
        <v>104</v>
      </c>
      <c r="B108" s="17" t="s">
        <v>63</v>
      </c>
      <c r="C108" s="48" t="s">
        <v>161</v>
      </c>
      <c r="D108" s="48" t="s">
        <v>23</v>
      </c>
      <c r="E108" s="19">
        <v>300315</v>
      </c>
      <c r="F108" s="48" t="s">
        <v>77</v>
      </c>
      <c r="G108" s="19"/>
      <c r="H108" s="19"/>
      <c r="I108" s="17">
        <f>+G108+H108</f>
        <v>0</v>
      </c>
      <c r="J108" s="48">
        <v>9435881332</v>
      </c>
      <c r="K108" s="48" t="s">
        <v>191</v>
      </c>
      <c r="L108" s="48" t="s">
        <v>192</v>
      </c>
      <c r="M108" s="64">
        <v>9435276722</v>
      </c>
      <c r="N108" s="48" t="s">
        <v>307</v>
      </c>
      <c r="O108" s="64">
        <v>9859754489</v>
      </c>
      <c r="P108" s="24">
        <v>43568</v>
      </c>
      <c r="Q108" s="18" t="s">
        <v>332</v>
      </c>
      <c r="R108" s="48">
        <v>15</v>
      </c>
      <c r="S108" s="48" t="s">
        <v>325</v>
      </c>
      <c r="T108" s="18"/>
    </row>
    <row r="109" spans="1:20">
      <c r="A109" s="4">
        <v>105</v>
      </c>
      <c r="B109" s="17" t="s">
        <v>63</v>
      </c>
      <c r="C109" s="48" t="s">
        <v>162</v>
      </c>
      <c r="D109" s="48" t="s">
        <v>23</v>
      </c>
      <c r="E109" s="19">
        <v>308101</v>
      </c>
      <c r="F109" s="48" t="s">
        <v>74</v>
      </c>
      <c r="G109" s="19">
        <v>61</v>
      </c>
      <c r="H109" s="19">
        <v>73</v>
      </c>
      <c r="I109" s="17">
        <f t="shared" ref="I109:I134" si="5">+G109+H109</f>
        <v>134</v>
      </c>
      <c r="J109" s="48">
        <v>9707921022</v>
      </c>
      <c r="K109" s="48" t="s">
        <v>295</v>
      </c>
      <c r="L109" s="65" t="s">
        <v>296</v>
      </c>
      <c r="M109" s="65">
        <v>7399227402</v>
      </c>
      <c r="N109" s="65" t="s">
        <v>308</v>
      </c>
      <c r="O109" s="65">
        <v>9085261370</v>
      </c>
      <c r="P109" s="24">
        <v>43568</v>
      </c>
      <c r="Q109" s="18" t="s">
        <v>332</v>
      </c>
      <c r="R109" s="48">
        <v>15</v>
      </c>
      <c r="S109" s="48" t="s">
        <v>325</v>
      </c>
      <c r="T109" s="18"/>
    </row>
    <row r="110" spans="1:20" ht="33">
      <c r="A110" s="4">
        <v>106</v>
      </c>
      <c r="B110" s="68"/>
      <c r="C110" s="68"/>
      <c r="D110" s="68"/>
      <c r="E110" s="69"/>
      <c r="F110" s="68"/>
      <c r="G110" s="69"/>
      <c r="H110" s="69"/>
      <c r="I110" s="68"/>
      <c r="J110" s="68"/>
      <c r="K110" s="68"/>
      <c r="L110" s="68"/>
      <c r="M110" s="68"/>
      <c r="N110" s="68"/>
      <c r="O110" s="68"/>
      <c r="P110" s="24">
        <v>43569</v>
      </c>
      <c r="Q110" s="18" t="s">
        <v>333</v>
      </c>
      <c r="R110" s="48"/>
      <c r="S110" s="48"/>
      <c r="T110" s="18" t="s">
        <v>334</v>
      </c>
    </row>
    <row r="111" spans="1:20" ht="33">
      <c r="A111" s="4">
        <v>107</v>
      </c>
      <c r="B111" s="68"/>
      <c r="C111" s="68"/>
      <c r="D111" s="68"/>
      <c r="E111" s="69"/>
      <c r="F111" s="68"/>
      <c r="G111" s="69"/>
      <c r="H111" s="69"/>
      <c r="I111" s="68"/>
      <c r="J111" s="68"/>
      <c r="K111" s="68"/>
      <c r="L111" s="68"/>
      <c r="M111" s="68"/>
      <c r="N111" s="68"/>
      <c r="O111" s="68"/>
      <c r="P111" s="24">
        <v>43570</v>
      </c>
      <c r="Q111" s="18" t="s">
        <v>327</v>
      </c>
      <c r="R111" s="48"/>
      <c r="S111" s="48"/>
      <c r="T111" s="18" t="s">
        <v>334</v>
      </c>
    </row>
    <row r="112" spans="1:20" ht="33">
      <c r="A112" s="4">
        <v>108</v>
      </c>
      <c r="B112" s="17"/>
      <c r="C112" s="48"/>
      <c r="D112" s="48"/>
      <c r="E112" s="19"/>
      <c r="F112" s="48"/>
      <c r="G112" s="19"/>
      <c r="H112" s="19"/>
      <c r="I112" s="17"/>
      <c r="J112" s="48"/>
      <c r="K112" s="48"/>
      <c r="L112" s="65"/>
      <c r="M112" s="65"/>
      <c r="N112" s="65"/>
      <c r="O112" s="65"/>
      <c r="P112" s="24">
        <v>43571</v>
      </c>
      <c r="Q112" s="18" t="s">
        <v>328</v>
      </c>
      <c r="R112" s="18"/>
      <c r="S112" s="48"/>
      <c r="T112" s="18" t="s">
        <v>334</v>
      </c>
    </row>
    <row r="113" spans="1:20" ht="33">
      <c r="A113" s="4">
        <v>109</v>
      </c>
      <c r="B113" s="17" t="s">
        <v>63</v>
      </c>
      <c r="C113" s="48" t="s">
        <v>90</v>
      </c>
      <c r="D113" s="48" t="s">
        <v>25</v>
      </c>
      <c r="E113" s="19">
        <v>69</v>
      </c>
      <c r="F113" s="48"/>
      <c r="G113" s="19">
        <v>38</v>
      </c>
      <c r="H113" s="19">
        <v>43</v>
      </c>
      <c r="I113" s="17">
        <f t="shared" ref="I113" si="6">+G113+H113</f>
        <v>81</v>
      </c>
      <c r="J113" s="48">
        <v>9854865647</v>
      </c>
      <c r="K113" s="48" t="s">
        <v>210</v>
      </c>
      <c r="L113" s="64" t="s">
        <v>211</v>
      </c>
      <c r="M113" s="64">
        <v>9859369051</v>
      </c>
      <c r="N113" s="65" t="s">
        <v>212</v>
      </c>
      <c r="O113" s="64">
        <v>9613253256</v>
      </c>
      <c r="P113" s="24">
        <v>43572</v>
      </c>
      <c r="Q113" s="18" t="s">
        <v>329</v>
      </c>
      <c r="R113" s="48">
        <v>21</v>
      </c>
      <c r="S113" s="48" t="s">
        <v>325</v>
      </c>
      <c r="T113" s="18"/>
    </row>
    <row r="114" spans="1:20" ht="33">
      <c r="A114" s="4">
        <v>110</v>
      </c>
      <c r="B114" s="17" t="s">
        <v>63</v>
      </c>
      <c r="C114" s="48" t="s">
        <v>163</v>
      </c>
      <c r="D114" s="48" t="s">
        <v>23</v>
      </c>
      <c r="E114" s="19">
        <v>306211</v>
      </c>
      <c r="F114" s="48" t="s">
        <v>77</v>
      </c>
      <c r="G114" s="19">
        <v>46</v>
      </c>
      <c r="H114" s="19">
        <v>51</v>
      </c>
      <c r="I114" s="17">
        <f t="shared" si="5"/>
        <v>97</v>
      </c>
      <c r="J114" s="48">
        <v>9854501456</v>
      </c>
      <c r="K114" s="48" t="s">
        <v>191</v>
      </c>
      <c r="L114" s="48" t="s">
        <v>192</v>
      </c>
      <c r="M114" s="64">
        <v>9435276722</v>
      </c>
      <c r="N114" s="48" t="s">
        <v>307</v>
      </c>
      <c r="O114" s="64">
        <v>9859754489</v>
      </c>
      <c r="P114" s="24">
        <v>43572</v>
      </c>
      <c r="Q114" s="18" t="s">
        <v>329</v>
      </c>
      <c r="R114" s="48">
        <v>24</v>
      </c>
      <c r="S114" s="48" t="s">
        <v>325</v>
      </c>
      <c r="T114" s="18"/>
    </row>
    <row r="115" spans="1:20" ht="33">
      <c r="A115" s="4">
        <v>111</v>
      </c>
      <c r="B115" s="17" t="s">
        <v>63</v>
      </c>
      <c r="C115" s="48" t="s">
        <v>164</v>
      </c>
      <c r="D115" s="48" t="s">
        <v>25</v>
      </c>
      <c r="E115" s="19">
        <v>154</v>
      </c>
      <c r="F115" s="48"/>
      <c r="G115" s="19">
        <v>50</v>
      </c>
      <c r="H115" s="19">
        <v>39</v>
      </c>
      <c r="I115" s="17">
        <f>+G115+H115</f>
        <v>89</v>
      </c>
      <c r="J115" s="48">
        <v>9577039823</v>
      </c>
      <c r="K115" s="48" t="s">
        <v>191</v>
      </c>
      <c r="L115" s="48" t="s">
        <v>192</v>
      </c>
      <c r="M115" s="64">
        <v>9435276722</v>
      </c>
      <c r="N115" s="48" t="s">
        <v>307</v>
      </c>
      <c r="O115" s="64">
        <v>9859754489</v>
      </c>
      <c r="P115" s="24">
        <v>43572</v>
      </c>
      <c r="Q115" s="18" t="s">
        <v>329</v>
      </c>
      <c r="R115" s="48">
        <v>24</v>
      </c>
      <c r="S115" s="48" t="s">
        <v>325</v>
      </c>
      <c r="T115" s="18"/>
    </row>
    <row r="116" spans="1:20">
      <c r="A116" s="4">
        <v>112</v>
      </c>
      <c r="B116" s="17" t="s">
        <v>63</v>
      </c>
      <c r="C116" s="48" t="s">
        <v>165</v>
      </c>
      <c r="D116" s="48" t="s">
        <v>23</v>
      </c>
      <c r="E116" s="19">
        <v>309712</v>
      </c>
      <c r="F116" s="48" t="s">
        <v>74</v>
      </c>
      <c r="G116" s="19">
        <v>63</v>
      </c>
      <c r="H116" s="19">
        <v>41</v>
      </c>
      <c r="I116" s="17">
        <f t="shared" si="5"/>
        <v>104</v>
      </c>
      <c r="J116" s="48">
        <v>9085324031</v>
      </c>
      <c r="K116" s="48" t="s">
        <v>298</v>
      </c>
      <c r="L116" s="64" t="s">
        <v>299</v>
      </c>
      <c r="M116" s="64">
        <v>9401129764</v>
      </c>
      <c r="N116" s="65" t="s">
        <v>309</v>
      </c>
      <c r="O116" s="64">
        <v>9613626192</v>
      </c>
      <c r="P116" s="24">
        <v>43573</v>
      </c>
      <c r="Q116" s="18" t="s">
        <v>330</v>
      </c>
      <c r="R116" s="48">
        <v>25</v>
      </c>
      <c r="S116" s="48" t="s">
        <v>325</v>
      </c>
      <c r="T116" s="18"/>
    </row>
    <row r="117" spans="1:20" ht="33">
      <c r="A117" s="4">
        <v>113</v>
      </c>
      <c r="B117" s="68"/>
      <c r="C117" s="68"/>
      <c r="D117" s="68"/>
      <c r="E117" s="69"/>
      <c r="F117" s="68"/>
      <c r="G117" s="69"/>
      <c r="H117" s="69"/>
      <c r="I117" s="68"/>
      <c r="J117" s="68"/>
      <c r="K117" s="68"/>
      <c r="L117" s="68"/>
      <c r="M117" s="68"/>
      <c r="N117" s="68"/>
      <c r="O117" s="68"/>
      <c r="P117" s="24">
        <v>43574</v>
      </c>
      <c r="Q117" s="18" t="s">
        <v>331</v>
      </c>
      <c r="R117" s="48"/>
      <c r="S117" s="48"/>
      <c r="T117" s="18" t="s">
        <v>335</v>
      </c>
    </row>
    <row r="118" spans="1:20">
      <c r="A118" s="4">
        <v>114</v>
      </c>
      <c r="B118" s="17" t="s">
        <v>63</v>
      </c>
      <c r="C118" s="48" t="s">
        <v>167</v>
      </c>
      <c r="D118" s="48" t="s">
        <v>23</v>
      </c>
      <c r="E118" s="19">
        <v>311702</v>
      </c>
      <c r="F118" s="48" t="s">
        <v>74</v>
      </c>
      <c r="G118" s="19">
        <v>53</v>
      </c>
      <c r="H118" s="19">
        <v>57</v>
      </c>
      <c r="I118" s="17">
        <f t="shared" si="5"/>
        <v>110</v>
      </c>
      <c r="J118" s="48">
        <v>9508454656</v>
      </c>
      <c r="K118" s="48" t="s">
        <v>295</v>
      </c>
      <c r="L118" s="48" t="s">
        <v>296</v>
      </c>
      <c r="M118" s="65">
        <v>7399227402</v>
      </c>
      <c r="N118" s="65" t="s">
        <v>308</v>
      </c>
      <c r="O118" s="65">
        <v>9085261370</v>
      </c>
      <c r="P118" s="24">
        <v>43575</v>
      </c>
      <c r="Q118" s="18" t="s">
        <v>332</v>
      </c>
      <c r="R118" s="48">
        <v>19</v>
      </c>
      <c r="S118" s="48" t="s">
        <v>325</v>
      </c>
      <c r="T118" s="18"/>
    </row>
    <row r="119" spans="1:20">
      <c r="A119" s="4">
        <v>115</v>
      </c>
      <c r="B119" s="17" t="s">
        <v>63</v>
      </c>
      <c r="C119" s="48" t="s">
        <v>168</v>
      </c>
      <c r="D119" s="48" t="s">
        <v>25</v>
      </c>
      <c r="E119" s="19">
        <v>168</v>
      </c>
      <c r="F119" s="48"/>
      <c r="G119" s="19">
        <v>34</v>
      </c>
      <c r="H119" s="19">
        <v>44</v>
      </c>
      <c r="I119" s="17">
        <f t="shared" si="5"/>
        <v>78</v>
      </c>
      <c r="J119" s="48">
        <v>9707556105</v>
      </c>
      <c r="K119" s="48" t="s">
        <v>310</v>
      </c>
      <c r="L119" s="48" t="s">
        <v>311</v>
      </c>
      <c r="M119" s="64">
        <v>9401274299</v>
      </c>
      <c r="N119" s="65" t="s">
        <v>312</v>
      </c>
      <c r="O119" s="64">
        <v>9864748419</v>
      </c>
      <c r="P119" s="24">
        <v>43575</v>
      </c>
      <c r="Q119" s="18" t="s">
        <v>332</v>
      </c>
      <c r="R119" s="48">
        <v>19</v>
      </c>
      <c r="S119" s="48" t="s">
        <v>325</v>
      </c>
      <c r="T119" s="18"/>
    </row>
    <row r="120" spans="1:20">
      <c r="A120" s="4">
        <v>116</v>
      </c>
      <c r="B120" s="17" t="s">
        <v>63</v>
      </c>
      <c r="C120" s="48" t="s">
        <v>169</v>
      </c>
      <c r="D120" s="48" t="s">
        <v>23</v>
      </c>
      <c r="E120" s="19">
        <v>309718</v>
      </c>
      <c r="F120" s="48" t="s">
        <v>74</v>
      </c>
      <c r="G120" s="19">
        <v>43</v>
      </c>
      <c r="H120" s="19">
        <v>38</v>
      </c>
      <c r="I120" s="17">
        <f t="shared" si="5"/>
        <v>81</v>
      </c>
      <c r="J120" s="48">
        <v>9854980897</v>
      </c>
      <c r="K120" s="48" t="s">
        <v>298</v>
      </c>
      <c r="L120" s="64" t="s">
        <v>299</v>
      </c>
      <c r="M120" s="64">
        <v>9401129764</v>
      </c>
      <c r="N120" s="65" t="s">
        <v>309</v>
      </c>
      <c r="O120" s="64">
        <v>9613626192</v>
      </c>
      <c r="P120" s="24">
        <v>43575</v>
      </c>
      <c r="Q120" s="18" t="s">
        <v>332</v>
      </c>
      <c r="R120" s="48">
        <v>19</v>
      </c>
      <c r="S120" s="48" t="s">
        <v>325</v>
      </c>
      <c r="T120" s="18"/>
    </row>
    <row r="121" spans="1:20">
      <c r="A121" s="4">
        <v>117</v>
      </c>
      <c r="B121" s="68"/>
      <c r="C121" s="68"/>
      <c r="D121" s="68"/>
      <c r="E121" s="69"/>
      <c r="F121" s="68"/>
      <c r="G121" s="69"/>
      <c r="H121" s="69"/>
      <c r="I121" s="68"/>
      <c r="J121" s="68"/>
      <c r="K121" s="68"/>
      <c r="L121" s="68"/>
      <c r="M121" s="68"/>
      <c r="N121" s="68"/>
      <c r="O121" s="68"/>
      <c r="P121" s="70">
        <v>43576</v>
      </c>
      <c r="Q121" s="18" t="s">
        <v>333</v>
      </c>
      <c r="R121" s="48"/>
      <c r="S121" s="48"/>
      <c r="T121" s="18"/>
    </row>
    <row r="122" spans="1:20" ht="33">
      <c r="A122" s="4">
        <v>118</v>
      </c>
      <c r="B122" s="17" t="s">
        <v>63</v>
      </c>
      <c r="C122" s="48" t="s">
        <v>171</v>
      </c>
      <c r="D122" s="48" t="s">
        <v>25</v>
      </c>
      <c r="E122" s="19">
        <v>180</v>
      </c>
      <c r="F122" s="48"/>
      <c r="G122" s="19">
        <v>62</v>
      </c>
      <c r="H122" s="19">
        <v>70</v>
      </c>
      <c r="I122" s="17">
        <f t="shared" si="5"/>
        <v>132</v>
      </c>
      <c r="J122" s="48">
        <v>9401512117</v>
      </c>
      <c r="K122" s="48" t="s">
        <v>314</v>
      </c>
      <c r="L122" s="64" t="s">
        <v>315</v>
      </c>
      <c r="M122" s="64">
        <v>9859587597</v>
      </c>
      <c r="N122" s="65" t="s">
        <v>316</v>
      </c>
      <c r="O122" s="64">
        <v>9577677669</v>
      </c>
      <c r="P122" s="24">
        <v>43577</v>
      </c>
      <c r="Q122" s="18" t="s">
        <v>327</v>
      </c>
      <c r="R122" s="48">
        <v>21</v>
      </c>
      <c r="S122" s="48" t="s">
        <v>325</v>
      </c>
      <c r="T122" s="18"/>
    </row>
    <row r="123" spans="1:20">
      <c r="A123" s="4">
        <v>119</v>
      </c>
      <c r="B123" s="17" t="s">
        <v>63</v>
      </c>
      <c r="C123" s="48" t="s">
        <v>172</v>
      </c>
      <c r="D123" s="48" t="s">
        <v>23</v>
      </c>
      <c r="E123" s="19">
        <v>311704</v>
      </c>
      <c r="F123" s="48" t="s">
        <v>74</v>
      </c>
      <c r="G123" s="19">
        <v>50</v>
      </c>
      <c r="H123" s="19">
        <v>58</v>
      </c>
      <c r="I123" s="17">
        <f t="shared" si="5"/>
        <v>108</v>
      </c>
      <c r="J123" s="48">
        <v>9613585962</v>
      </c>
      <c r="K123" s="48" t="s">
        <v>295</v>
      </c>
      <c r="L123" s="48" t="s">
        <v>296</v>
      </c>
      <c r="M123" s="65">
        <v>7399227402</v>
      </c>
      <c r="N123" s="65" t="s">
        <v>308</v>
      </c>
      <c r="O123" s="65">
        <v>9085261370</v>
      </c>
      <c r="P123" s="24">
        <v>43577</v>
      </c>
      <c r="Q123" s="18" t="s">
        <v>327</v>
      </c>
      <c r="R123" s="48">
        <v>21</v>
      </c>
      <c r="S123" s="48" t="s">
        <v>325</v>
      </c>
      <c r="T123" s="18"/>
    </row>
    <row r="124" spans="1:20">
      <c r="A124" s="4">
        <v>120</v>
      </c>
      <c r="B124" s="17" t="s">
        <v>63</v>
      </c>
      <c r="C124" s="48" t="s">
        <v>173</v>
      </c>
      <c r="D124" s="48" t="s">
        <v>23</v>
      </c>
      <c r="E124" s="19">
        <v>308002</v>
      </c>
      <c r="F124" s="48" t="s">
        <v>74</v>
      </c>
      <c r="G124" s="19">
        <v>57</v>
      </c>
      <c r="H124" s="19">
        <v>48</v>
      </c>
      <c r="I124" s="17">
        <f t="shared" si="5"/>
        <v>105</v>
      </c>
      <c r="J124" s="48">
        <v>9864527607</v>
      </c>
      <c r="K124" s="48" t="s">
        <v>295</v>
      </c>
      <c r="L124" s="48" t="s">
        <v>296</v>
      </c>
      <c r="M124" s="65">
        <v>7399227402</v>
      </c>
      <c r="N124" s="65" t="s">
        <v>308</v>
      </c>
      <c r="O124" s="65">
        <v>9085261370</v>
      </c>
      <c r="P124" s="24">
        <v>43577</v>
      </c>
      <c r="Q124" s="18" t="s">
        <v>327</v>
      </c>
      <c r="R124" s="48">
        <v>20</v>
      </c>
      <c r="S124" s="48" t="s">
        <v>325</v>
      </c>
      <c r="T124" s="18"/>
    </row>
    <row r="125" spans="1:20">
      <c r="A125" s="4">
        <v>121</v>
      </c>
      <c r="B125" s="17" t="s">
        <v>63</v>
      </c>
      <c r="C125" s="48" t="s">
        <v>174</v>
      </c>
      <c r="D125" s="48" t="s">
        <v>25</v>
      </c>
      <c r="E125" s="19">
        <v>296</v>
      </c>
      <c r="F125" s="48"/>
      <c r="G125" s="19">
        <v>40</v>
      </c>
      <c r="H125" s="19">
        <v>43</v>
      </c>
      <c r="I125" s="17">
        <f t="shared" si="5"/>
        <v>83</v>
      </c>
      <c r="J125" s="48">
        <v>9707270859</v>
      </c>
      <c r="K125" s="48" t="s">
        <v>202</v>
      </c>
      <c r="L125" s="64" t="s">
        <v>203</v>
      </c>
      <c r="M125" s="64">
        <v>9864552074</v>
      </c>
      <c r="N125" s="65" t="s">
        <v>204</v>
      </c>
      <c r="O125" s="64">
        <v>8254844679</v>
      </c>
      <c r="P125" s="24">
        <v>43578</v>
      </c>
      <c r="Q125" s="18" t="s">
        <v>328</v>
      </c>
      <c r="R125" s="48">
        <v>20</v>
      </c>
      <c r="S125" s="48" t="s">
        <v>325</v>
      </c>
      <c r="T125" s="18"/>
    </row>
    <row r="126" spans="1:20">
      <c r="A126" s="4">
        <v>122</v>
      </c>
      <c r="B126" s="17" t="s">
        <v>63</v>
      </c>
      <c r="C126" s="48" t="s">
        <v>337</v>
      </c>
      <c r="D126" s="48" t="s">
        <v>23</v>
      </c>
      <c r="E126" s="19">
        <v>306507</v>
      </c>
      <c r="F126" s="48" t="s">
        <v>74</v>
      </c>
      <c r="G126" s="19">
        <v>59</v>
      </c>
      <c r="H126" s="19">
        <v>74</v>
      </c>
      <c r="I126" s="17">
        <f t="shared" si="5"/>
        <v>133</v>
      </c>
      <c r="J126" s="66" t="s">
        <v>286</v>
      </c>
      <c r="K126" s="48" t="s">
        <v>287</v>
      </c>
      <c r="L126" s="64" t="s">
        <v>288</v>
      </c>
      <c r="M126" s="64">
        <v>9864776047</v>
      </c>
      <c r="N126" s="65" t="s">
        <v>289</v>
      </c>
      <c r="O126" s="64">
        <v>9401863185</v>
      </c>
      <c r="P126" s="24">
        <v>43578</v>
      </c>
      <c r="Q126" s="18" t="s">
        <v>328</v>
      </c>
      <c r="R126" s="18">
        <v>20</v>
      </c>
      <c r="S126" s="48" t="s">
        <v>325</v>
      </c>
      <c r="T126" s="18"/>
    </row>
    <row r="127" spans="1:20" ht="33">
      <c r="A127" s="4">
        <v>123</v>
      </c>
      <c r="B127" s="17" t="s">
        <v>63</v>
      </c>
      <c r="C127" s="48" t="s">
        <v>175</v>
      </c>
      <c r="D127" s="48" t="s">
        <v>23</v>
      </c>
      <c r="E127" s="19">
        <v>300311</v>
      </c>
      <c r="F127" s="48" t="s">
        <v>74</v>
      </c>
      <c r="G127" s="19">
        <v>55</v>
      </c>
      <c r="H127" s="19">
        <v>52</v>
      </c>
      <c r="I127" s="17">
        <f t="shared" si="5"/>
        <v>107</v>
      </c>
      <c r="J127" s="48">
        <v>9401343933</v>
      </c>
      <c r="K127" s="48" t="s">
        <v>317</v>
      </c>
      <c r="L127" s="64" t="s">
        <v>318</v>
      </c>
      <c r="M127" s="64">
        <v>9707050251</v>
      </c>
      <c r="N127" s="65" t="s">
        <v>319</v>
      </c>
      <c r="O127" s="64">
        <v>8751803411</v>
      </c>
      <c r="P127" s="24">
        <v>43579</v>
      </c>
      <c r="Q127" s="18" t="s">
        <v>329</v>
      </c>
      <c r="R127" s="48">
        <v>21</v>
      </c>
      <c r="S127" s="48" t="s">
        <v>325</v>
      </c>
      <c r="T127" s="18"/>
    </row>
    <row r="128" spans="1:20" ht="33">
      <c r="A128" s="4">
        <v>124</v>
      </c>
      <c r="B128" s="17" t="s">
        <v>63</v>
      </c>
      <c r="C128" s="48" t="s">
        <v>336</v>
      </c>
      <c r="D128" s="48" t="s">
        <v>23</v>
      </c>
      <c r="E128" s="19">
        <v>305411</v>
      </c>
      <c r="F128" s="48" t="s">
        <v>74</v>
      </c>
      <c r="G128" s="19">
        <v>41</v>
      </c>
      <c r="H128" s="19">
        <v>52</v>
      </c>
      <c r="I128" s="17">
        <f t="shared" si="5"/>
        <v>93</v>
      </c>
      <c r="J128" s="66" t="s">
        <v>282</v>
      </c>
      <c r="K128" s="48" t="s">
        <v>194</v>
      </c>
      <c r="L128" s="64" t="s">
        <v>195</v>
      </c>
      <c r="M128" s="64">
        <v>9854468398</v>
      </c>
      <c r="N128" s="65" t="s">
        <v>196</v>
      </c>
      <c r="O128" s="64">
        <v>9854963104</v>
      </c>
      <c r="P128" s="24">
        <v>43579</v>
      </c>
      <c r="Q128" s="18" t="s">
        <v>329</v>
      </c>
      <c r="R128" s="48">
        <v>20</v>
      </c>
      <c r="S128" s="48" t="s">
        <v>325</v>
      </c>
      <c r="T128" s="18"/>
    </row>
    <row r="129" spans="1:20">
      <c r="A129" s="4">
        <v>125</v>
      </c>
      <c r="B129" s="17" t="s">
        <v>63</v>
      </c>
      <c r="C129" s="48" t="s">
        <v>176</v>
      </c>
      <c r="D129" s="48" t="s">
        <v>25</v>
      </c>
      <c r="E129" s="19">
        <v>22</v>
      </c>
      <c r="F129" s="48"/>
      <c r="G129" s="19">
        <v>47</v>
      </c>
      <c r="H129" s="19">
        <v>50</v>
      </c>
      <c r="I129" s="17">
        <f t="shared" ref="I129" si="7">+G129+H129</f>
        <v>97</v>
      </c>
      <c r="J129" s="48">
        <v>9401798840</v>
      </c>
      <c r="K129" s="64" t="s">
        <v>320</v>
      </c>
      <c r="L129" s="64" t="s">
        <v>321</v>
      </c>
      <c r="M129" s="64">
        <v>9854324032</v>
      </c>
      <c r="N129" s="65" t="s">
        <v>322</v>
      </c>
      <c r="O129" s="64">
        <v>9613966839</v>
      </c>
      <c r="P129" s="24">
        <v>43580</v>
      </c>
      <c r="Q129" s="18" t="s">
        <v>330</v>
      </c>
      <c r="R129" s="48">
        <v>20</v>
      </c>
      <c r="S129" s="48" t="s">
        <v>325</v>
      </c>
      <c r="T129" s="18"/>
    </row>
    <row r="130" spans="1:20">
      <c r="A130" s="4">
        <v>126</v>
      </c>
      <c r="B130" s="17" t="s">
        <v>63</v>
      </c>
      <c r="C130" s="48" t="s">
        <v>175</v>
      </c>
      <c r="D130" s="48" t="s">
        <v>23</v>
      </c>
      <c r="E130" s="19">
        <v>300311</v>
      </c>
      <c r="F130" s="48" t="s">
        <v>74</v>
      </c>
      <c r="G130" s="19">
        <v>55</v>
      </c>
      <c r="H130" s="19">
        <v>52</v>
      </c>
      <c r="I130" s="17">
        <f t="shared" si="5"/>
        <v>107</v>
      </c>
      <c r="J130" s="48">
        <v>9401343933</v>
      </c>
      <c r="K130" s="48" t="s">
        <v>317</v>
      </c>
      <c r="L130" s="64" t="s">
        <v>318</v>
      </c>
      <c r="M130" s="64">
        <v>9707050251</v>
      </c>
      <c r="N130" s="65" t="s">
        <v>319</v>
      </c>
      <c r="O130" s="64">
        <v>8751803411</v>
      </c>
      <c r="P130" s="24">
        <v>43581</v>
      </c>
      <c r="Q130" s="18" t="s">
        <v>331</v>
      </c>
      <c r="R130" s="48">
        <v>20</v>
      </c>
      <c r="S130" s="48" t="s">
        <v>325</v>
      </c>
      <c r="T130" s="18"/>
    </row>
    <row r="131" spans="1:20">
      <c r="A131" s="4">
        <v>127</v>
      </c>
      <c r="B131" s="17" t="s">
        <v>63</v>
      </c>
      <c r="C131" s="48" t="s">
        <v>177</v>
      </c>
      <c r="D131" s="48" t="s">
        <v>25</v>
      </c>
      <c r="E131" s="19">
        <v>199</v>
      </c>
      <c r="F131" s="48"/>
      <c r="G131" s="19">
        <v>45</v>
      </c>
      <c r="H131" s="19">
        <v>59</v>
      </c>
      <c r="I131" s="17">
        <f t="shared" si="5"/>
        <v>104</v>
      </c>
      <c r="J131" s="48">
        <v>9401960266</v>
      </c>
      <c r="K131" s="48" t="s">
        <v>323</v>
      </c>
      <c r="L131" s="64" t="s">
        <v>256</v>
      </c>
      <c r="M131" s="64">
        <v>9435296084</v>
      </c>
      <c r="N131" s="65" t="s">
        <v>324</v>
      </c>
      <c r="O131" s="64">
        <v>8732869928</v>
      </c>
      <c r="P131" s="24">
        <v>43582</v>
      </c>
      <c r="Q131" s="18" t="s">
        <v>332</v>
      </c>
      <c r="R131" s="48">
        <v>20</v>
      </c>
      <c r="S131" s="48" t="s">
        <v>325</v>
      </c>
      <c r="T131" s="18"/>
    </row>
    <row r="132" spans="1:20">
      <c r="A132" s="4">
        <v>128</v>
      </c>
      <c r="B132" s="17" t="s">
        <v>63</v>
      </c>
      <c r="C132" s="48" t="s">
        <v>178</v>
      </c>
      <c r="D132" s="48" t="s">
        <v>23</v>
      </c>
      <c r="E132" s="19">
        <v>306906</v>
      </c>
      <c r="F132" s="48" t="s">
        <v>74</v>
      </c>
      <c r="G132" s="19">
        <v>48</v>
      </c>
      <c r="H132" s="19">
        <v>59</v>
      </c>
      <c r="I132" s="17">
        <f t="shared" si="5"/>
        <v>107</v>
      </c>
      <c r="J132" s="48">
        <v>970501206</v>
      </c>
      <c r="K132" s="48" t="s">
        <v>258</v>
      </c>
      <c r="L132" s="64" t="s">
        <v>271</v>
      </c>
      <c r="M132" s="64">
        <v>9859149730</v>
      </c>
      <c r="N132" s="65" t="s">
        <v>272</v>
      </c>
      <c r="O132" s="64">
        <v>9859366189</v>
      </c>
      <c r="P132" s="24">
        <v>43582</v>
      </c>
      <c r="Q132" s="18" t="s">
        <v>332</v>
      </c>
      <c r="R132" s="48">
        <v>14</v>
      </c>
      <c r="S132" s="48" t="s">
        <v>325</v>
      </c>
      <c r="T132" s="18"/>
    </row>
    <row r="133" spans="1:20">
      <c r="A133" s="4">
        <v>129</v>
      </c>
      <c r="B133" s="68"/>
      <c r="C133" s="68"/>
      <c r="D133" s="68"/>
      <c r="E133" s="69"/>
      <c r="F133" s="68"/>
      <c r="G133" s="69"/>
      <c r="H133" s="69"/>
      <c r="I133" s="68"/>
      <c r="J133" s="68"/>
      <c r="K133" s="68"/>
      <c r="L133" s="68"/>
      <c r="M133" s="68"/>
      <c r="N133" s="68"/>
      <c r="O133" s="68"/>
      <c r="P133" s="24">
        <v>43583</v>
      </c>
      <c r="Q133" s="18" t="s">
        <v>333</v>
      </c>
      <c r="R133" s="48"/>
      <c r="S133" s="48"/>
      <c r="T133" s="18"/>
    </row>
    <row r="134" spans="1:20">
      <c r="A134" s="4">
        <v>130</v>
      </c>
      <c r="B134" s="17" t="s">
        <v>63</v>
      </c>
      <c r="C134" s="48" t="s">
        <v>158</v>
      </c>
      <c r="D134" s="48" t="s">
        <v>23</v>
      </c>
      <c r="E134" s="19">
        <v>306911</v>
      </c>
      <c r="F134" s="48" t="s">
        <v>77</v>
      </c>
      <c r="G134" s="19">
        <v>45</v>
      </c>
      <c r="H134" s="19">
        <v>61</v>
      </c>
      <c r="I134" s="17">
        <f t="shared" si="5"/>
        <v>106</v>
      </c>
      <c r="J134" s="48">
        <v>9854409982</v>
      </c>
      <c r="K134" s="48" t="s">
        <v>258</v>
      </c>
      <c r="L134" s="64" t="s">
        <v>271</v>
      </c>
      <c r="M134" s="64">
        <v>9859149730</v>
      </c>
      <c r="N134" s="65" t="s">
        <v>260</v>
      </c>
      <c r="O134" s="64">
        <v>8011340546</v>
      </c>
      <c r="P134" s="24">
        <v>43584</v>
      </c>
      <c r="Q134" s="18" t="s">
        <v>327</v>
      </c>
      <c r="R134" s="48">
        <v>14</v>
      </c>
      <c r="S134" s="48" t="s">
        <v>325</v>
      </c>
      <c r="T134" s="18"/>
    </row>
    <row r="135" spans="1:20">
      <c r="A135" s="4">
        <v>131</v>
      </c>
      <c r="B135" s="17" t="s">
        <v>63</v>
      </c>
      <c r="C135" s="48" t="s">
        <v>166</v>
      </c>
      <c r="D135" s="48" t="s">
        <v>25</v>
      </c>
      <c r="E135" s="19">
        <v>167</v>
      </c>
      <c r="F135" s="48"/>
      <c r="G135" s="19">
        <v>48</v>
      </c>
      <c r="H135" s="19">
        <v>46</v>
      </c>
      <c r="I135" s="17">
        <f>+G135+H135</f>
        <v>94</v>
      </c>
      <c r="J135" s="48">
        <v>9859507342</v>
      </c>
      <c r="K135" s="48" t="s">
        <v>310</v>
      </c>
      <c r="L135" s="64" t="s">
        <v>311</v>
      </c>
      <c r="M135" s="64">
        <v>9401274299</v>
      </c>
      <c r="N135" s="65" t="s">
        <v>312</v>
      </c>
      <c r="O135" s="64">
        <v>9864748419</v>
      </c>
      <c r="P135" s="24">
        <v>43585</v>
      </c>
      <c r="Q135" s="18" t="s">
        <v>328</v>
      </c>
      <c r="R135" s="18">
        <v>17</v>
      </c>
      <c r="S135" s="18" t="s">
        <v>325</v>
      </c>
      <c r="T135" s="18"/>
    </row>
    <row r="136" spans="1:20">
      <c r="A136" s="4">
        <v>132</v>
      </c>
      <c r="B136" s="17" t="s">
        <v>63</v>
      </c>
      <c r="C136" s="48" t="s">
        <v>179</v>
      </c>
      <c r="D136" s="48" t="s">
        <v>25</v>
      </c>
      <c r="E136" s="19">
        <v>118</v>
      </c>
      <c r="F136" s="48"/>
      <c r="G136" s="19">
        <v>56</v>
      </c>
      <c r="H136" s="19">
        <v>53</v>
      </c>
      <c r="I136" s="17">
        <f>+G136+H136</f>
        <v>109</v>
      </c>
      <c r="J136" s="48">
        <v>9401440648</v>
      </c>
      <c r="K136" s="48" t="s">
        <v>194</v>
      </c>
      <c r="L136" s="64" t="s">
        <v>195</v>
      </c>
      <c r="M136" s="64">
        <v>9854468398</v>
      </c>
      <c r="N136" s="65" t="s">
        <v>280</v>
      </c>
      <c r="O136" s="64">
        <v>9401561409</v>
      </c>
      <c r="P136" s="24">
        <v>43585</v>
      </c>
      <c r="Q136" s="18" t="s">
        <v>328</v>
      </c>
      <c r="R136" s="18">
        <v>14</v>
      </c>
      <c r="S136" s="18" t="s">
        <v>325</v>
      </c>
      <c r="T136" s="18"/>
    </row>
    <row r="137" spans="1:20">
      <c r="A137" s="4">
        <v>133</v>
      </c>
      <c r="B137" s="17"/>
      <c r="C137" s="18"/>
      <c r="D137" s="18"/>
      <c r="E137" s="19"/>
      <c r="F137" s="18"/>
      <c r="G137" s="19"/>
      <c r="H137" s="19"/>
      <c r="I137" s="55">
        <f t="shared" ref="I137:I164" si="8">SUM(G137:H137)</f>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8"/>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8"/>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8"/>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8"/>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8"/>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8"/>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8"/>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8"/>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8"/>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8"/>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8"/>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8"/>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8"/>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8"/>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8"/>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8"/>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8"/>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8"/>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8"/>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8"/>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8"/>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8"/>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8"/>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8"/>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8"/>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8"/>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8"/>
        <v>0</v>
      </c>
      <c r="J164" s="18"/>
      <c r="K164" s="18"/>
      <c r="L164" s="18"/>
      <c r="M164" s="18"/>
      <c r="N164" s="18"/>
      <c r="O164" s="18"/>
      <c r="P164" s="24"/>
      <c r="Q164" s="18"/>
      <c r="R164" s="18"/>
      <c r="S164" s="18"/>
      <c r="T164" s="18"/>
    </row>
    <row r="165" spans="1:20">
      <c r="A165" s="3" t="s">
        <v>11</v>
      </c>
      <c r="B165" s="39"/>
      <c r="C165" s="3">
        <f>COUNTIFS(C5:C164,"*")</f>
        <v>115</v>
      </c>
      <c r="D165" s="3"/>
      <c r="E165" s="13"/>
      <c r="F165" s="3"/>
      <c r="G165" s="56">
        <f>SUM(G5:G164)</f>
        <v>5429</v>
      </c>
      <c r="H165" s="56">
        <f>SUM(H5:H164)</f>
        <v>5411</v>
      </c>
      <c r="I165" s="56">
        <f>SUM(I5:I164)</f>
        <v>10840</v>
      </c>
      <c r="J165" s="3"/>
      <c r="K165" s="7"/>
      <c r="L165" s="21"/>
      <c r="M165" s="21"/>
      <c r="N165" s="7"/>
      <c r="O165" s="7"/>
      <c r="P165" s="14"/>
      <c r="Q165" s="3"/>
      <c r="R165" s="3"/>
      <c r="S165" s="3"/>
      <c r="T165" s="12"/>
    </row>
    <row r="166" spans="1:20">
      <c r="A166" s="44" t="s">
        <v>62</v>
      </c>
      <c r="B166" s="10">
        <f>COUNTIF(B$5:B$164,"Team 1")</f>
        <v>59</v>
      </c>
      <c r="C166" s="44" t="s">
        <v>25</v>
      </c>
      <c r="D166" s="10">
        <f>COUNTIF(D5:D164,"Anganwadi")</f>
        <v>50</v>
      </c>
    </row>
    <row r="167" spans="1:20">
      <c r="A167" s="44" t="s">
        <v>63</v>
      </c>
      <c r="B167" s="10">
        <f>COUNTIF(B$6:B$164,"Team 2")</f>
        <v>56</v>
      </c>
      <c r="C167" s="44" t="s">
        <v>23</v>
      </c>
      <c r="D167" s="10">
        <f>COUNTIF(D5:D164,"School")</f>
        <v>65</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error="Please select type of institution from drop down list." sqref="D44:D48 D112:D116 D50:D52 D5:D21 D72:D75 D23:D41 D54:D64 D77:D90 D66:D69 D134:D164 D92:D109 D118:D120 D122:D132">
      <formula1>"Anganwadi,School"</formula1>
    </dataValidation>
    <dataValidation type="list" allowBlank="1" showInputMessage="1" showErrorMessage="1" sqref="D165">
      <formula1>"School,Anganwadi Centre"</formula1>
    </dataValidation>
    <dataValidation type="list" allowBlank="1" showInputMessage="1" showErrorMessage="1" sqref="B5:B41 B112:B116 B44:B48 B50:B52 B54:B64 B72:B90 B66:B69 B134:B164 B92:B109 B118:B120 B122:B132">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6" activePane="bottomRight" state="frozen"/>
      <selection pane="topRight" activeCell="C1" sqref="C1"/>
      <selection pane="bottomLeft" activeCell="A5" sqref="A5"/>
      <selection pane="bottomRight" activeCell="H79" sqref="H79"/>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35" t="s">
        <v>70</v>
      </c>
      <c r="B1" s="135"/>
      <c r="C1" s="135"/>
      <c r="D1" s="54"/>
      <c r="E1" s="54"/>
      <c r="F1" s="54"/>
      <c r="G1" s="54"/>
      <c r="H1" s="54"/>
      <c r="I1" s="54"/>
      <c r="J1" s="54"/>
      <c r="K1" s="54"/>
      <c r="L1" s="54"/>
      <c r="M1" s="136"/>
      <c r="N1" s="136"/>
      <c r="O1" s="136"/>
      <c r="P1" s="136"/>
      <c r="Q1" s="136"/>
      <c r="R1" s="136"/>
      <c r="S1" s="136"/>
      <c r="T1" s="136"/>
    </row>
    <row r="2" spans="1:20">
      <c r="A2" s="131" t="s">
        <v>59</v>
      </c>
      <c r="B2" s="132"/>
      <c r="C2" s="132"/>
      <c r="D2" s="25">
        <v>43586</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ht="33">
      <c r="A5" s="4">
        <v>1</v>
      </c>
      <c r="B5" s="17"/>
      <c r="C5" s="48"/>
      <c r="D5" s="48"/>
      <c r="E5" s="19"/>
      <c r="F5" s="48"/>
      <c r="G5" s="19"/>
      <c r="H5" s="19"/>
      <c r="I5" s="57">
        <f>SUM(G5:H5)</f>
        <v>0</v>
      </c>
      <c r="J5" s="68"/>
      <c r="K5" s="68"/>
      <c r="L5" s="68"/>
      <c r="M5" s="68"/>
      <c r="N5" s="68"/>
      <c r="O5" s="68"/>
      <c r="P5" s="49">
        <v>43586</v>
      </c>
      <c r="Q5" s="48" t="s">
        <v>329</v>
      </c>
      <c r="R5" s="68"/>
      <c r="S5" s="68"/>
      <c r="T5" s="48" t="s">
        <v>338</v>
      </c>
    </row>
    <row r="6" spans="1:20">
      <c r="A6" s="4">
        <v>2</v>
      </c>
      <c r="B6" s="17" t="s">
        <v>62</v>
      </c>
      <c r="C6" s="48" t="s">
        <v>73</v>
      </c>
      <c r="D6" s="48" t="s">
        <v>23</v>
      </c>
      <c r="E6" s="19">
        <v>307402</v>
      </c>
      <c r="F6" s="48" t="s">
        <v>74</v>
      </c>
      <c r="G6" s="19">
        <v>23</v>
      </c>
      <c r="H6" s="19">
        <v>29</v>
      </c>
      <c r="I6" s="57">
        <f t="shared" ref="I6:I69" si="0">SUM(G6:H6)</f>
        <v>52</v>
      </c>
      <c r="J6" s="66" t="s">
        <v>182</v>
      </c>
      <c r="K6" s="48" t="s">
        <v>72</v>
      </c>
      <c r="L6" s="64" t="s">
        <v>180</v>
      </c>
      <c r="M6" s="64">
        <v>9854708611</v>
      </c>
      <c r="N6" s="65" t="s">
        <v>181</v>
      </c>
      <c r="O6" s="64">
        <v>7399737251</v>
      </c>
      <c r="P6" s="49">
        <v>43557</v>
      </c>
      <c r="Q6" s="48" t="s">
        <v>330</v>
      </c>
      <c r="R6" s="48">
        <v>10</v>
      </c>
      <c r="S6" s="48" t="s">
        <v>325</v>
      </c>
      <c r="T6" s="48"/>
    </row>
    <row r="7" spans="1:20">
      <c r="A7" s="4">
        <v>3</v>
      </c>
      <c r="B7" s="17" t="s">
        <v>62</v>
      </c>
      <c r="C7" s="48" t="s">
        <v>75</v>
      </c>
      <c r="D7" s="48" t="s">
        <v>23</v>
      </c>
      <c r="E7" s="19">
        <v>307604</v>
      </c>
      <c r="F7" s="48" t="s">
        <v>74</v>
      </c>
      <c r="G7" s="19">
        <v>22</v>
      </c>
      <c r="H7" s="19">
        <v>15</v>
      </c>
      <c r="I7" s="57">
        <f t="shared" si="0"/>
        <v>37</v>
      </c>
      <c r="J7" s="66" t="s">
        <v>183</v>
      </c>
      <c r="K7" s="64" t="s">
        <v>184</v>
      </c>
      <c r="L7" s="64" t="s">
        <v>185</v>
      </c>
      <c r="M7" s="64">
        <v>9854718727</v>
      </c>
      <c r="N7" s="65" t="s">
        <v>186</v>
      </c>
      <c r="O7" s="64">
        <v>9707682173</v>
      </c>
      <c r="P7" s="49">
        <v>43557</v>
      </c>
      <c r="Q7" s="48" t="s">
        <v>330</v>
      </c>
      <c r="R7" s="48">
        <v>14</v>
      </c>
      <c r="S7" s="48" t="s">
        <v>325</v>
      </c>
      <c r="T7" s="48"/>
    </row>
    <row r="8" spans="1:20">
      <c r="A8" s="4">
        <v>4</v>
      </c>
      <c r="B8" s="17" t="s">
        <v>62</v>
      </c>
      <c r="C8" s="48" t="s">
        <v>76</v>
      </c>
      <c r="D8" s="48" t="s">
        <v>23</v>
      </c>
      <c r="E8" s="19">
        <v>301808</v>
      </c>
      <c r="F8" s="48" t="s">
        <v>77</v>
      </c>
      <c r="G8" s="19">
        <v>21</v>
      </c>
      <c r="H8" s="19">
        <v>23</v>
      </c>
      <c r="I8" s="57">
        <f t="shared" si="0"/>
        <v>44</v>
      </c>
      <c r="J8" s="67" t="s">
        <v>187</v>
      </c>
      <c r="K8" s="48" t="s">
        <v>188</v>
      </c>
      <c r="L8" s="64" t="s">
        <v>189</v>
      </c>
      <c r="M8" s="64">
        <v>9864889183</v>
      </c>
      <c r="N8" s="65" t="s">
        <v>190</v>
      </c>
      <c r="O8" s="64">
        <v>8822787949</v>
      </c>
      <c r="P8" s="49">
        <v>43588</v>
      </c>
      <c r="Q8" s="48" t="s">
        <v>331</v>
      </c>
      <c r="R8" s="48"/>
      <c r="S8" s="48"/>
      <c r="T8" s="48"/>
    </row>
    <row r="9" spans="1:20">
      <c r="A9" s="4">
        <v>5</v>
      </c>
      <c r="B9" s="17" t="s">
        <v>62</v>
      </c>
      <c r="C9" s="48" t="s">
        <v>78</v>
      </c>
      <c r="D9" s="48" t="s">
        <v>25</v>
      </c>
      <c r="E9" s="19">
        <v>75</v>
      </c>
      <c r="F9" s="48"/>
      <c r="G9" s="19">
        <v>40</v>
      </c>
      <c r="H9" s="19">
        <v>38</v>
      </c>
      <c r="I9" s="57">
        <f t="shared" si="0"/>
        <v>78</v>
      </c>
      <c r="J9" s="48">
        <v>9859034035</v>
      </c>
      <c r="K9" s="64" t="s">
        <v>184</v>
      </c>
      <c r="L9" s="64" t="s">
        <v>185</v>
      </c>
      <c r="M9" s="64">
        <v>9854718727</v>
      </c>
      <c r="N9" s="65" t="s">
        <v>186</v>
      </c>
      <c r="O9" s="64">
        <v>9707682173</v>
      </c>
      <c r="P9" s="49">
        <v>43588</v>
      </c>
      <c r="Q9" s="48" t="s">
        <v>331</v>
      </c>
      <c r="R9" s="48">
        <v>12</v>
      </c>
      <c r="S9" s="48" t="s">
        <v>325</v>
      </c>
      <c r="T9" s="48"/>
    </row>
    <row r="10" spans="1:20">
      <c r="A10" s="4">
        <v>6</v>
      </c>
      <c r="B10" s="17" t="s">
        <v>62</v>
      </c>
      <c r="C10" s="48" t="s">
        <v>79</v>
      </c>
      <c r="D10" s="48" t="s">
        <v>25</v>
      </c>
      <c r="E10" s="19">
        <v>293</v>
      </c>
      <c r="F10" s="48"/>
      <c r="G10" s="19">
        <v>48</v>
      </c>
      <c r="H10" s="19">
        <v>48</v>
      </c>
      <c r="I10" s="57">
        <f t="shared" si="0"/>
        <v>96</v>
      </c>
      <c r="J10" s="48">
        <v>7399722818</v>
      </c>
      <c r="K10" s="48" t="s">
        <v>191</v>
      </c>
      <c r="L10" s="64" t="s">
        <v>192</v>
      </c>
      <c r="M10" s="64">
        <v>9435276722</v>
      </c>
      <c r="N10" s="65" t="s">
        <v>193</v>
      </c>
      <c r="O10" s="64">
        <v>9854983366</v>
      </c>
      <c r="P10" s="49">
        <v>43589</v>
      </c>
      <c r="Q10" s="48" t="s">
        <v>332</v>
      </c>
      <c r="R10" s="48">
        <v>8</v>
      </c>
      <c r="S10" s="48" t="s">
        <v>325</v>
      </c>
      <c r="T10" s="48"/>
    </row>
    <row r="11" spans="1:20">
      <c r="A11" s="4">
        <v>7</v>
      </c>
      <c r="B11" s="17" t="s">
        <v>62</v>
      </c>
      <c r="C11" s="48" t="s">
        <v>80</v>
      </c>
      <c r="D11" s="48" t="s">
        <v>23</v>
      </c>
      <c r="E11" s="19">
        <v>305506</v>
      </c>
      <c r="F11" s="48" t="s">
        <v>74</v>
      </c>
      <c r="G11" s="19">
        <v>43</v>
      </c>
      <c r="H11" s="19">
        <v>63</v>
      </c>
      <c r="I11" s="57">
        <f t="shared" si="0"/>
        <v>106</v>
      </c>
      <c r="J11" s="48">
        <v>9435881505</v>
      </c>
      <c r="K11" s="48" t="s">
        <v>194</v>
      </c>
      <c r="L11" s="64" t="s">
        <v>195</v>
      </c>
      <c r="M11" s="64">
        <v>9854468398</v>
      </c>
      <c r="N11" s="65" t="s">
        <v>196</v>
      </c>
      <c r="O11" s="64">
        <v>9854963104</v>
      </c>
      <c r="P11" s="49">
        <v>43589</v>
      </c>
      <c r="Q11" s="48" t="s">
        <v>332</v>
      </c>
      <c r="R11" s="48">
        <v>16</v>
      </c>
      <c r="S11" s="48" t="s">
        <v>325</v>
      </c>
      <c r="T11" s="48"/>
    </row>
    <row r="12" spans="1:20">
      <c r="A12" s="4">
        <v>8</v>
      </c>
      <c r="B12" s="17"/>
      <c r="C12" s="48"/>
      <c r="D12" s="48"/>
      <c r="E12" s="19"/>
      <c r="F12" s="48"/>
      <c r="G12" s="19"/>
      <c r="H12" s="19"/>
      <c r="I12" s="57">
        <f t="shared" si="0"/>
        <v>0</v>
      </c>
      <c r="J12" s="67"/>
      <c r="K12" s="48"/>
      <c r="L12" s="64"/>
      <c r="M12" s="64"/>
      <c r="N12" s="65"/>
      <c r="O12" s="64"/>
      <c r="P12" s="49">
        <v>43590</v>
      </c>
      <c r="Q12" s="48" t="s">
        <v>333</v>
      </c>
      <c r="R12" s="48"/>
      <c r="S12" s="48"/>
      <c r="T12" s="48"/>
    </row>
    <row r="13" spans="1:20">
      <c r="A13" s="4">
        <v>9</v>
      </c>
      <c r="B13" s="17" t="s">
        <v>62</v>
      </c>
      <c r="C13" s="48" t="s">
        <v>83</v>
      </c>
      <c r="D13" s="48" t="s">
        <v>23</v>
      </c>
      <c r="E13" s="19">
        <v>303805</v>
      </c>
      <c r="F13" s="48" t="s">
        <v>74</v>
      </c>
      <c r="G13" s="19">
        <v>6</v>
      </c>
      <c r="H13" s="19">
        <v>10</v>
      </c>
      <c r="I13" s="57">
        <f t="shared" si="0"/>
        <v>16</v>
      </c>
      <c r="J13" s="66" t="s">
        <v>201</v>
      </c>
      <c r="K13" s="48" t="s">
        <v>82</v>
      </c>
      <c r="L13" s="64" t="s">
        <v>199</v>
      </c>
      <c r="M13" s="64">
        <v>9706848717</v>
      </c>
      <c r="N13" s="65" t="s">
        <v>200</v>
      </c>
      <c r="O13" s="64">
        <v>8876799693</v>
      </c>
      <c r="P13" s="49">
        <v>43591</v>
      </c>
      <c r="Q13" s="48" t="s">
        <v>327</v>
      </c>
      <c r="R13" s="48">
        <v>12</v>
      </c>
      <c r="S13" s="48" t="s">
        <v>325</v>
      </c>
      <c r="T13" s="48"/>
    </row>
    <row r="14" spans="1:20">
      <c r="A14" s="4">
        <v>10</v>
      </c>
      <c r="B14" s="17" t="s">
        <v>62</v>
      </c>
      <c r="C14" s="48" t="s">
        <v>72</v>
      </c>
      <c r="D14" s="48" t="s">
        <v>25</v>
      </c>
      <c r="E14" s="19">
        <v>74</v>
      </c>
      <c r="F14" s="48"/>
      <c r="G14" s="19">
        <v>33</v>
      </c>
      <c r="H14" s="19">
        <v>31</v>
      </c>
      <c r="I14" s="57">
        <f t="shared" si="0"/>
        <v>64</v>
      </c>
      <c r="J14" s="48">
        <v>9613252278</v>
      </c>
      <c r="K14" s="48" t="s">
        <v>72</v>
      </c>
      <c r="L14" s="64" t="s">
        <v>180</v>
      </c>
      <c r="M14" s="64">
        <v>9854708611</v>
      </c>
      <c r="N14" s="65" t="s">
        <v>181</v>
      </c>
      <c r="O14" s="64">
        <v>7399737251</v>
      </c>
      <c r="P14" s="49">
        <v>43591</v>
      </c>
      <c r="Q14" s="48" t="s">
        <v>327</v>
      </c>
      <c r="R14" s="48">
        <v>12</v>
      </c>
      <c r="S14" s="48" t="s">
        <v>325</v>
      </c>
      <c r="T14" s="48"/>
    </row>
    <row r="15" spans="1:20">
      <c r="A15" s="4">
        <v>11</v>
      </c>
      <c r="B15" s="17" t="s">
        <v>62</v>
      </c>
      <c r="C15" s="48" t="s">
        <v>99</v>
      </c>
      <c r="D15" s="48" t="s">
        <v>23</v>
      </c>
      <c r="E15" s="19">
        <v>302605</v>
      </c>
      <c r="F15" s="48" t="s">
        <v>77</v>
      </c>
      <c r="G15" s="19">
        <v>53</v>
      </c>
      <c r="H15" s="19">
        <v>65</v>
      </c>
      <c r="I15" s="57">
        <f t="shared" si="0"/>
        <v>118</v>
      </c>
      <c r="J15" s="67" t="s">
        <v>222</v>
      </c>
      <c r="K15" s="63" t="s">
        <v>223</v>
      </c>
      <c r="L15" s="64" t="s">
        <v>224</v>
      </c>
      <c r="M15" s="64">
        <v>9854253113</v>
      </c>
      <c r="N15" s="64" t="s">
        <v>225</v>
      </c>
      <c r="O15" s="64">
        <v>9707832558</v>
      </c>
      <c r="P15" s="49">
        <v>43592</v>
      </c>
      <c r="Q15" s="48" t="s">
        <v>328</v>
      </c>
      <c r="R15" s="48">
        <v>61</v>
      </c>
      <c r="S15" s="48" t="s">
        <v>325</v>
      </c>
      <c r="T15" s="48"/>
    </row>
    <row r="16" spans="1:20">
      <c r="A16" s="4">
        <v>12</v>
      </c>
      <c r="B16" s="17" t="s">
        <v>62</v>
      </c>
      <c r="C16" s="48" t="s">
        <v>81</v>
      </c>
      <c r="D16" s="48" t="s">
        <v>23</v>
      </c>
      <c r="E16" s="19">
        <v>301809</v>
      </c>
      <c r="F16" s="48" t="s">
        <v>77</v>
      </c>
      <c r="G16" s="19">
        <v>9</v>
      </c>
      <c r="H16" s="19">
        <v>25</v>
      </c>
      <c r="I16" s="57">
        <f t="shared" si="0"/>
        <v>34</v>
      </c>
      <c r="J16" s="67" t="s">
        <v>197</v>
      </c>
      <c r="K16" s="48" t="s">
        <v>188</v>
      </c>
      <c r="L16" s="64" t="s">
        <v>189</v>
      </c>
      <c r="M16" s="64">
        <v>9864889183</v>
      </c>
      <c r="N16" s="65" t="s">
        <v>198</v>
      </c>
      <c r="O16" s="64">
        <v>9706370159</v>
      </c>
      <c r="P16" s="49">
        <v>43592</v>
      </c>
      <c r="Q16" s="48" t="s">
        <v>328</v>
      </c>
      <c r="R16" s="48">
        <v>19</v>
      </c>
      <c r="S16" s="48" t="s">
        <v>325</v>
      </c>
      <c r="T16" s="48"/>
    </row>
    <row r="17" spans="1:20" ht="33">
      <c r="A17" s="4">
        <v>13</v>
      </c>
      <c r="B17" s="17" t="s">
        <v>62</v>
      </c>
      <c r="C17" s="48" t="s">
        <v>85</v>
      </c>
      <c r="D17" s="48" t="s">
        <v>23</v>
      </c>
      <c r="E17" s="19">
        <v>309408</v>
      </c>
      <c r="F17" s="48" t="s">
        <v>74</v>
      </c>
      <c r="G17" s="19">
        <v>27</v>
      </c>
      <c r="H17" s="19">
        <v>29</v>
      </c>
      <c r="I17" s="57">
        <f t="shared" si="0"/>
        <v>56</v>
      </c>
      <c r="J17" s="48">
        <v>9401513029</v>
      </c>
      <c r="K17" s="48" t="s">
        <v>205</v>
      </c>
      <c r="L17" s="64" t="s">
        <v>206</v>
      </c>
      <c r="M17" s="64">
        <v>9707583027</v>
      </c>
      <c r="N17" s="65" t="s">
        <v>207</v>
      </c>
      <c r="O17" s="64">
        <v>9435765989</v>
      </c>
      <c r="P17" s="49">
        <v>43593</v>
      </c>
      <c r="Q17" s="48" t="s">
        <v>329</v>
      </c>
      <c r="R17" s="48">
        <v>21</v>
      </c>
      <c r="S17" s="48" t="s">
        <v>325</v>
      </c>
      <c r="T17" s="48"/>
    </row>
    <row r="18" spans="1:20" ht="33">
      <c r="A18" s="4">
        <v>14</v>
      </c>
      <c r="B18" s="17" t="s">
        <v>62</v>
      </c>
      <c r="C18" s="48" t="s">
        <v>86</v>
      </c>
      <c r="D18" s="48" t="s">
        <v>23</v>
      </c>
      <c r="E18" s="19">
        <v>309302</v>
      </c>
      <c r="F18" s="48" t="s">
        <v>74</v>
      </c>
      <c r="G18" s="19">
        <v>14</v>
      </c>
      <c r="H18" s="19">
        <v>13</v>
      </c>
      <c r="I18" s="57">
        <f t="shared" si="0"/>
        <v>27</v>
      </c>
      <c r="J18" s="66" t="s">
        <v>208</v>
      </c>
      <c r="K18" s="48" t="s">
        <v>202</v>
      </c>
      <c r="L18" s="64" t="s">
        <v>203</v>
      </c>
      <c r="M18" s="64">
        <v>9864552074</v>
      </c>
      <c r="N18" s="65" t="s">
        <v>204</v>
      </c>
      <c r="O18" s="64">
        <v>8254844679</v>
      </c>
      <c r="P18" s="49">
        <v>43593</v>
      </c>
      <c r="Q18" s="48" t="s">
        <v>329</v>
      </c>
      <c r="R18" s="48">
        <v>22</v>
      </c>
      <c r="S18" s="48" t="s">
        <v>325</v>
      </c>
      <c r="T18" s="48"/>
    </row>
    <row r="19" spans="1:20">
      <c r="A19" s="4">
        <v>15</v>
      </c>
      <c r="B19" s="17" t="s">
        <v>62</v>
      </c>
      <c r="C19" s="48" t="s">
        <v>87</v>
      </c>
      <c r="D19" s="48" t="s">
        <v>25</v>
      </c>
      <c r="E19" s="19">
        <v>96</v>
      </c>
      <c r="F19" s="48"/>
      <c r="G19" s="19">
        <v>28</v>
      </c>
      <c r="H19" s="19">
        <v>32</v>
      </c>
      <c r="I19" s="57">
        <f t="shared" si="0"/>
        <v>60</v>
      </c>
      <c r="J19" s="48">
        <v>7896481934</v>
      </c>
      <c r="K19" s="48" t="s">
        <v>205</v>
      </c>
      <c r="L19" s="64" t="s">
        <v>206</v>
      </c>
      <c r="M19" s="64">
        <v>9707583027</v>
      </c>
      <c r="N19" s="65" t="s">
        <v>207</v>
      </c>
      <c r="O19" s="64">
        <v>9435765989</v>
      </c>
      <c r="P19" s="49">
        <v>43594</v>
      </c>
      <c r="Q19" s="48" t="s">
        <v>330</v>
      </c>
      <c r="R19" s="48">
        <v>18</v>
      </c>
      <c r="S19" s="48" t="s">
        <v>325</v>
      </c>
      <c r="T19" s="48"/>
    </row>
    <row r="20" spans="1:20">
      <c r="A20" s="4">
        <v>16</v>
      </c>
      <c r="B20" s="17" t="s">
        <v>62</v>
      </c>
      <c r="C20" s="48" t="s">
        <v>82</v>
      </c>
      <c r="D20" s="48" t="s">
        <v>25</v>
      </c>
      <c r="E20" s="19">
        <v>141</v>
      </c>
      <c r="F20" s="48"/>
      <c r="G20" s="19">
        <v>27</v>
      </c>
      <c r="H20" s="19">
        <v>25</v>
      </c>
      <c r="I20" s="57">
        <f t="shared" si="0"/>
        <v>52</v>
      </c>
      <c r="J20" s="48">
        <v>9706216392</v>
      </c>
      <c r="K20" s="48" t="s">
        <v>82</v>
      </c>
      <c r="L20" s="64" t="s">
        <v>199</v>
      </c>
      <c r="M20" s="64">
        <v>9706848717</v>
      </c>
      <c r="N20" s="65" t="s">
        <v>200</v>
      </c>
      <c r="O20" s="64">
        <v>8876799693</v>
      </c>
      <c r="P20" s="49">
        <v>43594</v>
      </c>
      <c r="Q20" s="48" t="s">
        <v>330</v>
      </c>
      <c r="R20" s="48">
        <v>19</v>
      </c>
      <c r="S20" s="48" t="s">
        <v>325</v>
      </c>
      <c r="T20" s="48"/>
    </row>
    <row r="21" spans="1:20">
      <c r="A21" s="4">
        <v>17</v>
      </c>
      <c r="B21" s="17" t="s">
        <v>62</v>
      </c>
      <c r="C21" s="48" t="s">
        <v>88</v>
      </c>
      <c r="D21" s="48" t="s">
        <v>25</v>
      </c>
      <c r="E21" s="19">
        <v>39</v>
      </c>
      <c r="F21" s="48"/>
      <c r="G21" s="19">
        <v>38</v>
      </c>
      <c r="H21" s="19">
        <v>42</v>
      </c>
      <c r="I21" s="57">
        <f t="shared" si="0"/>
        <v>80</v>
      </c>
      <c r="J21" s="48">
        <v>9508454601</v>
      </c>
      <c r="K21" s="48" t="s">
        <v>188</v>
      </c>
      <c r="L21" s="64" t="s">
        <v>189</v>
      </c>
      <c r="M21" s="64">
        <v>9864889183</v>
      </c>
      <c r="N21" s="65" t="s">
        <v>190</v>
      </c>
      <c r="O21" s="64">
        <v>8822787949</v>
      </c>
      <c r="P21" s="49">
        <v>43595</v>
      </c>
      <c r="Q21" s="48" t="s">
        <v>331</v>
      </c>
      <c r="R21" s="48">
        <v>20</v>
      </c>
      <c r="S21" s="48" t="s">
        <v>325</v>
      </c>
      <c r="T21" s="48"/>
    </row>
    <row r="22" spans="1:20">
      <c r="A22" s="4">
        <v>18</v>
      </c>
      <c r="B22" s="17" t="s">
        <v>62</v>
      </c>
      <c r="C22" s="48" t="s">
        <v>346</v>
      </c>
      <c r="D22" s="48" t="s">
        <v>23</v>
      </c>
      <c r="E22" s="19">
        <v>311236</v>
      </c>
      <c r="F22" s="48" t="s">
        <v>74</v>
      </c>
      <c r="G22" s="19">
        <v>92</v>
      </c>
      <c r="H22" s="19">
        <v>87</v>
      </c>
      <c r="I22" s="57">
        <f t="shared" si="0"/>
        <v>179</v>
      </c>
      <c r="J22" s="66" t="s">
        <v>347</v>
      </c>
      <c r="K22" s="48" t="s">
        <v>348</v>
      </c>
      <c r="L22" s="64"/>
      <c r="M22" s="64"/>
      <c r="N22" s="65"/>
      <c r="O22" s="64"/>
      <c r="P22" s="49">
        <v>43595</v>
      </c>
      <c r="Q22" s="48" t="s">
        <v>331</v>
      </c>
      <c r="R22" s="48">
        <v>30</v>
      </c>
      <c r="S22" s="48" t="s">
        <v>325</v>
      </c>
      <c r="T22" s="48"/>
    </row>
    <row r="23" spans="1:20">
      <c r="A23" s="4">
        <v>19</v>
      </c>
      <c r="B23" s="17" t="s">
        <v>62</v>
      </c>
      <c r="C23" s="48" t="s">
        <v>349</v>
      </c>
      <c r="D23" s="48" t="s">
        <v>23</v>
      </c>
      <c r="E23" s="19">
        <v>304526</v>
      </c>
      <c r="F23" s="48" t="s">
        <v>74</v>
      </c>
      <c r="G23" s="19">
        <v>57</v>
      </c>
      <c r="H23" s="19">
        <v>62</v>
      </c>
      <c r="I23" s="57">
        <f t="shared" si="0"/>
        <v>119</v>
      </c>
      <c r="J23" s="48">
        <v>9613626133</v>
      </c>
      <c r="K23" s="48"/>
      <c r="L23" s="64"/>
      <c r="M23" s="64"/>
      <c r="N23" s="65"/>
      <c r="O23" s="64"/>
      <c r="P23" s="49">
        <v>43596</v>
      </c>
      <c r="Q23" s="48" t="s">
        <v>332</v>
      </c>
      <c r="R23" s="48">
        <v>60</v>
      </c>
      <c r="S23" s="48" t="s">
        <v>325</v>
      </c>
      <c r="T23" s="48"/>
    </row>
    <row r="24" spans="1:20">
      <c r="A24" s="4">
        <v>20</v>
      </c>
      <c r="B24" s="17" t="s">
        <v>62</v>
      </c>
      <c r="C24" s="48" t="s">
        <v>92</v>
      </c>
      <c r="D24" s="48" t="s">
        <v>23</v>
      </c>
      <c r="E24" s="19">
        <v>311505</v>
      </c>
      <c r="F24" s="48" t="s">
        <v>77</v>
      </c>
      <c r="G24" s="48">
        <v>42</v>
      </c>
      <c r="H24" s="48">
        <v>63</v>
      </c>
      <c r="I24" s="57">
        <f t="shared" si="0"/>
        <v>105</v>
      </c>
      <c r="J24" s="48">
        <v>9435378617</v>
      </c>
      <c r="K24" s="48" t="s">
        <v>205</v>
      </c>
      <c r="L24" s="64" t="s">
        <v>206</v>
      </c>
      <c r="M24" s="64">
        <v>9707583027</v>
      </c>
      <c r="N24" s="65" t="s">
        <v>214</v>
      </c>
      <c r="O24" s="64">
        <v>9707719663</v>
      </c>
      <c r="P24" s="49">
        <v>43596</v>
      </c>
      <c r="Q24" s="48" t="s">
        <v>332</v>
      </c>
      <c r="R24" s="48">
        <v>21</v>
      </c>
      <c r="S24" s="48" t="s">
        <v>325</v>
      </c>
      <c r="T24" s="48"/>
    </row>
    <row r="25" spans="1:20">
      <c r="A25" s="4">
        <v>21</v>
      </c>
      <c r="B25" s="68"/>
      <c r="C25" s="68"/>
      <c r="D25" s="68"/>
      <c r="E25" s="69"/>
      <c r="F25" s="68"/>
      <c r="G25" s="69"/>
      <c r="H25" s="69"/>
      <c r="I25" s="57">
        <f t="shared" si="0"/>
        <v>0</v>
      </c>
      <c r="J25" s="68"/>
      <c r="K25" s="68"/>
      <c r="L25" s="68"/>
      <c r="M25" s="68"/>
      <c r="N25" s="68"/>
      <c r="O25" s="68"/>
      <c r="P25" s="49">
        <v>43597</v>
      </c>
      <c r="Q25" s="48" t="s">
        <v>333</v>
      </c>
      <c r="R25" s="48"/>
      <c r="S25" s="48"/>
      <c r="T25" s="48"/>
    </row>
    <row r="26" spans="1:20">
      <c r="A26" s="4">
        <v>22</v>
      </c>
      <c r="B26" s="17" t="s">
        <v>62</v>
      </c>
      <c r="C26" s="48" t="s">
        <v>93</v>
      </c>
      <c r="D26" s="48" t="s">
        <v>25</v>
      </c>
      <c r="E26" s="19">
        <v>172</v>
      </c>
      <c r="F26" s="48"/>
      <c r="G26" s="19">
        <v>26</v>
      </c>
      <c r="H26" s="19">
        <v>27</v>
      </c>
      <c r="I26" s="57">
        <f t="shared" si="0"/>
        <v>53</v>
      </c>
      <c r="J26" s="48">
        <v>9859804076</v>
      </c>
      <c r="K26" s="64" t="s">
        <v>184</v>
      </c>
      <c r="L26" s="64" t="s">
        <v>185</v>
      </c>
      <c r="M26" s="64">
        <v>9854718727</v>
      </c>
      <c r="N26" s="65" t="s">
        <v>215</v>
      </c>
      <c r="O26" s="65">
        <v>9577559237</v>
      </c>
      <c r="P26" s="49">
        <v>43598</v>
      </c>
      <c r="Q26" s="48" t="s">
        <v>327</v>
      </c>
      <c r="R26" s="48">
        <v>45</v>
      </c>
      <c r="S26" s="48" t="s">
        <v>325</v>
      </c>
      <c r="T26" s="48"/>
    </row>
    <row r="27" spans="1:20">
      <c r="A27" s="4">
        <v>23</v>
      </c>
      <c r="B27" s="17" t="s">
        <v>62</v>
      </c>
      <c r="C27" s="48" t="s">
        <v>94</v>
      </c>
      <c r="D27" s="48" t="s">
        <v>23</v>
      </c>
      <c r="E27" s="19">
        <v>307703</v>
      </c>
      <c r="F27" s="48" t="s">
        <v>74</v>
      </c>
      <c r="G27" s="19">
        <v>18</v>
      </c>
      <c r="H27" s="19">
        <v>20</v>
      </c>
      <c r="I27" s="57">
        <f t="shared" si="0"/>
        <v>38</v>
      </c>
      <c r="J27" s="66" t="s">
        <v>216</v>
      </c>
      <c r="K27" s="64" t="s">
        <v>184</v>
      </c>
      <c r="L27" s="64" t="s">
        <v>185</v>
      </c>
      <c r="M27" s="64">
        <v>9854718727</v>
      </c>
      <c r="N27" s="65" t="s">
        <v>215</v>
      </c>
      <c r="O27" s="65">
        <v>9577559237</v>
      </c>
      <c r="P27" s="49">
        <v>43598</v>
      </c>
      <c r="Q27" s="48" t="s">
        <v>327</v>
      </c>
      <c r="R27" s="48">
        <v>45</v>
      </c>
      <c r="S27" s="48" t="s">
        <v>325</v>
      </c>
      <c r="T27" s="48"/>
    </row>
    <row r="28" spans="1:20">
      <c r="A28" s="4">
        <v>24</v>
      </c>
      <c r="B28" s="17" t="s">
        <v>62</v>
      </c>
      <c r="C28" s="48" t="s">
        <v>95</v>
      </c>
      <c r="D28" s="48" t="s">
        <v>25</v>
      </c>
      <c r="E28" s="19">
        <v>171</v>
      </c>
      <c r="F28" s="48"/>
      <c r="G28" s="19">
        <v>39</v>
      </c>
      <c r="H28" s="19">
        <v>43</v>
      </c>
      <c r="I28" s="57">
        <f t="shared" si="0"/>
        <v>82</v>
      </c>
      <c r="J28" s="48">
        <v>9706526624</v>
      </c>
      <c r="K28" s="48" t="s">
        <v>72</v>
      </c>
      <c r="L28" s="64" t="s">
        <v>180</v>
      </c>
      <c r="M28" s="64">
        <v>9854708611</v>
      </c>
      <c r="N28" s="65" t="s">
        <v>217</v>
      </c>
      <c r="O28" s="64">
        <v>9707258567</v>
      </c>
      <c r="P28" s="49">
        <v>43599</v>
      </c>
      <c r="Q28" s="48" t="s">
        <v>328</v>
      </c>
      <c r="R28" s="48">
        <v>15</v>
      </c>
      <c r="S28" s="48" t="s">
        <v>325</v>
      </c>
      <c r="T28" s="48"/>
    </row>
    <row r="29" spans="1:20" ht="33">
      <c r="A29" s="4">
        <v>25</v>
      </c>
      <c r="B29" s="17" t="s">
        <v>62</v>
      </c>
      <c r="C29" s="48" t="s">
        <v>96</v>
      </c>
      <c r="D29" s="48" t="s">
        <v>23</v>
      </c>
      <c r="E29" s="19">
        <v>307601</v>
      </c>
      <c r="F29" s="48" t="s">
        <v>74</v>
      </c>
      <c r="G29" s="19">
        <v>27</v>
      </c>
      <c r="H29" s="19">
        <v>19</v>
      </c>
      <c r="I29" s="57">
        <f t="shared" si="0"/>
        <v>46</v>
      </c>
      <c r="J29" s="48">
        <v>9854810890</v>
      </c>
      <c r="K29" s="48" t="s">
        <v>72</v>
      </c>
      <c r="L29" s="64" t="s">
        <v>180</v>
      </c>
      <c r="M29" s="64">
        <v>9854708611</v>
      </c>
      <c r="N29" s="65" t="s">
        <v>217</v>
      </c>
      <c r="O29" s="64">
        <v>9707258567</v>
      </c>
      <c r="P29" s="49">
        <v>43600</v>
      </c>
      <c r="Q29" s="48" t="s">
        <v>329</v>
      </c>
      <c r="R29" s="48">
        <v>56</v>
      </c>
      <c r="S29" s="48" t="s">
        <v>325</v>
      </c>
      <c r="T29" s="48"/>
    </row>
    <row r="30" spans="1:20">
      <c r="A30" s="4">
        <v>26</v>
      </c>
      <c r="B30" s="17" t="s">
        <v>62</v>
      </c>
      <c r="C30" s="48" t="s">
        <v>91</v>
      </c>
      <c r="D30" s="48" t="s">
        <v>23</v>
      </c>
      <c r="E30" s="19">
        <v>301904</v>
      </c>
      <c r="F30" s="48" t="s">
        <v>77</v>
      </c>
      <c r="G30" s="19">
        <v>46</v>
      </c>
      <c r="H30" s="19">
        <v>53</v>
      </c>
      <c r="I30" s="57">
        <f t="shared" si="0"/>
        <v>99</v>
      </c>
      <c r="J30" s="67" t="s">
        <v>213</v>
      </c>
      <c r="K30" s="48" t="s">
        <v>188</v>
      </c>
      <c r="L30" s="64" t="s">
        <v>189</v>
      </c>
      <c r="M30" s="64">
        <v>9864889183</v>
      </c>
      <c r="N30" s="65" t="s">
        <v>190</v>
      </c>
      <c r="O30" s="64">
        <v>8822787949</v>
      </c>
      <c r="P30" s="49">
        <v>43601</v>
      </c>
      <c r="Q30" s="48" t="s">
        <v>330</v>
      </c>
      <c r="R30" s="48">
        <v>60</v>
      </c>
      <c r="S30" s="48" t="s">
        <v>325</v>
      </c>
      <c r="T30" s="48"/>
    </row>
    <row r="31" spans="1:20">
      <c r="A31" s="4">
        <v>27</v>
      </c>
      <c r="B31" s="17" t="s">
        <v>62</v>
      </c>
      <c r="C31" s="48" t="s">
        <v>97</v>
      </c>
      <c r="D31" s="48" t="s">
        <v>23</v>
      </c>
      <c r="E31" s="19">
        <v>309103</v>
      </c>
      <c r="F31" s="48" t="s">
        <v>74</v>
      </c>
      <c r="G31" s="69">
        <v>34</v>
      </c>
      <c r="H31" s="69">
        <v>27</v>
      </c>
      <c r="I31" s="57">
        <f>SUM(G31:H31)</f>
        <v>61</v>
      </c>
      <c r="J31" s="48">
        <v>9854938331</v>
      </c>
      <c r="K31" s="48" t="s">
        <v>218</v>
      </c>
      <c r="L31" s="64" t="s">
        <v>219</v>
      </c>
      <c r="M31" s="64">
        <v>9854981576</v>
      </c>
      <c r="N31" s="65" t="s">
        <v>220</v>
      </c>
      <c r="O31" s="64">
        <v>9859619964</v>
      </c>
      <c r="P31" s="49">
        <v>43602</v>
      </c>
      <c r="Q31" s="48" t="s">
        <v>331</v>
      </c>
      <c r="R31" s="48">
        <v>8</v>
      </c>
      <c r="S31" s="48" t="s">
        <v>325</v>
      </c>
      <c r="T31" s="48"/>
    </row>
    <row r="32" spans="1:20" ht="33">
      <c r="A32" s="4">
        <v>28</v>
      </c>
      <c r="B32" s="68"/>
      <c r="C32" s="68"/>
      <c r="D32" s="68"/>
      <c r="E32" s="69"/>
      <c r="F32" s="68"/>
      <c r="G32" s="19"/>
      <c r="H32" s="19"/>
      <c r="I32" s="57">
        <f>SUM(G32:H32)</f>
        <v>0</v>
      </c>
      <c r="J32" s="68"/>
      <c r="K32" s="68"/>
      <c r="L32" s="68"/>
      <c r="M32" s="68"/>
      <c r="N32" s="68"/>
      <c r="O32" s="68"/>
      <c r="P32" s="49">
        <v>43603</v>
      </c>
      <c r="Q32" s="48" t="s">
        <v>332</v>
      </c>
      <c r="R32" s="48"/>
      <c r="S32" s="48"/>
      <c r="T32" s="48" t="s">
        <v>339</v>
      </c>
    </row>
    <row r="33" spans="1:20">
      <c r="A33" s="4">
        <v>29</v>
      </c>
      <c r="B33" s="68"/>
      <c r="C33" s="68"/>
      <c r="D33" s="68"/>
      <c r="E33" s="69"/>
      <c r="F33" s="68"/>
      <c r="G33" s="19"/>
      <c r="H33" s="19"/>
      <c r="I33" s="57">
        <f t="shared" si="0"/>
        <v>0</v>
      </c>
      <c r="J33" s="68"/>
      <c r="K33" s="68"/>
      <c r="L33" s="68"/>
      <c r="M33" s="68"/>
      <c r="N33" s="68"/>
      <c r="O33" s="68"/>
      <c r="P33" s="49">
        <v>43604</v>
      </c>
      <c r="Q33" s="48" t="s">
        <v>333</v>
      </c>
      <c r="R33" s="48"/>
      <c r="S33" s="48"/>
      <c r="T33" s="48"/>
    </row>
    <row r="34" spans="1:20">
      <c r="A34" s="4">
        <v>30</v>
      </c>
      <c r="B34" s="17" t="s">
        <v>62</v>
      </c>
      <c r="C34" s="48" t="s">
        <v>100</v>
      </c>
      <c r="D34" s="48" t="s">
        <v>25</v>
      </c>
      <c r="E34" s="19">
        <v>173</v>
      </c>
      <c r="F34" s="48"/>
      <c r="G34" s="19">
        <v>64</v>
      </c>
      <c r="H34" s="19">
        <v>41</v>
      </c>
      <c r="I34" s="57">
        <f t="shared" si="0"/>
        <v>105</v>
      </c>
      <c r="J34" s="48">
        <v>9854470801</v>
      </c>
      <c r="K34" s="48" t="s">
        <v>72</v>
      </c>
      <c r="L34" s="64" t="s">
        <v>180</v>
      </c>
      <c r="M34" s="64">
        <v>9854708611</v>
      </c>
      <c r="N34" s="65" t="s">
        <v>217</v>
      </c>
      <c r="O34" s="64">
        <v>9707258567</v>
      </c>
      <c r="P34" s="49">
        <v>43605</v>
      </c>
      <c r="Q34" s="48" t="s">
        <v>327</v>
      </c>
      <c r="R34" s="48">
        <v>32</v>
      </c>
      <c r="S34" s="48" t="s">
        <v>325</v>
      </c>
      <c r="T34" s="48"/>
    </row>
    <row r="35" spans="1:20">
      <c r="A35" s="4">
        <v>31</v>
      </c>
      <c r="B35" s="17" t="s">
        <v>62</v>
      </c>
      <c r="C35" s="48" t="s">
        <v>101</v>
      </c>
      <c r="D35" s="48" t="s">
        <v>23</v>
      </c>
      <c r="E35" s="19">
        <v>307304</v>
      </c>
      <c r="F35" s="48" t="s">
        <v>74</v>
      </c>
      <c r="G35" s="19">
        <v>81</v>
      </c>
      <c r="H35" s="19">
        <v>76</v>
      </c>
      <c r="I35" s="57">
        <f t="shared" si="0"/>
        <v>157</v>
      </c>
      <c r="J35" s="48">
        <v>9854948648</v>
      </c>
      <c r="K35" s="48" t="s">
        <v>72</v>
      </c>
      <c r="L35" s="64" t="s">
        <v>180</v>
      </c>
      <c r="M35" s="64">
        <v>9854708611</v>
      </c>
      <c r="N35" s="65" t="s">
        <v>217</v>
      </c>
      <c r="O35" s="64">
        <v>9707258567</v>
      </c>
      <c r="P35" s="49">
        <v>43606</v>
      </c>
      <c r="Q35" s="48" t="s">
        <v>328</v>
      </c>
      <c r="R35" s="48">
        <v>32</v>
      </c>
      <c r="S35" s="48" t="s">
        <v>325</v>
      </c>
      <c r="T35" s="48"/>
    </row>
    <row r="36" spans="1:20" ht="33">
      <c r="A36" s="4">
        <v>32</v>
      </c>
      <c r="B36" s="17" t="s">
        <v>62</v>
      </c>
      <c r="C36" s="48" t="s">
        <v>340</v>
      </c>
      <c r="D36" s="48" t="s">
        <v>23</v>
      </c>
      <c r="E36" s="19">
        <v>306505</v>
      </c>
      <c r="F36" s="48" t="s">
        <v>77</v>
      </c>
      <c r="G36" s="19">
        <v>55</v>
      </c>
      <c r="H36" s="19">
        <v>63</v>
      </c>
      <c r="I36" s="57">
        <f t="shared" si="0"/>
        <v>118</v>
      </c>
      <c r="J36" s="64">
        <v>9435378411</v>
      </c>
      <c r="K36" s="48" t="s">
        <v>341</v>
      </c>
      <c r="L36" s="64" t="s">
        <v>342</v>
      </c>
      <c r="M36" s="64"/>
      <c r="N36" s="65"/>
      <c r="O36" s="64"/>
      <c r="P36" s="49">
        <v>43607</v>
      </c>
      <c r="Q36" s="48" t="s">
        <v>329</v>
      </c>
      <c r="R36" s="48">
        <v>20</v>
      </c>
      <c r="S36" s="48" t="s">
        <v>325</v>
      </c>
      <c r="T36" s="18"/>
    </row>
    <row r="37" spans="1:20">
      <c r="A37" s="4">
        <v>33</v>
      </c>
      <c r="B37" s="17" t="s">
        <v>62</v>
      </c>
      <c r="C37" s="48" t="s">
        <v>343</v>
      </c>
      <c r="D37" s="48" t="s">
        <v>25</v>
      </c>
      <c r="E37" s="19">
        <v>30</v>
      </c>
      <c r="F37" s="48" t="s">
        <v>326</v>
      </c>
      <c r="G37" s="19">
        <v>67</v>
      </c>
      <c r="H37" s="19">
        <v>42</v>
      </c>
      <c r="I37" s="57">
        <f t="shared" si="0"/>
        <v>109</v>
      </c>
      <c r="J37" s="66" t="s">
        <v>345</v>
      </c>
      <c r="K37" s="64" t="s">
        <v>344</v>
      </c>
      <c r="L37" s="64"/>
      <c r="M37" s="64"/>
      <c r="N37" s="65"/>
      <c r="O37" s="64"/>
      <c r="P37" s="49">
        <v>43608</v>
      </c>
      <c r="Q37" s="48" t="s">
        <v>330</v>
      </c>
      <c r="R37" s="48">
        <v>27</v>
      </c>
      <c r="S37" s="48" t="s">
        <v>325</v>
      </c>
      <c r="T37" s="18"/>
    </row>
    <row r="38" spans="1:20">
      <c r="A38" s="4">
        <v>34</v>
      </c>
      <c r="B38" s="17" t="s">
        <v>62</v>
      </c>
      <c r="C38" s="48" t="s">
        <v>106</v>
      </c>
      <c r="D38" s="48" t="s">
        <v>23</v>
      </c>
      <c r="E38" s="19">
        <v>309006</v>
      </c>
      <c r="F38" s="48" t="s">
        <v>77</v>
      </c>
      <c r="G38" s="69">
        <v>50</v>
      </c>
      <c r="H38" s="69">
        <v>64</v>
      </c>
      <c r="I38" s="57">
        <f>SUM(G38:H38)</f>
        <v>114</v>
      </c>
      <c r="J38" s="48">
        <v>9854588741</v>
      </c>
      <c r="K38" s="64" t="s">
        <v>230</v>
      </c>
      <c r="L38" s="64" t="s">
        <v>231</v>
      </c>
      <c r="M38" s="64">
        <v>9854311465</v>
      </c>
      <c r="N38" s="65" t="s">
        <v>236</v>
      </c>
      <c r="O38" s="64">
        <v>9613733960</v>
      </c>
      <c r="P38" s="49">
        <v>43609</v>
      </c>
      <c r="Q38" s="48" t="s">
        <v>331</v>
      </c>
      <c r="R38" s="48">
        <v>21</v>
      </c>
      <c r="S38" s="48" t="s">
        <v>325</v>
      </c>
      <c r="T38" s="18"/>
    </row>
    <row r="39" spans="1:20">
      <c r="A39" s="4">
        <v>35</v>
      </c>
      <c r="B39" s="17" t="s">
        <v>62</v>
      </c>
      <c r="C39" s="48" t="s">
        <v>104</v>
      </c>
      <c r="D39" s="48" t="s">
        <v>25</v>
      </c>
      <c r="E39" s="19">
        <v>148</v>
      </c>
      <c r="F39" s="48"/>
      <c r="G39" s="19">
        <v>70</v>
      </c>
      <c r="H39" s="19">
        <v>78</v>
      </c>
      <c r="I39" s="57">
        <f t="shared" si="0"/>
        <v>148</v>
      </c>
      <c r="J39" s="48">
        <v>9707214129</v>
      </c>
      <c r="K39" s="48" t="s">
        <v>218</v>
      </c>
      <c r="L39" s="48" t="s">
        <v>219</v>
      </c>
      <c r="M39" s="64">
        <v>9854981576</v>
      </c>
      <c r="N39" s="65" t="s">
        <v>233</v>
      </c>
      <c r="O39" s="64">
        <v>9859803784</v>
      </c>
      <c r="P39" s="49">
        <v>43610</v>
      </c>
      <c r="Q39" s="48" t="s">
        <v>332</v>
      </c>
      <c r="R39" s="48">
        <v>14</v>
      </c>
      <c r="S39" s="48" t="s">
        <v>325</v>
      </c>
      <c r="T39" s="18"/>
    </row>
    <row r="40" spans="1:20">
      <c r="A40" s="4">
        <v>36</v>
      </c>
      <c r="B40" s="68"/>
      <c r="C40" s="68"/>
      <c r="D40" s="68"/>
      <c r="E40" s="69"/>
      <c r="F40" s="68"/>
      <c r="G40" s="19"/>
      <c r="H40" s="19"/>
      <c r="I40" s="57">
        <f>SUM(G40:H40)</f>
        <v>0</v>
      </c>
      <c r="J40" s="68"/>
      <c r="K40" s="68"/>
      <c r="L40" s="68"/>
      <c r="M40" s="68"/>
      <c r="N40" s="68"/>
      <c r="O40" s="68"/>
      <c r="P40" s="49">
        <v>43611</v>
      </c>
      <c r="Q40" s="48" t="s">
        <v>333</v>
      </c>
      <c r="R40" s="48"/>
      <c r="S40" s="48"/>
      <c r="T40" s="18"/>
    </row>
    <row r="41" spans="1:20">
      <c r="A41" s="4">
        <v>37</v>
      </c>
      <c r="B41" s="17" t="s">
        <v>62</v>
      </c>
      <c r="C41" s="48" t="s">
        <v>107</v>
      </c>
      <c r="D41" s="48" t="s">
        <v>25</v>
      </c>
      <c r="E41" s="19">
        <v>351</v>
      </c>
      <c r="F41" s="48"/>
      <c r="G41" s="19">
        <v>26</v>
      </c>
      <c r="H41" s="19">
        <v>26</v>
      </c>
      <c r="I41" s="57">
        <f t="shared" si="0"/>
        <v>52</v>
      </c>
      <c r="J41" s="48">
        <v>9859764425</v>
      </c>
      <c r="K41" s="64" t="s">
        <v>230</v>
      </c>
      <c r="L41" s="64" t="s">
        <v>231</v>
      </c>
      <c r="M41" s="64">
        <v>9854311465</v>
      </c>
      <c r="N41" s="65" t="s">
        <v>237</v>
      </c>
      <c r="O41" s="64">
        <v>9401224118</v>
      </c>
      <c r="P41" s="49">
        <v>43612</v>
      </c>
      <c r="Q41" s="48" t="s">
        <v>327</v>
      </c>
      <c r="R41" s="48">
        <v>12</v>
      </c>
      <c r="S41" s="48" t="s">
        <v>325</v>
      </c>
      <c r="T41" s="18"/>
    </row>
    <row r="42" spans="1:20" ht="25.5">
      <c r="A42" s="4">
        <v>38</v>
      </c>
      <c r="B42" s="17" t="s">
        <v>62</v>
      </c>
      <c r="C42" s="62" t="s">
        <v>108</v>
      </c>
      <c r="D42" s="48" t="s">
        <v>23</v>
      </c>
      <c r="E42" s="62">
        <v>315301</v>
      </c>
      <c r="F42" s="48" t="s">
        <v>74</v>
      </c>
      <c r="G42" s="19">
        <v>22</v>
      </c>
      <c r="H42" s="19">
        <v>15</v>
      </c>
      <c r="I42" s="57">
        <f t="shared" si="0"/>
        <v>37</v>
      </c>
      <c r="J42" s="64">
        <v>9707571250</v>
      </c>
      <c r="K42" s="48" t="s">
        <v>238</v>
      </c>
      <c r="L42" s="48" t="s">
        <v>239</v>
      </c>
      <c r="M42" s="64">
        <v>8753046851</v>
      </c>
      <c r="N42" s="65" t="s">
        <v>240</v>
      </c>
      <c r="O42" s="64">
        <v>9613623723</v>
      </c>
      <c r="P42" s="49">
        <v>43613</v>
      </c>
      <c r="Q42" s="48" t="s">
        <v>328</v>
      </c>
      <c r="R42" s="48">
        <v>10</v>
      </c>
      <c r="S42" s="48" t="s">
        <v>325</v>
      </c>
      <c r="T42" s="18"/>
    </row>
    <row r="43" spans="1:20" ht="33">
      <c r="A43" s="4">
        <v>39</v>
      </c>
      <c r="B43" s="17" t="s">
        <v>62</v>
      </c>
      <c r="C43" s="48" t="s">
        <v>109</v>
      </c>
      <c r="D43" s="48" t="s">
        <v>25</v>
      </c>
      <c r="E43" s="19">
        <v>189</v>
      </c>
      <c r="F43" s="48"/>
      <c r="G43" s="19">
        <v>58</v>
      </c>
      <c r="H43" s="19">
        <v>59</v>
      </c>
      <c r="I43" s="57">
        <f t="shared" si="0"/>
        <v>117</v>
      </c>
      <c r="J43" s="48">
        <v>9435374588</v>
      </c>
      <c r="K43" s="48" t="s">
        <v>241</v>
      </c>
      <c r="L43" s="64" t="s">
        <v>242</v>
      </c>
      <c r="M43" s="64">
        <v>9401542409</v>
      </c>
      <c r="N43" s="48" t="s">
        <v>243</v>
      </c>
      <c r="O43" s="48">
        <v>9577419054</v>
      </c>
      <c r="P43" s="49">
        <v>43614</v>
      </c>
      <c r="Q43" s="48" t="s">
        <v>329</v>
      </c>
      <c r="R43" s="48">
        <v>14</v>
      </c>
      <c r="S43" s="48" t="s">
        <v>325</v>
      </c>
      <c r="T43" s="18"/>
    </row>
    <row r="44" spans="1:20">
      <c r="A44" s="4">
        <v>40</v>
      </c>
      <c r="B44" s="17" t="s">
        <v>62</v>
      </c>
      <c r="C44" s="48" t="s">
        <v>105</v>
      </c>
      <c r="D44" s="48" t="s">
        <v>23</v>
      </c>
      <c r="E44" s="19">
        <v>302902</v>
      </c>
      <c r="F44" s="48" t="s">
        <v>74</v>
      </c>
      <c r="G44" s="19">
        <v>57</v>
      </c>
      <c r="H44" s="19">
        <v>32</v>
      </c>
      <c r="I44" s="57">
        <f t="shared" si="0"/>
        <v>89</v>
      </c>
      <c r="J44" s="66" t="s">
        <v>234</v>
      </c>
      <c r="K44" s="48" t="s">
        <v>205</v>
      </c>
      <c r="L44" s="48" t="s">
        <v>206</v>
      </c>
      <c r="M44" s="64">
        <v>9707583027</v>
      </c>
      <c r="N44" s="65" t="s">
        <v>235</v>
      </c>
      <c r="O44" s="64">
        <v>7399275932</v>
      </c>
      <c r="P44" s="49">
        <v>43615</v>
      </c>
      <c r="Q44" s="48" t="s">
        <v>330</v>
      </c>
      <c r="R44" s="48">
        <v>12</v>
      </c>
      <c r="S44" s="48" t="s">
        <v>325</v>
      </c>
      <c r="T44" s="18"/>
    </row>
    <row r="45" spans="1:20">
      <c r="A45" s="4">
        <v>41</v>
      </c>
      <c r="B45" s="17"/>
      <c r="C45" s="18"/>
      <c r="D45" s="18"/>
      <c r="E45" s="19"/>
      <c r="F45" s="18"/>
      <c r="G45" s="19"/>
      <c r="H45" s="19"/>
      <c r="I45" s="57">
        <f t="shared" si="0"/>
        <v>0</v>
      </c>
      <c r="J45" s="18"/>
      <c r="K45" s="18"/>
      <c r="L45" s="18"/>
      <c r="M45" s="18"/>
      <c r="N45" s="18"/>
      <c r="O45" s="18"/>
      <c r="P45" s="24"/>
      <c r="Q45" s="18"/>
      <c r="R45" s="48"/>
      <c r="S45" s="48"/>
      <c r="T45" s="18"/>
    </row>
    <row r="46" spans="1:20">
      <c r="A46" s="4">
        <v>42</v>
      </c>
      <c r="B46" s="17"/>
      <c r="C46" s="18"/>
      <c r="D46" s="18"/>
      <c r="E46" s="19"/>
      <c r="F46" s="18"/>
      <c r="G46" s="19"/>
      <c r="H46" s="19"/>
      <c r="I46" s="57">
        <f t="shared" si="0"/>
        <v>0</v>
      </c>
      <c r="J46" s="18"/>
      <c r="K46" s="18"/>
      <c r="L46" s="18"/>
      <c r="M46" s="18"/>
      <c r="N46" s="18"/>
      <c r="O46" s="18"/>
      <c r="P46" s="24"/>
      <c r="Q46" s="18"/>
      <c r="R46" s="48"/>
      <c r="S46" s="48"/>
      <c r="T46" s="18"/>
    </row>
    <row r="47" spans="1:20" ht="33">
      <c r="A47" s="4">
        <v>43</v>
      </c>
      <c r="B47" s="68"/>
      <c r="C47" s="68"/>
      <c r="D47" s="68"/>
      <c r="E47" s="69"/>
      <c r="F47" s="68"/>
      <c r="G47" s="19"/>
      <c r="H47" s="19"/>
      <c r="I47" s="57">
        <f t="shared" si="0"/>
        <v>0</v>
      </c>
      <c r="J47" s="68"/>
      <c r="K47" s="68"/>
      <c r="L47" s="68"/>
      <c r="M47" s="68"/>
      <c r="N47" s="68"/>
      <c r="O47" s="68"/>
      <c r="P47" s="49">
        <v>43586</v>
      </c>
      <c r="Q47" s="48" t="s">
        <v>329</v>
      </c>
      <c r="R47" s="48"/>
      <c r="S47" s="48"/>
      <c r="T47" s="48" t="s">
        <v>338</v>
      </c>
    </row>
    <row r="48" spans="1:20">
      <c r="A48" s="4">
        <v>44</v>
      </c>
      <c r="B48" s="17" t="s">
        <v>63</v>
      </c>
      <c r="C48" s="48" t="s">
        <v>113</v>
      </c>
      <c r="D48" s="48" t="s">
        <v>23</v>
      </c>
      <c r="E48" s="19">
        <v>306603</v>
      </c>
      <c r="F48" s="48" t="s">
        <v>74</v>
      </c>
      <c r="G48" s="19">
        <v>70</v>
      </c>
      <c r="H48" s="19">
        <v>77</v>
      </c>
      <c r="I48" s="57">
        <f t="shared" si="0"/>
        <v>147</v>
      </c>
      <c r="J48" s="17">
        <v>9401718519</v>
      </c>
      <c r="K48" s="48" t="s">
        <v>244</v>
      </c>
      <c r="L48" s="64" t="s">
        <v>245</v>
      </c>
      <c r="M48" s="64">
        <v>9435626664</v>
      </c>
      <c r="N48" s="64" t="s">
        <v>246</v>
      </c>
      <c r="O48" s="64">
        <v>9401546424</v>
      </c>
      <c r="P48" s="49">
        <v>43557</v>
      </c>
      <c r="Q48" s="48" t="s">
        <v>330</v>
      </c>
      <c r="R48" s="48">
        <v>18</v>
      </c>
      <c r="S48" s="48" t="s">
        <v>325</v>
      </c>
      <c r="T48" s="48"/>
    </row>
    <row r="49" spans="1:20">
      <c r="A49" s="4">
        <v>45</v>
      </c>
      <c r="B49" s="17" t="s">
        <v>63</v>
      </c>
      <c r="C49" s="48" t="s">
        <v>114</v>
      </c>
      <c r="D49" s="48" t="s">
        <v>25</v>
      </c>
      <c r="E49" s="19">
        <v>160</v>
      </c>
      <c r="F49" s="48"/>
      <c r="G49" s="19">
        <v>40</v>
      </c>
      <c r="H49" s="19">
        <v>40</v>
      </c>
      <c r="I49" s="57">
        <f t="shared" si="0"/>
        <v>80</v>
      </c>
      <c r="J49" s="48">
        <v>9864675028</v>
      </c>
      <c r="K49" s="48" t="s">
        <v>72</v>
      </c>
      <c r="L49" s="64" t="s">
        <v>180</v>
      </c>
      <c r="M49" s="64">
        <v>9854708611</v>
      </c>
      <c r="N49" s="65" t="s">
        <v>247</v>
      </c>
      <c r="O49" s="64">
        <v>9613626087</v>
      </c>
      <c r="P49" s="49">
        <v>43557</v>
      </c>
      <c r="Q49" s="48" t="s">
        <v>330</v>
      </c>
      <c r="R49" s="48">
        <v>9</v>
      </c>
      <c r="S49" s="48" t="s">
        <v>325</v>
      </c>
      <c r="T49" s="48"/>
    </row>
    <row r="50" spans="1:20">
      <c r="A50" s="4">
        <v>46</v>
      </c>
      <c r="B50" s="17" t="s">
        <v>63</v>
      </c>
      <c r="C50" s="48" t="s">
        <v>115</v>
      </c>
      <c r="D50" s="48" t="s">
        <v>23</v>
      </c>
      <c r="E50" s="19">
        <v>309715</v>
      </c>
      <c r="F50" s="48" t="s">
        <v>77</v>
      </c>
      <c r="G50" s="19">
        <v>75</v>
      </c>
      <c r="H50" s="19">
        <v>57</v>
      </c>
      <c r="I50" s="57">
        <f t="shared" si="0"/>
        <v>132</v>
      </c>
      <c r="J50" s="67" t="s">
        <v>248</v>
      </c>
      <c r="K50" s="64" t="s">
        <v>205</v>
      </c>
      <c r="L50" s="64" t="s">
        <v>206</v>
      </c>
      <c r="M50" s="64">
        <v>9707583027</v>
      </c>
      <c r="N50" s="65" t="s">
        <v>214</v>
      </c>
      <c r="O50" s="64">
        <v>9707719663</v>
      </c>
      <c r="P50" s="49">
        <v>43588</v>
      </c>
      <c r="Q50" s="48" t="s">
        <v>331</v>
      </c>
      <c r="R50" s="48">
        <v>12</v>
      </c>
      <c r="S50" s="48" t="s">
        <v>325</v>
      </c>
      <c r="T50" s="48"/>
    </row>
    <row r="51" spans="1:20">
      <c r="A51" s="4">
        <v>47</v>
      </c>
      <c r="B51" s="17" t="s">
        <v>63</v>
      </c>
      <c r="C51" s="48" t="s">
        <v>116</v>
      </c>
      <c r="D51" s="48" t="s">
        <v>23</v>
      </c>
      <c r="E51" s="19">
        <v>39401</v>
      </c>
      <c r="F51" s="48" t="s">
        <v>74</v>
      </c>
      <c r="G51" s="48">
        <v>42</v>
      </c>
      <c r="H51" s="48">
        <v>51</v>
      </c>
      <c r="I51" s="57">
        <f t="shared" si="0"/>
        <v>93</v>
      </c>
      <c r="J51" s="17">
        <v>7896087192</v>
      </c>
      <c r="K51" s="17" t="s">
        <v>205</v>
      </c>
      <c r="L51" s="17" t="s">
        <v>206</v>
      </c>
      <c r="M51" s="64">
        <v>9707583027</v>
      </c>
      <c r="N51" s="17" t="s">
        <v>249</v>
      </c>
      <c r="O51" s="17">
        <v>7399390429</v>
      </c>
      <c r="P51" s="49">
        <v>43588</v>
      </c>
      <c r="Q51" s="48" t="s">
        <v>331</v>
      </c>
      <c r="R51" s="48">
        <v>25</v>
      </c>
      <c r="S51" s="48" t="s">
        <v>325</v>
      </c>
      <c r="T51" s="48"/>
    </row>
    <row r="52" spans="1:20">
      <c r="A52" s="4">
        <v>48</v>
      </c>
      <c r="B52" s="17" t="s">
        <v>63</v>
      </c>
      <c r="C52" s="48" t="s">
        <v>117</v>
      </c>
      <c r="D52" s="48" t="s">
        <v>25</v>
      </c>
      <c r="E52" s="19">
        <v>268</v>
      </c>
      <c r="F52" s="48"/>
      <c r="G52" s="48">
        <v>52</v>
      </c>
      <c r="H52" s="48">
        <v>63</v>
      </c>
      <c r="I52" s="57">
        <f t="shared" si="0"/>
        <v>115</v>
      </c>
      <c r="J52" s="17">
        <v>9678205642</v>
      </c>
      <c r="K52" s="17" t="s">
        <v>205</v>
      </c>
      <c r="L52" s="17" t="s">
        <v>206</v>
      </c>
      <c r="M52" s="64">
        <v>9707583027</v>
      </c>
      <c r="N52" s="17" t="s">
        <v>249</v>
      </c>
      <c r="O52" s="17" t="s">
        <v>250</v>
      </c>
      <c r="P52" s="49">
        <v>43589</v>
      </c>
      <c r="Q52" s="48" t="s">
        <v>332</v>
      </c>
      <c r="R52" s="48">
        <v>19</v>
      </c>
      <c r="S52" s="48" t="s">
        <v>325</v>
      </c>
      <c r="T52" s="48"/>
    </row>
    <row r="53" spans="1:20">
      <c r="A53" s="4">
        <v>49</v>
      </c>
      <c r="B53" s="17" t="s">
        <v>63</v>
      </c>
      <c r="C53" s="48" t="s">
        <v>118</v>
      </c>
      <c r="D53" s="48" t="s">
        <v>23</v>
      </c>
      <c r="E53" s="19">
        <v>39404</v>
      </c>
      <c r="F53" s="48" t="s">
        <v>74</v>
      </c>
      <c r="G53" s="48">
        <v>26</v>
      </c>
      <c r="H53" s="48">
        <v>35</v>
      </c>
      <c r="I53" s="57">
        <f t="shared" si="0"/>
        <v>61</v>
      </c>
      <c r="J53" s="17">
        <v>8415966521</v>
      </c>
      <c r="K53" s="17" t="s">
        <v>82</v>
      </c>
      <c r="L53" s="17" t="s">
        <v>199</v>
      </c>
      <c r="M53" s="64">
        <v>9706848717</v>
      </c>
      <c r="N53" s="17" t="s">
        <v>251</v>
      </c>
      <c r="O53" s="17">
        <v>8876799693</v>
      </c>
      <c r="P53" s="49">
        <v>43589</v>
      </c>
      <c r="Q53" s="48" t="s">
        <v>332</v>
      </c>
      <c r="R53" s="48">
        <v>21</v>
      </c>
      <c r="S53" s="48" t="s">
        <v>325</v>
      </c>
      <c r="T53" s="48"/>
    </row>
    <row r="54" spans="1:20">
      <c r="A54" s="4">
        <v>50</v>
      </c>
      <c r="B54" s="17"/>
      <c r="C54" s="48"/>
      <c r="D54" s="48"/>
      <c r="E54" s="19"/>
      <c r="F54" s="48"/>
      <c r="G54" s="48"/>
      <c r="H54" s="48"/>
      <c r="I54" s="57">
        <f t="shared" si="0"/>
        <v>0</v>
      </c>
      <c r="J54" s="17"/>
      <c r="K54" s="17"/>
      <c r="L54" s="17"/>
      <c r="M54" s="17"/>
      <c r="N54" s="17"/>
      <c r="O54" s="17"/>
      <c r="P54" s="49">
        <v>43590</v>
      </c>
      <c r="Q54" s="48" t="s">
        <v>333</v>
      </c>
      <c r="R54" s="48"/>
      <c r="S54" s="48"/>
      <c r="T54" s="48"/>
    </row>
    <row r="55" spans="1:20">
      <c r="A55" s="4">
        <v>51</v>
      </c>
      <c r="B55" s="17" t="s">
        <v>63</v>
      </c>
      <c r="C55" s="48" t="s">
        <v>121</v>
      </c>
      <c r="D55" s="48" t="s">
        <v>23</v>
      </c>
      <c r="E55" s="19">
        <v>306602</v>
      </c>
      <c r="F55" s="18" t="s">
        <v>350</v>
      </c>
      <c r="G55" s="19">
        <v>57</v>
      </c>
      <c r="H55" s="19">
        <v>63</v>
      </c>
      <c r="I55" s="57">
        <f t="shared" si="0"/>
        <v>120</v>
      </c>
      <c r="J55" s="48">
        <v>9854990155</v>
      </c>
      <c r="K55" s="48" t="s">
        <v>253</v>
      </c>
      <c r="L55" s="64" t="s">
        <v>245</v>
      </c>
      <c r="M55" s="64">
        <v>9435626664</v>
      </c>
      <c r="N55" s="65" t="s">
        <v>254</v>
      </c>
      <c r="O55" s="64">
        <v>9401439791</v>
      </c>
      <c r="P55" s="49">
        <v>43591</v>
      </c>
      <c r="Q55" s="48" t="s">
        <v>327</v>
      </c>
      <c r="R55" s="48">
        <v>19</v>
      </c>
      <c r="S55" s="48" t="s">
        <v>325</v>
      </c>
      <c r="T55" s="48"/>
    </row>
    <row r="56" spans="1:20">
      <c r="A56" s="4">
        <v>52</v>
      </c>
      <c r="B56" s="17" t="s">
        <v>63</v>
      </c>
      <c r="C56" s="48" t="s">
        <v>112</v>
      </c>
      <c r="D56" s="48" t="s">
        <v>25</v>
      </c>
      <c r="E56" s="19">
        <v>354</v>
      </c>
      <c r="F56" s="48" t="s">
        <v>77</v>
      </c>
      <c r="G56" s="69">
        <v>58</v>
      </c>
      <c r="H56" s="69">
        <v>60</v>
      </c>
      <c r="I56" s="57">
        <f t="shared" si="0"/>
        <v>118</v>
      </c>
      <c r="J56" s="48">
        <v>9864972500</v>
      </c>
      <c r="K56" s="64" t="s">
        <v>230</v>
      </c>
      <c r="L56" s="64" t="s">
        <v>231</v>
      </c>
      <c r="M56" s="64">
        <v>9854311465</v>
      </c>
      <c r="N56" s="65" t="s">
        <v>237</v>
      </c>
      <c r="O56" s="64">
        <v>9401224118</v>
      </c>
      <c r="P56" s="49">
        <v>43591</v>
      </c>
      <c r="Q56" s="48" t="s">
        <v>327</v>
      </c>
      <c r="R56" s="48">
        <v>16</v>
      </c>
      <c r="S56" s="48" t="s">
        <v>325</v>
      </c>
      <c r="T56" s="48"/>
    </row>
    <row r="57" spans="1:20">
      <c r="A57" s="4">
        <v>53</v>
      </c>
      <c r="B57" s="17" t="s">
        <v>63</v>
      </c>
      <c r="C57" s="48" t="s">
        <v>352</v>
      </c>
      <c r="D57" s="48" t="s">
        <v>23</v>
      </c>
      <c r="E57" s="19">
        <v>306687</v>
      </c>
      <c r="F57" s="18" t="s">
        <v>77</v>
      </c>
      <c r="G57" s="19">
        <v>387</v>
      </c>
      <c r="H57" s="19">
        <v>257</v>
      </c>
      <c r="I57" s="57">
        <f t="shared" si="0"/>
        <v>644</v>
      </c>
      <c r="J57" s="48">
        <v>9101805640</v>
      </c>
      <c r="K57" s="64"/>
      <c r="L57" s="64"/>
      <c r="M57" s="64"/>
      <c r="N57" s="65"/>
      <c r="O57" s="64"/>
      <c r="P57" s="49">
        <v>43592</v>
      </c>
      <c r="Q57" s="48" t="s">
        <v>328</v>
      </c>
      <c r="R57" s="48">
        <v>25</v>
      </c>
      <c r="S57" s="48" t="s">
        <v>353</v>
      </c>
      <c r="T57" s="48"/>
    </row>
    <row r="58" spans="1:20" ht="33">
      <c r="A58" s="4">
        <v>54</v>
      </c>
      <c r="B58" s="17" t="s">
        <v>63</v>
      </c>
      <c r="C58" s="48" t="s">
        <v>134</v>
      </c>
      <c r="D58" s="48" t="s">
        <v>23</v>
      </c>
      <c r="E58" s="19">
        <v>307001</v>
      </c>
      <c r="F58" s="48" t="s">
        <v>74</v>
      </c>
      <c r="G58" s="19">
        <v>64</v>
      </c>
      <c r="H58" s="19">
        <v>59</v>
      </c>
      <c r="I58" s="57">
        <f t="shared" si="0"/>
        <v>123</v>
      </c>
      <c r="J58" s="48">
        <v>9954146275</v>
      </c>
      <c r="K58" s="48" t="s">
        <v>258</v>
      </c>
      <c r="L58" s="64" t="s">
        <v>271</v>
      </c>
      <c r="M58" s="64">
        <v>9859149730</v>
      </c>
      <c r="N58" s="65" t="s">
        <v>260</v>
      </c>
      <c r="O58" s="64">
        <v>8011340546</v>
      </c>
      <c r="P58" s="49">
        <v>43592</v>
      </c>
      <c r="Q58" s="48" t="s">
        <v>328</v>
      </c>
      <c r="R58" s="48">
        <v>15</v>
      </c>
      <c r="S58" s="48" t="s">
        <v>325</v>
      </c>
      <c r="T58" s="48"/>
    </row>
    <row r="59" spans="1:20" ht="33">
      <c r="A59" s="4">
        <v>55</v>
      </c>
      <c r="B59" s="17" t="s">
        <v>63</v>
      </c>
      <c r="C59" s="48" t="s">
        <v>123</v>
      </c>
      <c r="D59" s="48" t="s">
        <v>23</v>
      </c>
      <c r="E59" s="19">
        <v>301307</v>
      </c>
      <c r="F59" s="48" t="s">
        <v>74</v>
      </c>
      <c r="G59" s="48">
        <v>39</v>
      </c>
      <c r="H59" s="48">
        <v>33</v>
      </c>
      <c r="I59" s="57">
        <f t="shared" si="0"/>
        <v>72</v>
      </c>
      <c r="J59" s="17">
        <v>8761908248</v>
      </c>
      <c r="K59" s="17" t="s">
        <v>258</v>
      </c>
      <c r="L59" s="48" t="s">
        <v>259</v>
      </c>
      <c r="M59" s="48">
        <v>9859149730</v>
      </c>
      <c r="N59" s="17" t="s">
        <v>260</v>
      </c>
      <c r="O59" s="64">
        <v>8011340546</v>
      </c>
      <c r="P59" s="49">
        <v>43593</v>
      </c>
      <c r="Q59" s="48" t="s">
        <v>329</v>
      </c>
      <c r="R59" s="48">
        <v>19</v>
      </c>
      <c r="S59" s="48" t="s">
        <v>325</v>
      </c>
      <c r="T59" s="48"/>
    </row>
    <row r="60" spans="1:20" ht="33">
      <c r="A60" s="4">
        <v>56</v>
      </c>
      <c r="B60" s="17" t="s">
        <v>63</v>
      </c>
      <c r="C60" s="48" t="s">
        <v>124</v>
      </c>
      <c r="D60" s="48" t="s">
        <v>23</v>
      </c>
      <c r="E60" s="19">
        <v>302402</v>
      </c>
      <c r="F60" s="48" t="s">
        <v>77</v>
      </c>
      <c r="G60" s="48">
        <v>61</v>
      </c>
      <c r="H60" s="48">
        <v>48</v>
      </c>
      <c r="I60" s="57">
        <f t="shared" si="0"/>
        <v>109</v>
      </c>
      <c r="J60" s="17">
        <v>9707360826</v>
      </c>
      <c r="K60" s="17" t="s">
        <v>258</v>
      </c>
      <c r="L60" s="48" t="s">
        <v>259</v>
      </c>
      <c r="M60" s="48">
        <v>9859149730</v>
      </c>
      <c r="N60" s="17" t="s">
        <v>260</v>
      </c>
      <c r="O60" s="17">
        <v>8011340546</v>
      </c>
      <c r="P60" s="49">
        <v>43593</v>
      </c>
      <c r="Q60" s="48" t="s">
        <v>329</v>
      </c>
      <c r="R60" s="48">
        <v>25</v>
      </c>
      <c r="S60" s="48" t="s">
        <v>325</v>
      </c>
      <c r="T60" s="48"/>
    </row>
    <row r="61" spans="1:20">
      <c r="A61" s="4">
        <v>57</v>
      </c>
      <c r="B61" s="17" t="s">
        <v>63</v>
      </c>
      <c r="C61" s="48" t="s">
        <v>125</v>
      </c>
      <c r="D61" s="48" t="s">
        <v>23</v>
      </c>
      <c r="E61" s="19">
        <v>36505</v>
      </c>
      <c r="F61" s="48" t="s">
        <v>74</v>
      </c>
      <c r="G61" s="48">
        <v>59</v>
      </c>
      <c r="H61" s="48">
        <v>74</v>
      </c>
      <c r="I61" s="57">
        <f t="shared" si="0"/>
        <v>133</v>
      </c>
      <c r="J61" s="17">
        <v>9859901556</v>
      </c>
      <c r="K61" s="17" t="s">
        <v>261</v>
      </c>
      <c r="L61" s="48" t="s">
        <v>262</v>
      </c>
      <c r="M61" s="48">
        <v>9864776047</v>
      </c>
      <c r="N61" s="17" t="s">
        <v>263</v>
      </c>
      <c r="O61" s="17">
        <v>9577453935</v>
      </c>
      <c r="P61" s="49">
        <v>43594</v>
      </c>
      <c r="Q61" s="48" t="s">
        <v>330</v>
      </c>
      <c r="R61" s="48">
        <v>21</v>
      </c>
      <c r="S61" s="48" t="s">
        <v>325</v>
      </c>
      <c r="T61" s="48"/>
    </row>
    <row r="62" spans="1:20">
      <c r="A62" s="4">
        <v>58</v>
      </c>
      <c r="B62" s="17" t="s">
        <v>63</v>
      </c>
      <c r="C62" s="19" t="s">
        <v>126</v>
      </c>
      <c r="D62" s="48" t="s">
        <v>25</v>
      </c>
      <c r="E62" s="63">
        <v>249</v>
      </c>
      <c r="F62" s="48"/>
      <c r="G62" s="48">
        <v>62</v>
      </c>
      <c r="H62" s="48">
        <v>50</v>
      </c>
      <c r="I62" s="57">
        <f t="shared" si="0"/>
        <v>112</v>
      </c>
      <c r="J62" s="17">
        <v>9435276715</v>
      </c>
      <c r="K62" s="17" t="s">
        <v>261</v>
      </c>
      <c r="L62" s="48" t="s">
        <v>262</v>
      </c>
      <c r="M62" s="48">
        <v>9864776047</v>
      </c>
      <c r="N62" s="17" t="s">
        <v>263</v>
      </c>
      <c r="O62" s="17" t="s">
        <v>250</v>
      </c>
      <c r="P62" s="49">
        <v>43594</v>
      </c>
      <c r="Q62" s="48" t="s">
        <v>330</v>
      </c>
      <c r="R62" s="48">
        <v>45</v>
      </c>
      <c r="S62" s="48" t="s">
        <v>325</v>
      </c>
      <c r="T62" s="48"/>
    </row>
    <row r="63" spans="1:20">
      <c r="A63" s="4">
        <v>59</v>
      </c>
      <c r="B63" s="17" t="s">
        <v>63</v>
      </c>
      <c r="C63" s="48" t="s">
        <v>127</v>
      </c>
      <c r="D63" s="48" t="s">
        <v>25</v>
      </c>
      <c r="E63" s="19">
        <v>248</v>
      </c>
      <c r="F63" s="48"/>
      <c r="G63" s="48">
        <v>75</v>
      </c>
      <c r="H63" s="48">
        <v>63</v>
      </c>
      <c r="I63" s="57">
        <f t="shared" si="0"/>
        <v>138</v>
      </c>
      <c r="J63" s="17">
        <v>9435883622</v>
      </c>
      <c r="K63" s="17" t="s">
        <v>264</v>
      </c>
      <c r="L63" s="48" t="s">
        <v>262</v>
      </c>
      <c r="M63" s="48">
        <v>9864776047</v>
      </c>
      <c r="N63" s="17" t="s">
        <v>246</v>
      </c>
      <c r="O63" s="17">
        <v>9401546424</v>
      </c>
      <c r="P63" s="49">
        <v>43595</v>
      </c>
      <c r="Q63" s="48" t="s">
        <v>331</v>
      </c>
      <c r="R63" s="48">
        <v>45</v>
      </c>
      <c r="S63" s="48" t="s">
        <v>325</v>
      </c>
      <c r="T63" s="48"/>
    </row>
    <row r="64" spans="1:20">
      <c r="A64" s="4">
        <v>60</v>
      </c>
      <c r="B64" s="17" t="s">
        <v>62</v>
      </c>
      <c r="C64" s="48" t="s">
        <v>130</v>
      </c>
      <c r="D64" s="48" t="s">
        <v>23</v>
      </c>
      <c r="E64" s="19">
        <v>302101</v>
      </c>
      <c r="F64" s="48" t="s">
        <v>74</v>
      </c>
      <c r="G64" s="48"/>
      <c r="H64" s="48"/>
      <c r="I64" s="57">
        <f t="shared" si="0"/>
        <v>0</v>
      </c>
      <c r="J64" s="17">
        <v>9085924582</v>
      </c>
      <c r="K64" s="48" t="s">
        <v>265</v>
      </c>
      <c r="L64" s="64" t="s">
        <v>266</v>
      </c>
      <c r="M64" s="64">
        <v>8011232431</v>
      </c>
      <c r="N64" s="65" t="s">
        <v>267</v>
      </c>
      <c r="O64" s="64">
        <v>9706436046</v>
      </c>
      <c r="P64" s="49">
        <v>43595</v>
      </c>
      <c r="Q64" s="48" t="s">
        <v>331</v>
      </c>
      <c r="R64" s="48">
        <v>12</v>
      </c>
      <c r="S64" s="48" t="s">
        <v>325</v>
      </c>
      <c r="T64" s="48"/>
    </row>
    <row r="65" spans="1:20">
      <c r="A65" s="4">
        <v>61</v>
      </c>
      <c r="B65" s="17" t="s">
        <v>63</v>
      </c>
      <c r="C65" s="48" t="s">
        <v>138</v>
      </c>
      <c r="D65" s="48" t="s">
        <v>25</v>
      </c>
      <c r="E65" s="19">
        <v>95</v>
      </c>
      <c r="F65" s="48"/>
      <c r="G65" s="19">
        <v>66</v>
      </c>
      <c r="H65" s="19">
        <v>56</v>
      </c>
      <c r="I65" s="57">
        <f t="shared" si="0"/>
        <v>122</v>
      </c>
      <c r="J65" s="48">
        <v>9531046799</v>
      </c>
      <c r="K65" s="48" t="s">
        <v>276</v>
      </c>
      <c r="L65" s="64" t="s">
        <v>224</v>
      </c>
      <c r="M65" s="64">
        <v>9854253113</v>
      </c>
      <c r="N65" s="65" t="s">
        <v>277</v>
      </c>
      <c r="O65" s="64">
        <v>9613321725</v>
      </c>
      <c r="P65" s="49">
        <v>43596</v>
      </c>
      <c r="Q65" s="48" t="s">
        <v>332</v>
      </c>
      <c r="R65" s="48">
        <v>9</v>
      </c>
      <c r="S65" s="48" t="s">
        <v>325</v>
      </c>
      <c r="T65" s="48"/>
    </row>
    <row r="66" spans="1:20">
      <c r="A66" s="4">
        <v>62</v>
      </c>
      <c r="B66" s="17" t="s">
        <v>63</v>
      </c>
      <c r="C66" s="48" t="s">
        <v>131</v>
      </c>
      <c r="D66" s="48" t="s">
        <v>23</v>
      </c>
      <c r="E66" s="19">
        <v>310502</v>
      </c>
      <c r="F66" s="48" t="s">
        <v>77</v>
      </c>
      <c r="G66" s="19">
        <v>29</v>
      </c>
      <c r="H66" s="19">
        <v>46</v>
      </c>
      <c r="I66" s="57">
        <f t="shared" si="0"/>
        <v>75</v>
      </c>
      <c r="J66" s="48">
        <v>9954131161</v>
      </c>
      <c r="K66" s="64" t="s">
        <v>268</v>
      </c>
      <c r="L66" s="64" t="s">
        <v>269</v>
      </c>
      <c r="M66" s="64">
        <v>9613319031</v>
      </c>
      <c r="N66" s="65" t="s">
        <v>270</v>
      </c>
      <c r="O66" s="64">
        <v>7399685401</v>
      </c>
      <c r="P66" s="49">
        <v>43596</v>
      </c>
      <c r="Q66" s="48" t="s">
        <v>332</v>
      </c>
      <c r="R66" s="48">
        <v>42</v>
      </c>
      <c r="S66" s="48" t="s">
        <v>325</v>
      </c>
      <c r="T66" s="48"/>
    </row>
    <row r="67" spans="1:20">
      <c r="A67" s="4">
        <v>63</v>
      </c>
      <c r="B67" s="68"/>
      <c r="C67" s="68"/>
      <c r="D67" s="68"/>
      <c r="E67" s="69"/>
      <c r="F67" s="68"/>
      <c r="G67" s="69"/>
      <c r="H67" s="69"/>
      <c r="I67" s="57">
        <f t="shared" si="0"/>
        <v>0</v>
      </c>
      <c r="J67" s="68"/>
      <c r="K67" s="68"/>
      <c r="L67" s="68"/>
      <c r="M67" s="68"/>
      <c r="N67" s="68"/>
      <c r="O67" s="68"/>
      <c r="P67" s="49">
        <v>43597</v>
      </c>
      <c r="Q67" s="48" t="s">
        <v>333</v>
      </c>
      <c r="R67" s="48"/>
      <c r="S67" s="48"/>
      <c r="T67" s="48"/>
    </row>
    <row r="68" spans="1:20">
      <c r="A68" s="4">
        <v>64</v>
      </c>
      <c r="B68" s="17" t="s">
        <v>63</v>
      </c>
      <c r="C68" s="48" t="s">
        <v>105</v>
      </c>
      <c r="D68" s="48" t="s">
        <v>23</v>
      </c>
      <c r="E68" s="19">
        <v>302902</v>
      </c>
      <c r="F68" s="48" t="s">
        <v>74</v>
      </c>
      <c r="G68" s="19">
        <v>57</v>
      </c>
      <c r="H68" s="19">
        <v>32</v>
      </c>
      <c r="I68" s="57">
        <f t="shared" si="0"/>
        <v>89</v>
      </c>
      <c r="J68" s="66" t="s">
        <v>234</v>
      </c>
      <c r="K68" s="48" t="s">
        <v>205</v>
      </c>
      <c r="L68" s="48" t="s">
        <v>206</v>
      </c>
      <c r="M68" s="64">
        <v>9707583027</v>
      </c>
      <c r="N68" s="65" t="s">
        <v>235</v>
      </c>
      <c r="O68" s="64">
        <v>7399275932</v>
      </c>
      <c r="P68" s="49">
        <v>43598</v>
      </c>
      <c r="Q68" s="48" t="s">
        <v>327</v>
      </c>
      <c r="R68" s="48">
        <v>14</v>
      </c>
      <c r="S68" s="48" t="s">
        <v>325</v>
      </c>
      <c r="T68" s="48"/>
    </row>
    <row r="69" spans="1:20">
      <c r="A69" s="4">
        <v>65</v>
      </c>
      <c r="B69" s="17" t="s">
        <v>63</v>
      </c>
      <c r="C69" s="48" t="s">
        <v>103</v>
      </c>
      <c r="D69" s="48" t="s">
        <v>23</v>
      </c>
      <c r="E69" s="19">
        <v>305501</v>
      </c>
      <c r="F69" s="48" t="s">
        <v>74</v>
      </c>
      <c r="G69" s="19">
        <v>40</v>
      </c>
      <c r="H69" s="19">
        <v>43</v>
      </c>
      <c r="I69" s="57">
        <f t="shared" si="0"/>
        <v>83</v>
      </c>
      <c r="J69" s="66" t="s">
        <v>229</v>
      </c>
      <c r="K69" s="64" t="s">
        <v>230</v>
      </c>
      <c r="L69" s="64" t="s">
        <v>231</v>
      </c>
      <c r="M69" s="64">
        <v>9854311465</v>
      </c>
      <c r="N69" s="65" t="s">
        <v>232</v>
      </c>
      <c r="O69" s="64">
        <v>9401295972</v>
      </c>
      <c r="P69" s="49">
        <v>43598</v>
      </c>
      <c r="Q69" s="48" t="s">
        <v>327</v>
      </c>
      <c r="R69" s="48">
        <v>61</v>
      </c>
      <c r="S69" s="48" t="s">
        <v>325</v>
      </c>
      <c r="T69" s="48"/>
    </row>
    <row r="70" spans="1:20" ht="33">
      <c r="A70" s="4">
        <v>66</v>
      </c>
      <c r="B70" s="17" t="s">
        <v>63</v>
      </c>
      <c r="C70" s="48" t="s">
        <v>98</v>
      </c>
      <c r="D70" s="48" t="s">
        <v>23</v>
      </c>
      <c r="E70" s="19">
        <v>307605</v>
      </c>
      <c r="F70" s="48" t="s">
        <v>74</v>
      </c>
      <c r="G70" s="19">
        <v>25</v>
      </c>
      <c r="H70" s="19">
        <v>25</v>
      </c>
      <c r="I70" s="57">
        <f t="shared" ref="I70:I133" si="1">SUM(G70:H70)</f>
        <v>50</v>
      </c>
      <c r="J70" s="66" t="s">
        <v>221</v>
      </c>
      <c r="K70" s="64" t="s">
        <v>184</v>
      </c>
      <c r="L70" s="64" t="s">
        <v>185</v>
      </c>
      <c r="M70" s="64">
        <v>9854718727</v>
      </c>
      <c r="N70" s="65" t="s">
        <v>215</v>
      </c>
      <c r="O70" s="65">
        <v>9577559237</v>
      </c>
      <c r="P70" s="49">
        <v>43599</v>
      </c>
      <c r="Q70" s="48" t="s">
        <v>328</v>
      </c>
      <c r="R70" s="48">
        <v>32</v>
      </c>
      <c r="S70" s="48" t="s">
        <v>325</v>
      </c>
      <c r="T70" s="48"/>
    </row>
    <row r="71" spans="1:20" ht="33">
      <c r="A71" s="4">
        <v>67</v>
      </c>
      <c r="B71" s="17" t="s">
        <v>63</v>
      </c>
      <c r="C71" s="48" t="s">
        <v>110</v>
      </c>
      <c r="D71" s="48" t="s">
        <v>25</v>
      </c>
      <c r="E71" s="19">
        <v>149</v>
      </c>
      <c r="F71" s="48"/>
      <c r="G71" s="19">
        <v>33</v>
      </c>
      <c r="H71" s="19">
        <v>41</v>
      </c>
      <c r="I71" s="57">
        <f t="shared" si="1"/>
        <v>74</v>
      </c>
      <c r="J71" s="48">
        <v>9854938333</v>
      </c>
      <c r="K71" s="48" t="s">
        <v>218</v>
      </c>
      <c r="L71" s="64" t="s">
        <v>219</v>
      </c>
      <c r="M71" s="64">
        <v>9854981576</v>
      </c>
      <c r="N71" s="65" t="s">
        <v>220</v>
      </c>
      <c r="O71" s="64">
        <v>9859619964</v>
      </c>
      <c r="P71" s="49">
        <v>43600</v>
      </c>
      <c r="Q71" s="48" t="s">
        <v>329</v>
      </c>
      <c r="R71" s="48">
        <v>32</v>
      </c>
      <c r="S71" s="48" t="s">
        <v>325</v>
      </c>
      <c r="T71" s="48"/>
    </row>
    <row r="72" spans="1:20" ht="33">
      <c r="A72" s="4">
        <v>68</v>
      </c>
      <c r="B72" s="17" t="s">
        <v>63</v>
      </c>
      <c r="C72" s="48" t="s">
        <v>111</v>
      </c>
      <c r="D72" s="48" t="s">
        <v>23</v>
      </c>
      <c r="E72" s="19">
        <v>307301</v>
      </c>
      <c r="F72" s="48" t="s">
        <v>74</v>
      </c>
      <c r="G72" s="19">
        <v>53</v>
      </c>
      <c r="H72" s="19">
        <v>49</v>
      </c>
      <c r="I72" s="57">
        <f t="shared" si="1"/>
        <v>102</v>
      </c>
      <c r="J72" s="48">
        <v>9707325460</v>
      </c>
      <c r="K72" s="48" t="s">
        <v>72</v>
      </c>
      <c r="L72" s="48" t="s">
        <v>180</v>
      </c>
      <c r="M72" s="64">
        <v>9854708611</v>
      </c>
      <c r="N72" s="48" t="s">
        <v>217</v>
      </c>
      <c r="O72" s="64">
        <v>9707258567</v>
      </c>
      <c r="P72" s="49">
        <v>43601</v>
      </c>
      <c r="Q72" s="48" t="s">
        <v>330</v>
      </c>
      <c r="R72" s="48">
        <v>31</v>
      </c>
      <c r="S72" s="48" t="s">
        <v>325</v>
      </c>
      <c r="T72" s="48"/>
    </row>
    <row r="73" spans="1:20">
      <c r="A73" s="4">
        <v>69</v>
      </c>
      <c r="B73" s="68" t="s">
        <v>63</v>
      </c>
      <c r="C73" s="68" t="s">
        <v>354</v>
      </c>
      <c r="D73" s="68" t="s">
        <v>25</v>
      </c>
      <c r="E73" s="69">
        <v>68</v>
      </c>
      <c r="F73" s="68" t="s">
        <v>355</v>
      </c>
      <c r="G73" s="69">
        <v>65</v>
      </c>
      <c r="H73" s="69">
        <v>63</v>
      </c>
      <c r="I73" s="57">
        <f t="shared" si="1"/>
        <v>128</v>
      </c>
      <c r="J73" s="68">
        <v>9706516421</v>
      </c>
      <c r="K73" s="68" t="s">
        <v>210</v>
      </c>
      <c r="L73" s="68"/>
      <c r="M73" s="68"/>
      <c r="N73" s="68"/>
      <c r="O73" s="68"/>
      <c r="P73" s="49">
        <v>43602</v>
      </c>
      <c r="Q73" s="48" t="s">
        <v>331</v>
      </c>
      <c r="R73" s="48">
        <v>32</v>
      </c>
      <c r="S73" s="48" t="s">
        <v>325</v>
      </c>
      <c r="T73" s="48"/>
    </row>
    <row r="74" spans="1:20" ht="33">
      <c r="A74" s="4">
        <v>70</v>
      </c>
      <c r="B74" s="68"/>
      <c r="C74" s="68"/>
      <c r="D74" s="68"/>
      <c r="E74" s="69"/>
      <c r="F74" s="68"/>
      <c r="G74" s="19"/>
      <c r="H74" s="19"/>
      <c r="I74" s="57">
        <f t="shared" si="1"/>
        <v>0</v>
      </c>
      <c r="J74" s="68" t="s">
        <v>351</v>
      </c>
      <c r="K74" s="68"/>
      <c r="L74" s="68"/>
      <c r="M74" s="68"/>
      <c r="N74" s="68"/>
      <c r="O74" s="68"/>
      <c r="P74" s="49">
        <v>43603</v>
      </c>
      <c r="Q74" s="48" t="s">
        <v>332</v>
      </c>
      <c r="R74" s="48"/>
      <c r="S74" s="48"/>
      <c r="T74" s="48" t="s">
        <v>339</v>
      </c>
    </row>
    <row r="75" spans="1:20">
      <c r="A75" s="4">
        <v>71</v>
      </c>
      <c r="B75" s="17" t="s">
        <v>63</v>
      </c>
      <c r="C75" s="48"/>
      <c r="D75" s="48"/>
      <c r="E75" s="19"/>
      <c r="F75" s="48"/>
      <c r="G75" s="48">
        <v>0</v>
      </c>
      <c r="H75" s="48">
        <v>0</v>
      </c>
      <c r="I75" s="57">
        <f t="shared" si="1"/>
        <v>0</v>
      </c>
      <c r="J75" s="17"/>
      <c r="K75" s="17"/>
      <c r="L75" s="17"/>
      <c r="M75" s="17"/>
      <c r="N75" s="17"/>
      <c r="O75" s="17"/>
      <c r="P75" s="49"/>
      <c r="Q75" s="48" t="s">
        <v>333</v>
      </c>
      <c r="R75" s="48">
        <v>21</v>
      </c>
      <c r="S75" s="48" t="s">
        <v>325</v>
      </c>
      <c r="T75" s="48"/>
    </row>
    <row r="76" spans="1:20">
      <c r="A76" s="4">
        <v>72</v>
      </c>
      <c r="B76" s="17" t="s">
        <v>63</v>
      </c>
      <c r="C76" s="48" t="s">
        <v>120</v>
      </c>
      <c r="D76" s="48" t="s">
        <v>25</v>
      </c>
      <c r="E76" s="19">
        <v>344</v>
      </c>
      <c r="F76" s="48"/>
      <c r="G76" s="48">
        <v>59</v>
      </c>
      <c r="H76" s="48">
        <v>48</v>
      </c>
      <c r="I76" s="57">
        <f t="shared" si="1"/>
        <v>107</v>
      </c>
      <c r="J76" s="17">
        <v>9859113064</v>
      </c>
      <c r="K76" s="17" t="s">
        <v>194</v>
      </c>
      <c r="L76" s="17" t="s">
        <v>252</v>
      </c>
      <c r="M76" s="17">
        <v>9435506656</v>
      </c>
      <c r="N76" s="17" t="s">
        <v>196</v>
      </c>
      <c r="O76" s="17">
        <v>9854963104</v>
      </c>
      <c r="P76" s="49">
        <v>43605</v>
      </c>
      <c r="Q76" s="48" t="s">
        <v>327</v>
      </c>
      <c r="R76" s="48">
        <v>23</v>
      </c>
      <c r="S76" s="48" t="s">
        <v>325</v>
      </c>
      <c r="T76" s="48"/>
    </row>
    <row r="77" spans="1:20">
      <c r="A77" s="4">
        <v>73</v>
      </c>
      <c r="B77" s="17" t="s">
        <v>63</v>
      </c>
      <c r="C77" s="48" t="s">
        <v>136</v>
      </c>
      <c r="D77" s="48" t="s">
        <v>23</v>
      </c>
      <c r="E77" s="19">
        <v>300312</v>
      </c>
      <c r="F77" s="48" t="s">
        <v>74</v>
      </c>
      <c r="G77" s="19">
        <v>44</v>
      </c>
      <c r="H77" s="19">
        <v>42</v>
      </c>
      <c r="I77" s="57">
        <f t="shared" si="1"/>
        <v>86</v>
      </c>
      <c r="J77" s="48">
        <v>9577344706</v>
      </c>
      <c r="K77" s="48" t="s">
        <v>191</v>
      </c>
      <c r="L77" s="64" t="s">
        <v>273</v>
      </c>
      <c r="M77" s="64">
        <v>9864769030</v>
      </c>
      <c r="N77" s="65" t="s">
        <v>274</v>
      </c>
      <c r="O77" s="64">
        <v>9577989687</v>
      </c>
      <c r="P77" s="49">
        <v>43606</v>
      </c>
      <c r="Q77" s="48" t="s">
        <v>328</v>
      </c>
      <c r="R77" s="48">
        <v>25</v>
      </c>
      <c r="S77" s="48" t="s">
        <v>325</v>
      </c>
      <c r="T77" s="48"/>
    </row>
    <row r="78" spans="1:20" ht="33">
      <c r="A78" s="4">
        <v>74</v>
      </c>
      <c r="B78" s="68" t="s">
        <v>63</v>
      </c>
      <c r="C78" s="48" t="s">
        <v>119</v>
      </c>
      <c r="D78" s="48" t="s">
        <v>25</v>
      </c>
      <c r="E78" s="19">
        <v>300325</v>
      </c>
      <c r="F78" s="48" t="s">
        <v>356</v>
      </c>
      <c r="G78" s="69">
        <v>49</v>
      </c>
      <c r="H78" s="69">
        <v>42</v>
      </c>
      <c r="I78" s="57">
        <f t="shared" si="1"/>
        <v>91</v>
      </c>
      <c r="J78" s="68"/>
      <c r="K78" s="68"/>
      <c r="L78" s="68"/>
      <c r="M78" s="68"/>
      <c r="N78" s="68"/>
      <c r="O78" s="68"/>
      <c r="P78" s="49">
        <v>43607</v>
      </c>
      <c r="Q78" s="48" t="s">
        <v>329</v>
      </c>
      <c r="R78" s="48">
        <v>25</v>
      </c>
      <c r="S78" s="48" t="s">
        <v>325</v>
      </c>
      <c r="T78" s="18"/>
    </row>
    <row r="79" spans="1:20">
      <c r="A79" s="4">
        <v>75</v>
      </c>
      <c r="B79" s="17" t="s">
        <v>63</v>
      </c>
      <c r="C79" s="18" t="s">
        <v>357</v>
      </c>
      <c r="D79" s="18" t="s">
        <v>25</v>
      </c>
      <c r="E79" s="19">
        <v>54</v>
      </c>
      <c r="F79" s="18" t="s">
        <v>355</v>
      </c>
      <c r="G79" s="19">
        <v>56</v>
      </c>
      <c r="H79" s="19">
        <v>54</v>
      </c>
      <c r="I79" s="57">
        <f t="shared" si="1"/>
        <v>110</v>
      </c>
      <c r="J79" s="18">
        <v>9401718454</v>
      </c>
      <c r="K79" s="18"/>
      <c r="L79" s="18"/>
      <c r="M79" s="18"/>
      <c r="N79" s="18"/>
      <c r="O79" s="18"/>
      <c r="P79" s="49">
        <v>43608</v>
      </c>
      <c r="Q79" s="48" t="s">
        <v>330</v>
      </c>
      <c r="R79" s="18">
        <v>23</v>
      </c>
      <c r="S79" s="18" t="s">
        <v>325</v>
      </c>
      <c r="T79" s="18"/>
    </row>
    <row r="80" spans="1:20">
      <c r="A80" s="4">
        <v>76</v>
      </c>
      <c r="B80" s="68" t="s">
        <v>63</v>
      </c>
      <c r="C80" s="68" t="s">
        <v>358</v>
      </c>
      <c r="D80" s="68" t="s">
        <v>23</v>
      </c>
      <c r="E80" s="69">
        <v>306588</v>
      </c>
      <c r="F80" s="68" t="s">
        <v>359</v>
      </c>
      <c r="G80" s="69">
        <v>57</v>
      </c>
      <c r="H80" s="69">
        <v>57</v>
      </c>
      <c r="I80" s="57">
        <f t="shared" si="1"/>
        <v>114</v>
      </c>
      <c r="J80" s="68">
        <v>9401943579</v>
      </c>
      <c r="K80" s="68"/>
      <c r="L80" s="68"/>
      <c r="M80" s="68"/>
      <c r="N80" s="68"/>
      <c r="O80" s="68"/>
      <c r="P80" s="49">
        <v>43609</v>
      </c>
      <c r="Q80" s="48" t="s">
        <v>331</v>
      </c>
      <c r="R80" s="48">
        <v>32</v>
      </c>
      <c r="S80" s="48" t="s">
        <v>325</v>
      </c>
      <c r="T80" s="18"/>
    </row>
    <row r="81" spans="1:20">
      <c r="A81" s="4">
        <v>77</v>
      </c>
      <c r="B81" s="17" t="s">
        <v>63</v>
      </c>
      <c r="C81" s="48" t="s">
        <v>137</v>
      </c>
      <c r="D81" s="48" t="s">
        <v>25</v>
      </c>
      <c r="E81" s="19">
        <v>344</v>
      </c>
      <c r="F81" s="48"/>
      <c r="G81" s="19">
        <v>33</v>
      </c>
      <c r="H81" s="19">
        <v>32</v>
      </c>
      <c r="I81" s="57">
        <f t="shared" si="1"/>
        <v>65</v>
      </c>
      <c r="J81" s="48">
        <v>9859113064</v>
      </c>
      <c r="K81" s="48" t="s">
        <v>194</v>
      </c>
      <c r="L81" s="64" t="s">
        <v>195</v>
      </c>
      <c r="M81" s="64">
        <v>9854468398</v>
      </c>
      <c r="N81" s="65" t="s">
        <v>275</v>
      </c>
      <c r="O81" s="64">
        <v>9859081108</v>
      </c>
      <c r="P81" s="49">
        <v>43610</v>
      </c>
      <c r="Q81" s="48" t="s">
        <v>332</v>
      </c>
      <c r="R81" s="48">
        <v>23</v>
      </c>
      <c r="S81" s="48" t="s">
        <v>325</v>
      </c>
      <c r="T81" s="18"/>
    </row>
    <row r="82" spans="1:20">
      <c r="A82" s="4">
        <v>78</v>
      </c>
      <c r="B82" s="17"/>
      <c r="C82" s="48"/>
      <c r="D82" s="48"/>
      <c r="E82" s="19"/>
      <c r="F82" s="48"/>
      <c r="G82" s="19"/>
      <c r="H82" s="19"/>
      <c r="I82" s="57">
        <f t="shared" si="1"/>
        <v>0</v>
      </c>
      <c r="J82" s="66"/>
      <c r="K82" s="48"/>
      <c r="L82" s="64"/>
      <c r="M82" s="64"/>
      <c r="N82" s="65"/>
      <c r="O82" s="64"/>
      <c r="P82" s="49">
        <v>43611</v>
      </c>
      <c r="Q82" s="48" t="s">
        <v>333</v>
      </c>
      <c r="R82" s="48">
        <v>11</v>
      </c>
      <c r="S82" s="48" t="s">
        <v>325</v>
      </c>
      <c r="T82" s="18"/>
    </row>
    <row r="83" spans="1:20">
      <c r="A83" s="4">
        <v>79</v>
      </c>
      <c r="B83" s="17" t="s">
        <v>63</v>
      </c>
      <c r="C83" s="48" t="s">
        <v>147</v>
      </c>
      <c r="D83" s="48" t="s">
        <v>23</v>
      </c>
      <c r="E83" s="19">
        <v>310303</v>
      </c>
      <c r="F83" s="48" t="s">
        <v>74</v>
      </c>
      <c r="G83" s="19">
        <v>55</v>
      </c>
      <c r="H83" s="19">
        <v>49</v>
      </c>
      <c r="I83" s="57">
        <f t="shared" si="1"/>
        <v>104</v>
      </c>
      <c r="J83" s="48">
        <v>9706432771</v>
      </c>
      <c r="K83" s="48" t="s">
        <v>210</v>
      </c>
      <c r="L83" s="64" t="s">
        <v>290</v>
      </c>
      <c r="M83" s="64">
        <v>9859369051</v>
      </c>
      <c r="N83" s="65" t="s">
        <v>212</v>
      </c>
      <c r="O83" s="64">
        <v>9613253256</v>
      </c>
      <c r="P83" s="49">
        <v>43612</v>
      </c>
      <c r="Q83" s="48" t="s">
        <v>327</v>
      </c>
      <c r="R83" s="48">
        <v>18</v>
      </c>
      <c r="S83" s="48" t="s">
        <v>325</v>
      </c>
      <c r="T83" s="18"/>
    </row>
    <row r="84" spans="1:20">
      <c r="A84" s="4">
        <v>80</v>
      </c>
      <c r="B84" s="17" t="s">
        <v>63</v>
      </c>
      <c r="C84" s="48" t="s">
        <v>148</v>
      </c>
      <c r="D84" s="48" t="s">
        <v>25</v>
      </c>
      <c r="E84" s="19">
        <v>196</v>
      </c>
      <c r="F84" s="48"/>
      <c r="G84" s="19">
        <v>72</v>
      </c>
      <c r="H84" s="19">
        <v>51</v>
      </c>
      <c r="I84" s="57">
        <f t="shared" si="1"/>
        <v>123</v>
      </c>
      <c r="J84" s="48">
        <v>9401796415</v>
      </c>
      <c r="K84" s="48" t="s">
        <v>210</v>
      </c>
      <c r="L84" s="64" t="s">
        <v>290</v>
      </c>
      <c r="M84" s="64">
        <v>9859369051</v>
      </c>
      <c r="N84" s="65" t="s">
        <v>212</v>
      </c>
      <c r="O84" s="64">
        <v>9613253256</v>
      </c>
      <c r="P84" s="49">
        <v>43613</v>
      </c>
      <c r="Q84" s="48" t="s">
        <v>328</v>
      </c>
      <c r="R84" s="48">
        <v>25</v>
      </c>
      <c r="S84" s="48" t="s">
        <v>325</v>
      </c>
      <c r="T84" s="18"/>
    </row>
    <row r="85" spans="1:20" ht="33">
      <c r="A85" s="4">
        <v>81</v>
      </c>
      <c r="B85" s="17" t="s">
        <v>63</v>
      </c>
      <c r="C85" s="48" t="s">
        <v>149</v>
      </c>
      <c r="D85" s="48" t="s">
        <v>23</v>
      </c>
      <c r="E85" s="19">
        <v>310305</v>
      </c>
      <c r="F85" s="48" t="s">
        <v>74</v>
      </c>
      <c r="G85" s="19">
        <v>29</v>
      </c>
      <c r="H85" s="19">
        <v>17</v>
      </c>
      <c r="I85" s="57">
        <f t="shared" si="1"/>
        <v>46</v>
      </c>
      <c r="J85" s="48">
        <v>7896983919</v>
      </c>
      <c r="K85" s="48" t="s">
        <v>210</v>
      </c>
      <c r="L85" s="64" t="s">
        <v>290</v>
      </c>
      <c r="M85" s="64">
        <v>9859369051</v>
      </c>
      <c r="N85" s="64" t="s">
        <v>291</v>
      </c>
      <c r="O85" s="64">
        <v>9613385109</v>
      </c>
      <c r="P85" s="49">
        <v>43614</v>
      </c>
      <c r="Q85" s="48" t="s">
        <v>329</v>
      </c>
      <c r="R85" s="48">
        <v>21</v>
      </c>
      <c r="S85" s="48" t="s">
        <v>325</v>
      </c>
      <c r="T85" s="18"/>
    </row>
    <row r="86" spans="1:20">
      <c r="A86" s="4">
        <v>82</v>
      </c>
      <c r="B86" s="17" t="s">
        <v>63</v>
      </c>
      <c r="C86" s="48" t="s">
        <v>150</v>
      </c>
      <c r="D86" s="48" t="s">
        <v>25</v>
      </c>
      <c r="E86" s="19">
        <v>195</v>
      </c>
      <c r="F86" s="48"/>
      <c r="G86" s="19">
        <v>27</v>
      </c>
      <c r="H86" s="19">
        <v>38</v>
      </c>
      <c r="I86" s="57">
        <f t="shared" si="1"/>
        <v>65</v>
      </c>
      <c r="J86" s="48">
        <v>8876799544</v>
      </c>
      <c r="K86" s="48" t="s">
        <v>210</v>
      </c>
      <c r="L86" s="64" t="s">
        <v>290</v>
      </c>
      <c r="M86" s="64">
        <v>9859369051</v>
      </c>
      <c r="N86" s="64" t="s">
        <v>291</v>
      </c>
      <c r="O86" s="64">
        <v>9613385109</v>
      </c>
      <c r="P86" s="49">
        <v>43615</v>
      </c>
      <c r="Q86" s="48" t="s">
        <v>330</v>
      </c>
      <c r="R86" s="48">
        <v>19</v>
      </c>
      <c r="S86" s="48" t="s">
        <v>325</v>
      </c>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68</v>
      </c>
      <c r="D165" s="21"/>
      <c r="E165" s="13"/>
      <c r="F165" s="21"/>
      <c r="G165" s="58">
        <f>SUM(G5:G164)</f>
        <v>3379</v>
      </c>
      <c r="H165" s="58">
        <f>SUM(H5:H164)</f>
        <v>3200</v>
      </c>
      <c r="I165" s="58">
        <f>SUM(I5:I164)</f>
        <v>6579</v>
      </c>
      <c r="J165" s="21"/>
      <c r="K165" s="21"/>
      <c r="L165" s="21"/>
      <c r="M165" s="21"/>
      <c r="N165" s="21"/>
      <c r="O165" s="21"/>
      <c r="P165" s="14"/>
      <c r="Q165" s="21"/>
      <c r="R165" s="21"/>
      <c r="S165" s="21"/>
      <c r="T165" s="12"/>
    </row>
    <row r="166" spans="1:20">
      <c r="A166" s="44" t="s">
        <v>62</v>
      </c>
      <c r="B166" s="10">
        <f>COUNTIF(B$5:B$164,"Team 1")</f>
        <v>35</v>
      </c>
      <c r="C166" s="44" t="s">
        <v>25</v>
      </c>
      <c r="D166" s="10">
        <f>COUNTIF(D5:D164,"Anganwadi")</f>
        <v>27</v>
      </c>
    </row>
    <row r="167" spans="1:20">
      <c r="A167" s="44" t="s">
        <v>63</v>
      </c>
      <c r="B167" s="10">
        <f>COUNTIF(B$6:B$164,"Team 2")</f>
        <v>34</v>
      </c>
      <c r="C167" s="44" t="s">
        <v>23</v>
      </c>
      <c r="D167" s="10">
        <f>COUNTIF(D5:D164,"School")</f>
        <v>41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31 D75:D164 D62:D73 D55:D60 D41:D46 D48:D53 D34:D39 D17:D22 D24:D29 D5:D15">
      <formula1>"Anganwadi,School"</formula1>
    </dataValidation>
    <dataValidation type="list" allowBlank="1" showInputMessage="1" showErrorMessage="1" sqref="B5:B31 B75:B164 B48:B73 B41:B46 B34:B39">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5" activePane="bottomRight" state="frozen"/>
      <selection pane="topRight" activeCell="C1" sqref="C1"/>
      <selection pane="bottomLeft" activeCell="A5" sqref="A5"/>
      <selection pane="bottomRight" activeCell="S62" sqref="S6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35" t="s">
        <v>70</v>
      </c>
      <c r="B1" s="135"/>
      <c r="C1" s="135"/>
      <c r="D1" s="54"/>
      <c r="E1" s="54"/>
      <c r="F1" s="54"/>
      <c r="G1" s="54"/>
      <c r="H1" s="54"/>
      <c r="I1" s="54"/>
      <c r="J1" s="54"/>
      <c r="K1" s="54"/>
      <c r="L1" s="54"/>
      <c r="M1" s="136"/>
      <c r="N1" s="136"/>
      <c r="O1" s="136"/>
      <c r="P1" s="136"/>
      <c r="Q1" s="136"/>
      <c r="R1" s="136"/>
      <c r="S1" s="136"/>
      <c r="T1" s="136"/>
    </row>
    <row r="2" spans="1:20">
      <c r="A2" s="131" t="s">
        <v>59</v>
      </c>
      <c r="B2" s="132"/>
      <c r="C2" s="132"/>
      <c r="D2" s="25">
        <v>43617</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t="s">
        <v>62</v>
      </c>
      <c r="C5" s="48" t="s">
        <v>360</v>
      </c>
      <c r="D5" s="48" t="s">
        <v>25</v>
      </c>
      <c r="E5" s="19">
        <v>12</v>
      </c>
      <c r="F5" s="48"/>
      <c r="G5" s="19">
        <v>119</v>
      </c>
      <c r="H5" s="19">
        <v>110</v>
      </c>
      <c r="I5" s="57">
        <f>SUM(G5:H5)</f>
        <v>229</v>
      </c>
      <c r="J5" s="48">
        <v>9531027523</v>
      </c>
      <c r="K5" s="64" t="s">
        <v>287</v>
      </c>
      <c r="L5" s="64" t="s">
        <v>288</v>
      </c>
      <c r="M5" s="64">
        <v>9864776047</v>
      </c>
      <c r="N5" s="65" t="s">
        <v>273</v>
      </c>
      <c r="O5" s="64">
        <v>9577453935</v>
      </c>
      <c r="P5" s="24">
        <v>43617</v>
      </c>
      <c r="Q5" s="18" t="s">
        <v>332</v>
      </c>
      <c r="R5" s="48">
        <v>10</v>
      </c>
      <c r="S5" s="48" t="s">
        <v>325</v>
      </c>
      <c r="T5" s="18"/>
    </row>
    <row r="6" spans="1:20">
      <c r="A6" s="4">
        <v>2</v>
      </c>
      <c r="B6" s="17"/>
      <c r="C6" s="48"/>
      <c r="D6" s="48"/>
      <c r="E6" s="19"/>
      <c r="F6" s="48"/>
      <c r="G6" s="19"/>
      <c r="H6" s="19"/>
      <c r="I6" s="57">
        <f t="shared" ref="I6:I69" si="0">SUM(G6:H6)</f>
        <v>0</v>
      </c>
      <c r="J6" s="68"/>
      <c r="K6" s="68"/>
      <c r="L6" s="68"/>
      <c r="M6" s="68"/>
      <c r="N6" s="68"/>
      <c r="O6" s="68"/>
      <c r="P6" s="24">
        <v>43618</v>
      </c>
      <c r="Q6" s="18" t="s">
        <v>333</v>
      </c>
      <c r="R6" s="48"/>
      <c r="S6" s="48"/>
      <c r="T6" s="18"/>
    </row>
    <row r="7" spans="1:20">
      <c r="A7" s="4">
        <v>3</v>
      </c>
      <c r="B7" s="17" t="s">
        <v>62</v>
      </c>
      <c r="C7" s="48" t="s">
        <v>361</v>
      </c>
      <c r="D7" s="48" t="s">
        <v>25</v>
      </c>
      <c r="E7" s="19">
        <v>23</v>
      </c>
      <c r="F7" s="48"/>
      <c r="G7" s="19">
        <v>69</v>
      </c>
      <c r="H7" s="19">
        <v>59</v>
      </c>
      <c r="I7" s="57">
        <f t="shared" si="0"/>
        <v>128</v>
      </c>
      <c r="J7" s="17">
        <v>9435945058</v>
      </c>
      <c r="K7" s="64" t="s">
        <v>387</v>
      </c>
      <c r="L7" s="64" t="s">
        <v>388</v>
      </c>
      <c r="M7" s="64">
        <v>9854923128</v>
      </c>
      <c r="N7" s="65" t="s">
        <v>389</v>
      </c>
      <c r="O7" s="64">
        <v>9854983375</v>
      </c>
      <c r="P7" s="24">
        <v>43619</v>
      </c>
      <c r="Q7" s="18" t="s">
        <v>327</v>
      </c>
      <c r="R7" s="48">
        <v>12</v>
      </c>
      <c r="S7" s="48" t="s">
        <v>325</v>
      </c>
      <c r="T7" s="18"/>
    </row>
    <row r="8" spans="1:20">
      <c r="A8" s="4">
        <v>4</v>
      </c>
      <c r="B8" s="17" t="s">
        <v>62</v>
      </c>
      <c r="C8" s="48" t="s">
        <v>424</v>
      </c>
      <c r="D8" s="48" t="s">
        <v>23</v>
      </c>
      <c r="E8" s="19">
        <v>305440</v>
      </c>
      <c r="F8" s="48" t="s">
        <v>74</v>
      </c>
      <c r="G8" s="19">
        <v>50</v>
      </c>
      <c r="H8" s="19">
        <v>60</v>
      </c>
      <c r="I8" s="57">
        <f t="shared" si="0"/>
        <v>110</v>
      </c>
      <c r="J8" s="48">
        <v>9531027523</v>
      </c>
      <c r="K8" s="64" t="s">
        <v>287</v>
      </c>
      <c r="L8" s="64" t="s">
        <v>288</v>
      </c>
      <c r="M8" s="64">
        <v>9864776047</v>
      </c>
      <c r="N8" s="65" t="s">
        <v>273</v>
      </c>
      <c r="O8" s="64">
        <v>9577453935</v>
      </c>
      <c r="P8" s="24">
        <v>43620</v>
      </c>
      <c r="Q8" s="18" t="s">
        <v>328</v>
      </c>
      <c r="R8" s="48">
        <v>20</v>
      </c>
      <c r="S8" s="48" t="s">
        <v>325</v>
      </c>
      <c r="T8" s="18"/>
    </row>
    <row r="9" spans="1:20" ht="33">
      <c r="A9" s="4">
        <v>5</v>
      </c>
      <c r="B9" s="68"/>
      <c r="C9" s="68"/>
      <c r="D9" s="68"/>
      <c r="E9" s="69"/>
      <c r="F9" s="68"/>
      <c r="G9" s="19"/>
      <c r="H9" s="19"/>
      <c r="I9" s="57">
        <f t="shared" si="0"/>
        <v>0</v>
      </c>
      <c r="J9" s="68"/>
      <c r="K9" s="68"/>
      <c r="L9" s="68"/>
      <c r="M9" s="68"/>
      <c r="N9" s="68"/>
      <c r="O9" s="68"/>
      <c r="P9" s="24">
        <v>43621</v>
      </c>
      <c r="Q9" s="18" t="s">
        <v>329</v>
      </c>
      <c r="R9" s="48"/>
      <c r="S9" s="48"/>
      <c r="T9" s="18" t="s">
        <v>425</v>
      </c>
    </row>
    <row r="10" spans="1:20">
      <c r="A10" s="4">
        <v>6</v>
      </c>
      <c r="B10" s="17" t="s">
        <v>62</v>
      </c>
      <c r="C10" s="48" t="s">
        <v>363</v>
      </c>
      <c r="D10" s="48" t="s">
        <v>25</v>
      </c>
      <c r="E10" s="19">
        <v>20</v>
      </c>
      <c r="F10" s="48"/>
      <c r="G10" s="19"/>
      <c r="H10" s="19"/>
      <c r="I10" s="57">
        <f t="shared" si="0"/>
        <v>0</v>
      </c>
      <c r="J10" s="48">
        <v>9613460091</v>
      </c>
      <c r="K10" s="64" t="s">
        <v>314</v>
      </c>
      <c r="L10" s="64" t="s">
        <v>315</v>
      </c>
      <c r="M10" s="64">
        <v>9859587597</v>
      </c>
      <c r="N10" s="65" t="s">
        <v>391</v>
      </c>
      <c r="O10" s="64">
        <v>9613617357</v>
      </c>
      <c r="P10" s="24">
        <v>43622</v>
      </c>
      <c r="Q10" s="18" t="s">
        <v>330</v>
      </c>
      <c r="R10" s="48">
        <v>13</v>
      </c>
      <c r="S10" s="48" t="s">
        <v>325</v>
      </c>
      <c r="T10" s="18"/>
    </row>
    <row r="11" spans="1:20">
      <c r="A11" s="4">
        <v>7</v>
      </c>
      <c r="B11" s="17" t="s">
        <v>62</v>
      </c>
      <c r="C11" s="48" t="s">
        <v>363</v>
      </c>
      <c r="D11" s="48" t="s">
        <v>25</v>
      </c>
      <c r="E11" s="19">
        <v>20</v>
      </c>
      <c r="F11" s="48"/>
      <c r="G11" s="19">
        <v>96</v>
      </c>
      <c r="H11" s="19">
        <v>92</v>
      </c>
      <c r="I11" s="57">
        <f t="shared" si="0"/>
        <v>188</v>
      </c>
      <c r="J11" s="48">
        <v>9613460091</v>
      </c>
      <c r="K11" s="64" t="s">
        <v>314</v>
      </c>
      <c r="L11" s="64" t="s">
        <v>315</v>
      </c>
      <c r="M11" s="64">
        <v>9859587597</v>
      </c>
      <c r="N11" s="65" t="s">
        <v>391</v>
      </c>
      <c r="O11" s="64">
        <v>9613617357</v>
      </c>
      <c r="P11" s="24">
        <v>43623</v>
      </c>
      <c r="Q11" s="18" t="s">
        <v>331</v>
      </c>
      <c r="R11" s="48">
        <v>13</v>
      </c>
      <c r="S11" s="48" t="s">
        <v>325</v>
      </c>
      <c r="T11" s="18"/>
    </row>
    <row r="12" spans="1:20">
      <c r="A12" s="4">
        <v>8</v>
      </c>
      <c r="B12" s="17" t="s">
        <v>62</v>
      </c>
      <c r="C12" s="48" t="s">
        <v>364</v>
      </c>
      <c r="D12" s="48" t="s">
        <v>25</v>
      </c>
      <c r="E12" s="19">
        <v>21</v>
      </c>
      <c r="F12" s="48"/>
      <c r="G12" s="19">
        <v>53</v>
      </c>
      <c r="H12" s="19">
        <v>50</v>
      </c>
      <c r="I12" s="57">
        <f t="shared" si="0"/>
        <v>103</v>
      </c>
      <c r="J12" s="48">
        <v>9085115956</v>
      </c>
      <c r="K12" s="64" t="s">
        <v>82</v>
      </c>
      <c r="L12" s="64" t="s">
        <v>199</v>
      </c>
      <c r="M12" s="64">
        <v>9706848717</v>
      </c>
      <c r="N12" s="65" t="s">
        <v>392</v>
      </c>
      <c r="O12" s="64">
        <v>9577419481</v>
      </c>
      <c r="P12" s="24">
        <v>43624</v>
      </c>
      <c r="Q12" s="18" t="s">
        <v>332</v>
      </c>
      <c r="R12" s="48">
        <v>14</v>
      </c>
      <c r="S12" s="48" t="s">
        <v>325</v>
      </c>
      <c r="T12" s="18"/>
    </row>
    <row r="13" spans="1:20">
      <c r="A13" s="4">
        <v>9</v>
      </c>
      <c r="B13" s="68"/>
      <c r="C13" s="68"/>
      <c r="D13" s="68"/>
      <c r="E13" s="69"/>
      <c r="F13" s="68"/>
      <c r="G13" s="19"/>
      <c r="H13" s="19"/>
      <c r="I13" s="57">
        <f t="shared" si="0"/>
        <v>0</v>
      </c>
      <c r="J13" s="68"/>
      <c r="K13" s="68"/>
      <c r="L13" s="68"/>
      <c r="M13" s="68"/>
      <c r="N13" s="68"/>
      <c r="O13" s="68"/>
      <c r="P13" s="24">
        <v>43625</v>
      </c>
      <c r="Q13" s="18" t="s">
        <v>333</v>
      </c>
      <c r="R13" s="48"/>
      <c r="S13" s="48"/>
      <c r="T13" s="18"/>
    </row>
    <row r="14" spans="1:20">
      <c r="A14" s="4">
        <v>10</v>
      </c>
      <c r="B14" s="17" t="s">
        <v>62</v>
      </c>
      <c r="C14" s="48" t="s">
        <v>362</v>
      </c>
      <c r="D14" s="48" t="s">
        <v>23</v>
      </c>
      <c r="E14" s="19">
        <v>305405</v>
      </c>
      <c r="F14" s="48" t="s">
        <v>77</v>
      </c>
      <c r="G14" s="19">
        <v>81</v>
      </c>
      <c r="H14" s="19">
        <v>78</v>
      </c>
      <c r="I14" s="57">
        <f t="shared" si="0"/>
        <v>159</v>
      </c>
      <c r="J14" s="67" t="s">
        <v>390</v>
      </c>
      <c r="K14" s="64" t="s">
        <v>194</v>
      </c>
      <c r="L14" s="64" t="s">
        <v>195</v>
      </c>
      <c r="M14" s="64">
        <v>9854468398</v>
      </c>
      <c r="N14" s="65" t="s">
        <v>196</v>
      </c>
      <c r="O14" s="64">
        <v>9854963104</v>
      </c>
      <c r="P14" s="24">
        <v>43626</v>
      </c>
      <c r="Q14" s="18" t="s">
        <v>327</v>
      </c>
      <c r="R14" s="48">
        <v>17</v>
      </c>
      <c r="S14" s="48" t="s">
        <v>325</v>
      </c>
      <c r="T14" s="18"/>
    </row>
    <row r="15" spans="1:20">
      <c r="A15" s="4">
        <v>11</v>
      </c>
      <c r="B15" s="17" t="s">
        <v>62</v>
      </c>
      <c r="C15" s="48" t="s">
        <v>365</v>
      </c>
      <c r="D15" s="48" t="s">
        <v>23</v>
      </c>
      <c r="E15" s="19">
        <v>312203</v>
      </c>
      <c r="F15" s="48" t="s">
        <v>74</v>
      </c>
      <c r="G15" s="19">
        <v>73</v>
      </c>
      <c r="H15" s="19">
        <v>82</v>
      </c>
      <c r="I15" s="57">
        <f t="shared" si="0"/>
        <v>155</v>
      </c>
      <c r="J15" s="66" t="s">
        <v>393</v>
      </c>
      <c r="K15" s="64" t="s">
        <v>194</v>
      </c>
      <c r="L15" s="64" t="s">
        <v>195</v>
      </c>
      <c r="M15" s="64">
        <v>9854468398</v>
      </c>
      <c r="N15" s="65" t="s">
        <v>196</v>
      </c>
      <c r="O15" s="64">
        <v>9854963104</v>
      </c>
      <c r="P15" s="24">
        <v>43627</v>
      </c>
      <c r="Q15" s="18" t="s">
        <v>328</v>
      </c>
      <c r="R15" s="48">
        <v>15</v>
      </c>
      <c r="S15" s="48" t="s">
        <v>325</v>
      </c>
      <c r="T15" s="18"/>
    </row>
    <row r="16" spans="1:20" ht="33">
      <c r="A16" s="4">
        <v>12</v>
      </c>
      <c r="B16" s="17" t="s">
        <v>62</v>
      </c>
      <c r="C16" s="48" t="s">
        <v>366</v>
      </c>
      <c r="D16" s="48" t="s">
        <v>25</v>
      </c>
      <c r="E16" s="19">
        <v>2</v>
      </c>
      <c r="F16" s="48"/>
      <c r="G16" s="19">
        <v>82</v>
      </c>
      <c r="H16" s="19">
        <v>79</v>
      </c>
      <c r="I16" s="57">
        <f t="shared" si="0"/>
        <v>161</v>
      </c>
      <c r="J16" s="48">
        <v>9401428193</v>
      </c>
      <c r="K16" s="64" t="s">
        <v>287</v>
      </c>
      <c r="L16" s="64" t="s">
        <v>288</v>
      </c>
      <c r="M16" s="64">
        <v>9864776047</v>
      </c>
      <c r="N16" s="65" t="s">
        <v>273</v>
      </c>
      <c r="O16" s="64">
        <v>9577453935</v>
      </c>
      <c r="P16" s="24">
        <v>43628</v>
      </c>
      <c r="Q16" s="18" t="s">
        <v>329</v>
      </c>
      <c r="R16" s="48">
        <v>9</v>
      </c>
      <c r="S16" s="48"/>
      <c r="T16" s="18"/>
    </row>
    <row r="17" spans="1:20">
      <c r="A17" s="4">
        <v>13</v>
      </c>
      <c r="B17" s="17" t="s">
        <v>62</v>
      </c>
      <c r="C17" s="48" t="s">
        <v>367</v>
      </c>
      <c r="D17" s="48" t="s">
        <v>23</v>
      </c>
      <c r="E17" s="19">
        <v>308701</v>
      </c>
      <c r="F17" s="48" t="s">
        <v>77</v>
      </c>
      <c r="G17" s="19">
        <v>44</v>
      </c>
      <c r="H17" s="19">
        <v>39</v>
      </c>
      <c r="I17" s="57">
        <f t="shared" si="0"/>
        <v>83</v>
      </c>
      <c r="J17" s="67" t="s">
        <v>394</v>
      </c>
      <c r="K17" s="71" t="s">
        <v>218</v>
      </c>
      <c r="L17" s="64" t="s">
        <v>219</v>
      </c>
      <c r="M17" s="64">
        <v>9854981576</v>
      </c>
      <c r="N17" s="65" t="s">
        <v>395</v>
      </c>
      <c r="O17" s="64">
        <v>9577039551</v>
      </c>
      <c r="P17" s="24">
        <v>43629</v>
      </c>
      <c r="Q17" s="18" t="s">
        <v>330</v>
      </c>
      <c r="R17" s="48">
        <v>4</v>
      </c>
      <c r="S17" s="48" t="s">
        <v>325</v>
      </c>
      <c r="T17" s="18"/>
    </row>
    <row r="18" spans="1:20">
      <c r="A18" s="4">
        <v>14</v>
      </c>
      <c r="B18" s="17" t="s">
        <v>62</v>
      </c>
      <c r="C18" s="48" t="s">
        <v>368</v>
      </c>
      <c r="D18" s="48" t="s">
        <v>25</v>
      </c>
      <c r="E18" s="19">
        <v>33</v>
      </c>
      <c r="F18" s="48"/>
      <c r="G18" s="19">
        <v>40</v>
      </c>
      <c r="H18" s="19">
        <v>74</v>
      </c>
      <c r="I18" s="57">
        <f t="shared" si="0"/>
        <v>114</v>
      </c>
      <c r="J18" s="48">
        <v>8876831399</v>
      </c>
      <c r="K18" s="64" t="s">
        <v>276</v>
      </c>
      <c r="L18" s="64" t="s">
        <v>224</v>
      </c>
      <c r="M18" s="64">
        <v>9854253113</v>
      </c>
      <c r="N18" s="64" t="s">
        <v>225</v>
      </c>
      <c r="O18" s="64">
        <v>9707832558</v>
      </c>
      <c r="P18" s="24">
        <v>43630</v>
      </c>
      <c r="Q18" s="18" t="s">
        <v>331</v>
      </c>
      <c r="R18" s="48">
        <v>6</v>
      </c>
      <c r="S18" s="48" t="s">
        <v>325</v>
      </c>
      <c r="T18" s="18"/>
    </row>
    <row r="19" spans="1:20">
      <c r="A19" s="4">
        <v>15</v>
      </c>
      <c r="B19" s="17" t="s">
        <v>62</v>
      </c>
      <c r="C19" s="48" t="s">
        <v>115</v>
      </c>
      <c r="D19" s="48" t="s">
        <v>23</v>
      </c>
      <c r="E19" s="19">
        <v>309715</v>
      </c>
      <c r="F19" s="48" t="s">
        <v>77</v>
      </c>
      <c r="G19" s="19">
        <v>75</v>
      </c>
      <c r="H19" s="19">
        <v>57</v>
      </c>
      <c r="I19" s="57">
        <f t="shared" si="0"/>
        <v>132</v>
      </c>
      <c r="J19" s="67" t="s">
        <v>248</v>
      </c>
      <c r="K19" s="64" t="s">
        <v>205</v>
      </c>
      <c r="L19" s="64" t="s">
        <v>206</v>
      </c>
      <c r="M19" s="64">
        <v>9707583027</v>
      </c>
      <c r="N19" s="65" t="s">
        <v>214</v>
      </c>
      <c r="O19" s="64">
        <v>9707719663</v>
      </c>
      <c r="P19" s="24">
        <v>43631</v>
      </c>
      <c r="Q19" s="18" t="s">
        <v>332</v>
      </c>
      <c r="R19" s="48">
        <v>14</v>
      </c>
      <c r="S19" s="48" t="s">
        <v>325</v>
      </c>
      <c r="T19" s="18"/>
    </row>
    <row r="20" spans="1:20">
      <c r="A20" s="4">
        <v>16</v>
      </c>
      <c r="B20" s="68"/>
      <c r="C20" s="68"/>
      <c r="D20" s="68"/>
      <c r="E20" s="69"/>
      <c r="F20" s="68"/>
      <c r="G20" s="19"/>
      <c r="H20" s="19"/>
      <c r="I20" s="57">
        <f t="shared" si="0"/>
        <v>0</v>
      </c>
      <c r="J20" s="68"/>
      <c r="K20" s="68"/>
      <c r="L20" s="68"/>
      <c r="M20" s="68"/>
      <c r="N20" s="68"/>
      <c r="O20" s="68"/>
      <c r="P20" s="24">
        <v>43632</v>
      </c>
      <c r="Q20" s="18" t="s">
        <v>333</v>
      </c>
      <c r="R20" s="48"/>
      <c r="S20" s="48"/>
      <c r="T20" s="18"/>
    </row>
    <row r="21" spans="1:20">
      <c r="A21" s="4">
        <v>17</v>
      </c>
      <c r="B21" s="17" t="s">
        <v>62</v>
      </c>
      <c r="C21" s="48" t="s">
        <v>370</v>
      </c>
      <c r="D21" s="48" t="s">
        <v>23</v>
      </c>
      <c r="E21" s="19">
        <v>307701</v>
      </c>
      <c r="F21" s="48" t="s">
        <v>77</v>
      </c>
      <c r="G21" s="19">
        <v>51</v>
      </c>
      <c r="H21" s="19">
        <v>44</v>
      </c>
      <c r="I21" s="57">
        <f t="shared" si="0"/>
        <v>95</v>
      </c>
      <c r="J21" s="67" t="s">
        <v>396</v>
      </c>
      <c r="K21" s="64" t="s">
        <v>184</v>
      </c>
      <c r="L21" s="64" t="s">
        <v>185</v>
      </c>
      <c r="M21" s="64">
        <v>9854718727</v>
      </c>
      <c r="N21" s="65" t="s">
        <v>397</v>
      </c>
      <c r="O21" s="64">
        <v>9854793885</v>
      </c>
      <c r="P21" s="24">
        <v>43633</v>
      </c>
      <c r="Q21" s="18" t="s">
        <v>327</v>
      </c>
      <c r="R21" s="48">
        <v>21</v>
      </c>
      <c r="S21" s="48" t="s">
        <v>325</v>
      </c>
      <c r="T21" s="18"/>
    </row>
    <row r="22" spans="1:20">
      <c r="A22" s="4">
        <v>18</v>
      </c>
      <c r="B22" s="17" t="s">
        <v>62</v>
      </c>
      <c r="C22" s="48" t="s">
        <v>369</v>
      </c>
      <c r="D22" s="48" t="s">
        <v>25</v>
      </c>
      <c r="E22" s="19">
        <v>24</v>
      </c>
      <c r="F22" s="48" t="s">
        <v>326</v>
      </c>
      <c r="G22" s="19">
        <v>62</v>
      </c>
      <c r="H22" s="19">
        <v>71</v>
      </c>
      <c r="I22" s="57">
        <f t="shared" si="0"/>
        <v>133</v>
      </c>
      <c r="J22" s="48">
        <v>9577059583</v>
      </c>
      <c r="K22" s="64" t="s">
        <v>387</v>
      </c>
      <c r="L22" s="64" t="s">
        <v>388</v>
      </c>
      <c r="M22" s="64">
        <v>9854923128</v>
      </c>
      <c r="N22" s="65" t="s">
        <v>389</v>
      </c>
      <c r="O22" s="64">
        <v>9854983375</v>
      </c>
      <c r="P22" s="24">
        <v>43634</v>
      </c>
      <c r="Q22" s="18" t="s">
        <v>328</v>
      </c>
      <c r="R22" s="48">
        <v>20</v>
      </c>
      <c r="S22" s="48" t="s">
        <v>325</v>
      </c>
      <c r="T22" s="18"/>
    </row>
    <row r="23" spans="1:20" ht="33">
      <c r="A23" s="4">
        <v>19</v>
      </c>
      <c r="B23" s="17" t="s">
        <v>62</v>
      </c>
      <c r="C23" s="48" t="s">
        <v>176</v>
      </c>
      <c r="D23" s="48" t="s">
        <v>25</v>
      </c>
      <c r="E23" s="19">
        <v>22</v>
      </c>
      <c r="F23" s="48"/>
      <c r="G23" s="19">
        <v>47</v>
      </c>
      <c r="H23" s="19">
        <v>50</v>
      </c>
      <c r="I23" s="57">
        <f t="shared" si="0"/>
        <v>97</v>
      </c>
      <c r="J23" s="48">
        <v>9401798840</v>
      </c>
      <c r="K23" s="64" t="s">
        <v>320</v>
      </c>
      <c r="L23" s="64" t="s">
        <v>321</v>
      </c>
      <c r="M23" s="64">
        <v>9854324032</v>
      </c>
      <c r="N23" s="65" t="s">
        <v>322</v>
      </c>
      <c r="O23" s="64">
        <v>9613966839</v>
      </c>
      <c r="P23" s="24">
        <v>43635</v>
      </c>
      <c r="Q23" s="18" t="s">
        <v>329</v>
      </c>
      <c r="R23" s="48">
        <v>16</v>
      </c>
      <c r="S23" s="48" t="s">
        <v>325</v>
      </c>
      <c r="T23" s="18"/>
    </row>
    <row r="24" spans="1:20">
      <c r="A24" s="4">
        <v>20</v>
      </c>
      <c r="B24" s="17" t="s">
        <v>62</v>
      </c>
      <c r="C24" s="48" t="s">
        <v>298</v>
      </c>
      <c r="D24" s="48" t="s">
        <v>25</v>
      </c>
      <c r="E24" s="19">
        <v>59</v>
      </c>
      <c r="F24" s="48"/>
      <c r="G24" s="19">
        <v>69</v>
      </c>
      <c r="H24" s="19">
        <v>55</v>
      </c>
      <c r="I24" s="57">
        <f t="shared" si="0"/>
        <v>124</v>
      </c>
      <c r="J24" s="48">
        <v>9854884858</v>
      </c>
      <c r="K24" s="64" t="s">
        <v>298</v>
      </c>
      <c r="L24" s="64" t="s">
        <v>299</v>
      </c>
      <c r="M24" s="64">
        <v>9401129764</v>
      </c>
      <c r="N24" s="65" t="s">
        <v>271</v>
      </c>
      <c r="O24" s="64">
        <v>9613841335</v>
      </c>
      <c r="P24" s="24">
        <v>43636</v>
      </c>
      <c r="Q24" s="18" t="s">
        <v>330</v>
      </c>
      <c r="R24" s="48">
        <v>11</v>
      </c>
      <c r="S24" s="48" t="s">
        <v>325</v>
      </c>
      <c r="T24" s="18"/>
    </row>
    <row r="25" spans="1:20">
      <c r="A25" s="4">
        <v>21</v>
      </c>
      <c r="B25" s="17" t="s">
        <v>62</v>
      </c>
      <c r="C25" s="48" t="s">
        <v>371</v>
      </c>
      <c r="D25" s="48" t="s">
        <v>23</v>
      </c>
      <c r="E25" s="19">
        <v>310306</v>
      </c>
      <c r="F25" s="48" t="s">
        <v>74</v>
      </c>
      <c r="G25" s="19">
        <v>60</v>
      </c>
      <c r="H25" s="19">
        <v>65</v>
      </c>
      <c r="I25" s="57">
        <f t="shared" si="0"/>
        <v>125</v>
      </c>
      <c r="J25" s="66" t="s">
        <v>398</v>
      </c>
      <c r="K25" s="64" t="s">
        <v>399</v>
      </c>
      <c r="L25" s="64" t="s">
        <v>256</v>
      </c>
      <c r="M25" s="64">
        <v>9435296084</v>
      </c>
      <c r="N25" s="65" t="s">
        <v>400</v>
      </c>
      <c r="O25" s="64">
        <v>9401322347</v>
      </c>
      <c r="P25" s="24">
        <v>43637</v>
      </c>
      <c r="Q25" s="18" t="s">
        <v>331</v>
      </c>
      <c r="R25" s="48">
        <v>15</v>
      </c>
      <c r="S25" s="48" t="s">
        <v>325</v>
      </c>
      <c r="T25" s="18"/>
    </row>
    <row r="26" spans="1:20">
      <c r="A26" s="4">
        <v>22</v>
      </c>
      <c r="B26" s="17" t="s">
        <v>62</v>
      </c>
      <c r="C26" s="48" t="s">
        <v>372</v>
      </c>
      <c r="D26" s="48" t="s">
        <v>23</v>
      </c>
      <c r="E26" s="19">
        <v>301306</v>
      </c>
      <c r="F26" s="48" t="s">
        <v>74</v>
      </c>
      <c r="G26" s="19">
        <v>47</v>
      </c>
      <c r="H26" s="19">
        <v>51</v>
      </c>
      <c r="I26" s="57">
        <f t="shared" si="0"/>
        <v>98</v>
      </c>
      <c r="J26" s="66" t="s">
        <v>401</v>
      </c>
      <c r="K26" s="64" t="s">
        <v>188</v>
      </c>
      <c r="L26" s="64" t="s">
        <v>189</v>
      </c>
      <c r="M26" s="64">
        <v>9864889183</v>
      </c>
      <c r="N26" s="65" t="s">
        <v>402</v>
      </c>
      <c r="O26" s="64">
        <v>8822298524</v>
      </c>
      <c r="P26" s="24">
        <v>43638</v>
      </c>
      <c r="Q26" s="18" t="s">
        <v>332</v>
      </c>
      <c r="R26" s="48">
        <v>15</v>
      </c>
      <c r="S26" s="48" t="s">
        <v>325</v>
      </c>
      <c r="T26" s="18"/>
    </row>
    <row r="27" spans="1:20">
      <c r="A27" s="4">
        <v>23</v>
      </c>
      <c r="B27" s="68"/>
      <c r="C27" s="68"/>
      <c r="D27" s="68"/>
      <c r="E27" s="69"/>
      <c r="F27" s="68"/>
      <c r="G27" s="19"/>
      <c r="H27" s="19"/>
      <c r="I27" s="57">
        <f t="shared" si="0"/>
        <v>0</v>
      </c>
      <c r="J27" s="68"/>
      <c r="K27" s="68"/>
      <c r="L27" s="68"/>
      <c r="M27" s="68"/>
      <c r="N27" s="68"/>
      <c r="O27" s="68"/>
      <c r="P27" s="24">
        <v>43639</v>
      </c>
      <c r="Q27" s="18" t="s">
        <v>333</v>
      </c>
      <c r="R27" s="48"/>
      <c r="S27" s="48"/>
      <c r="T27" s="18"/>
    </row>
    <row r="28" spans="1:20">
      <c r="A28" s="4">
        <v>24</v>
      </c>
      <c r="B28" s="17" t="s">
        <v>62</v>
      </c>
      <c r="C28" s="48" t="s">
        <v>374</v>
      </c>
      <c r="D28" s="48" t="s">
        <v>23</v>
      </c>
      <c r="E28" s="19">
        <v>302202</v>
      </c>
      <c r="F28" s="48" t="s">
        <v>74</v>
      </c>
      <c r="G28" s="19">
        <v>58</v>
      </c>
      <c r="H28" s="19">
        <v>69</v>
      </c>
      <c r="I28" s="57">
        <f t="shared" si="0"/>
        <v>127</v>
      </c>
      <c r="J28" s="48">
        <v>9864158558</v>
      </c>
      <c r="K28" s="64" t="s">
        <v>404</v>
      </c>
      <c r="L28" s="64" t="s">
        <v>266</v>
      </c>
      <c r="M28" s="64">
        <v>8011232431</v>
      </c>
      <c r="N28" s="65" t="s">
        <v>406</v>
      </c>
      <c r="O28" s="64">
        <v>9954445719</v>
      </c>
      <c r="P28" s="24">
        <v>43640</v>
      </c>
      <c r="Q28" s="18" t="s">
        <v>327</v>
      </c>
      <c r="R28" s="48">
        <v>15</v>
      </c>
      <c r="S28" s="48" t="s">
        <v>325</v>
      </c>
      <c r="T28" s="18"/>
    </row>
    <row r="29" spans="1:20">
      <c r="A29" s="4">
        <v>25</v>
      </c>
      <c r="B29" s="17" t="s">
        <v>62</v>
      </c>
      <c r="C29" s="48" t="s">
        <v>373</v>
      </c>
      <c r="D29" s="48" t="s">
        <v>23</v>
      </c>
      <c r="E29" s="19">
        <v>302102</v>
      </c>
      <c r="F29" s="48" t="s">
        <v>74</v>
      </c>
      <c r="G29" s="19">
        <v>73</v>
      </c>
      <c r="H29" s="19">
        <v>93</v>
      </c>
      <c r="I29" s="57">
        <f t="shared" si="0"/>
        <v>166</v>
      </c>
      <c r="J29" s="66" t="s">
        <v>403</v>
      </c>
      <c r="K29" s="64" t="s">
        <v>404</v>
      </c>
      <c r="L29" s="64" t="s">
        <v>266</v>
      </c>
      <c r="M29" s="64">
        <v>8011232431</v>
      </c>
      <c r="N29" s="65" t="s">
        <v>405</v>
      </c>
      <c r="O29" s="64">
        <v>9707246041</v>
      </c>
      <c r="P29" s="24">
        <v>43641</v>
      </c>
      <c r="Q29" s="18" t="s">
        <v>328</v>
      </c>
      <c r="R29" s="48">
        <v>25</v>
      </c>
      <c r="S29" s="48" t="s">
        <v>325</v>
      </c>
      <c r="T29" s="18"/>
    </row>
    <row r="30" spans="1:20" ht="33">
      <c r="A30" s="4">
        <v>26</v>
      </c>
      <c r="B30" s="17" t="s">
        <v>62</v>
      </c>
      <c r="C30" s="48" t="s">
        <v>377</v>
      </c>
      <c r="D30" s="48" t="s">
        <v>23</v>
      </c>
      <c r="E30" s="19">
        <v>302108</v>
      </c>
      <c r="F30" s="48" t="s">
        <v>74</v>
      </c>
      <c r="G30" s="19">
        <v>110</v>
      </c>
      <c r="H30" s="19">
        <v>105</v>
      </c>
      <c r="I30" s="57">
        <f t="shared" si="0"/>
        <v>215</v>
      </c>
      <c r="J30" s="66" t="s">
        <v>410</v>
      </c>
      <c r="K30" s="64" t="s">
        <v>230</v>
      </c>
      <c r="L30" s="64" t="s">
        <v>231</v>
      </c>
      <c r="M30" s="64">
        <v>9854311465</v>
      </c>
      <c r="N30" s="65" t="s">
        <v>237</v>
      </c>
      <c r="O30" s="64">
        <v>9401224118</v>
      </c>
      <c r="P30" s="24">
        <v>43642</v>
      </c>
      <c r="Q30" s="18" t="s">
        <v>329</v>
      </c>
      <c r="R30" s="48">
        <v>20</v>
      </c>
      <c r="S30" s="48" t="s">
        <v>325</v>
      </c>
      <c r="T30" s="18"/>
    </row>
    <row r="31" spans="1:20">
      <c r="A31" s="4">
        <v>27</v>
      </c>
      <c r="B31" s="17" t="s">
        <v>62</v>
      </c>
      <c r="C31" s="48" t="s">
        <v>375</v>
      </c>
      <c r="D31" s="48" t="s">
        <v>23</v>
      </c>
      <c r="E31" s="19">
        <v>310501</v>
      </c>
      <c r="F31" s="48" t="s">
        <v>74</v>
      </c>
      <c r="G31" s="19">
        <v>53</v>
      </c>
      <c r="H31" s="19">
        <v>59</v>
      </c>
      <c r="I31" s="57">
        <f t="shared" si="0"/>
        <v>112</v>
      </c>
      <c r="J31" s="66" t="s">
        <v>407</v>
      </c>
      <c r="K31" s="64" t="s">
        <v>268</v>
      </c>
      <c r="L31" s="64" t="s">
        <v>269</v>
      </c>
      <c r="M31" s="64">
        <v>9613319031</v>
      </c>
      <c r="N31" s="65" t="s">
        <v>408</v>
      </c>
      <c r="O31" s="64">
        <v>9613814032</v>
      </c>
      <c r="P31" s="24">
        <v>43643</v>
      </c>
      <c r="Q31" s="18" t="s">
        <v>330</v>
      </c>
      <c r="R31" s="48">
        <v>17</v>
      </c>
      <c r="S31" s="48" t="s">
        <v>325</v>
      </c>
      <c r="T31" s="18"/>
    </row>
    <row r="32" spans="1:20">
      <c r="A32" s="4">
        <v>28</v>
      </c>
      <c r="B32" s="17" t="s">
        <v>62</v>
      </c>
      <c r="C32" s="48" t="s">
        <v>376</v>
      </c>
      <c r="D32" s="48" t="s">
        <v>25</v>
      </c>
      <c r="E32" s="19">
        <v>347</v>
      </c>
      <c r="F32" s="48"/>
      <c r="G32" s="48">
        <v>47</v>
      </c>
      <c r="H32" s="48">
        <v>59</v>
      </c>
      <c r="I32" s="57">
        <f t="shared" si="0"/>
        <v>106</v>
      </c>
      <c r="J32" s="17">
        <v>9401512920</v>
      </c>
      <c r="K32" s="17" t="s">
        <v>194</v>
      </c>
      <c r="L32" s="17" t="s">
        <v>409</v>
      </c>
      <c r="M32" s="63">
        <v>9435556055</v>
      </c>
      <c r="N32" s="48"/>
      <c r="O32" s="48"/>
      <c r="P32" s="24">
        <v>43644</v>
      </c>
      <c r="Q32" s="18" t="s">
        <v>331</v>
      </c>
      <c r="R32" s="48">
        <v>19</v>
      </c>
      <c r="S32" s="48" t="s">
        <v>325</v>
      </c>
      <c r="T32" s="18"/>
    </row>
    <row r="33" spans="1:20">
      <c r="A33" s="4">
        <v>29</v>
      </c>
      <c r="B33" s="17" t="s">
        <v>62</v>
      </c>
      <c r="C33" s="48" t="s">
        <v>377</v>
      </c>
      <c r="D33" s="48" t="s">
        <v>23</v>
      </c>
      <c r="E33" s="19">
        <v>303602</v>
      </c>
      <c r="F33" s="48" t="s">
        <v>74</v>
      </c>
      <c r="G33" s="19">
        <v>118</v>
      </c>
      <c r="H33" s="19">
        <v>110</v>
      </c>
      <c r="I33" s="57">
        <f t="shared" si="0"/>
        <v>228</v>
      </c>
      <c r="J33" s="66" t="s">
        <v>410</v>
      </c>
      <c r="K33" s="64" t="s">
        <v>230</v>
      </c>
      <c r="L33" s="64" t="s">
        <v>231</v>
      </c>
      <c r="M33" s="64">
        <v>9854311465</v>
      </c>
      <c r="N33" s="65" t="s">
        <v>237</v>
      </c>
      <c r="O33" s="64">
        <v>9401224118</v>
      </c>
      <c r="P33" s="24">
        <v>43645</v>
      </c>
      <c r="Q33" s="18" t="s">
        <v>332</v>
      </c>
      <c r="R33" s="48">
        <v>20</v>
      </c>
      <c r="S33" s="48" t="s">
        <v>325</v>
      </c>
      <c r="T33" s="18"/>
    </row>
    <row r="34" spans="1:20">
      <c r="A34" s="4">
        <v>30</v>
      </c>
      <c r="B34" s="68"/>
      <c r="C34" s="68"/>
      <c r="D34" s="68"/>
      <c r="E34" s="69"/>
      <c r="F34" s="68"/>
      <c r="G34" s="19"/>
      <c r="H34" s="19"/>
      <c r="I34" s="57">
        <f t="shared" si="0"/>
        <v>0</v>
      </c>
      <c r="J34" s="68"/>
      <c r="K34" s="68"/>
      <c r="L34" s="68"/>
      <c r="M34" s="68"/>
      <c r="N34" s="68"/>
      <c r="O34" s="68"/>
      <c r="P34" s="24">
        <v>43646</v>
      </c>
      <c r="Q34" s="18" t="s">
        <v>333</v>
      </c>
      <c r="R34" s="48"/>
      <c r="S34" s="48"/>
      <c r="T34" s="18"/>
    </row>
    <row r="35" spans="1:20">
      <c r="A35" s="4">
        <v>31</v>
      </c>
      <c r="B35" s="17"/>
      <c r="C35" s="18"/>
      <c r="D35" s="18"/>
      <c r="E35" s="19"/>
      <c r="F35" s="18"/>
      <c r="G35" s="19"/>
      <c r="H35" s="19"/>
      <c r="I35" s="57">
        <f t="shared" si="0"/>
        <v>0</v>
      </c>
      <c r="J35" s="18"/>
      <c r="K35" s="18"/>
      <c r="L35" s="18"/>
      <c r="M35" s="18"/>
      <c r="N35" s="18"/>
      <c r="O35" s="18"/>
      <c r="P35" s="24"/>
      <c r="Q35" s="18"/>
      <c r="R35" s="48"/>
      <c r="S35" s="48"/>
      <c r="T35" s="18"/>
    </row>
    <row r="36" spans="1:20">
      <c r="A36" s="4">
        <v>32</v>
      </c>
      <c r="B36" s="17"/>
      <c r="C36" s="18"/>
      <c r="D36" s="18"/>
      <c r="E36" s="19"/>
      <c r="F36" s="18"/>
      <c r="G36" s="19"/>
      <c r="H36" s="19"/>
      <c r="I36" s="57">
        <f t="shared" si="0"/>
        <v>0</v>
      </c>
      <c r="J36" s="18"/>
      <c r="K36" s="18"/>
      <c r="L36" s="18"/>
      <c r="M36" s="18"/>
      <c r="N36" s="18"/>
      <c r="O36" s="18"/>
      <c r="P36" s="24"/>
      <c r="Q36" s="18"/>
      <c r="R36" s="48"/>
      <c r="S36" s="48"/>
      <c r="T36" s="18"/>
    </row>
    <row r="37" spans="1:20">
      <c r="A37" s="4">
        <v>33</v>
      </c>
      <c r="B37" s="17" t="s">
        <v>63</v>
      </c>
      <c r="C37" s="48" t="s">
        <v>163</v>
      </c>
      <c r="D37" s="48" t="s">
        <v>23</v>
      </c>
      <c r="E37" s="19">
        <v>306211</v>
      </c>
      <c r="F37" s="48" t="s">
        <v>77</v>
      </c>
      <c r="G37" s="19">
        <v>46</v>
      </c>
      <c r="H37" s="19">
        <v>51</v>
      </c>
      <c r="I37" s="57">
        <f t="shared" si="0"/>
        <v>97</v>
      </c>
      <c r="J37" s="48">
        <v>9854501456</v>
      </c>
      <c r="K37" s="48" t="s">
        <v>191</v>
      </c>
      <c r="L37" s="48" t="s">
        <v>192</v>
      </c>
      <c r="M37" s="64">
        <v>9435276722</v>
      </c>
      <c r="N37" s="48" t="s">
        <v>307</v>
      </c>
      <c r="O37" s="64">
        <v>9859754489</v>
      </c>
      <c r="P37" s="24">
        <v>43617</v>
      </c>
      <c r="Q37" s="18" t="s">
        <v>332</v>
      </c>
      <c r="R37" s="48">
        <v>16</v>
      </c>
      <c r="S37" s="48" t="s">
        <v>325</v>
      </c>
      <c r="T37" s="18"/>
    </row>
    <row r="38" spans="1:20">
      <c r="A38" s="4">
        <v>34</v>
      </c>
      <c r="B38" s="68"/>
      <c r="C38" s="68"/>
      <c r="D38" s="68"/>
      <c r="E38" s="69"/>
      <c r="F38" s="68"/>
      <c r="G38" s="19"/>
      <c r="H38" s="19"/>
      <c r="I38" s="57">
        <f t="shared" si="0"/>
        <v>0</v>
      </c>
      <c r="J38" s="68"/>
      <c r="K38" s="68"/>
      <c r="L38" s="68"/>
      <c r="M38" s="68"/>
      <c r="N38" s="68"/>
      <c r="O38" s="68"/>
      <c r="P38" s="24">
        <v>43618</v>
      </c>
      <c r="Q38" s="18" t="s">
        <v>333</v>
      </c>
      <c r="R38" s="48"/>
      <c r="S38" s="48"/>
      <c r="T38" s="18"/>
    </row>
    <row r="39" spans="1:20">
      <c r="A39" s="4">
        <v>35</v>
      </c>
      <c r="B39" s="17" t="s">
        <v>63</v>
      </c>
      <c r="C39" s="48" t="s">
        <v>165</v>
      </c>
      <c r="D39" s="48" t="s">
        <v>23</v>
      </c>
      <c r="E39" s="19">
        <v>309712</v>
      </c>
      <c r="F39" s="48" t="s">
        <v>74</v>
      </c>
      <c r="G39" s="19">
        <v>63</v>
      </c>
      <c r="H39" s="19">
        <v>41</v>
      </c>
      <c r="I39" s="57">
        <f t="shared" si="0"/>
        <v>104</v>
      </c>
      <c r="J39" s="48">
        <v>9085324031</v>
      </c>
      <c r="K39" s="48" t="s">
        <v>298</v>
      </c>
      <c r="L39" s="64" t="s">
        <v>299</v>
      </c>
      <c r="M39" s="64">
        <v>9401129764</v>
      </c>
      <c r="N39" s="65" t="s">
        <v>309</v>
      </c>
      <c r="O39" s="64">
        <v>9613626192</v>
      </c>
      <c r="P39" s="24">
        <v>43619</v>
      </c>
      <c r="Q39" s="18" t="s">
        <v>327</v>
      </c>
      <c r="R39" s="48">
        <v>16</v>
      </c>
      <c r="S39" s="48" t="s">
        <v>325</v>
      </c>
      <c r="T39" s="18"/>
    </row>
    <row r="40" spans="1:20">
      <c r="A40" s="4">
        <v>36</v>
      </c>
      <c r="B40" s="17" t="s">
        <v>63</v>
      </c>
      <c r="C40" s="48" t="s">
        <v>164</v>
      </c>
      <c r="D40" s="48" t="s">
        <v>25</v>
      </c>
      <c r="E40" s="19">
        <v>154</v>
      </c>
      <c r="F40" s="48"/>
      <c r="G40" s="19">
        <v>89</v>
      </c>
      <c r="H40" s="19">
        <v>72</v>
      </c>
      <c r="I40" s="57">
        <f t="shared" si="0"/>
        <v>161</v>
      </c>
      <c r="J40" s="48">
        <v>9577039823</v>
      </c>
      <c r="K40" s="48" t="s">
        <v>191</v>
      </c>
      <c r="L40" s="48" t="s">
        <v>192</v>
      </c>
      <c r="M40" s="64">
        <v>9435276722</v>
      </c>
      <c r="N40" s="48" t="s">
        <v>307</v>
      </c>
      <c r="O40" s="64">
        <v>9859754489</v>
      </c>
      <c r="P40" s="24">
        <v>43620</v>
      </c>
      <c r="Q40" s="18" t="s">
        <v>328</v>
      </c>
      <c r="R40" s="48">
        <v>20</v>
      </c>
      <c r="S40" s="48" t="s">
        <v>325</v>
      </c>
      <c r="T40" s="18"/>
    </row>
    <row r="41" spans="1:20" ht="33">
      <c r="A41" s="4">
        <v>37</v>
      </c>
      <c r="B41" s="68"/>
      <c r="C41" s="68"/>
      <c r="D41" s="68"/>
      <c r="E41" s="69"/>
      <c r="F41" s="68"/>
      <c r="G41" s="19"/>
      <c r="H41" s="19"/>
      <c r="I41" s="57">
        <f t="shared" si="0"/>
        <v>0</v>
      </c>
      <c r="J41" s="68"/>
      <c r="K41" s="68"/>
      <c r="L41" s="68"/>
      <c r="M41" s="68"/>
      <c r="N41" s="68"/>
      <c r="O41" s="68"/>
      <c r="P41" s="24">
        <v>43621</v>
      </c>
      <c r="Q41" s="18" t="s">
        <v>329</v>
      </c>
      <c r="R41" s="48"/>
      <c r="S41" s="48"/>
      <c r="T41" s="18" t="s">
        <v>425</v>
      </c>
    </row>
    <row r="42" spans="1:20">
      <c r="A42" s="4">
        <v>38</v>
      </c>
      <c r="B42" s="17" t="s">
        <v>63</v>
      </c>
      <c r="C42" s="48" t="s">
        <v>133</v>
      </c>
      <c r="D42" s="48" t="s">
        <v>23</v>
      </c>
      <c r="E42" s="19">
        <v>307203</v>
      </c>
      <c r="F42" s="48" t="s">
        <v>77</v>
      </c>
      <c r="G42" s="19">
        <v>119</v>
      </c>
      <c r="H42" s="19">
        <v>136</v>
      </c>
      <c r="I42" s="57">
        <f t="shared" si="0"/>
        <v>255</v>
      </c>
      <c r="J42" s="48">
        <v>9954147337</v>
      </c>
      <c r="K42" s="48" t="s">
        <v>258</v>
      </c>
      <c r="L42" s="64" t="s">
        <v>271</v>
      </c>
      <c r="M42" s="64">
        <v>9859149730</v>
      </c>
      <c r="N42" s="65" t="s">
        <v>272</v>
      </c>
      <c r="O42" s="64">
        <v>9859366189</v>
      </c>
      <c r="P42" s="24">
        <v>43622</v>
      </c>
      <c r="Q42" s="18" t="s">
        <v>330</v>
      </c>
      <c r="R42" s="48">
        <v>14</v>
      </c>
      <c r="S42" s="48" t="s">
        <v>325</v>
      </c>
      <c r="T42" s="18"/>
    </row>
    <row r="43" spans="1:20">
      <c r="A43" s="4">
        <v>39</v>
      </c>
      <c r="B43" s="17" t="s">
        <v>63</v>
      </c>
      <c r="C43" s="48" t="s">
        <v>133</v>
      </c>
      <c r="D43" s="48" t="s">
        <v>23</v>
      </c>
      <c r="E43" s="19">
        <v>307203</v>
      </c>
      <c r="F43" s="48" t="s">
        <v>77</v>
      </c>
      <c r="G43" s="19"/>
      <c r="H43" s="19"/>
      <c r="I43" s="57">
        <f t="shared" si="0"/>
        <v>0</v>
      </c>
      <c r="J43" s="48">
        <v>9954147337</v>
      </c>
      <c r="K43" s="48" t="s">
        <v>258</v>
      </c>
      <c r="L43" s="64" t="s">
        <v>271</v>
      </c>
      <c r="M43" s="64">
        <v>9859149730</v>
      </c>
      <c r="N43" s="65" t="s">
        <v>272</v>
      </c>
      <c r="O43" s="64">
        <v>9859366189</v>
      </c>
      <c r="P43" s="24">
        <v>43623</v>
      </c>
      <c r="Q43" s="18" t="s">
        <v>331</v>
      </c>
      <c r="R43" s="48">
        <v>14</v>
      </c>
      <c r="S43" s="48" t="s">
        <v>325</v>
      </c>
      <c r="T43" s="18"/>
    </row>
    <row r="44" spans="1:20">
      <c r="A44" s="4">
        <v>40</v>
      </c>
      <c r="B44" s="17" t="s">
        <v>63</v>
      </c>
      <c r="C44" s="48" t="s">
        <v>175</v>
      </c>
      <c r="D44" s="48" t="s">
        <v>23</v>
      </c>
      <c r="E44" s="19">
        <v>300311</v>
      </c>
      <c r="F44" s="48" t="s">
        <v>74</v>
      </c>
      <c r="G44" s="19">
        <v>55</v>
      </c>
      <c r="H44" s="19">
        <v>52</v>
      </c>
      <c r="I44" s="57">
        <f t="shared" si="0"/>
        <v>107</v>
      </c>
      <c r="J44" s="48">
        <v>9401343933</v>
      </c>
      <c r="K44" s="48" t="s">
        <v>317</v>
      </c>
      <c r="L44" s="64" t="s">
        <v>318</v>
      </c>
      <c r="M44" s="64">
        <v>9707050251</v>
      </c>
      <c r="N44" s="65" t="s">
        <v>319</v>
      </c>
      <c r="O44" s="64">
        <v>8751803411</v>
      </c>
      <c r="P44" s="24">
        <v>43624</v>
      </c>
      <c r="Q44" s="18" t="s">
        <v>332</v>
      </c>
      <c r="R44" s="48">
        <v>15</v>
      </c>
      <c r="S44" s="48" t="s">
        <v>325</v>
      </c>
      <c r="T44" s="18"/>
    </row>
    <row r="45" spans="1:20">
      <c r="A45" s="4">
        <v>41</v>
      </c>
      <c r="B45" s="68"/>
      <c r="C45" s="68"/>
      <c r="D45" s="68"/>
      <c r="E45" s="69"/>
      <c r="F45" s="68"/>
      <c r="G45" s="19"/>
      <c r="H45" s="19"/>
      <c r="I45" s="57">
        <f t="shared" si="0"/>
        <v>0</v>
      </c>
      <c r="J45" s="68"/>
      <c r="K45" s="68"/>
      <c r="L45" s="68"/>
      <c r="M45" s="68"/>
      <c r="N45" s="68"/>
      <c r="O45" s="68"/>
      <c r="P45" s="24">
        <v>43625</v>
      </c>
      <c r="Q45" s="18" t="s">
        <v>333</v>
      </c>
      <c r="R45" s="48"/>
      <c r="S45" s="48"/>
      <c r="T45" s="18"/>
    </row>
    <row r="46" spans="1:20">
      <c r="A46" s="4">
        <v>42</v>
      </c>
      <c r="B46" s="17" t="s">
        <v>63</v>
      </c>
      <c r="C46" s="48" t="s">
        <v>177</v>
      </c>
      <c r="D46" s="48" t="s">
        <v>25</v>
      </c>
      <c r="E46" s="19">
        <v>199</v>
      </c>
      <c r="F46" s="48" t="s">
        <v>326</v>
      </c>
      <c r="G46" s="19">
        <v>71</v>
      </c>
      <c r="H46" s="19">
        <v>82</v>
      </c>
      <c r="I46" s="57">
        <f t="shared" si="0"/>
        <v>153</v>
      </c>
      <c r="J46" s="48">
        <v>9401960266</v>
      </c>
      <c r="K46" s="48" t="s">
        <v>323</v>
      </c>
      <c r="L46" s="64" t="s">
        <v>256</v>
      </c>
      <c r="M46" s="64">
        <v>9435296084</v>
      </c>
      <c r="N46" s="65" t="s">
        <v>324</v>
      </c>
      <c r="O46" s="64">
        <v>8732869928</v>
      </c>
      <c r="P46" s="24">
        <v>43626</v>
      </c>
      <c r="Q46" s="18" t="s">
        <v>327</v>
      </c>
      <c r="R46" s="48">
        <v>26</v>
      </c>
      <c r="S46" s="48" t="s">
        <v>325</v>
      </c>
      <c r="T46" s="18"/>
    </row>
    <row r="47" spans="1:20">
      <c r="A47" s="4">
        <v>43</v>
      </c>
      <c r="B47" s="17" t="s">
        <v>63</v>
      </c>
      <c r="C47" s="48" t="s">
        <v>166</v>
      </c>
      <c r="D47" s="48" t="s">
        <v>25</v>
      </c>
      <c r="E47" s="19">
        <v>167</v>
      </c>
      <c r="F47" s="48"/>
      <c r="G47" s="19">
        <v>79</v>
      </c>
      <c r="H47" s="19">
        <v>83</v>
      </c>
      <c r="I47" s="57">
        <f t="shared" si="0"/>
        <v>162</v>
      </c>
      <c r="J47" s="48">
        <v>9859507342</v>
      </c>
      <c r="K47" s="48" t="s">
        <v>310</v>
      </c>
      <c r="L47" s="64" t="s">
        <v>311</v>
      </c>
      <c r="M47" s="64">
        <v>9401274299</v>
      </c>
      <c r="N47" s="65" t="s">
        <v>312</v>
      </c>
      <c r="O47" s="64">
        <v>9864748419</v>
      </c>
      <c r="P47" s="24">
        <v>43627</v>
      </c>
      <c r="Q47" s="18" t="s">
        <v>328</v>
      </c>
      <c r="R47" s="48">
        <v>22</v>
      </c>
      <c r="S47" s="48" t="s">
        <v>325</v>
      </c>
      <c r="T47" s="18"/>
    </row>
    <row r="48" spans="1:20" ht="33">
      <c r="A48" s="4">
        <v>44</v>
      </c>
      <c r="B48" s="17" t="s">
        <v>63</v>
      </c>
      <c r="C48" s="48" t="s">
        <v>178</v>
      </c>
      <c r="D48" s="48" t="s">
        <v>23</v>
      </c>
      <c r="E48" s="19">
        <v>306906</v>
      </c>
      <c r="F48" s="48" t="s">
        <v>74</v>
      </c>
      <c r="G48" s="19">
        <v>48</v>
      </c>
      <c r="H48" s="19">
        <v>59</v>
      </c>
      <c r="I48" s="57">
        <f t="shared" si="0"/>
        <v>107</v>
      </c>
      <c r="J48" s="48">
        <v>970501206</v>
      </c>
      <c r="K48" s="48" t="s">
        <v>258</v>
      </c>
      <c r="L48" s="64" t="s">
        <v>271</v>
      </c>
      <c r="M48" s="64">
        <v>9859149730</v>
      </c>
      <c r="N48" s="65" t="s">
        <v>272</v>
      </c>
      <c r="O48" s="64">
        <v>9859366189</v>
      </c>
      <c r="P48" s="24">
        <v>43628</v>
      </c>
      <c r="Q48" s="18" t="s">
        <v>329</v>
      </c>
      <c r="R48" s="48">
        <v>15</v>
      </c>
      <c r="S48" s="48" t="s">
        <v>325</v>
      </c>
      <c r="T48" s="18"/>
    </row>
    <row r="49" spans="1:20" ht="33">
      <c r="A49" s="4">
        <v>45</v>
      </c>
      <c r="B49" s="17" t="s">
        <v>63</v>
      </c>
      <c r="C49" s="48" t="s">
        <v>171</v>
      </c>
      <c r="D49" s="48" t="s">
        <v>25</v>
      </c>
      <c r="E49" s="19">
        <v>180</v>
      </c>
      <c r="F49" s="48"/>
      <c r="G49" s="19">
        <v>62</v>
      </c>
      <c r="H49" s="19">
        <v>70</v>
      </c>
      <c r="I49" s="57">
        <f t="shared" si="0"/>
        <v>132</v>
      </c>
      <c r="J49" s="48">
        <v>9401512117</v>
      </c>
      <c r="K49" s="48" t="s">
        <v>314</v>
      </c>
      <c r="L49" s="64" t="s">
        <v>315</v>
      </c>
      <c r="M49" s="64">
        <v>9859587597</v>
      </c>
      <c r="N49" s="65" t="s">
        <v>316</v>
      </c>
      <c r="O49" s="64">
        <v>9577677669</v>
      </c>
      <c r="P49" s="24">
        <v>43629</v>
      </c>
      <c r="Q49" s="18" t="s">
        <v>330</v>
      </c>
      <c r="R49" s="48">
        <v>14</v>
      </c>
      <c r="S49" s="48" t="s">
        <v>325</v>
      </c>
      <c r="T49" s="18"/>
    </row>
    <row r="50" spans="1:20">
      <c r="A50" s="4">
        <v>46</v>
      </c>
      <c r="B50" s="17" t="s">
        <v>63</v>
      </c>
      <c r="C50" s="48" t="s">
        <v>172</v>
      </c>
      <c r="D50" s="48" t="s">
        <v>23</v>
      </c>
      <c r="E50" s="19">
        <v>311704</v>
      </c>
      <c r="F50" s="48" t="s">
        <v>74</v>
      </c>
      <c r="G50" s="19">
        <v>50</v>
      </c>
      <c r="H50" s="19">
        <v>58</v>
      </c>
      <c r="I50" s="57">
        <f t="shared" si="0"/>
        <v>108</v>
      </c>
      <c r="J50" s="48">
        <v>9613585962</v>
      </c>
      <c r="K50" s="48" t="s">
        <v>295</v>
      </c>
      <c r="L50" s="48" t="s">
        <v>296</v>
      </c>
      <c r="M50" s="65">
        <v>7399227402</v>
      </c>
      <c r="N50" s="65" t="s">
        <v>308</v>
      </c>
      <c r="O50" s="65">
        <v>9085261370</v>
      </c>
      <c r="P50" s="24">
        <v>43630</v>
      </c>
      <c r="Q50" s="18" t="s">
        <v>331</v>
      </c>
      <c r="R50" s="48">
        <v>19</v>
      </c>
      <c r="S50" s="48" t="s">
        <v>325</v>
      </c>
      <c r="T50" s="18"/>
    </row>
    <row r="51" spans="1:20">
      <c r="A51" s="4">
        <v>47</v>
      </c>
      <c r="B51" s="17" t="s">
        <v>63</v>
      </c>
      <c r="C51" s="48" t="s">
        <v>173</v>
      </c>
      <c r="D51" s="48" t="s">
        <v>23</v>
      </c>
      <c r="E51" s="19">
        <v>308002</v>
      </c>
      <c r="F51" s="48" t="s">
        <v>74</v>
      </c>
      <c r="G51" s="19">
        <v>57</v>
      </c>
      <c r="H51" s="19">
        <v>48</v>
      </c>
      <c r="I51" s="57">
        <f t="shared" si="0"/>
        <v>105</v>
      </c>
      <c r="J51" s="48">
        <v>9864527607</v>
      </c>
      <c r="K51" s="48" t="s">
        <v>295</v>
      </c>
      <c r="L51" s="48" t="s">
        <v>296</v>
      </c>
      <c r="M51" s="65">
        <v>7399227402</v>
      </c>
      <c r="N51" s="65" t="s">
        <v>308</v>
      </c>
      <c r="O51" s="65">
        <v>9085261370</v>
      </c>
      <c r="P51" s="24">
        <v>43631</v>
      </c>
      <c r="Q51" s="18" t="s">
        <v>332</v>
      </c>
      <c r="R51" s="48">
        <v>21</v>
      </c>
      <c r="S51" s="48" t="s">
        <v>325</v>
      </c>
      <c r="T51" s="18"/>
    </row>
    <row r="52" spans="1:20">
      <c r="A52" s="4">
        <v>48</v>
      </c>
      <c r="B52" s="68"/>
      <c r="C52" s="68"/>
      <c r="D52" s="68"/>
      <c r="E52" s="69"/>
      <c r="F52" s="68"/>
      <c r="G52" s="19"/>
      <c r="H52" s="19"/>
      <c r="I52" s="57">
        <f t="shared" si="0"/>
        <v>0</v>
      </c>
      <c r="J52" s="68"/>
      <c r="K52" s="68"/>
      <c r="L52" s="68"/>
      <c r="M52" s="68"/>
      <c r="N52" s="68"/>
      <c r="O52" s="68"/>
      <c r="P52" s="24">
        <v>43632</v>
      </c>
      <c r="Q52" s="18" t="s">
        <v>333</v>
      </c>
      <c r="R52" s="48"/>
      <c r="S52" s="48"/>
      <c r="T52" s="18"/>
    </row>
    <row r="53" spans="1:20">
      <c r="A53" s="4">
        <v>49</v>
      </c>
      <c r="B53" s="17" t="s">
        <v>63</v>
      </c>
      <c r="C53" s="48" t="s">
        <v>169</v>
      </c>
      <c r="D53" s="48" t="s">
        <v>23</v>
      </c>
      <c r="E53" s="19">
        <v>309718</v>
      </c>
      <c r="F53" s="48" t="s">
        <v>74</v>
      </c>
      <c r="G53" s="19">
        <v>43</v>
      </c>
      <c r="H53" s="19">
        <v>38</v>
      </c>
      <c r="I53" s="57">
        <f t="shared" si="0"/>
        <v>81</v>
      </c>
      <c r="J53" s="48">
        <v>9854980897</v>
      </c>
      <c r="K53" s="48" t="s">
        <v>298</v>
      </c>
      <c r="L53" s="64" t="s">
        <v>299</v>
      </c>
      <c r="M53" s="64">
        <v>9401129764</v>
      </c>
      <c r="N53" s="65" t="s">
        <v>309</v>
      </c>
      <c r="O53" s="64">
        <v>9613626192</v>
      </c>
      <c r="P53" s="24">
        <v>43633</v>
      </c>
      <c r="Q53" s="18" t="s">
        <v>327</v>
      </c>
      <c r="R53" s="48">
        <v>10</v>
      </c>
      <c r="S53" s="48" t="s">
        <v>325</v>
      </c>
      <c r="T53" s="18"/>
    </row>
    <row r="54" spans="1:20">
      <c r="A54" s="4">
        <v>50</v>
      </c>
      <c r="B54" s="17" t="s">
        <v>63</v>
      </c>
      <c r="C54" s="48" t="s">
        <v>174</v>
      </c>
      <c r="D54" s="48" t="s">
        <v>25</v>
      </c>
      <c r="E54" s="19">
        <v>296</v>
      </c>
      <c r="F54" s="48" t="s">
        <v>326</v>
      </c>
      <c r="G54" s="19">
        <v>73</v>
      </c>
      <c r="H54" s="19">
        <v>81</v>
      </c>
      <c r="I54" s="57">
        <f t="shared" si="0"/>
        <v>154</v>
      </c>
      <c r="J54" s="48">
        <v>9707270859</v>
      </c>
      <c r="K54" s="48" t="s">
        <v>202</v>
      </c>
      <c r="L54" s="64" t="s">
        <v>203</v>
      </c>
      <c r="M54" s="64">
        <v>9864552074</v>
      </c>
      <c r="N54" s="65" t="s">
        <v>204</v>
      </c>
      <c r="O54" s="64">
        <v>8254844679</v>
      </c>
      <c r="P54" s="24">
        <v>43634</v>
      </c>
      <c r="Q54" s="18" t="s">
        <v>328</v>
      </c>
      <c r="R54" s="48">
        <v>28</v>
      </c>
      <c r="S54" s="48" t="s">
        <v>325</v>
      </c>
      <c r="T54" s="18"/>
    </row>
    <row r="55" spans="1:20" ht="33">
      <c r="A55" s="4">
        <v>51</v>
      </c>
      <c r="B55" s="17" t="s">
        <v>63</v>
      </c>
      <c r="C55" s="48" t="s">
        <v>166</v>
      </c>
      <c r="D55" s="48" t="s">
        <v>25</v>
      </c>
      <c r="E55" s="19">
        <v>167</v>
      </c>
      <c r="F55" s="48"/>
      <c r="G55" s="19">
        <v>48</v>
      </c>
      <c r="H55" s="19">
        <v>46</v>
      </c>
      <c r="I55" s="57">
        <f t="shared" si="0"/>
        <v>94</v>
      </c>
      <c r="J55" s="48">
        <v>9859507342</v>
      </c>
      <c r="K55" s="48" t="s">
        <v>310</v>
      </c>
      <c r="L55" s="64" t="s">
        <v>311</v>
      </c>
      <c r="M55" s="64">
        <v>9401274299</v>
      </c>
      <c r="N55" s="65" t="s">
        <v>312</v>
      </c>
      <c r="O55" s="64">
        <v>9864748419</v>
      </c>
      <c r="P55" s="24">
        <v>43635</v>
      </c>
      <c r="Q55" s="18" t="s">
        <v>329</v>
      </c>
      <c r="R55" s="48">
        <v>19</v>
      </c>
      <c r="S55" s="48" t="s">
        <v>325</v>
      </c>
      <c r="T55" s="18"/>
    </row>
    <row r="56" spans="1:20">
      <c r="A56" s="4">
        <v>52</v>
      </c>
      <c r="B56" s="17" t="s">
        <v>63</v>
      </c>
      <c r="C56" s="48" t="s">
        <v>378</v>
      </c>
      <c r="D56" s="48" t="s">
        <v>25</v>
      </c>
      <c r="E56" s="19">
        <v>184</v>
      </c>
      <c r="F56" s="48"/>
      <c r="G56" s="48">
        <v>39</v>
      </c>
      <c r="H56" s="48">
        <v>31</v>
      </c>
      <c r="I56" s="57">
        <f t="shared" si="0"/>
        <v>70</v>
      </c>
      <c r="J56" s="48">
        <v>7896113004</v>
      </c>
      <c r="K56" s="48" t="s">
        <v>411</v>
      </c>
      <c r="L56" s="65" t="s">
        <v>412</v>
      </c>
      <c r="M56" s="65">
        <v>9435578775</v>
      </c>
      <c r="N56" s="65" t="s">
        <v>413</v>
      </c>
      <c r="O56" s="65">
        <v>9577144504</v>
      </c>
      <c r="P56" s="24">
        <v>43636</v>
      </c>
      <c r="Q56" s="18" t="s">
        <v>330</v>
      </c>
      <c r="R56" s="48">
        <v>17</v>
      </c>
      <c r="S56" s="48" t="s">
        <v>325</v>
      </c>
      <c r="T56" s="18"/>
    </row>
    <row r="57" spans="1:20">
      <c r="A57" s="4">
        <v>53</v>
      </c>
      <c r="B57" s="17" t="s">
        <v>63</v>
      </c>
      <c r="C57" s="48" t="s">
        <v>379</v>
      </c>
      <c r="D57" s="48" t="s">
        <v>23</v>
      </c>
      <c r="E57" s="19">
        <v>315610</v>
      </c>
      <c r="F57" s="48" t="s">
        <v>77</v>
      </c>
      <c r="G57" s="48">
        <v>69</v>
      </c>
      <c r="H57" s="48">
        <v>60</v>
      </c>
      <c r="I57" s="57">
        <f t="shared" si="0"/>
        <v>129</v>
      </c>
      <c r="J57" s="48">
        <v>9706748695</v>
      </c>
      <c r="K57" s="48" t="s">
        <v>188</v>
      </c>
      <c r="L57" s="64" t="s">
        <v>189</v>
      </c>
      <c r="M57" s="64">
        <v>9864889183</v>
      </c>
      <c r="N57" s="65" t="s">
        <v>190</v>
      </c>
      <c r="O57" s="64">
        <v>8822787949</v>
      </c>
      <c r="P57" s="24">
        <v>43637</v>
      </c>
      <c r="Q57" s="18" t="s">
        <v>331</v>
      </c>
      <c r="R57" s="48">
        <v>14</v>
      </c>
      <c r="S57" s="48" t="s">
        <v>325</v>
      </c>
      <c r="T57" s="18"/>
    </row>
    <row r="58" spans="1:20">
      <c r="A58" s="4">
        <v>54</v>
      </c>
      <c r="B58" s="17" t="s">
        <v>63</v>
      </c>
      <c r="C58" s="48" t="s">
        <v>380</v>
      </c>
      <c r="D58" s="48" t="s">
        <v>23</v>
      </c>
      <c r="E58" s="19">
        <v>301803</v>
      </c>
      <c r="F58" s="48" t="s">
        <v>77</v>
      </c>
      <c r="G58" s="48">
        <v>60</v>
      </c>
      <c r="H58" s="48">
        <v>57</v>
      </c>
      <c r="I58" s="57">
        <f t="shared" si="0"/>
        <v>117</v>
      </c>
      <c r="J58" s="48">
        <v>9577453815</v>
      </c>
      <c r="K58" s="48" t="s">
        <v>188</v>
      </c>
      <c r="L58" s="64" t="s">
        <v>189</v>
      </c>
      <c r="M58" s="64">
        <v>9864889183</v>
      </c>
      <c r="N58" s="65" t="s">
        <v>190</v>
      </c>
      <c r="O58" s="64">
        <v>8822787949</v>
      </c>
      <c r="P58" s="24">
        <v>43638</v>
      </c>
      <c r="Q58" s="18" t="s">
        <v>332</v>
      </c>
      <c r="R58" s="48">
        <v>14</v>
      </c>
      <c r="S58" s="48"/>
      <c r="T58" s="18"/>
    </row>
    <row r="59" spans="1:20">
      <c r="A59" s="4">
        <v>55</v>
      </c>
      <c r="B59" s="68"/>
      <c r="C59" s="68"/>
      <c r="D59" s="68"/>
      <c r="E59" s="69"/>
      <c r="F59" s="68"/>
      <c r="G59" s="48"/>
      <c r="H59" s="48"/>
      <c r="I59" s="57">
        <f t="shared" si="0"/>
        <v>0</v>
      </c>
      <c r="J59" s="68"/>
      <c r="K59" s="68"/>
      <c r="L59" s="68"/>
      <c r="M59" s="68"/>
      <c r="N59" s="68"/>
      <c r="O59" s="68"/>
      <c r="P59" s="24">
        <v>43639</v>
      </c>
      <c r="Q59" s="18" t="s">
        <v>333</v>
      </c>
      <c r="R59" s="48"/>
      <c r="S59" s="48"/>
      <c r="T59" s="18"/>
    </row>
    <row r="60" spans="1:20">
      <c r="A60" s="4">
        <v>56</v>
      </c>
      <c r="B60" s="17" t="s">
        <v>63</v>
      </c>
      <c r="C60" s="48" t="s">
        <v>382</v>
      </c>
      <c r="D60" s="48" t="s">
        <v>23</v>
      </c>
      <c r="E60" s="19">
        <v>301503</v>
      </c>
      <c r="F60" s="48" t="s">
        <v>77</v>
      </c>
      <c r="G60" s="48">
        <v>63</v>
      </c>
      <c r="H60" s="48">
        <v>57</v>
      </c>
      <c r="I60" s="57">
        <f t="shared" si="0"/>
        <v>120</v>
      </c>
      <c r="J60" s="48">
        <v>9854590539</v>
      </c>
      <c r="K60" s="48" t="s">
        <v>415</v>
      </c>
      <c r="L60" s="64" t="s">
        <v>416</v>
      </c>
      <c r="M60" s="64">
        <v>9435378040</v>
      </c>
      <c r="N60" s="65" t="s">
        <v>417</v>
      </c>
      <c r="O60" s="64">
        <v>7399525063</v>
      </c>
      <c r="P60" s="24">
        <v>43640</v>
      </c>
      <c r="Q60" s="18" t="s">
        <v>327</v>
      </c>
      <c r="R60" s="48">
        <v>20</v>
      </c>
      <c r="S60" s="48" t="s">
        <v>325</v>
      </c>
      <c r="T60" s="18"/>
    </row>
    <row r="61" spans="1:20">
      <c r="A61" s="4">
        <v>57</v>
      </c>
      <c r="B61" s="17" t="s">
        <v>63</v>
      </c>
      <c r="C61" s="48" t="s">
        <v>381</v>
      </c>
      <c r="D61" s="48" t="s">
        <v>25</v>
      </c>
      <c r="E61" s="19">
        <v>232</v>
      </c>
      <c r="F61" s="48" t="s">
        <v>326</v>
      </c>
      <c r="G61" s="48">
        <v>71</v>
      </c>
      <c r="H61" s="48">
        <v>79</v>
      </c>
      <c r="I61" s="57">
        <f t="shared" si="0"/>
        <v>150</v>
      </c>
      <c r="J61" s="48">
        <v>7399448011</v>
      </c>
      <c r="K61" s="48" t="s">
        <v>218</v>
      </c>
      <c r="L61" s="64" t="s">
        <v>219</v>
      </c>
      <c r="M61" s="64">
        <v>9854981576</v>
      </c>
      <c r="N61" s="65" t="s">
        <v>414</v>
      </c>
      <c r="O61" s="64">
        <v>9859849165</v>
      </c>
      <c r="P61" s="24">
        <v>43641</v>
      </c>
      <c r="Q61" s="18" t="s">
        <v>328</v>
      </c>
      <c r="R61" s="48">
        <v>25</v>
      </c>
      <c r="S61" s="48" t="s">
        <v>325</v>
      </c>
      <c r="T61" s="18"/>
    </row>
    <row r="62" spans="1:20" ht="33">
      <c r="A62" s="4">
        <v>58</v>
      </c>
      <c r="B62" s="17" t="s">
        <v>63</v>
      </c>
      <c r="C62" s="48" t="s">
        <v>179</v>
      </c>
      <c r="D62" s="48" t="s">
        <v>25</v>
      </c>
      <c r="E62" s="19">
        <v>118</v>
      </c>
      <c r="F62" s="48" t="s">
        <v>326</v>
      </c>
      <c r="G62" s="19">
        <v>76</v>
      </c>
      <c r="H62" s="19">
        <v>79</v>
      </c>
      <c r="I62" s="57">
        <f t="shared" si="0"/>
        <v>155</v>
      </c>
      <c r="J62" s="48">
        <v>9401440648</v>
      </c>
      <c r="K62" s="48" t="s">
        <v>194</v>
      </c>
      <c r="L62" s="64" t="s">
        <v>195</v>
      </c>
      <c r="M62" s="64">
        <v>9854468398</v>
      </c>
      <c r="N62" s="65" t="s">
        <v>280</v>
      </c>
      <c r="O62" s="64">
        <v>9401561409</v>
      </c>
      <c r="P62" s="24">
        <v>43642</v>
      </c>
      <c r="Q62" s="18" t="s">
        <v>329</v>
      </c>
      <c r="R62" s="48">
        <v>26</v>
      </c>
      <c r="S62" s="48" t="s">
        <v>325</v>
      </c>
      <c r="T62" s="18"/>
    </row>
    <row r="63" spans="1:20">
      <c r="A63" s="4">
        <v>59</v>
      </c>
      <c r="B63" s="17" t="s">
        <v>63</v>
      </c>
      <c r="C63" s="48" t="s">
        <v>383</v>
      </c>
      <c r="D63" s="48" t="s">
        <v>23</v>
      </c>
      <c r="E63" s="19">
        <v>307702</v>
      </c>
      <c r="F63" s="48" t="s">
        <v>74</v>
      </c>
      <c r="G63" s="19">
        <v>14</v>
      </c>
      <c r="H63" s="19">
        <v>28</v>
      </c>
      <c r="I63" s="57">
        <f t="shared" si="0"/>
        <v>42</v>
      </c>
      <c r="J63" s="48">
        <v>9707214354</v>
      </c>
      <c r="K63" s="48" t="s">
        <v>418</v>
      </c>
      <c r="L63" s="48" t="s">
        <v>419</v>
      </c>
      <c r="M63" s="48">
        <v>9854718727</v>
      </c>
      <c r="N63" s="48" t="s">
        <v>420</v>
      </c>
      <c r="O63" s="48">
        <v>9707630102</v>
      </c>
      <c r="P63" s="24">
        <v>43643</v>
      </c>
      <c r="Q63" s="18" t="s">
        <v>330</v>
      </c>
      <c r="R63" s="48">
        <v>21</v>
      </c>
      <c r="S63" s="48" t="s">
        <v>325</v>
      </c>
      <c r="T63" s="18"/>
    </row>
    <row r="64" spans="1:20">
      <c r="A64" s="4">
        <v>60</v>
      </c>
      <c r="B64" s="17" t="s">
        <v>63</v>
      </c>
      <c r="C64" s="48" t="s">
        <v>384</v>
      </c>
      <c r="D64" s="48" t="s">
        <v>25</v>
      </c>
      <c r="E64" s="19">
        <v>162</v>
      </c>
      <c r="F64" s="48"/>
      <c r="G64" s="19">
        <v>28</v>
      </c>
      <c r="H64" s="19">
        <v>22</v>
      </c>
      <c r="I64" s="57">
        <f t="shared" si="0"/>
        <v>50</v>
      </c>
      <c r="J64" s="48">
        <v>9859120449</v>
      </c>
      <c r="K64" s="48" t="s">
        <v>418</v>
      </c>
      <c r="L64" s="48" t="s">
        <v>419</v>
      </c>
      <c r="M64" s="48">
        <v>9854718727</v>
      </c>
      <c r="N64" s="48" t="s">
        <v>420</v>
      </c>
      <c r="O64" s="48">
        <v>9707630102</v>
      </c>
      <c r="P64" s="24">
        <v>43644</v>
      </c>
      <c r="Q64" s="18" t="s">
        <v>331</v>
      </c>
      <c r="R64" s="48">
        <v>21</v>
      </c>
      <c r="S64" s="48" t="s">
        <v>325</v>
      </c>
      <c r="T64" s="18"/>
    </row>
    <row r="65" spans="1:20">
      <c r="A65" s="4">
        <v>61</v>
      </c>
      <c r="B65" s="17" t="s">
        <v>63</v>
      </c>
      <c r="C65" s="48" t="s">
        <v>385</v>
      </c>
      <c r="D65" s="48" t="s">
        <v>23</v>
      </c>
      <c r="E65" s="19">
        <v>315204</v>
      </c>
      <c r="F65" s="48" t="s">
        <v>74</v>
      </c>
      <c r="G65" s="19">
        <v>27</v>
      </c>
      <c r="H65" s="19">
        <v>34</v>
      </c>
      <c r="I65" s="57">
        <f t="shared" si="0"/>
        <v>61</v>
      </c>
      <c r="J65" s="48">
        <v>9854229116</v>
      </c>
      <c r="K65" s="48" t="s">
        <v>421</v>
      </c>
      <c r="L65" s="48" t="s">
        <v>422</v>
      </c>
      <c r="M65" s="48">
        <v>9577677468</v>
      </c>
      <c r="N65" s="48" t="s">
        <v>423</v>
      </c>
      <c r="O65" s="48">
        <v>8811945366</v>
      </c>
      <c r="P65" s="24">
        <v>43645</v>
      </c>
      <c r="Q65" s="18" t="s">
        <v>332</v>
      </c>
      <c r="R65" s="48">
        <v>16</v>
      </c>
      <c r="S65" s="48" t="s">
        <v>325</v>
      </c>
      <c r="T65" s="18"/>
    </row>
    <row r="66" spans="1:20">
      <c r="A66" s="4">
        <v>62</v>
      </c>
      <c r="B66" s="17" t="s">
        <v>63</v>
      </c>
      <c r="C66" s="48" t="s">
        <v>386</v>
      </c>
      <c r="D66" s="48" t="s">
        <v>25</v>
      </c>
      <c r="E66" s="19">
        <v>188</v>
      </c>
      <c r="F66" s="48"/>
      <c r="G66" s="19">
        <v>21</v>
      </c>
      <c r="H66" s="19">
        <v>34</v>
      </c>
      <c r="I66" s="57">
        <f t="shared" si="0"/>
        <v>55</v>
      </c>
      <c r="J66" s="48">
        <v>7399649424</v>
      </c>
      <c r="K66" s="72" t="s">
        <v>421</v>
      </c>
      <c r="L66" s="48" t="s">
        <v>422</v>
      </c>
      <c r="M66" s="48">
        <v>9577677468</v>
      </c>
      <c r="N66" s="48" t="s">
        <v>423</v>
      </c>
      <c r="O66" s="48">
        <v>8811945366</v>
      </c>
      <c r="P66" s="24">
        <v>43645</v>
      </c>
      <c r="Q66" s="18" t="s">
        <v>332</v>
      </c>
      <c r="R66" s="48">
        <v>16</v>
      </c>
      <c r="S66" s="48" t="s">
        <v>325</v>
      </c>
      <c r="T66" s="18"/>
    </row>
    <row r="67" spans="1:20">
      <c r="A67" s="4">
        <v>63</v>
      </c>
      <c r="B67" s="68"/>
      <c r="C67" s="68"/>
      <c r="D67" s="68"/>
      <c r="E67" s="69"/>
      <c r="F67" s="68"/>
      <c r="G67" s="19"/>
      <c r="H67" s="19"/>
      <c r="I67" s="57">
        <f t="shared" si="0"/>
        <v>0</v>
      </c>
      <c r="J67" s="68"/>
      <c r="K67" s="68"/>
      <c r="L67" s="68"/>
      <c r="M67" s="68"/>
      <c r="N67" s="68"/>
      <c r="O67" s="68"/>
      <c r="P67" s="24">
        <v>43646</v>
      </c>
      <c r="Q67" s="18" t="s">
        <v>333</v>
      </c>
      <c r="R67" s="48"/>
      <c r="S67" s="4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49</v>
      </c>
      <c r="D165" s="21"/>
      <c r="E165" s="13"/>
      <c r="F165" s="21"/>
      <c r="G165" s="58">
        <f>SUM(G5:G164)</f>
        <v>2948</v>
      </c>
      <c r="H165" s="58">
        <f>SUM(H5:H164)</f>
        <v>3009</v>
      </c>
      <c r="I165" s="58">
        <f>SUM(I5:I164)</f>
        <v>5957</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22</v>
      </c>
    </row>
    <row r="167" spans="1:20">
      <c r="A167" s="44" t="s">
        <v>63</v>
      </c>
      <c r="B167" s="10">
        <f>COUNTIF(B$6:B$164,"Team 2")</f>
        <v>25</v>
      </c>
      <c r="C167" s="44" t="s">
        <v>23</v>
      </c>
      <c r="D167" s="10">
        <f>COUNTIF(D5:D164,"School")</f>
        <v>27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68:D164 D60:D66 D58 D53:D56 D39:D40 D42 D28:D33 D21:D26 D16:D19 D14 D46:D49 D35 D7:D8 D10:D12 D51 D44 D37">
      <formula1>"Anganwadi,School"</formula1>
    </dataValidation>
    <dataValidation type="list" allowBlank="1" showInputMessage="1" showErrorMessage="1" sqref="B5:B8 B68:B164 B60:B66 B53:B58 B46:B51 B28:B33 B21:B26 B14:B19 B10:B12 B39:B40 B42:B44 B35:B37">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9" activePane="bottomRight" state="frozen"/>
      <selection pane="topRight" activeCell="C1" sqref="C1"/>
      <selection pane="bottomLeft" activeCell="A5" sqref="A5"/>
      <selection pane="bottomRight" activeCell="N60" sqref="N60"/>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5" t="s">
        <v>70</v>
      </c>
      <c r="B1" s="135"/>
      <c r="C1" s="135"/>
      <c r="D1" s="54"/>
      <c r="E1" s="54"/>
      <c r="F1" s="54"/>
      <c r="G1" s="54"/>
      <c r="H1" s="54"/>
      <c r="I1" s="54"/>
      <c r="J1" s="54"/>
      <c r="K1" s="54"/>
      <c r="L1" s="54"/>
      <c r="M1" s="137"/>
      <c r="N1" s="137"/>
      <c r="O1" s="137"/>
      <c r="P1" s="137"/>
      <c r="Q1" s="137"/>
      <c r="R1" s="137"/>
      <c r="S1" s="137"/>
      <c r="T1" s="137"/>
    </row>
    <row r="2" spans="1:20">
      <c r="A2" s="131" t="s">
        <v>59</v>
      </c>
      <c r="B2" s="132"/>
      <c r="C2" s="132"/>
      <c r="D2" s="25">
        <v>43647</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17" t="s">
        <v>62</v>
      </c>
      <c r="C5" s="48" t="s">
        <v>426</v>
      </c>
      <c r="D5" s="48" t="s">
        <v>25</v>
      </c>
      <c r="E5" s="19">
        <v>6</v>
      </c>
      <c r="F5" s="48"/>
      <c r="G5" s="19">
        <v>59</v>
      </c>
      <c r="H5" s="19">
        <v>65</v>
      </c>
      <c r="I5" s="57">
        <f>SUM(G5:H5)</f>
        <v>124</v>
      </c>
      <c r="J5" s="48">
        <v>8575767787</v>
      </c>
      <c r="K5" s="48" t="s">
        <v>241</v>
      </c>
      <c r="L5" s="64" t="s">
        <v>242</v>
      </c>
      <c r="M5" s="64">
        <v>9401542409</v>
      </c>
      <c r="N5" s="65" t="s">
        <v>458</v>
      </c>
      <c r="O5" s="64">
        <v>9401106804</v>
      </c>
      <c r="P5" s="49">
        <v>43647</v>
      </c>
      <c r="Q5" s="48" t="s">
        <v>327</v>
      </c>
      <c r="R5" s="48">
        <v>21</v>
      </c>
      <c r="S5" s="48" t="s">
        <v>486</v>
      </c>
      <c r="T5" s="18"/>
    </row>
    <row r="6" spans="1:20">
      <c r="A6" s="4">
        <v>2</v>
      </c>
      <c r="B6" s="17" t="s">
        <v>62</v>
      </c>
      <c r="C6" s="48" t="s">
        <v>104</v>
      </c>
      <c r="D6" s="48" t="s">
        <v>25</v>
      </c>
      <c r="E6" s="19">
        <v>15</v>
      </c>
      <c r="F6" s="48"/>
      <c r="G6" s="19">
        <v>81</v>
      </c>
      <c r="H6" s="19">
        <v>84</v>
      </c>
      <c r="I6" s="57">
        <f t="shared" ref="I6:I69" si="0">SUM(G6:H6)</f>
        <v>165</v>
      </c>
      <c r="J6" s="48">
        <v>9401104761</v>
      </c>
      <c r="K6" s="48" t="s">
        <v>218</v>
      </c>
      <c r="L6" s="64" t="s">
        <v>219</v>
      </c>
      <c r="M6" s="64">
        <v>9854981576</v>
      </c>
      <c r="N6" s="65" t="s">
        <v>233</v>
      </c>
      <c r="O6" s="64">
        <v>9859803784</v>
      </c>
      <c r="P6" s="49">
        <v>43648</v>
      </c>
      <c r="Q6" s="48" t="s">
        <v>328</v>
      </c>
      <c r="R6" s="48">
        <v>23</v>
      </c>
      <c r="S6" s="48" t="s">
        <v>486</v>
      </c>
      <c r="T6" s="18"/>
    </row>
    <row r="7" spans="1:20" ht="33">
      <c r="A7" s="4">
        <v>3</v>
      </c>
      <c r="B7" s="17" t="s">
        <v>62</v>
      </c>
      <c r="C7" s="48" t="s">
        <v>427</v>
      </c>
      <c r="D7" s="48" t="s">
        <v>25</v>
      </c>
      <c r="E7" s="19">
        <v>7</v>
      </c>
      <c r="F7" s="48"/>
      <c r="G7" s="19">
        <v>57</v>
      </c>
      <c r="H7" s="19">
        <v>53</v>
      </c>
      <c r="I7" s="57">
        <f t="shared" si="0"/>
        <v>110</v>
      </c>
      <c r="J7" s="48">
        <v>8014645802</v>
      </c>
      <c r="K7" s="48" t="s">
        <v>459</v>
      </c>
      <c r="L7" s="64" t="s">
        <v>460</v>
      </c>
      <c r="M7" s="64">
        <v>9707360859</v>
      </c>
      <c r="N7" s="65" t="s">
        <v>461</v>
      </c>
      <c r="O7" s="64">
        <v>8014224415</v>
      </c>
      <c r="P7" s="49">
        <v>43649</v>
      </c>
      <c r="Q7" s="48" t="s">
        <v>329</v>
      </c>
      <c r="R7" s="48">
        <v>41</v>
      </c>
      <c r="S7" s="48" t="s">
        <v>486</v>
      </c>
      <c r="T7" s="18"/>
    </row>
    <row r="8" spans="1:20">
      <c r="A8" s="4">
        <v>4</v>
      </c>
      <c r="B8" s="17" t="s">
        <v>62</v>
      </c>
      <c r="C8" s="48" t="s">
        <v>428</v>
      </c>
      <c r="D8" s="48" t="s">
        <v>25</v>
      </c>
      <c r="E8" s="19">
        <v>10</v>
      </c>
      <c r="F8" s="48"/>
      <c r="G8" s="19">
        <v>42</v>
      </c>
      <c r="H8" s="19">
        <v>33</v>
      </c>
      <c r="I8" s="57">
        <f t="shared" si="0"/>
        <v>75</v>
      </c>
      <c r="J8" s="17">
        <v>9401062723</v>
      </c>
      <c r="K8" s="48" t="s">
        <v>253</v>
      </c>
      <c r="L8" s="64" t="s">
        <v>245</v>
      </c>
      <c r="M8" s="64">
        <v>9435626664</v>
      </c>
      <c r="N8" s="65" t="s">
        <v>462</v>
      </c>
      <c r="O8" s="64">
        <v>9401019495</v>
      </c>
      <c r="P8" s="49">
        <v>43650</v>
      </c>
      <c r="Q8" s="48" t="s">
        <v>330</v>
      </c>
      <c r="R8" s="48">
        <v>17</v>
      </c>
      <c r="S8" s="48" t="s">
        <v>486</v>
      </c>
      <c r="T8" s="18"/>
    </row>
    <row r="9" spans="1:20">
      <c r="A9" s="4">
        <v>5</v>
      </c>
      <c r="B9" s="17" t="s">
        <v>62</v>
      </c>
      <c r="C9" s="48" t="s">
        <v>429</v>
      </c>
      <c r="D9" s="48" t="s">
        <v>25</v>
      </c>
      <c r="E9" s="19">
        <v>13</v>
      </c>
      <c r="F9" s="48"/>
      <c r="G9" s="19">
        <v>40</v>
      </c>
      <c r="H9" s="19">
        <v>36</v>
      </c>
      <c r="I9" s="57">
        <f t="shared" si="0"/>
        <v>76</v>
      </c>
      <c r="J9" s="48">
        <v>9854912131</v>
      </c>
      <c r="K9" s="48" t="s">
        <v>218</v>
      </c>
      <c r="L9" s="64" t="s">
        <v>219</v>
      </c>
      <c r="M9" s="64">
        <v>9854981576</v>
      </c>
      <c r="N9" s="65" t="s">
        <v>220</v>
      </c>
      <c r="O9" s="64">
        <v>9859619964</v>
      </c>
      <c r="P9" s="49">
        <v>43651</v>
      </c>
      <c r="Q9" s="48" t="s">
        <v>331</v>
      </c>
      <c r="R9" s="48">
        <v>25</v>
      </c>
      <c r="S9" s="48" t="s">
        <v>486</v>
      </c>
      <c r="T9" s="18"/>
    </row>
    <row r="10" spans="1:20">
      <c r="A10" s="4">
        <v>6</v>
      </c>
      <c r="B10" s="17" t="s">
        <v>62</v>
      </c>
      <c r="C10" s="48" t="s">
        <v>430</v>
      </c>
      <c r="D10" s="48" t="s">
        <v>25</v>
      </c>
      <c r="E10" s="19">
        <v>19</v>
      </c>
      <c r="F10" s="48"/>
      <c r="G10" s="19">
        <v>42</v>
      </c>
      <c r="H10" s="19">
        <v>38</v>
      </c>
      <c r="I10" s="57">
        <f t="shared" si="0"/>
        <v>80</v>
      </c>
      <c r="J10" s="48">
        <v>9577569109</v>
      </c>
      <c r="K10" s="64" t="s">
        <v>194</v>
      </c>
      <c r="L10" s="64" t="s">
        <v>195</v>
      </c>
      <c r="M10" s="64">
        <v>9854468398</v>
      </c>
      <c r="N10" s="65" t="s">
        <v>463</v>
      </c>
      <c r="O10" s="64">
        <v>9854125088</v>
      </c>
      <c r="P10" s="49">
        <v>43652</v>
      </c>
      <c r="Q10" s="48" t="s">
        <v>332</v>
      </c>
      <c r="R10" s="48">
        <v>11</v>
      </c>
      <c r="S10" s="48" t="s">
        <v>486</v>
      </c>
      <c r="T10" s="18"/>
    </row>
    <row r="11" spans="1:20">
      <c r="A11" s="4">
        <v>7</v>
      </c>
      <c r="B11" s="68"/>
      <c r="C11" s="68"/>
      <c r="D11" s="68"/>
      <c r="E11" s="69"/>
      <c r="F11" s="68"/>
      <c r="G11" s="19"/>
      <c r="H11" s="19"/>
      <c r="I11" s="57">
        <f t="shared" si="0"/>
        <v>0</v>
      </c>
      <c r="J11" s="68"/>
      <c r="K11" s="68"/>
      <c r="L11" s="68"/>
      <c r="M11" s="68"/>
      <c r="N11" s="68"/>
      <c r="O11" s="68"/>
      <c r="P11" s="49">
        <v>43653</v>
      </c>
      <c r="Q11" s="48" t="s">
        <v>333</v>
      </c>
      <c r="R11" s="48"/>
      <c r="S11" s="48"/>
      <c r="T11" s="18"/>
    </row>
    <row r="12" spans="1:20">
      <c r="A12" s="4">
        <v>8</v>
      </c>
      <c r="B12" s="17" t="s">
        <v>62</v>
      </c>
      <c r="C12" s="48" t="s">
        <v>431</v>
      </c>
      <c r="D12" s="48" t="s">
        <v>25</v>
      </c>
      <c r="E12" s="19">
        <v>18</v>
      </c>
      <c r="F12" s="48"/>
      <c r="G12" s="19">
        <v>81</v>
      </c>
      <c r="H12" s="19">
        <v>86</v>
      </c>
      <c r="I12" s="57">
        <f t="shared" si="0"/>
        <v>167</v>
      </c>
      <c r="J12" s="48">
        <v>9435293420</v>
      </c>
      <c r="K12" s="64" t="s">
        <v>194</v>
      </c>
      <c r="L12" s="64" t="s">
        <v>195</v>
      </c>
      <c r="M12" s="64">
        <v>9854468398</v>
      </c>
      <c r="N12" s="65" t="s">
        <v>275</v>
      </c>
      <c r="O12" s="64">
        <v>9859081108</v>
      </c>
      <c r="P12" s="49">
        <v>43654</v>
      </c>
      <c r="Q12" s="48" t="s">
        <v>327</v>
      </c>
      <c r="R12" s="48">
        <v>19</v>
      </c>
      <c r="S12" s="48" t="s">
        <v>486</v>
      </c>
      <c r="T12" s="18"/>
    </row>
    <row r="13" spans="1:20">
      <c r="A13" s="4">
        <v>9</v>
      </c>
      <c r="B13" s="17" t="s">
        <v>62</v>
      </c>
      <c r="C13" s="48" t="s">
        <v>487</v>
      </c>
      <c r="D13" s="48" t="s">
        <v>25</v>
      </c>
      <c r="E13" s="19">
        <v>83</v>
      </c>
      <c r="F13" s="48"/>
      <c r="G13" s="19">
        <v>78</v>
      </c>
      <c r="H13" s="19">
        <v>72</v>
      </c>
      <c r="I13" s="57">
        <f t="shared" si="0"/>
        <v>150</v>
      </c>
      <c r="J13" s="48">
        <v>8822374169</v>
      </c>
      <c r="K13" s="64" t="s">
        <v>488</v>
      </c>
      <c r="L13" s="64"/>
      <c r="M13" s="64"/>
      <c r="N13" s="65"/>
      <c r="O13" s="64"/>
      <c r="P13" s="49">
        <v>43655</v>
      </c>
      <c r="Q13" s="48" t="s">
        <v>328</v>
      </c>
      <c r="R13" s="48">
        <v>27</v>
      </c>
      <c r="S13" s="48" t="s">
        <v>486</v>
      </c>
      <c r="T13" s="18"/>
    </row>
    <row r="14" spans="1:20" ht="33">
      <c r="A14" s="4">
        <v>10</v>
      </c>
      <c r="B14" s="17" t="s">
        <v>62</v>
      </c>
      <c r="C14" s="48" t="s">
        <v>432</v>
      </c>
      <c r="D14" s="48" t="s">
        <v>25</v>
      </c>
      <c r="E14" s="19">
        <v>43</v>
      </c>
      <c r="F14" s="18"/>
      <c r="G14" s="19">
        <v>84</v>
      </c>
      <c r="H14" s="19">
        <v>66</v>
      </c>
      <c r="I14" s="57">
        <f t="shared" si="0"/>
        <v>150</v>
      </c>
      <c r="J14" s="48">
        <v>8822755742</v>
      </c>
      <c r="K14" s="48" t="s">
        <v>188</v>
      </c>
      <c r="L14" s="64" t="s">
        <v>189</v>
      </c>
      <c r="M14" s="64">
        <v>9864889183</v>
      </c>
      <c r="N14" s="65" t="s">
        <v>402</v>
      </c>
      <c r="O14" s="64">
        <v>8822298524</v>
      </c>
      <c r="P14" s="49">
        <v>43656</v>
      </c>
      <c r="Q14" s="48" t="s">
        <v>329</v>
      </c>
      <c r="R14" s="48">
        <v>12</v>
      </c>
      <c r="S14" s="48" t="s">
        <v>486</v>
      </c>
      <c r="T14" s="18"/>
    </row>
    <row r="15" spans="1:20">
      <c r="A15" s="4">
        <v>11</v>
      </c>
      <c r="B15" s="17" t="s">
        <v>62</v>
      </c>
      <c r="C15" s="48" t="s">
        <v>433</v>
      </c>
      <c r="D15" s="48" t="s">
        <v>25</v>
      </c>
      <c r="E15" s="19">
        <v>25</v>
      </c>
      <c r="F15" s="48"/>
      <c r="G15" s="19">
        <v>35</v>
      </c>
      <c r="H15" s="19">
        <v>30</v>
      </c>
      <c r="I15" s="57">
        <f t="shared" si="0"/>
        <v>65</v>
      </c>
      <c r="J15" s="48">
        <v>9401929900</v>
      </c>
      <c r="K15" s="48" t="s">
        <v>218</v>
      </c>
      <c r="L15" s="64" t="s">
        <v>219</v>
      </c>
      <c r="M15" s="64">
        <v>9854981576</v>
      </c>
      <c r="N15" s="65" t="s">
        <v>395</v>
      </c>
      <c r="O15" s="64">
        <v>9577039551</v>
      </c>
      <c r="P15" s="49">
        <v>43657</v>
      </c>
      <c r="Q15" s="48" t="s">
        <v>330</v>
      </c>
      <c r="R15" s="48">
        <v>7</v>
      </c>
      <c r="S15" s="48" t="s">
        <v>486</v>
      </c>
      <c r="T15" s="18"/>
    </row>
    <row r="16" spans="1:20">
      <c r="A16" s="4">
        <v>12</v>
      </c>
      <c r="B16" s="17" t="s">
        <v>62</v>
      </c>
      <c r="C16" s="48" t="s">
        <v>434</v>
      </c>
      <c r="D16" s="48" t="s">
        <v>25</v>
      </c>
      <c r="E16" s="19">
        <v>46</v>
      </c>
      <c r="F16" s="48"/>
      <c r="G16" s="19">
        <v>98</v>
      </c>
      <c r="H16" s="19">
        <v>102</v>
      </c>
      <c r="I16" s="57">
        <f t="shared" si="0"/>
        <v>200</v>
      </c>
      <c r="J16" s="48">
        <v>8812079155</v>
      </c>
      <c r="K16" s="48" t="s">
        <v>464</v>
      </c>
      <c r="L16" s="64" t="s">
        <v>311</v>
      </c>
      <c r="M16" s="64">
        <v>9401274299</v>
      </c>
      <c r="N16" s="65" t="s">
        <v>272</v>
      </c>
      <c r="O16" s="64">
        <v>9859702399</v>
      </c>
      <c r="P16" s="49">
        <v>43658</v>
      </c>
      <c r="Q16" s="48" t="s">
        <v>331</v>
      </c>
      <c r="R16" s="48">
        <v>16</v>
      </c>
      <c r="S16" s="48" t="s">
        <v>486</v>
      </c>
      <c r="T16" s="18"/>
    </row>
    <row r="17" spans="1:20">
      <c r="A17" s="4">
        <v>13</v>
      </c>
      <c r="B17" s="17" t="s">
        <v>62</v>
      </c>
      <c r="C17" s="48" t="s">
        <v>434</v>
      </c>
      <c r="D17" s="48" t="s">
        <v>25</v>
      </c>
      <c r="E17" s="19">
        <v>46</v>
      </c>
      <c r="F17" s="48"/>
      <c r="G17" s="19"/>
      <c r="H17" s="19"/>
      <c r="I17" s="57">
        <f t="shared" si="0"/>
        <v>0</v>
      </c>
      <c r="J17" s="48"/>
      <c r="K17" s="48" t="s">
        <v>464</v>
      </c>
      <c r="L17" s="64" t="s">
        <v>311</v>
      </c>
      <c r="M17" s="64">
        <v>9401274299</v>
      </c>
      <c r="N17" s="65" t="s">
        <v>272</v>
      </c>
      <c r="O17" s="64">
        <v>9859702399</v>
      </c>
      <c r="P17" s="49">
        <v>43659</v>
      </c>
      <c r="Q17" s="48" t="s">
        <v>332</v>
      </c>
      <c r="R17" s="48">
        <v>19</v>
      </c>
      <c r="S17" s="48" t="s">
        <v>486</v>
      </c>
      <c r="T17" s="18"/>
    </row>
    <row r="18" spans="1:20">
      <c r="A18" s="4">
        <v>14</v>
      </c>
      <c r="B18" s="17"/>
      <c r="C18" s="48"/>
      <c r="D18" s="48"/>
      <c r="E18" s="19"/>
      <c r="F18" s="48"/>
      <c r="G18" s="19"/>
      <c r="H18" s="19"/>
      <c r="I18" s="57">
        <f t="shared" si="0"/>
        <v>0</v>
      </c>
      <c r="J18" s="48"/>
      <c r="K18" s="48"/>
      <c r="L18" s="48"/>
      <c r="M18" s="48"/>
      <c r="N18" s="48"/>
      <c r="O18" s="48"/>
      <c r="P18" s="49">
        <v>43660</v>
      </c>
      <c r="Q18" s="48" t="s">
        <v>333</v>
      </c>
      <c r="R18" s="48"/>
      <c r="S18" s="48"/>
      <c r="T18" s="18"/>
    </row>
    <row r="19" spans="1:20">
      <c r="A19" s="4">
        <v>15</v>
      </c>
      <c r="B19" s="17" t="s">
        <v>62</v>
      </c>
      <c r="C19" s="48" t="s">
        <v>435</v>
      </c>
      <c r="D19" s="48" t="s">
        <v>25</v>
      </c>
      <c r="E19" s="19">
        <v>37</v>
      </c>
      <c r="F19" s="48"/>
      <c r="G19" s="19">
        <v>54</v>
      </c>
      <c r="H19" s="19">
        <v>28</v>
      </c>
      <c r="I19" s="57">
        <f t="shared" si="0"/>
        <v>82</v>
      </c>
      <c r="J19" s="48">
        <v>9854705932</v>
      </c>
      <c r="K19" s="48" t="s">
        <v>205</v>
      </c>
      <c r="L19" s="64" t="s">
        <v>206</v>
      </c>
      <c r="M19" s="64">
        <v>9707583027</v>
      </c>
      <c r="N19" s="65" t="s">
        <v>214</v>
      </c>
      <c r="O19" s="64">
        <v>9707719663</v>
      </c>
      <c r="P19" s="49">
        <v>43661</v>
      </c>
      <c r="Q19" s="48" t="s">
        <v>327</v>
      </c>
      <c r="R19" s="48">
        <v>31</v>
      </c>
      <c r="S19" s="48" t="s">
        <v>486</v>
      </c>
      <c r="T19" s="18"/>
    </row>
    <row r="20" spans="1:20">
      <c r="A20" s="4">
        <v>16</v>
      </c>
      <c r="B20" s="17" t="s">
        <v>62</v>
      </c>
      <c r="C20" s="48" t="s">
        <v>489</v>
      </c>
      <c r="D20" s="48" t="s">
        <v>25</v>
      </c>
      <c r="E20" s="19">
        <v>159</v>
      </c>
      <c r="F20" s="48"/>
      <c r="G20" s="19">
        <v>71</v>
      </c>
      <c r="H20" s="19">
        <v>73</v>
      </c>
      <c r="I20" s="57">
        <f t="shared" si="0"/>
        <v>144</v>
      </c>
      <c r="J20" s="48">
        <v>9859847094</v>
      </c>
      <c r="K20" s="48" t="s">
        <v>205</v>
      </c>
      <c r="L20" s="64" t="s">
        <v>206</v>
      </c>
      <c r="M20" s="64">
        <v>9707583027</v>
      </c>
      <c r="N20" s="65" t="s">
        <v>214</v>
      </c>
      <c r="O20" s="64">
        <v>9707719663</v>
      </c>
      <c r="P20" s="49">
        <v>43662</v>
      </c>
      <c r="Q20" s="48" t="s">
        <v>328</v>
      </c>
      <c r="R20" s="48">
        <v>30</v>
      </c>
      <c r="S20" s="48" t="s">
        <v>486</v>
      </c>
      <c r="T20" s="18"/>
    </row>
    <row r="21" spans="1:20" ht="33">
      <c r="A21" s="4">
        <v>17</v>
      </c>
      <c r="B21" s="17" t="s">
        <v>62</v>
      </c>
      <c r="C21" s="48" t="s">
        <v>436</v>
      </c>
      <c r="D21" s="48" t="s">
        <v>25</v>
      </c>
      <c r="E21" s="19">
        <v>81</v>
      </c>
      <c r="F21" s="18"/>
      <c r="G21" s="19">
        <v>45</v>
      </c>
      <c r="H21" s="19">
        <v>45</v>
      </c>
      <c r="I21" s="57">
        <f t="shared" si="0"/>
        <v>90</v>
      </c>
      <c r="J21" s="48">
        <v>9707425193</v>
      </c>
      <c r="K21" s="48" t="s">
        <v>411</v>
      </c>
      <c r="L21" s="65" t="s">
        <v>412</v>
      </c>
      <c r="M21" s="65">
        <v>9435578775</v>
      </c>
      <c r="N21" s="65" t="s">
        <v>413</v>
      </c>
      <c r="O21" s="65">
        <v>9577144504</v>
      </c>
      <c r="P21" s="49">
        <v>43663</v>
      </c>
      <c r="Q21" s="48" t="s">
        <v>329</v>
      </c>
      <c r="R21" s="48">
        <v>35</v>
      </c>
      <c r="S21" s="48" t="s">
        <v>486</v>
      </c>
      <c r="T21" s="18"/>
    </row>
    <row r="22" spans="1:20">
      <c r="A22" s="4">
        <v>18</v>
      </c>
      <c r="B22" s="17" t="s">
        <v>62</v>
      </c>
      <c r="C22" s="48" t="s">
        <v>437</v>
      </c>
      <c r="D22" s="48" t="s">
        <v>25</v>
      </c>
      <c r="E22" s="19">
        <v>85</v>
      </c>
      <c r="F22" s="18"/>
      <c r="G22" s="19">
        <v>46</v>
      </c>
      <c r="H22" s="19">
        <v>54</v>
      </c>
      <c r="I22" s="57">
        <f t="shared" si="0"/>
        <v>100</v>
      </c>
      <c r="J22" s="48">
        <v>9854867633</v>
      </c>
      <c r="K22" s="48" t="s">
        <v>258</v>
      </c>
      <c r="L22" s="64" t="s">
        <v>271</v>
      </c>
      <c r="M22" s="64">
        <v>9859149730</v>
      </c>
      <c r="N22" s="65" t="s">
        <v>465</v>
      </c>
      <c r="O22" s="64">
        <v>9854934724</v>
      </c>
      <c r="P22" s="49">
        <v>43664</v>
      </c>
      <c r="Q22" s="48" t="s">
        <v>330</v>
      </c>
      <c r="R22" s="48">
        <v>14</v>
      </c>
      <c r="S22" s="48" t="s">
        <v>486</v>
      </c>
      <c r="T22" s="18"/>
    </row>
    <row r="23" spans="1:20">
      <c r="A23" s="4">
        <v>19</v>
      </c>
      <c r="B23" s="17" t="s">
        <v>62</v>
      </c>
      <c r="C23" s="48" t="s">
        <v>438</v>
      </c>
      <c r="D23" s="48" t="s">
        <v>25</v>
      </c>
      <c r="E23" s="19">
        <v>57</v>
      </c>
      <c r="F23" s="48"/>
      <c r="G23" s="19">
        <v>36</v>
      </c>
      <c r="H23" s="19">
        <v>40</v>
      </c>
      <c r="I23" s="57">
        <f t="shared" si="0"/>
        <v>76</v>
      </c>
      <c r="J23" s="48">
        <v>7399683171</v>
      </c>
      <c r="K23" s="48" t="s">
        <v>205</v>
      </c>
      <c r="L23" s="64" t="s">
        <v>466</v>
      </c>
      <c r="M23" s="64">
        <v>9954045142</v>
      </c>
      <c r="N23" s="65" t="s">
        <v>235</v>
      </c>
      <c r="O23" s="64">
        <v>7399275932</v>
      </c>
      <c r="P23" s="49">
        <v>43665</v>
      </c>
      <c r="Q23" s="48" t="s">
        <v>331</v>
      </c>
      <c r="R23" s="48">
        <v>24</v>
      </c>
      <c r="S23" s="48" t="s">
        <v>486</v>
      </c>
      <c r="T23" s="18"/>
    </row>
    <row r="24" spans="1:20">
      <c r="A24" s="4">
        <v>20</v>
      </c>
      <c r="B24" s="17" t="s">
        <v>62</v>
      </c>
      <c r="C24" s="48" t="s">
        <v>384</v>
      </c>
      <c r="D24" s="48" t="s">
        <v>25</v>
      </c>
      <c r="E24" s="19">
        <v>162</v>
      </c>
      <c r="F24" s="48"/>
      <c r="G24" s="19">
        <v>28</v>
      </c>
      <c r="H24" s="19">
        <v>22</v>
      </c>
      <c r="I24" s="57">
        <f t="shared" si="0"/>
        <v>50</v>
      </c>
      <c r="J24" s="48">
        <v>9859120449</v>
      </c>
      <c r="K24" s="48" t="s">
        <v>418</v>
      </c>
      <c r="L24" s="48" t="s">
        <v>419</v>
      </c>
      <c r="M24" s="48">
        <v>9854718727</v>
      </c>
      <c r="N24" s="48" t="s">
        <v>420</v>
      </c>
      <c r="O24" s="48">
        <v>9707630102</v>
      </c>
      <c r="P24" s="49">
        <v>43666</v>
      </c>
      <c r="Q24" s="48" t="s">
        <v>332</v>
      </c>
      <c r="R24" s="48">
        <v>28</v>
      </c>
      <c r="S24" s="48" t="s">
        <v>486</v>
      </c>
      <c r="T24" s="18"/>
    </row>
    <row r="25" spans="1:20">
      <c r="A25" s="4">
        <v>21</v>
      </c>
      <c r="B25" s="68"/>
      <c r="C25" s="68"/>
      <c r="D25" s="68"/>
      <c r="E25" s="69"/>
      <c r="F25" s="68"/>
      <c r="G25" s="19"/>
      <c r="H25" s="19"/>
      <c r="I25" s="57">
        <f t="shared" si="0"/>
        <v>0</v>
      </c>
      <c r="J25" s="68"/>
      <c r="K25" s="68"/>
      <c r="L25" s="68"/>
      <c r="M25" s="68"/>
      <c r="N25" s="68"/>
      <c r="O25" s="68"/>
      <c r="P25" s="49">
        <v>43667</v>
      </c>
      <c r="Q25" s="48" t="s">
        <v>333</v>
      </c>
      <c r="R25" s="48"/>
      <c r="S25" s="48"/>
      <c r="T25" s="18"/>
    </row>
    <row r="26" spans="1:20">
      <c r="A26" s="4">
        <v>22</v>
      </c>
      <c r="B26" s="17" t="s">
        <v>62</v>
      </c>
      <c r="C26" s="48" t="s">
        <v>439</v>
      </c>
      <c r="D26" s="48" t="s">
        <v>25</v>
      </c>
      <c r="E26" s="19">
        <v>63</v>
      </c>
      <c r="F26" s="48"/>
      <c r="G26" s="19">
        <v>59</v>
      </c>
      <c r="H26" s="19">
        <v>54</v>
      </c>
      <c r="I26" s="57">
        <f t="shared" si="0"/>
        <v>113</v>
      </c>
      <c r="J26" s="48">
        <v>9859110388</v>
      </c>
      <c r="K26" s="48" t="s">
        <v>205</v>
      </c>
      <c r="L26" s="64" t="s">
        <v>206</v>
      </c>
      <c r="M26" s="64">
        <v>9707583027</v>
      </c>
      <c r="N26" s="65" t="s">
        <v>467</v>
      </c>
      <c r="O26" s="64">
        <v>7399227344</v>
      </c>
      <c r="P26" s="49">
        <v>43668</v>
      </c>
      <c r="Q26" s="48" t="s">
        <v>327</v>
      </c>
      <c r="R26" s="48">
        <v>21</v>
      </c>
      <c r="S26" s="48" t="s">
        <v>486</v>
      </c>
      <c r="T26" s="18"/>
    </row>
    <row r="27" spans="1:20">
      <c r="A27" s="4">
        <v>23</v>
      </c>
      <c r="B27" s="17" t="s">
        <v>62</v>
      </c>
      <c r="C27" s="48" t="s">
        <v>129</v>
      </c>
      <c r="D27" s="48" t="s">
        <v>25</v>
      </c>
      <c r="E27" s="19">
        <v>208</v>
      </c>
      <c r="F27" s="48"/>
      <c r="G27" s="19">
        <v>82</v>
      </c>
      <c r="H27" s="19">
        <v>79</v>
      </c>
      <c r="I27" s="57">
        <f t="shared" si="0"/>
        <v>161</v>
      </c>
      <c r="J27" s="48">
        <v>9954872995</v>
      </c>
      <c r="K27" s="48" t="s">
        <v>194</v>
      </c>
      <c r="L27" s="64" t="s">
        <v>195</v>
      </c>
      <c r="M27" s="64">
        <v>9854468398</v>
      </c>
      <c r="N27" s="65" t="s">
        <v>196</v>
      </c>
      <c r="O27" s="64">
        <v>9854963104</v>
      </c>
      <c r="P27" s="49">
        <v>43669</v>
      </c>
      <c r="Q27" s="48" t="s">
        <v>328</v>
      </c>
      <c r="R27" s="48">
        <v>25</v>
      </c>
      <c r="S27" s="48" t="s">
        <v>486</v>
      </c>
      <c r="T27" s="18"/>
    </row>
    <row r="28" spans="1:20" ht="33">
      <c r="A28" s="4">
        <v>24</v>
      </c>
      <c r="B28" s="17" t="s">
        <v>62</v>
      </c>
      <c r="C28" s="17" t="s">
        <v>440</v>
      </c>
      <c r="D28" s="17" t="s">
        <v>25</v>
      </c>
      <c r="E28" s="55">
        <v>275</v>
      </c>
      <c r="F28" s="17"/>
      <c r="G28" s="17">
        <v>43</v>
      </c>
      <c r="H28" s="17">
        <v>42</v>
      </c>
      <c r="I28" s="57">
        <f t="shared" si="0"/>
        <v>85</v>
      </c>
      <c r="J28" s="48">
        <v>9401165764</v>
      </c>
      <c r="K28" s="48" t="s">
        <v>468</v>
      </c>
      <c r="L28" s="48" t="s">
        <v>469</v>
      </c>
      <c r="M28" s="64">
        <v>8822170219</v>
      </c>
      <c r="N28" s="65" t="s">
        <v>470</v>
      </c>
      <c r="O28" s="64">
        <v>7399636204</v>
      </c>
      <c r="P28" s="49">
        <v>43670</v>
      </c>
      <c r="Q28" s="48" t="s">
        <v>329</v>
      </c>
      <c r="R28" s="48">
        <v>12</v>
      </c>
      <c r="S28" s="48" t="s">
        <v>486</v>
      </c>
      <c r="T28" s="18"/>
    </row>
    <row r="29" spans="1:20">
      <c r="A29" s="4">
        <v>25</v>
      </c>
      <c r="B29" s="17" t="s">
        <v>62</v>
      </c>
      <c r="C29" s="48" t="s">
        <v>441</v>
      </c>
      <c r="D29" s="48" t="s">
        <v>25</v>
      </c>
      <c r="E29" s="19">
        <v>71</v>
      </c>
      <c r="F29" s="48"/>
      <c r="G29" s="19">
        <v>113</v>
      </c>
      <c r="H29" s="19">
        <v>125</v>
      </c>
      <c r="I29" s="57">
        <f t="shared" si="0"/>
        <v>238</v>
      </c>
      <c r="J29" s="48">
        <v>9854384369</v>
      </c>
      <c r="K29" s="48" t="s">
        <v>210</v>
      </c>
      <c r="L29" s="64" t="s">
        <v>290</v>
      </c>
      <c r="M29" s="64">
        <v>9859369051</v>
      </c>
      <c r="N29" s="64" t="s">
        <v>471</v>
      </c>
      <c r="O29" s="64">
        <v>9856470772</v>
      </c>
      <c r="P29" s="49">
        <v>43671</v>
      </c>
      <c r="Q29" s="48" t="s">
        <v>330</v>
      </c>
      <c r="R29" s="48">
        <v>19</v>
      </c>
      <c r="S29" s="48" t="s">
        <v>486</v>
      </c>
      <c r="T29" s="18"/>
    </row>
    <row r="30" spans="1:20">
      <c r="A30" s="4">
        <v>26</v>
      </c>
      <c r="B30" s="17" t="s">
        <v>62</v>
      </c>
      <c r="C30" s="48" t="s">
        <v>441</v>
      </c>
      <c r="D30" s="48" t="s">
        <v>25</v>
      </c>
      <c r="E30" s="19">
        <v>71</v>
      </c>
      <c r="F30" s="48"/>
      <c r="G30" s="19"/>
      <c r="H30" s="19"/>
      <c r="I30" s="57">
        <f t="shared" si="0"/>
        <v>0</v>
      </c>
      <c r="J30" s="48"/>
      <c r="K30" s="48" t="s">
        <v>210</v>
      </c>
      <c r="L30" s="64" t="s">
        <v>290</v>
      </c>
      <c r="M30" s="64">
        <v>9859369051</v>
      </c>
      <c r="N30" s="64" t="s">
        <v>471</v>
      </c>
      <c r="O30" s="64">
        <v>9856470772</v>
      </c>
      <c r="P30" s="49">
        <v>43672</v>
      </c>
      <c r="Q30" s="48" t="s">
        <v>331</v>
      </c>
      <c r="R30" s="48">
        <v>19</v>
      </c>
      <c r="S30" s="48" t="s">
        <v>486</v>
      </c>
      <c r="T30" s="18"/>
    </row>
    <row r="31" spans="1:20">
      <c r="A31" s="4">
        <v>27</v>
      </c>
      <c r="B31" s="17" t="s">
        <v>62</v>
      </c>
      <c r="C31" s="48" t="s">
        <v>442</v>
      </c>
      <c r="D31" s="48" t="s">
        <v>25</v>
      </c>
      <c r="E31" s="19">
        <v>65</v>
      </c>
      <c r="F31" s="48"/>
      <c r="G31" s="19">
        <v>50</v>
      </c>
      <c r="H31" s="19">
        <v>43</v>
      </c>
      <c r="I31" s="57">
        <f t="shared" si="0"/>
        <v>93</v>
      </c>
      <c r="J31" s="48">
        <v>9613841429</v>
      </c>
      <c r="K31" s="48" t="s">
        <v>191</v>
      </c>
      <c r="L31" s="64" t="s">
        <v>192</v>
      </c>
      <c r="M31" s="64">
        <v>9435276722</v>
      </c>
      <c r="N31" s="65" t="s">
        <v>319</v>
      </c>
      <c r="O31" s="64">
        <v>8751803411</v>
      </c>
      <c r="P31" s="49">
        <v>43673</v>
      </c>
      <c r="Q31" s="48" t="s">
        <v>332</v>
      </c>
      <c r="R31" s="48">
        <v>16</v>
      </c>
      <c r="S31" s="48" t="s">
        <v>486</v>
      </c>
      <c r="T31" s="18"/>
    </row>
    <row r="32" spans="1:20">
      <c r="A32" s="4">
        <v>28</v>
      </c>
      <c r="B32" s="17"/>
      <c r="C32" s="48"/>
      <c r="D32" s="48"/>
      <c r="E32" s="19"/>
      <c r="F32" s="48"/>
      <c r="G32" s="19"/>
      <c r="H32" s="19"/>
      <c r="I32" s="57">
        <f t="shared" si="0"/>
        <v>0</v>
      </c>
      <c r="J32" s="48"/>
      <c r="K32" s="48"/>
      <c r="L32" s="64"/>
      <c r="M32" s="64"/>
      <c r="N32" s="65"/>
      <c r="O32" s="64"/>
      <c r="P32" s="49">
        <v>43674</v>
      </c>
      <c r="Q32" s="48" t="s">
        <v>333</v>
      </c>
      <c r="R32" s="48"/>
      <c r="S32" s="48"/>
      <c r="T32" s="18"/>
    </row>
    <row r="33" spans="1:20">
      <c r="A33" s="4">
        <v>29</v>
      </c>
      <c r="B33" s="17" t="s">
        <v>62</v>
      </c>
      <c r="C33" s="48" t="s">
        <v>443</v>
      </c>
      <c r="D33" s="48" t="s">
        <v>25</v>
      </c>
      <c r="E33" s="19">
        <v>99</v>
      </c>
      <c r="F33" s="48"/>
      <c r="G33" s="19">
        <v>48</v>
      </c>
      <c r="H33" s="19">
        <v>69</v>
      </c>
      <c r="I33" s="57">
        <f t="shared" si="0"/>
        <v>117</v>
      </c>
      <c r="J33" s="48">
        <v>9508564793</v>
      </c>
      <c r="K33" s="48" t="s">
        <v>472</v>
      </c>
      <c r="L33" s="64" t="s">
        <v>231</v>
      </c>
      <c r="M33" s="64">
        <v>9854311465</v>
      </c>
      <c r="N33" s="65" t="s">
        <v>237</v>
      </c>
      <c r="O33" s="64">
        <v>9401224118</v>
      </c>
      <c r="P33" s="49">
        <v>43675</v>
      </c>
      <c r="Q33" s="48" t="s">
        <v>327</v>
      </c>
      <c r="R33" s="48">
        <v>16</v>
      </c>
      <c r="S33" s="48" t="s">
        <v>486</v>
      </c>
      <c r="T33" s="18"/>
    </row>
    <row r="34" spans="1:20">
      <c r="A34" s="4">
        <v>30</v>
      </c>
      <c r="B34" s="17" t="s">
        <v>62</v>
      </c>
      <c r="C34" s="48" t="s">
        <v>490</v>
      </c>
      <c r="D34" s="48" t="s">
        <v>25</v>
      </c>
      <c r="E34" s="19">
        <v>48</v>
      </c>
      <c r="F34" s="48"/>
      <c r="G34" s="19">
        <v>84</v>
      </c>
      <c r="H34" s="19">
        <v>81</v>
      </c>
      <c r="I34" s="57">
        <f t="shared" si="0"/>
        <v>165</v>
      </c>
      <c r="J34" s="48">
        <v>9706651099</v>
      </c>
      <c r="K34" s="48" t="s">
        <v>491</v>
      </c>
      <c r="L34" s="64"/>
      <c r="M34" s="64"/>
      <c r="N34" s="65"/>
      <c r="O34" s="64"/>
      <c r="P34" s="49">
        <v>43676</v>
      </c>
      <c r="Q34" s="48" t="s">
        <v>328</v>
      </c>
      <c r="R34" s="48">
        <v>19</v>
      </c>
      <c r="S34" s="48" t="s">
        <v>486</v>
      </c>
      <c r="T34" s="18"/>
    </row>
    <row r="35" spans="1:20" ht="33">
      <c r="A35" s="4">
        <v>31</v>
      </c>
      <c r="B35" s="17" t="s">
        <v>62</v>
      </c>
      <c r="C35" s="17" t="s">
        <v>444</v>
      </c>
      <c r="D35" s="17" t="s">
        <v>25</v>
      </c>
      <c r="E35" s="55">
        <v>209</v>
      </c>
      <c r="F35" s="17"/>
      <c r="G35" s="17">
        <v>71</v>
      </c>
      <c r="H35" s="17">
        <v>87</v>
      </c>
      <c r="I35" s="57">
        <f t="shared" si="0"/>
        <v>158</v>
      </c>
      <c r="J35" s="48">
        <v>9435911641</v>
      </c>
      <c r="K35" s="48" t="s">
        <v>473</v>
      </c>
      <c r="L35" s="64" t="s">
        <v>284</v>
      </c>
      <c r="M35" s="64">
        <v>9859820833</v>
      </c>
      <c r="N35" s="65" t="s">
        <v>474</v>
      </c>
      <c r="O35" s="64">
        <v>9615294347</v>
      </c>
      <c r="P35" s="49">
        <v>43677</v>
      </c>
      <c r="Q35" s="48" t="s">
        <v>329</v>
      </c>
      <c r="R35" s="48">
        <v>38</v>
      </c>
      <c r="S35" s="48" t="s">
        <v>486</v>
      </c>
      <c r="T35" s="18"/>
    </row>
    <row r="36" spans="1:20">
      <c r="A36" s="4">
        <v>32</v>
      </c>
      <c r="B36" s="17"/>
      <c r="C36" s="18"/>
      <c r="D36" s="18"/>
      <c r="E36" s="19"/>
      <c r="F36" s="18"/>
      <c r="G36" s="19"/>
      <c r="H36" s="19"/>
      <c r="I36" s="57">
        <f t="shared" si="0"/>
        <v>0</v>
      </c>
      <c r="J36" s="18"/>
      <c r="K36" s="18"/>
      <c r="L36" s="18"/>
      <c r="M36" s="18"/>
      <c r="N36" s="18"/>
      <c r="O36" s="18"/>
      <c r="P36" s="49"/>
      <c r="Q36" s="48"/>
      <c r="R36" s="48"/>
      <c r="S36" s="48"/>
      <c r="T36" s="18"/>
    </row>
    <row r="37" spans="1:20">
      <c r="A37" s="4">
        <v>33</v>
      </c>
      <c r="B37" s="17"/>
      <c r="C37" s="18"/>
      <c r="D37" s="18"/>
      <c r="E37" s="19"/>
      <c r="F37" s="18"/>
      <c r="G37" s="19"/>
      <c r="H37" s="19"/>
      <c r="I37" s="57">
        <f t="shared" si="0"/>
        <v>0</v>
      </c>
      <c r="J37" s="18"/>
      <c r="K37" s="18"/>
      <c r="L37" s="18"/>
      <c r="M37" s="18"/>
      <c r="N37" s="18"/>
      <c r="O37" s="18"/>
      <c r="P37" s="49"/>
      <c r="Q37" s="48"/>
      <c r="R37" s="48"/>
      <c r="S37" s="48"/>
      <c r="T37" s="18"/>
    </row>
    <row r="38" spans="1:20">
      <c r="A38" s="4">
        <v>34</v>
      </c>
      <c r="B38" s="17" t="s">
        <v>63</v>
      </c>
      <c r="C38" s="48" t="s">
        <v>445</v>
      </c>
      <c r="D38" s="48" t="s">
        <v>25</v>
      </c>
      <c r="E38" s="19">
        <v>98</v>
      </c>
      <c r="F38" s="48"/>
      <c r="G38" s="19">
        <v>93</v>
      </c>
      <c r="H38" s="19">
        <v>97</v>
      </c>
      <c r="I38" s="57">
        <f t="shared" si="0"/>
        <v>190</v>
      </c>
      <c r="J38" s="48">
        <v>9612782975</v>
      </c>
      <c r="K38" s="48" t="s">
        <v>445</v>
      </c>
      <c r="L38" s="64" t="s">
        <v>475</v>
      </c>
      <c r="M38" s="64">
        <v>9401725013</v>
      </c>
      <c r="N38" s="65" t="s">
        <v>476</v>
      </c>
      <c r="O38" s="64">
        <v>8575327625</v>
      </c>
      <c r="P38" s="49">
        <v>43647</v>
      </c>
      <c r="Q38" s="48" t="s">
        <v>327</v>
      </c>
      <c r="R38" s="48">
        <v>14</v>
      </c>
      <c r="S38" s="48" t="s">
        <v>486</v>
      </c>
      <c r="T38" s="18"/>
    </row>
    <row r="39" spans="1:20">
      <c r="A39" s="4">
        <v>35</v>
      </c>
      <c r="B39" s="17" t="s">
        <v>63</v>
      </c>
      <c r="C39" s="48" t="s">
        <v>489</v>
      </c>
      <c r="D39" s="48" t="s">
        <v>25</v>
      </c>
      <c r="E39" s="19">
        <v>159</v>
      </c>
      <c r="F39" s="48"/>
      <c r="G39" s="19">
        <v>75</v>
      </c>
      <c r="H39" s="19">
        <v>79</v>
      </c>
      <c r="I39" s="57">
        <f t="shared" si="0"/>
        <v>154</v>
      </c>
      <c r="J39" s="48">
        <v>9859847094</v>
      </c>
      <c r="K39" s="48" t="s">
        <v>205</v>
      </c>
      <c r="L39" s="64" t="s">
        <v>206</v>
      </c>
      <c r="M39" s="64"/>
      <c r="N39" s="65"/>
      <c r="O39" s="64"/>
      <c r="P39" s="49">
        <v>43648</v>
      </c>
      <c r="Q39" s="48" t="s">
        <v>328</v>
      </c>
      <c r="R39" s="48">
        <v>30</v>
      </c>
      <c r="S39" s="48" t="s">
        <v>486</v>
      </c>
      <c r="T39" s="18"/>
    </row>
    <row r="40" spans="1:20" ht="33">
      <c r="A40" s="4">
        <v>36</v>
      </c>
      <c r="B40" s="17" t="s">
        <v>63</v>
      </c>
      <c r="C40" s="48" t="s">
        <v>445</v>
      </c>
      <c r="D40" s="48" t="s">
        <v>25</v>
      </c>
      <c r="E40" s="19">
        <v>98</v>
      </c>
      <c r="F40" s="48"/>
      <c r="G40" s="19"/>
      <c r="H40" s="19"/>
      <c r="I40" s="57">
        <f t="shared" si="0"/>
        <v>0</v>
      </c>
      <c r="J40" s="48"/>
      <c r="K40" s="48" t="s">
        <v>445</v>
      </c>
      <c r="L40" s="64" t="s">
        <v>475</v>
      </c>
      <c r="M40" s="64">
        <v>9401725013</v>
      </c>
      <c r="N40" s="65" t="s">
        <v>476</v>
      </c>
      <c r="O40" s="64">
        <v>8575327625</v>
      </c>
      <c r="P40" s="49">
        <v>43649</v>
      </c>
      <c r="Q40" s="48" t="s">
        <v>329</v>
      </c>
      <c r="R40" s="48">
        <v>19</v>
      </c>
      <c r="S40" s="48" t="s">
        <v>486</v>
      </c>
      <c r="T40" s="18"/>
    </row>
    <row r="41" spans="1:20">
      <c r="A41" s="4">
        <v>37</v>
      </c>
      <c r="B41" s="17" t="s">
        <v>63</v>
      </c>
      <c r="C41" s="17" t="s">
        <v>446</v>
      </c>
      <c r="D41" s="17" t="s">
        <v>25</v>
      </c>
      <c r="E41" s="55">
        <v>201</v>
      </c>
      <c r="F41" s="17"/>
      <c r="G41" s="17">
        <v>64</v>
      </c>
      <c r="H41" s="17">
        <v>43</v>
      </c>
      <c r="I41" s="57">
        <f t="shared" si="0"/>
        <v>107</v>
      </c>
      <c r="J41" s="63">
        <v>9401847462</v>
      </c>
      <c r="K41" s="64" t="s">
        <v>399</v>
      </c>
      <c r="L41" s="64" t="s">
        <v>477</v>
      </c>
      <c r="M41" s="64">
        <v>985412563</v>
      </c>
      <c r="N41" s="65" t="s">
        <v>478</v>
      </c>
      <c r="O41" s="64">
        <v>9401428215</v>
      </c>
      <c r="P41" s="49">
        <v>43650</v>
      </c>
      <c r="Q41" s="48" t="s">
        <v>330</v>
      </c>
      <c r="R41" s="48">
        <v>18</v>
      </c>
      <c r="S41" s="48" t="s">
        <v>486</v>
      </c>
      <c r="T41" s="18"/>
    </row>
    <row r="42" spans="1:20">
      <c r="A42" s="4">
        <v>38</v>
      </c>
      <c r="B42" s="17" t="s">
        <v>63</v>
      </c>
      <c r="C42" s="17" t="s">
        <v>447</v>
      </c>
      <c r="D42" s="17" t="s">
        <v>25</v>
      </c>
      <c r="E42" s="55">
        <v>205</v>
      </c>
      <c r="F42" s="17"/>
      <c r="G42" s="17">
        <v>68</v>
      </c>
      <c r="H42" s="17">
        <v>58</v>
      </c>
      <c r="I42" s="57">
        <f t="shared" si="0"/>
        <v>126</v>
      </c>
      <c r="J42" s="48">
        <v>8575839138</v>
      </c>
      <c r="K42" s="48" t="s">
        <v>241</v>
      </c>
      <c r="L42" s="64" t="s">
        <v>242</v>
      </c>
      <c r="M42" s="64">
        <v>9401542409</v>
      </c>
      <c r="N42" s="65" t="s">
        <v>479</v>
      </c>
      <c r="O42" s="64">
        <v>9401429338</v>
      </c>
      <c r="P42" s="49">
        <v>43651</v>
      </c>
      <c r="Q42" s="48" t="s">
        <v>331</v>
      </c>
      <c r="R42" s="48">
        <v>21</v>
      </c>
      <c r="S42" s="48" t="s">
        <v>486</v>
      </c>
      <c r="T42" s="18"/>
    </row>
    <row r="43" spans="1:20">
      <c r="A43" s="4">
        <v>39</v>
      </c>
      <c r="B43" s="17" t="s">
        <v>63</v>
      </c>
      <c r="C43" s="17" t="s">
        <v>448</v>
      </c>
      <c r="D43" s="17" t="s">
        <v>25</v>
      </c>
      <c r="E43" s="55">
        <v>206</v>
      </c>
      <c r="F43" s="17"/>
      <c r="G43" s="19">
        <v>73</v>
      </c>
      <c r="H43" s="19">
        <v>79</v>
      </c>
      <c r="I43" s="57">
        <f t="shared" si="0"/>
        <v>152</v>
      </c>
      <c r="J43" s="48">
        <v>9856221327</v>
      </c>
      <c r="K43" s="48" t="s">
        <v>445</v>
      </c>
      <c r="L43" s="48" t="s">
        <v>480</v>
      </c>
      <c r="M43" s="64">
        <v>9401725013</v>
      </c>
      <c r="N43" s="65" t="s">
        <v>481</v>
      </c>
      <c r="O43" s="64">
        <v>8575276939</v>
      </c>
      <c r="P43" s="49">
        <v>43652</v>
      </c>
      <c r="Q43" s="48" t="s">
        <v>332</v>
      </c>
      <c r="R43" s="48">
        <v>25</v>
      </c>
      <c r="S43" s="48" t="s">
        <v>486</v>
      </c>
      <c r="T43" s="18"/>
    </row>
    <row r="44" spans="1:20">
      <c r="A44" s="4">
        <v>40</v>
      </c>
      <c r="B44" s="68"/>
      <c r="C44" s="68"/>
      <c r="D44" s="68"/>
      <c r="E44" s="69"/>
      <c r="F44" s="68"/>
      <c r="G44" s="17"/>
      <c r="H44" s="17"/>
      <c r="I44" s="57">
        <f t="shared" si="0"/>
        <v>0</v>
      </c>
      <c r="J44" s="68"/>
      <c r="K44" s="68"/>
      <c r="L44" s="68"/>
      <c r="M44" s="68"/>
      <c r="N44" s="68"/>
      <c r="O44" s="68"/>
      <c r="P44" s="49">
        <v>43653</v>
      </c>
      <c r="Q44" s="48" t="s">
        <v>333</v>
      </c>
      <c r="R44" s="48"/>
      <c r="S44" s="48"/>
      <c r="T44" s="18"/>
    </row>
    <row r="45" spans="1:20">
      <c r="A45" s="4">
        <v>41</v>
      </c>
      <c r="B45" s="17" t="s">
        <v>63</v>
      </c>
      <c r="C45" s="17" t="s">
        <v>449</v>
      </c>
      <c r="D45" s="17" t="s">
        <v>25</v>
      </c>
      <c r="E45" s="55">
        <v>207</v>
      </c>
      <c r="F45" s="17"/>
      <c r="G45" s="17">
        <v>39</v>
      </c>
      <c r="H45" s="17">
        <v>55</v>
      </c>
      <c r="I45" s="57">
        <f t="shared" si="0"/>
        <v>94</v>
      </c>
      <c r="J45" s="48">
        <v>8014361028</v>
      </c>
      <c r="K45" s="48" t="s">
        <v>445</v>
      </c>
      <c r="L45" s="48" t="s">
        <v>480</v>
      </c>
      <c r="M45" s="64">
        <v>9401725013</v>
      </c>
      <c r="N45" s="65" t="s">
        <v>482</v>
      </c>
      <c r="O45" s="64">
        <v>9435217806</v>
      </c>
      <c r="P45" s="49">
        <v>43654</v>
      </c>
      <c r="Q45" s="48" t="s">
        <v>327</v>
      </c>
      <c r="R45" s="48">
        <v>21</v>
      </c>
      <c r="S45" s="48" t="s">
        <v>486</v>
      </c>
      <c r="T45" s="18"/>
    </row>
    <row r="46" spans="1:20">
      <c r="A46" s="4">
        <v>42</v>
      </c>
      <c r="B46" s="17"/>
      <c r="C46" s="17"/>
      <c r="D46" s="17"/>
      <c r="E46" s="55"/>
      <c r="F46" s="17"/>
      <c r="G46" s="17"/>
      <c r="H46" s="17"/>
      <c r="I46" s="57">
        <f t="shared" si="0"/>
        <v>0</v>
      </c>
      <c r="J46" s="63"/>
      <c r="K46" s="64"/>
      <c r="L46" s="64"/>
      <c r="M46" s="64"/>
      <c r="N46" s="65"/>
      <c r="O46" s="64"/>
      <c r="P46" s="49">
        <v>43655</v>
      </c>
      <c r="Q46" s="48" t="s">
        <v>328</v>
      </c>
      <c r="R46" s="48"/>
      <c r="S46" s="48"/>
      <c r="T46" s="18"/>
    </row>
    <row r="47" spans="1:20" ht="33">
      <c r="A47" s="4">
        <v>43</v>
      </c>
      <c r="B47" s="17" t="s">
        <v>63</v>
      </c>
      <c r="C47" s="17" t="s">
        <v>450</v>
      </c>
      <c r="D47" s="17" t="s">
        <v>25</v>
      </c>
      <c r="E47" s="55">
        <v>235</v>
      </c>
      <c r="F47" s="17"/>
      <c r="G47" s="17">
        <v>53</v>
      </c>
      <c r="H47" s="17">
        <v>44</v>
      </c>
      <c r="I47" s="57">
        <f t="shared" si="0"/>
        <v>97</v>
      </c>
      <c r="J47" s="48">
        <v>9577419733</v>
      </c>
      <c r="K47" s="64" t="s">
        <v>302</v>
      </c>
      <c r="L47" s="64" t="s">
        <v>303</v>
      </c>
      <c r="M47" s="64">
        <v>9401725617</v>
      </c>
      <c r="N47" s="65" t="s">
        <v>483</v>
      </c>
      <c r="O47" s="64">
        <v>9706202853</v>
      </c>
      <c r="P47" s="49">
        <v>43656</v>
      </c>
      <c r="Q47" s="48" t="s">
        <v>329</v>
      </c>
      <c r="R47" s="48">
        <v>24</v>
      </c>
      <c r="S47" s="48" t="s">
        <v>486</v>
      </c>
      <c r="T47" s="18"/>
    </row>
    <row r="48" spans="1:20">
      <c r="A48" s="4">
        <v>44</v>
      </c>
      <c r="B48" s="17" t="s">
        <v>63</v>
      </c>
      <c r="C48" s="17" t="s">
        <v>444</v>
      </c>
      <c r="D48" s="17" t="s">
        <v>25</v>
      </c>
      <c r="E48" s="55">
        <v>209</v>
      </c>
      <c r="F48" s="17"/>
      <c r="G48" s="17">
        <v>71</v>
      </c>
      <c r="H48" s="17">
        <v>87</v>
      </c>
      <c r="I48" s="57">
        <f t="shared" si="0"/>
        <v>158</v>
      </c>
      <c r="J48" s="48">
        <v>9435911641</v>
      </c>
      <c r="K48" s="48" t="s">
        <v>473</v>
      </c>
      <c r="L48" s="64" t="s">
        <v>284</v>
      </c>
      <c r="M48" s="64">
        <v>9859820833</v>
      </c>
      <c r="N48" s="65" t="s">
        <v>474</v>
      </c>
      <c r="O48" s="64">
        <v>9615294347</v>
      </c>
      <c r="P48" s="49">
        <v>43657</v>
      </c>
      <c r="Q48" s="48" t="s">
        <v>330</v>
      </c>
      <c r="R48" s="48">
        <v>25</v>
      </c>
      <c r="S48" s="48" t="s">
        <v>486</v>
      </c>
      <c r="T48" s="18"/>
    </row>
    <row r="49" spans="1:20">
      <c r="A49" s="4">
        <v>45</v>
      </c>
      <c r="B49" s="17" t="s">
        <v>63</v>
      </c>
      <c r="C49" s="17" t="s">
        <v>451</v>
      </c>
      <c r="D49" s="17" t="s">
        <v>25</v>
      </c>
      <c r="E49" s="55">
        <v>210</v>
      </c>
      <c r="F49" s="17"/>
      <c r="G49" s="17">
        <v>47</v>
      </c>
      <c r="H49" s="17">
        <v>46</v>
      </c>
      <c r="I49" s="57">
        <f t="shared" si="0"/>
        <v>93</v>
      </c>
      <c r="J49" s="48">
        <v>9401778244</v>
      </c>
      <c r="K49" s="48" t="s">
        <v>473</v>
      </c>
      <c r="L49" s="48" t="s">
        <v>284</v>
      </c>
      <c r="M49" s="64">
        <v>9859820833</v>
      </c>
      <c r="N49" s="65" t="s">
        <v>474</v>
      </c>
      <c r="O49" s="64">
        <v>9615294347</v>
      </c>
      <c r="P49" s="49">
        <v>43658</v>
      </c>
      <c r="Q49" s="48" t="s">
        <v>331</v>
      </c>
      <c r="R49" s="48">
        <v>17</v>
      </c>
      <c r="S49" s="48" t="s">
        <v>486</v>
      </c>
      <c r="T49" s="18"/>
    </row>
    <row r="50" spans="1:20">
      <c r="A50" s="4">
        <v>46</v>
      </c>
      <c r="B50" s="17" t="s">
        <v>63</v>
      </c>
      <c r="C50" s="17" t="s">
        <v>452</v>
      </c>
      <c r="D50" s="17" t="s">
        <v>25</v>
      </c>
      <c r="E50" s="55">
        <v>213</v>
      </c>
      <c r="F50" s="17"/>
      <c r="G50" s="17">
        <v>55</v>
      </c>
      <c r="H50" s="17">
        <v>63</v>
      </c>
      <c r="I50" s="57">
        <f t="shared" si="0"/>
        <v>118</v>
      </c>
      <c r="J50" s="48">
        <v>9435925214</v>
      </c>
      <c r="K50" s="48" t="s">
        <v>399</v>
      </c>
      <c r="L50" s="48" t="s">
        <v>477</v>
      </c>
      <c r="M50" s="64">
        <v>985412563</v>
      </c>
      <c r="N50" s="48" t="s">
        <v>478</v>
      </c>
      <c r="O50" s="64">
        <v>9401428215</v>
      </c>
      <c r="P50" s="49">
        <v>43659</v>
      </c>
      <c r="Q50" s="48" t="s">
        <v>332</v>
      </c>
      <c r="R50" s="48">
        <v>19</v>
      </c>
      <c r="S50" s="48" t="s">
        <v>486</v>
      </c>
      <c r="T50" s="18"/>
    </row>
    <row r="51" spans="1:20">
      <c r="A51" s="4">
        <v>47</v>
      </c>
      <c r="B51" s="17" t="s">
        <v>63</v>
      </c>
      <c r="C51" s="17"/>
      <c r="D51" s="17"/>
      <c r="E51" s="55"/>
      <c r="F51" s="17"/>
      <c r="G51" s="17"/>
      <c r="H51" s="17"/>
      <c r="I51" s="57">
        <f t="shared" si="0"/>
        <v>0</v>
      </c>
      <c r="J51" s="48"/>
      <c r="K51" s="48"/>
      <c r="L51" s="48"/>
      <c r="M51" s="64"/>
      <c r="N51" s="65"/>
      <c r="O51" s="64"/>
      <c r="P51" s="49">
        <v>43660</v>
      </c>
      <c r="Q51" s="48" t="s">
        <v>333</v>
      </c>
      <c r="R51" s="48"/>
      <c r="S51" s="48"/>
      <c r="T51" s="18"/>
    </row>
    <row r="52" spans="1:20">
      <c r="A52" s="4">
        <v>48</v>
      </c>
      <c r="B52" s="17" t="s">
        <v>63</v>
      </c>
      <c r="C52" s="17" t="s">
        <v>453</v>
      </c>
      <c r="D52" s="17" t="s">
        <v>25</v>
      </c>
      <c r="E52" s="55">
        <v>232</v>
      </c>
      <c r="F52" s="17"/>
      <c r="G52" s="17">
        <v>53</v>
      </c>
      <c r="H52" s="17">
        <v>54</v>
      </c>
      <c r="I52" s="57">
        <f t="shared" si="0"/>
        <v>107</v>
      </c>
      <c r="J52" s="48">
        <v>9854187783</v>
      </c>
      <c r="K52" s="48" t="s">
        <v>205</v>
      </c>
      <c r="L52" s="48" t="s">
        <v>206</v>
      </c>
      <c r="M52" s="64">
        <v>9707583027</v>
      </c>
      <c r="N52" s="65" t="s">
        <v>214</v>
      </c>
      <c r="O52" s="64">
        <v>9707719663</v>
      </c>
      <c r="P52" s="49">
        <v>43661</v>
      </c>
      <c r="Q52" s="48" t="s">
        <v>327</v>
      </c>
      <c r="R52" s="48">
        <v>21</v>
      </c>
      <c r="S52" s="48" t="s">
        <v>486</v>
      </c>
      <c r="T52" s="18"/>
    </row>
    <row r="53" spans="1:20">
      <c r="A53" s="4">
        <v>49</v>
      </c>
      <c r="B53" s="17" t="s">
        <v>63</v>
      </c>
      <c r="C53" s="48" t="s">
        <v>110</v>
      </c>
      <c r="D53" s="48" t="s">
        <v>25</v>
      </c>
      <c r="E53" s="19">
        <v>149</v>
      </c>
      <c r="F53" s="48"/>
      <c r="G53" s="17">
        <v>84</v>
      </c>
      <c r="H53" s="17">
        <v>81</v>
      </c>
      <c r="I53" s="57">
        <f t="shared" si="0"/>
        <v>165</v>
      </c>
      <c r="J53" s="48">
        <v>9854938333</v>
      </c>
      <c r="K53" s="48" t="s">
        <v>218</v>
      </c>
      <c r="L53" s="64" t="s">
        <v>219</v>
      </c>
      <c r="M53" s="64">
        <v>9854981576</v>
      </c>
      <c r="N53" s="65" t="s">
        <v>220</v>
      </c>
      <c r="O53" s="64">
        <v>9859619964</v>
      </c>
      <c r="P53" s="49">
        <v>43662</v>
      </c>
      <c r="Q53" s="48" t="s">
        <v>328</v>
      </c>
      <c r="R53" s="48">
        <v>27</v>
      </c>
      <c r="S53" s="48" t="s">
        <v>486</v>
      </c>
      <c r="T53" s="18"/>
    </row>
    <row r="54" spans="1:20" ht="33">
      <c r="A54" s="4">
        <v>50</v>
      </c>
      <c r="B54" s="17" t="s">
        <v>63</v>
      </c>
      <c r="C54" s="48" t="s">
        <v>87</v>
      </c>
      <c r="D54" s="48" t="s">
        <v>25</v>
      </c>
      <c r="E54" s="19">
        <v>96</v>
      </c>
      <c r="F54" s="48"/>
      <c r="G54" s="19">
        <v>48</v>
      </c>
      <c r="H54" s="19">
        <v>52</v>
      </c>
      <c r="I54" s="57">
        <f t="shared" si="0"/>
        <v>100</v>
      </c>
      <c r="J54" s="48">
        <v>7896481934</v>
      </c>
      <c r="K54" s="48" t="s">
        <v>205</v>
      </c>
      <c r="L54" s="64" t="s">
        <v>206</v>
      </c>
      <c r="M54" s="64">
        <v>9707583027</v>
      </c>
      <c r="N54" s="65" t="s">
        <v>207</v>
      </c>
      <c r="O54" s="64">
        <v>9435765989</v>
      </c>
      <c r="P54" s="49">
        <v>43663</v>
      </c>
      <c r="Q54" s="48" t="s">
        <v>329</v>
      </c>
      <c r="R54" s="48">
        <v>15</v>
      </c>
      <c r="S54" s="48" t="s">
        <v>486</v>
      </c>
      <c r="T54" s="18"/>
    </row>
    <row r="55" spans="1:20">
      <c r="A55" s="4">
        <v>51</v>
      </c>
      <c r="B55" s="17" t="s">
        <v>63</v>
      </c>
      <c r="C55" s="48" t="s">
        <v>88</v>
      </c>
      <c r="D55" s="48" t="s">
        <v>25</v>
      </c>
      <c r="E55" s="19">
        <v>39</v>
      </c>
      <c r="F55" s="48"/>
      <c r="G55" s="19">
        <v>38</v>
      </c>
      <c r="H55" s="19">
        <v>42</v>
      </c>
      <c r="I55" s="57">
        <f t="shared" si="0"/>
        <v>80</v>
      </c>
      <c r="J55" s="48">
        <v>9508454601</v>
      </c>
      <c r="K55" s="48" t="s">
        <v>188</v>
      </c>
      <c r="L55" s="64" t="s">
        <v>189</v>
      </c>
      <c r="M55" s="64">
        <v>9864889183</v>
      </c>
      <c r="N55" s="65" t="s">
        <v>190</v>
      </c>
      <c r="O55" s="64">
        <v>8822787949</v>
      </c>
      <c r="P55" s="49">
        <v>43664</v>
      </c>
      <c r="Q55" s="48" t="s">
        <v>330</v>
      </c>
      <c r="R55" s="48">
        <v>18</v>
      </c>
      <c r="S55" s="48" t="s">
        <v>486</v>
      </c>
      <c r="T55" s="18"/>
    </row>
    <row r="56" spans="1:20">
      <c r="A56" s="4">
        <v>52</v>
      </c>
      <c r="B56" s="17" t="s">
        <v>63</v>
      </c>
      <c r="C56" s="17" t="s">
        <v>454</v>
      </c>
      <c r="D56" s="17" t="s">
        <v>25</v>
      </c>
      <c r="E56" s="55">
        <v>108</v>
      </c>
      <c r="F56" s="17"/>
      <c r="G56" s="17">
        <v>43</v>
      </c>
      <c r="H56" s="17">
        <v>49</v>
      </c>
      <c r="I56" s="57">
        <f t="shared" si="0"/>
        <v>92</v>
      </c>
      <c r="J56" s="48">
        <v>9613677207</v>
      </c>
      <c r="K56" s="48" t="s">
        <v>188</v>
      </c>
      <c r="L56" s="48" t="s">
        <v>189</v>
      </c>
      <c r="M56" s="64">
        <v>9864889183</v>
      </c>
      <c r="N56" s="48" t="s">
        <v>190</v>
      </c>
      <c r="O56" s="64">
        <v>8822787949</v>
      </c>
      <c r="P56" s="49">
        <v>43665</v>
      </c>
      <c r="Q56" s="48" t="s">
        <v>331</v>
      </c>
      <c r="R56" s="48">
        <v>25</v>
      </c>
      <c r="S56" s="48" t="s">
        <v>486</v>
      </c>
      <c r="T56" s="18"/>
    </row>
    <row r="57" spans="1:20">
      <c r="A57" s="4">
        <v>53</v>
      </c>
      <c r="B57" s="17" t="s">
        <v>63</v>
      </c>
      <c r="C57" s="48" t="s">
        <v>90</v>
      </c>
      <c r="D57" s="48" t="s">
        <v>25</v>
      </c>
      <c r="E57" s="19">
        <v>69</v>
      </c>
      <c r="F57" s="48"/>
      <c r="G57" s="19">
        <v>38</v>
      </c>
      <c r="H57" s="19">
        <v>43</v>
      </c>
      <c r="I57" s="57">
        <f t="shared" si="0"/>
        <v>81</v>
      </c>
      <c r="J57" s="48">
        <v>9854865647</v>
      </c>
      <c r="K57" s="48" t="s">
        <v>210</v>
      </c>
      <c r="L57" s="64" t="s">
        <v>211</v>
      </c>
      <c r="M57" s="64">
        <v>9859369051</v>
      </c>
      <c r="N57" s="65" t="s">
        <v>212</v>
      </c>
      <c r="O57" s="64">
        <v>9613253256</v>
      </c>
      <c r="P57" s="49">
        <v>43666</v>
      </c>
      <c r="Q57" s="48" t="s">
        <v>332</v>
      </c>
      <c r="R57" s="48">
        <v>11</v>
      </c>
      <c r="S57" s="48" t="s">
        <v>486</v>
      </c>
      <c r="T57" s="18"/>
    </row>
    <row r="58" spans="1:20">
      <c r="A58" s="4">
        <v>54</v>
      </c>
      <c r="B58" s="68"/>
      <c r="C58" s="68"/>
      <c r="D58" s="68"/>
      <c r="E58" s="69"/>
      <c r="F58" s="68"/>
      <c r="G58" s="19"/>
      <c r="H58" s="19"/>
      <c r="I58" s="57">
        <f t="shared" si="0"/>
        <v>0</v>
      </c>
      <c r="J58" s="68"/>
      <c r="K58" s="68"/>
      <c r="L58" s="68"/>
      <c r="M58" s="68"/>
      <c r="N58" s="68"/>
      <c r="O58" s="68"/>
      <c r="P58" s="49">
        <v>43667</v>
      </c>
      <c r="Q58" s="48" t="s">
        <v>333</v>
      </c>
      <c r="R58" s="48"/>
      <c r="S58" s="48"/>
      <c r="T58" s="18"/>
    </row>
    <row r="59" spans="1:20">
      <c r="A59" s="4">
        <v>55</v>
      </c>
      <c r="B59" s="17" t="s">
        <v>63</v>
      </c>
      <c r="C59" s="17" t="s">
        <v>455</v>
      </c>
      <c r="D59" s="17" t="s">
        <v>25</v>
      </c>
      <c r="E59" s="55">
        <v>9</v>
      </c>
      <c r="F59" s="17"/>
      <c r="G59" s="17">
        <v>37</v>
      </c>
      <c r="H59" s="17">
        <v>40</v>
      </c>
      <c r="I59" s="57">
        <f t="shared" si="0"/>
        <v>77</v>
      </c>
      <c r="J59" s="48">
        <v>9531039128</v>
      </c>
      <c r="K59" s="48" t="s">
        <v>205</v>
      </c>
      <c r="L59" s="48" t="s">
        <v>206</v>
      </c>
      <c r="M59" s="64">
        <v>9707583027</v>
      </c>
      <c r="N59" s="65" t="s">
        <v>214</v>
      </c>
      <c r="O59" s="64">
        <v>9707719663</v>
      </c>
      <c r="P59" s="49">
        <v>43668</v>
      </c>
      <c r="Q59" s="48" t="s">
        <v>327</v>
      </c>
      <c r="R59" s="48">
        <v>19</v>
      </c>
      <c r="S59" s="48" t="s">
        <v>486</v>
      </c>
      <c r="T59" s="18"/>
    </row>
    <row r="60" spans="1:20">
      <c r="A60" s="4">
        <v>56</v>
      </c>
      <c r="B60" s="17" t="s">
        <v>63</v>
      </c>
      <c r="C60" s="17"/>
      <c r="D60" s="17"/>
      <c r="E60" s="55"/>
      <c r="F60" s="17"/>
      <c r="G60" s="17"/>
      <c r="H60" s="17"/>
      <c r="I60" s="57">
        <f t="shared" si="0"/>
        <v>0</v>
      </c>
      <c r="J60" s="48"/>
      <c r="K60" s="48"/>
      <c r="L60" s="48"/>
      <c r="M60" s="64"/>
      <c r="N60" s="65"/>
      <c r="O60" s="64"/>
      <c r="P60" s="49">
        <v>43669</v>
      </c>
      <c r="Q60" s="48" t="s">
        <v>328</v>
      </c>
      <c r="R60" s="48"/>
      <c r="S60" s="48"/>
      <c r="T60" s="18"/>
    </row>
    <row r="61" spans="1:20" ht="33">
      <c r="A61" s="4">
        <v>57</v>
      </c>
      <c r="B61" s="17" t="s">
        <v>63</v>
      </c>
      <c r="C61" s="48" t="s">
        <v>93</v>
      </c>
      <c r="D61" s="48" t="s">
        <v>25</v>
      </c>
      <c r="E61" s="19">
        <v>172</v>
      </c>
      <c r="F61" s="48"/>
      <c r="G61" s="19">
        <v>26</v>
      </c>
      <c r="H61" s="19">
        <v>27</v>
      </c>
      <c r="I61" s="57">
        <f t="shared" si="0"/>
        <v>53</v>
      </c>
      <c r="J61" s="48">
        <v>9859804076</v>
      </c>
      <c r="K61" s="64" t="s">
        <v>184</v>
      </c>
      <c r="L61" s="64" t="s">
        <v>185</v>
      </c>
      <c r="M61" s="64">
        <v>9854718727</v>
      </c>
      <c r="N61" s="65" t="s">
        <v>215</v>
      </c>
      <c r="O61" s="65">
        <v>9577559237</v>
      </c>
      <c r="P61" s="49">
        <v>43670</v>
      </c>
      <c r="Q61" s="48" t="s">
        <v>329</v>
      </c>
      <c r="R61" s="48">
        <v>12</v>
      </c>
      <c r="S61" s="48" t="s">
        <v>486</v>
      </c>
      <c r="T61" s="18"/>
    </row>
    <row r="62" spans="1:20">
      <c r="A62" s="4">
        <v>58</v>
      </c>
      <c r="B62" s="17" t="s">
        <v>63</v>
      </c>
      <c r="C62" s="48" t="s">
        <v>100</v>
      </c>
      <c r="D62" s="48" t="s">
        <v>25</v>
      </c>
      <c r="E62" s="19">
        <v>173</v>
      </c>
      <c r="F62" s="48"/>
      <c r="G62" s="19">
        <v>64</v>
      </c>
      <c r="H62" s="19">
        <v>41</v>
      </c>
      <c r="I62" s="57">
        <f t="shared" si="0"/>
        <v>105</v>
      </c>
      <c r="J62" s="48">
        <v>9854470801</v>
      </c>
      <c r="K62" s="48" t="s">
        <v>72</v>
      </c>
      <c r="L62" s="64" t="s">
        <v>180</v>
      </c>
      <c r="M62" s="64">
        <v>9854708611</v>
      </c>
      <c r="N62" s="65" t="s">
        <v>217</v>
      </c>
      <c r="O62" s="64">
        <v>9707258567</v>
      </c>
      <c r="P62" s="49">
        <v>43671</v>
      </c>
      <c r="Q62" s="48" t="s">
        <v>330</v>
      </c>
      <c r="R62" s="48">
        <v>7</v>
      </c>
      <c r="S62" s="48" t="s">
        <v>486</v>
      </c>
      <c r="T62" s="18"/>
    </row>
    <row r="63" spans="1:20">
      <c r="A63" s="4">
        <v>59</v>
      </c>
      <c r="B63" s="17" t="s">
        <v>63</v>
      </c>
      <c r="C63" s="17" t="s">
        <v>456</v>
      </c>
      <c r="D63" s="17" t="s">
        <v>25</v>
      </c>
      <c r="E63" s="55">
        <v>11</v>
      </c>
      <c r="F63" s="17"/>
      <c r="G63" s="17">
        <v>55</v>
      </c>
      <c r="H63" s="17">
        <v>61</v>
      </c>
      <c r="I63" s="57">
        <f t="shared" si="0"/>
        <v>116</v>
      </c>
      <c r="J63" s="48">
        <v>9401072876</v>
      </c>
      <c r="K63" s="48" t="s">
        <v>287</v>
      </c>
      <c r="L63" s="64" t="s">
        <v>288</v>
      </c>
      <c r="M63" s="64">
        <v>9864776047</v>
      </c>
      <c r="N63" s="65" t="s">
        <v>484</v>
      </c>
      <c r="O63" s="64">
        <v>9577419054</v>
      </c>
      <c r="P63" s="49">
        <v>43672</v>
      </c>
      <c r="Q63" s="48" t="s">
        <v>331</v>
      </c>
      <c r="R63" s="48">
        <v>16</v>
      </c>
      <c r="S63" s="48" t="s">
        <v>486</v>
      </c>
      <c r="T63" s="18"/>
    </row>
    <row r="64" spans="1:20">
      <c r="A64" s="4">
        <v>60</v>
      </c>
      <c r="B64" s="17" t="s">
        <v>63</v>
      </c>
      <c r="C64" s="48" t="s">
        <v>104</v>
      </c>
      <c r="D64" s="48" t="s">
        <v>25</v>
      </c>
      <c r="E64" s="19">
        <v>148</v>
      </c>
      <c r="F64" s="48"/>
      <c r="G64" s="19">
        <v>70</v>
      </c>
      <c r="H64" s="19">
        <v>78</v>
      </c>
      <c r="I64" s="57">
        <f t="shared" si="0"/>
        <v>148</v>
      </c>
      <c r="J64" s="48">
        <v>9707214129</v>
      </c>
      <c r="K64" s="48" t="s">
        <v>218</v>
      </c>
      <c r="L64" s="48" t="s">
        <v>219</v>
      </c>
      <c r="M64" s="64">
        <v>9854981576</v>
      </c>
      <c r="N64" s="65" t="s">
        <v>233</v>
      </c>
      <c r="O64" s="64">
        <v>9859803784</v>
      </c>
      <c r="P64" s="49">
        <v>43673</v>
      </c>
      <c r="Q64" s="48" t="s">
        <v>332</v>
      </c>
      <c r="R64" s="48">
        <v>19</v>
      </c>
      <c r="S64" s="48" t="s">
        <v>486</v>
      </c>
      <c r="T64" s="18"/>
    </row>
    <row r="65" spans="1:20">
      <c r="A65" s="4">
        <v>61</v>
      </c>
      <c r="B65" s="68"/>
      <c r="C65" s="68"/>
      <c r="D65" s="68"/>
      <c r="E65" s="69"/>
      <c r="F65" s="17"/>
      <c r="G65" s="17"/>
      <c r="H65" s="17"/>
      <c r="I65" s="57">
        <f t="shared" si="0"/>
        <v>0</v>
      </c>
      <c r="J65" s="68"/>
      <c r="K65" s="68"/>
      <c r="L65" s="68"/>
      <c r="M65" s="68"/>
      <c r="N65" s="68"/>
      <c r="O65" s="68"/>
      <c r="P65" s="49">
        <v>43674</v>
      </c>
      <c r="Q65" s="48" t="s">
        <v>333</v>
      </c>
      <c r="R65" s="48"/>
      <c r="S65" s="48"/>
      <c r="T65" s="18"/>
    </row>
    <row r="66" spans="1:20">
      <c r="A66" s="4">
        <v>62</v>
      </c>
      <c r="B66" s="17" t="s">
        <v>63</v>
      </c>
      <c r="C66" s="48" t="s">
        <v>107</v>
      </c>
      <c r="D66" s="48" t="s">
        <v>25</v>
      </c>
      <c r="E66" s="19">
        <v>351</v>
      </c>
      <c r="F66" s="48"/>
      <c r="G66" s="19">
        <v>46</v>
      </c>
      <c r="H66" s="19">
        <v>56</v>
      </c>
      <c r="I66" s="57">
        <f t="shared" si="0"/>
        <v>102</v>
      </c>
      <c r="J66" s="48">
        <v>9859764425</v>
      </c>
      <c r="K66" s="64" t="s">
        <v>230</v>
      </c>
      <c r="L66" s="64" t="s">
        <v>231</v>
      </c>
      <c r="M66" s="64">
        <v>9854311465</v>
      </c>
      <c r="N66" s="65" t="s">
        <v>237</v>
      </c>
      <c r="O66" s="64">
        <v>9401224118</v>
      </c>
      <c r="P66" s="49">
        <v>43675</v>
      </c>
      <c r="Q66" s="48" t="s">
        <v>327</v>
      </c>
      <c r="R66" s="48">
        <v>31</v>
      </c>
      <c r="S66" s="48" t="s">
        <v>486</v>
      </c>
      <c r="T66" s="18"/>
    </row>
    <row r="67" spans="1:20">
      <c r="A67" s="4">
        <v>63</v>
      </c>
      <c r="B67" s="17" t="s">
        <v>63</v>
      </c>
      <c r="C67" s="17" t="s">
        <v>457</v>
      </c>
      <c r="D67" s="17" t="s">
        <v>25</v>
      </c>
      <c r="E67" s="55">
        <v>239</v>
      </c>
      <c r="F67" s="17"/>
      <c r="G67" s="17">
        <v>58</v>
      </c>
      <c r="H67" s="17">
        <v>62</v>
      </c>
      <c r="I67" s="57">
        <f t="shared" si="0"/>
        <v>120</v>
      </c>
      <c r="J67" s="48">
        <v>9577060162</v>
      </c>
      <c r="K67" s="48" t="s">
        <v>421</v>
      </c>
      <c r="L67" s="65" t="s">
        <v>422</v>
      </c>
      <c r="M67" s="65">
        <v>9577677468</v>
      </c>
      <c r="N67" s="65" t="s">
        <v>485</v>
      </c>
      <c r="O67" s="65">
        <v>8811945366</v>
      </c>
      <c r="P67" s="49">
        <v>43676</v>
      </c>
      <c r="Q67" s="48" t="s">
        <v>328</v>
      </c>
      <c r="R67" s="48">
        <v>28</v>
      </c>
      <c r="S67" s="48" t="s">
        <v>486</v>
      </c>
      <c r="T67" s="18"/>
    </row>
    <row r="68" spans="1:20" ht="33">
      <c r="A68" s="4">
        <v>64</v>
      </c>
      <c r="B68" s="17" t="s">
        <v>63</v>
      </c>
      <c r="C68" s="48" t="s">
        <v>112</v>
      </c>
      <c r="D68" s="48" t="s">
        <v>25</v>
      </c>
      <c r="E68" s="19">
        <v>354</v>
      </c>
      <c r="F68" s="48"/>
      <c r="G68" s="19">
        <v>58</v>
      </c>
      <c r="H68" s="19">
        <v>60</v>
      </c>
      <c r="I68" s="57">
        <f t="shared" si="0"/>
        <v>118</v>
      </c>
      <c r="J68" s="48">
        <v>9864972500</v>
      </c>
      <c r="K68" s="64" t="s">
        <v>230</v>
      </c>
      <c r="L68" s="64" t="s">
        <v>231</v>
      </c>
      <c r="M68" s="64">
        <v>9854311465</v>
      </c>
      <c r="N68" s="65" t="s">
        <v>237</v>
      </c>
      <c r="O68" s="64">
        <v>9401224118</v>
      </c>
      <c r="P68" s="49">
        <v>43677</v>
      </c>
      <c r="Q68" s="48" t="s">
        <v>329</v>
      </c>
      <c r="R68" s="48">
        <v>35</v>
      </c>
      <c r="S68" s="48" t="s">
        <v>486</v>
      </c>
      <c r="T68" s="18"/>
    </row>
    <row r="69" spans="1:20">
      <c r="A69" s="4">
        <v>65</v>
      </c>
      <c r="B69" s="17"/>
      <c r="C69" s="18"/>
      <c r="D69" s="18"/>
      <c r="E69" s="19"/>
      <c r="F69" s="18"/>
      <c r="G69" s="19"/>
      <c r="H69" s="19"/>
      <c r="I69" s="57">
        <f t="shared" si="0"/>
        <v>0</v>
      </c>
      <c r="J69" s="18"/>
      <c r="K69" s="18"/>
      <c r="L69" s="18"/>
      <c r="M69" s="18"/>
      <c r="N69" s="18"/>
      <c r="O69" s="18"/>
      <c r="P69" s="24"/>
      <c r="Q69" s="18"/>
      <c r="R69" s="18"/>
      <c r="S69" s="18"/>
      <c r="T69" s="18"/>
    </row>
    <row r="70" spans="1:20">
      <c r="A70" s="4">
        <v>66</v>
      </c>
      <c r="B70" s="17"/>
      <c r="C70" s="18"/>
      <c r="D70" s="18"/>
      <c r="E70" s="19"/>
      <c r="F70" s="1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52</v>
      </c>
      <c r="D165" s="21"/>
      <c r="E165" s="13"/>
      <c r="F165" s="21"/>
      <c r="G165" s="58">
        <f>SUM(G5:G164)</f>
        <v>2883</v>
      </c>
      <c r="H165" s="58">
        <f>SUM(H5:H164)</f>
        <v>2904</v>
      </c>
      <c r="I165" s="58">
        <f>SUM(I5:I164)</f>
        <v>5787</v>
      </c>
      <c r="J165" s="21"/>
      <c r="K165" s="21"/>
      <c r="L165" s="21"/>
      <c r="M165" s="21"/>
      <c r="N165" s="21"/>
      <c r="O165" s="21"/>
      <c r="P165" s="14"/>
      <c r="Q165" s="21"/>
      <c r="R165" s="21"/>
      <c r="S165" s="21"/>
      <c r="T165" s="12"/>
    </row>
    <row r="166" spans="1:20">
      <c r="A166" s="44" t="s">
        <v>62</v>
      </c>
      <c r="B166" s="10">
        <f>COUNTIF(B$5:B$164,"Team 1")</f>
        <v>27</v>
      </c>
      <c r="C166" s="44" t="s">
        <v>25</v>
      </c>
      <c r="D166" s="10">
        <f>COUNTIF(D5:D164,"Anganwadi")</f>
        <v>52</v>
      </c>
    </row>
    <row r="167" spans="1:20">
      <c r="A167" s="44" t="s">
        <v>63</v>
      </c>
      <c r="B167" s="10">
        <f>COUNTIF(B$6:B$164,"Team 2")</f>
        <v>27</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43 D59:D64 D66:D164 D26 D5 D57 D50:D55 D45:D48 D7:D10 D12:D17 D19:D24 D33:D41 D28:D31">
      <formula1>"Anganwadi,School"</formula1>
    </dataValidation>
    <dataValidation type="list" allowBlank="1" showInputMessage="1" showErrorMessage="1" sqref="D165">
      <formula1>"School,Anganwadi Centre"</formula1>
    </dataValidation>
    <dataValidation type="list" allowBlank="1" showInputMessage="1" showErrorMessage="1" sqref="B5:B10 B59:B64 B66:B164 B45:B57 B26:B43 B12:B2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16" activePane="bottomRight" state="frozen"/>
      <selection pane="topRight" activeCell="C1" sqref="C1"/>
      <selection pane="bottomLeft" activeCell="A5" sqref="A5"/>
      <selection pane="bottomRight" activeCell="B117" sqref="B117"/>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35" t="s">
        <v>70</v>
      </c>
      <c r="B1" s="135"/>
      <c r="C1" s="135"/>
      <c r="D1" s="54"/>
      <c r="E1" s="54"/>
      <c r="F1" s="54"/>
      <c r="G1" s="54"/>
      <c r="H1" s="54"/>
      <c r="I1" s="54"/>
      <c r="J1" s="54"/>
      <c r="K1" s="54"/>
      <c r="L1" s="54"/>
      <c r="M1" s="54"/>
      <c r="N1" s="54"/>
      <c r="O1" s="54"/>
      <c r="P1" s="54"/>
      <c r="Q1" s="54"/>
      <c r="R1" s="54"/>
      <c r="S1" s="54"/>
    </row>
    <row r="2" spans="1:20">
      <c r="A2" s="131" t="s">
        <v>59</v>
      </c>
      <c r="B2" s="132"/>
      <c r="C2" s="132"/>
      <c r="D2" s="25">
        <v>43678</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ht="33">
      <c r="A5" s="4">
        <v>1</v>
      </c>
      <c r="B5" s="17" t="s">
        <v>62</v>
      </c>
      <c r="C5" s="48" t="s">
        <v>492</v>
      </c>
      <c r="D5" s="48" t="s">
        <v>23</v>
      </c>
      <c r="E5" s="19">
        <v>314101</v>
      </c>
      <c r="F5" s="48" t="s">
        <v>74</v>
      </c>
      <c r="G5" s="19">
        <v>66</v>
      </c>
      <c r="H5" s="19">
        <v>36</v>
      </c>
      <c r="I5" s="57">
        <f>SUM(G5:H5)</f>
        <v>102</v>
      </c>
      <c r="J5" s="48">
        <v>9401047981</v>
      </c>
      <c r="K5" s="48" t="s">
        <v>218</v>
      </c>
      <c r="L5" s="64" t="s">
        <v>219</v>
      </c>
      <c r="M5" s="64">
        <v>9854981576</v>
      </c>
      <c r="N5" s="65" t="s">
        <v>220</v>
      </c>
      <c r="O5" s="64">
        <v>9859619964</v>
      </c>
      <c r="P5" s="49">
        <v>43678</v>
      </c>
      <c r="Q5" s="68" t="s">
        <v>330</v>
      </c>
      <c r="R5" s="48">
        <v>21</v>
      </c>
      <c r="S5" s="48" t="s">
        <v>325</v>
      </c>
      <c r="T5" s="18"/>
    </row>
    <row r="6" spans="1:20">
      <c r="A6" s="4">
        <v>2</v>
      </c>
      <c r="B6" s="17" t="s">
        <v>62</v>
      </c>
      <c r="C6" s="48" t="s">
        <v>493</v>
      </c>
      <c r="D6" s="48" t="s">
        <v>25</v>
      </c>
      <c r="E6" s="19">
        <v>130</v>
      </c>
      <c r="F6" s="48"/>
      <c r="G6" s="19">
        <v>48</v>
      </c>
      <c r="H6" s="19">
        <v>57</v>
      </c>
      <c r="I6" s="57">
        <f t="shared" ref="I6:I69" si="0">SUM(G6:H6)</f>
        <v>105</v>
      </c>
      <c r="J6" s="48">
        <v>9707696829</v>
      </c>
      <c r="K6" s="64" t="s">
        <v>549</v>
      </c>
      <c r="L6" s="64" t="s">
        <v>227</v>
      </c>
      <c r="M6" s="64">
        <v>9854980472</v>
      </c>
      <c r="N6" s="65" t="s">
        <v>228</v>
      </c>
      <c r="O6" s="64">
        <v>9864430411</v>
      </c>
      <c r="P6" s="49">
        <v>43678</v>
      </c>
      <c r="Q6" s="48" t="s">
        <v>330</v>
      </c>
      <c r="R6" s="48">
        <v>15</v>
      </c>
      <c r="S6" s="48" t="s">
        <v>325</v>
      </c>
      <c r="T6" s="18"/>
    </row>
    <row r="7" spans="1:20">
      <c r="A7" s="4">
        <v>3</v>
      </c>
      <c r="B7" s="17" t="s">
        <v>62</v>
      </c>
      <c r="C7" s="48" t="s">
        <v>494</v>
      </c>
      <c r="D7" s="48" t="s">
        <v>23</v>
      </c>
      <c r="E7" s="19">
        <v>315201</v>
      </c>
      <c r="F7" s="48" t="s">
        <v>74</v>
      </c>
      <c r="G7" s="19">
        <v>74</v>
      </c>
      <c r="H7" s="19">
        <v>66</v>
      </c>
      <c r="I7" s="57">
        <f t="shared" si="0"/>
        <v>140</v>
      </c>
      <c r="J7" s="48">
        <v>9401246199</v>
      </c>
      <c r="K7" s="48" t="s">
        <v>421</v>
      </c>
      <c r="L7" s="65" t="s">
        <v>422</v>
      </c>
      <c r="M7" s="65">
        <v>9577677468</v>
      </c>
      <c r="N7" s="65" t="s">
        <v>550</v>
      </c>
      <c r="O7" s="65">
        <v>9613724456</v>
      </c>
      <c r="P7" s="49">
        <v>43678</v>
      </c>
      <c r="Q7" s="48" t="s">
        <v>330</v>
      </c>
      <c r="R7" s="48">
        <v>21</v>
      </c>
      <c r="S7" s="48" t="s">
        <v>325</v>
      </c>
      <c r="T7" s="18"/>
    </row>
    <row r="8" spans="1:20">
      <c r="A8" s="4">
        <v>4</v>
      </c>
      <c r="B8" s="17" t="s">
        <v>62</v>
      </c>
      <c r="C8" s="48" t="s">
        <v>495</v>
      </c>
      <c r="D8" s="48" t="s">
        <v>25</v>
      </c>
      <c r="E8" s="19">
        <v>281</v>
      </c>
      <c r="F8" s="48"/>
      <c r="G8" s="19">
        <v>55</v>
      </c>
      <c r="H8" s="19">
        <v>46</v>
      </c>
      <c r="I8" s="57">
        <f t="shared" si="0"/>
        <v>101</v>
      </c>
      <c r="J8" s="17">
        <v>9854698242</v>
      </c>
      <c r="K8" s="48" t="s">
        <v>268</v>
      </c>
      <c r="L8" s="64" t="s">
        <v>551</v>
      </c>
      <c r="M8" s="64">
        <v>9435461660</v>
      </c>
      <c r="N8" s="65" t="s">
        <v>552</v>
      </c>
      <c r="O8" s="64">
        <v>8752083815</v>
      </c>
      <c r="P8" s="49">
        <v>43679</v>
      </c>
      <c r="Q8" s="48" t="s">
        <v>331</v>
      </c>
      <c r="R8" s="48">
        <v>15</v>
      </c>
      <c r="S8" s="48" t="s">
        <v>325</v>
      </c>
      <c r="T8" s="18"/>
    </row>
    <row r="9" spans="1:20">
      <c r="A9" s="4">
        <v>5</v>
      </c>
      <c r="B9" s="17" t="s">
        <v>62</v>
      </c>
      <c r="C9" s="48" t="s">
        <v>496</v>
      </c>
      <c r="D9" s="48" t="s">
        <v>23</v>
      </c>
      <c r="E9" s="19">
        <v>308908</v>
      </c>
      <c r="F9" s="48" t="s">
        <v>74</v>
      </c>
      <c r="G9" s="19">
        <v>70</v>
      </c>
      <c r="H9" s="19">
        <v>55</v>
      </c>
      <c r="I9" s="57">
        <f t="shared" si="0"/>
        <v>125</v>
      </c>
      <c r="J9" s="48">
        <v>9854848203</v>
      </c>
      <c r="K9" s="48" t="s">
        <v>472</v>
      </c>
      <c r="L9" s="64" t="s">
        <v>231</v>
      </c>
      <c r="M9" s="64">
        <v>9854311465</v>
      </c>
      <c r="N9" s="65" t="s">
        <v>236</v>
      </c>
      <c r="O9" s="64">
        <v>9613733960</v>
      </c>
      <c r="P9" s="49">
        <v>43679</v>
      </c>
      <c r="Q9" s="48" t="s">
        <v>331</v>
      </c>
      <c r="R9" s="48">
        <v>25</v>
      </c>
      <c r="S9" s="48" t="s">
        <v>325</v>
      </c>
      <c r="T9" s="18"/>
    </row>
    <row r="10" spans="1:20">
      <c r="A10" s="4">
        <v>6</v>
      </c>
      <c r="B10" s="17" t="s">
        <v>62</v>
      </c>
      <c r="C10" s="48" t="s">
        <v>497</v>
      </c>
      <c r="D10" s="48" t="s">
        <v>25</v>
      </c>
      <c r="E10" s="19">
        <v>323</v>
      </c>
      <c r="F10" s="48"/>
      <c r="G10" s="19">
        <v>35</v>
      </c>
      <c r="H10" s="19">
        <v>36</v>
      </c>
      <c r="I10" s="57">
        <f t="shared" si="0"/>
        <v>71</v>
      </c>
      <c r="J10" s="48">
        <v>9401110349</v>
      </c>
      <c r="K10" s="48" t="s">
        <v>472</v>
      </c>
      <c r="L10" s="64" t="s">
        <v>231</v>
      </c>
      <c r="M10" s="64">
        <v>9854311465</v>
      </c>
      <c r="N10" s="65" t="s">
        <v>236</v>
      </c>
      <c r="O10" s="64">
        <v>9613733960</v>
      </c>
      <c r="P10" s="49">
        <v>43679</v>
      </c>
      <c r="Q10" s="48" t="s">
        <v>331</v>
      </c>
      <c r="R10" s="48">
        <v>12</v>
      </c>
      <c r="S10" s="48" t="s">
        <v>325</v>
      </c>
      <c r="T10" s="18"/>
    </row>
    <row r="11" spans="1:20">
      <c r="A11" s="4">
        <v>7</v>
      </c>
      <c r="B11" s="17" t="s">
        <v>62</v>
      </c>
      <c r="C11" s="48" t="s">
        <v>441</v>
      </c>
      <c r="D11" s="48" t="s">
        <v>23</v>
      </c>
      <c r="E11" s="19">
        <v>308001</v>
      </c>
      <c r="F11" s="48" t="s">
        <v>74</v>
      </c>
      <c r="G11" s="19">
        <v>55</v>
      </c>
      <c r="H11" s="19">
        <v>64</v>
      </c>
      <c r="I11" s="57">
        <f t="shared" si="0"/>
        <v>119</v>
      </c>
      <c r="J11" s="48">
        <v>9707780446</v>
      </c>
      <c r="K11" s="48" t="s">
        <v>295</v>
      </c>
      <c r="L11" s="65" t="s">
        <v>296</v>
      </c>
      <c r="M11" s="65">
        <v>7399227402</v>
      </c>
      <c r="N11" s="65" t="s">
        <v>308</v>
      </c>
      <c r="O11" s="65">
        <v>9085261370</v>
      </c>
      <c r="P11" s="49">
        <v>43680</v>
      </c>
      <c r="Q11" s="48" t="s">
        <v>332</v>
      </c>
      <c r="R11" s="48">
        <v>11</v>
      </c>
      <c r="S11" s="48" t="s">
        <v>325</v>
      </c>
      <c r="T11" s="18"/>
    </row>
    <row r="12" spans="1:20">
      <c r="A12" s="4">
        <v>8</v>
      </c>
      <c r="B12" s="17" t="s">
        <v>62</v>
      </c>
      <c r="C12" s="48" t="s">
        <v>498</v>
      </c>
      <c r="D12" s="48" t="s">
        <v>25</v>
      </c>
      <c r="E12" s="19">
        <v>87</v>
      </c>
      <c r="F12" s="48"/>
      <c r="G12" s="19">
        <v>62</v>
      </c>
      <c r="H12" s="19">
        <v>54</v>
      </c>
      <c r="I12" s="57">
        <f t="shared" si="0"/>
        <v>116</v>
      </c>
      <c r="J12" s="48">
        <v>9706888245</v>
      </c>
      <c r="K12" s="48" t="s">
        <v>295</v>
      </c>
      <c r="L12" s="65" t="s">
        <v>296</v>
      </c>
      <c r="M12" s="65">
        <v>7399227402</v>
      </c>
      <c r="N12" s="65" t="s">
        <v>553</v>
      </c>
      <c r="O12" s="65">
        <v>9954454596</v>
      </c>
      <c r="P12" s="49">
        <v>43680</v>
      </c>
      <c r="Q12" s="48" t="s">
        <v>332</v>
      </c>
      <c r="R12" s="48">
        <v>11</v>
      </c>
      <c r="S12" s="48" t="s">
        <v>325</v>
      </c>
      <c r="T12" s="18"/>
    </row>
    <row r="13" spans="1:20">
      <c r="A13" s="4">
        <v>9</v>
      </c>
      <c r="B13" s="17" t="s">
        <v>62</v>
      </c>
      <c r="C13" s="48" t="s">
        <v>499</v>
      </c>
      <c r="D13" s="48" t="s">
        <v>23</v>
      </c>
      <c r="E13" s="19">
        <v>306502</v>
      </c>
      <c r="F13" s="48" t="s">
        <v>74</v>
      </c>
      <c r="G13" s="19">
        <v>77</v>
      </c>
      <c r="H13" s="19">
        <v>62</v>
      </c>
      <c r="I13" s="57">
        <f t="shared" si="0"/>
        <v>139</v>
      </c>
      <c r="J13" s="48">
        <v>9435626875</v>
      </c>
      <c r="K13" s="48" t="s">
        <v>287</v>
      </c>
      <c r="L13" s="64" t="s">
        <v>288</v>
      </c>
      <c r="M13" s="64">
        <v>9864776047</v>
      </c>
      <c r="N13" s="65" t="s">
        <v>273</v>
      </c>
      <c r="O13" s="64">
        <v>9577453935</v>
      </c>
      <c r="P13" s="49">
        <v>43680</v>
      </c>
      <c r="Q13" s="48" t="s">
        <v>332</v>
      </c>
      <c r="R13" s="48">
        <v>20</v>
      </c>
      <c r="S13" s="48" t="s">
        <v>325</v>
      </c>
      <c r="T13" s="18"/>
    </row>
    <row r="14" spans="1:20">
      <c r="A14" s="4">
        <v>10</v>
      </c>
      <c r="B14" s="68"/>
      <c r="C14" s="68"/>
      <c r="D14" s="68"/>
      <c r="E14" s="69"/>
      <c r="F14" s="68"/>
      <c r="G14" s="69"/>
      <c r="H14" s="69"/>
      <c r="I14" s="57">
        <f>SUM(G15:H15)</f>
        <v>117</v>
      </c>
      <c r="J14" s="68"/>
      <c r="K14" s="68"/>
      <c r="L14" s="68"/>
      <c r="M14" s="68"/>
      <c r="N14" s="68"/>
      <c r="O14" s="68"/>
      <c r="P14" s="49">
        <v>43681</v>
      </c>
      <c r="Q14" s="48" t="s">
        <v>333</v>
      </c>
      <c r="R14" s="48"/>
      <c r="S14" s="48"/>
      <c r="T14" s="18"/>
    </row>
    <row r="15" spans="1:20">
      <c r="A15" s="4">
        <v>11</v>
      </c>
      <c r="B15" s="17" t="s">
        <v>62</v>
      </c>
      <c r="C15" s="48" t="s">
        <v>500</v>
      </c>
      <c r="D15" s="48" t="s">
        <v>23</v>
      </c>
      <c r="E15" s="19">
        <v>309701</v>
      </c>
      <c r="F15" s="48" t="s">
        <v>74</v>
      </c>
      <c r="G15" s="19">
        <v>52</v>
      </c>
      <c r="H15" s="19">
        <v>65</v>
      </c>
      <c r="I15" s="57" t="e">
        <f>SUM(#REF!)</f>
        <v>#REF!</v>
      </c>
      <c r="J15" s="48">
        <v>9613251985</v>
      </c>
      <c r="K15" s="48" t="s">
        <v>298</v>
      </c>
      <c r="L15" s="64" t="s">
        <v>299</v>
      </c>
      <c r="M15" s="64">
        <v>9401129764</v>
      </c>
      <c r="N15" s="65" t="s">
        <v>300</v>
      </c>
      <c r="O15" s="64">
        <v>9854235385</v>
      </c>
      <c r="P15" s="49">
        <v>43682</v>
      </c>
      <c r="Q15" s="48" t="s">
        <v>327</v>
      </c>
      <c r="R15" s="48">
        <v>22</v>
      </c>
      <c r="S15" s="48" t="s">
        <v>325</v>
      </c>
      <c r="T15" s="18"/>
    </row>
    <row r="16" spans="1:20">
      <c r="A16" s="4">
        <v>12</v>
      </c>
      <c r="B16" s="17" t="s">
        <v>62</v>
      </c>
      <c r="C16" s="48" t="s">
        <v>501</v>
      </c>
      <c r="D16" s="48" t="s">
        <v>25</v>
      </c>
      <c r="E16" s="19">
        <v>259</v>
      </c>
      <c r="F16" s="48"/>
      <c r="G16" s="19">
        <v>41</v>
      </c>
      <c r="H16" s="19">
        <v>19</v>
      </c>
      <c r="I16" s="57">
        <f t="shared" si="0"/>
        <v>60</v>
      </c>
      <c r="J16" s="48">
        <v>9954147572</v>
      </c>
      <c r="K16" s="48" t="s">
        <v>298</v>
      </c>
      <c r="L16" s="64" t="s">
        <v>299</v>
      </c>
      <c r="M16" s="64">
        <v>9401129764</v>
      </c>
      <c r="N16" s="65" t="s">
        <v>300</v>
      </c>
      <c r="O16" s="64">
        <v>9854235385</v>
      </c>
      <c r="P16" s="49">
        <v>43682</v>
      </c>
      <c r="Q16" s="48" t="s">
        <v>328</v>
      </c>
      <c r="R16" s="48">
        <v>12</v>
      </c>
      <c r="S16" s="48" t="s">
        <v>325</v>
      </c>
      <c r="T16" s="18"/>
    </row>
    <row r="17" spans="1:20">
      <c r="A17" s="4">
        <v>13</v>
      </c>
      <c r="B17" s="17" t="s">
        <v>62</v>
      </c>
      <c r="C17" s="48" t="s">
        <v>502</v>
      </c>
      <c r="D17" s="48" t="s">
        <v>23</v>
      </c>
      <c r="E17" s="19">
        <v>303903</v>
      </c>
      <c r="F17" s="48" t="s">
        <v>74</v>
      </c>
      <c r="G17" s="19">
        <v>48</v>
      </c>
      <c r="H17" s="19">
        <v>46</v>
      </c>
      <c r="I17" s="57">
        <f t="shared" si="0"/>
        <v>94</v>
      </c>
      <c r="J17" s="66" t="s">
        <v>554</v>
      </c>
      <c r="K17" s="48" t="s">
        <v>191</v>
      </c>
      <c r="L17" s="64" t="s">
        <v>273</v>
      </c>
      <c r="M17" s="64">
        <v>9864769030</v>
      </c>
      <c r="N17" s="65" t="s">
        <v>193</v>
      </c>
      <c r="O17" s="64">
        <v>9854983366</v>
      </c>
      <c r="P17" s="49">
        <v>43682</v>
      </c>
      <c r="Q17" s="48" t="s">
        <v>328</v>
      </c>
      <c r="R17" s="48">
        <v>7</v>
      </c>
      <c r="S17" s="48" t="s">
        <v>325</v>
      </c>
      <c r="T17" s="18"/>
    </row>
    <row r="18" spans="1:20" ht="33">
      <c r="A18" s="4">
        <v>14</v>
      </c>
      <c r="B18" s="17" t="s">
        <v>62</v>
      </c>
      <c r="C18" s="48" t="s">
        <v>503</v>
      </c>
      <c r="D18" s="48" t="s">
        <v>25</v>
      </c>
      <c r="E18" s="19">
        <v>288</v>
      </c>
      <c r="F18" s="48"/>
      <c r="G18" s="19">
        <v>48</v>
      </c>
      <c r="H18" s="19">
        <v>46</v>
      </c>
      <c r="I18" s="57">
        <f t="shared" si="0"/>
        <v>94</v>
      </c>
      <c r="J18" s="48">
        <v>9859020868</v>
      </c>
      <c r="K18" s="48" t="s">
        <v>191</v>
      </c>
      <c r="L18" s="64" t="s">
        <v>273</v>
      </c>
      <c r="M18" s="64">
        <v>9864769030</v>
      </c>
      <c r="N18" s="65" t="s">
        <v>193</v>
      </c>
      <c r="O18" s="64">
        <v>9854983366</v>
      </c>
      <c r="P18" s="49">
        <v>43683</v>
      </c>
      <c r="Q18" s="48" t="s">
        <v>329</v>
      </c>
      <c r="R18" s="48">
        <v>8</v>
      </c>
      <c r="S18" s="48" t="s">
        <v>325</v>
      </c>
      <c r="T18" s="18"/>
    </row>
    <row r="19" spans="1:20" ht="33">
      <c r="A19" s="4">
        <v>15</v>
      </c>
      <c r="B19" s="17" t="s">
        <v>62</v>
      </c>
      <c r="C19" s="48" t="s">
        <v>504</v>
      </c>
      <c r="D19" s="48" t="s">
        <v>23</v>
      </c>
      <c r="E19" s="19">
        <v>306507</v>
      </c>
      <c r="F19" s="48" t="s">
        <v>74</v>
      </c>
      <c r="G19" s="19">
        <v>59</v>
      </c>
      <c r="H19" s="19">
        <v>74</v>
      </c>
      <c r="I19" s="57">
        <f t="shared" si="0"/>
        <v>133</v>
      </c>
      <c r="J19" s="48">
        <v>9435587242</v>
      </c>
      <c r="K19" s="48" t="s">
        <v>287</v>
      </c>
      <c r="L19" s="64" t="s">
        <v>288</v>
      </c>
      <c r="M19" s="64">
        <v>9864776047</v>
      </c>
      <c r="N19" s="65" t="s">
        <v>273</v>
      </c>
      <c r="O19" s="64">
        <v>9577453935</v>
      </c>
      <c r="P19" s="49">
        <v>43683</v>
      </c>
      <c r="Q19" s="48" t="s">
        <v>329</v>
      </c>
      <c r="R19" s="48">
        <v>31</v>
      </c>
      <c r="S19" s="48" t="s">
        <v>325</v>
      </c>
      <c r="T19" s="18"/>
    </row>
    <row r="20" spans="1:20">
      <c r="A20" s="4">
        <v>16</v>
      </c>
      <c r="B20" s="17" t="s">
        <v>62</v>
      </c>
      <c r="C20" s="48" t="s">
        <v>505</v>
      </c>
      <c r="D20" s="48" t="s">
        <v>23</v>
      </c>
      <c r="E20" s="19">
        <v>309718</v>
      </c>
      <c r="F20" s="48" t="s">
        <v>74</v>
      </c>
      <c r="G20" s="19">
        <v>43</v>
      </c>
      <c r="H20" s="19">
        <v>38</v>
      </c>
      <c r="I20" s="57">
        <f t="shared" si="0"/>
        <v>81</v>
      </c>
      <c r="J20" s="48">
        <v>9854980897</v>
      </c>
      <c r="K20" s="48" t="s">
        <v>298</v>
      </c>
      <c r="L20" s="64" t="s">
        <v>299</v>
      </c>
      <c r="M20" s="64">
        <v>9401129764</v>
      </c>
      <c r="N20" s="65" t="s">
        <v>300</v>
      </c>
      <c r="O20" s="64">
        <v>9854235385</v>
      </c>
      <c r="P20" s="49">
        <v>43684</v>
      </c>
      <c r="Q20" s="48" t="s">
        <v>330</v>
      </c>
      <c r="R20" s="48">
        <v>25</v>
      </c>
      <c r="S20" s="48" t="s">
        <v>325</v>
      </c>
      <c r="T20" s="18"/>
    </row>
    <row r="21" spans="1:20">
      <c r="A21" s="4">
        <v>17</v>
      </c>
      <c r="B21" s="17" t="s">
        <v>62</v>
      </c>
      <c r="C21" s="48" t="s">
        <v>506</v>
      </c>
      <c r="D21" s="48" t="s">
        <v>25</v>
      </c>
      <c r="E21" s="19">
        <v>313</v>
      </c>
      <c r="F21" s="48"/>
      <c r="G21" s="19">
        <v>64</v>
      </c>
      <c r="H21" s="19">
        <v>40</v>
      </c>
      <c r="I21" s="57">
        <f t="shared" si="0"/>
        <v>104</v>
      </c>
      <c r="J21" s="48">
        <v>9864715706</v>
      </c>
      <c r="K21" s="48" t="s">
        <v>464</v>
      </c>
      <c r="L21" s="64" t="s">
        <v>311</v>
      </c>
      <c r="M21" s="64">
        <v>9401274299</v>
      </c>
      <c r="N21" s="65" t="s">
        <v>312</v>
      </c>
      <c r="O21" s="64">
        <v>9864748419</v>
      </c>
      <c r="P21" s="49">
        <v>43684</v>
      </c>
      <c r="Q21" s="48" t="s">
        <v>330</v>
      </c>
      <c r="R21" s="48">
        <v>35</v>
      </c>
      <c r="S21" s="48" t="s">
        <v>325</v>
      </c>
      <c r="T21" s="18"/>
    </row>
    <row r="22" spans="1:20">
      <c r="A22" s="4">
        <v>18</v>
      </c>
      <c r="B22" s="17" t="s">
        <v>62</v>
      </c>
      <c r="C22" s="48" t="s">
        <v>507</v>
      </c>
      <c r="D22" s="48" t="s">
        <v>23</v>
      </c>
      <c r="E22" s="19">
        <v>309809</v>
      </c>
      <c r="F22" s="48" t="s">
        <v>74</v>
      </c>
      <c r="G22" s="19">
        <v>31</v>
      </c>
      <c r="H22" s="19">
        <v>29</v>
      </c>
      <c r="I22" s="57">
        <f t="shared" si="0"/>
        <v>60</v>
      </c>
      <c r="J22" s="66" t="s">
        <v>555</v>
      </c>
      <c r="K22" s="48" t="s">
        <v>205</v>
      </c>
      <c r="L22" s="64" t="s">
        <v>206</v>
      </c>
      <c r="M22" s="64">
        <v>9707583027</v>
      </c>
      <c r="N22" s="65" t="s">
        <v>556</v>
      </c>
      <c r="O22" s="64">
        <v>9707470749</v>
      </c>
      <c r="P22" s="49">
        <v>43684</v>
      </c>
      <c r="Q22" s="48" t="s">
        <v>330</v>
      </c>
      <c r="R22" s="48">
        <v>25</v>
      </c>
      <c r="S22" s="48" t="s">
        <v>325</v>
      </c>
      <c r="T22" s="18"/>
    </row>
    <row r="23" spans="1:20">
      <c r="A23" s="4">
        <v>19</v>
      </c>
      <c r="B23" s="17" t="s">
        <v>62</v>
      </c>
      <c r="C23" s="48" t="s">
        <v>178</v>
      </c>
      <c r="D23" s="48" t="s">
        <v>23</v>
      </c>
      <c r="E23" s="19">
        <v>306906</v>
      </c>
      <c r="F23" s="48" t="s">
        <v>74</v>
      </c>
      <c r="G23" s="19">
        <v>48</v>
      </c>
      <c r="H23" s="19">
        <v>59</v>
      </c>
      <c r="I23" s="57">
        <f t="shared" si="0"/>
        <v>107</v>
      </c>
      <c r="J23" s="48">
        <v>970501206</v>
      </c>
      <c r="K23" s="48" t="s">
        <v>258</v>
      </c>
      <c r="L23" s="64" t="s">
        <v>271</v>
      </c>
      <c r="M23" s="64">
        <v>9859149730</v>
      </c>
      <c r="N23" s="65" t="s">
        <v>272</v>
      </c>
      <c r="O23" s="64">
        <v>9859366189</v>
      </c>
      <c r="P23" s="49">
        <v>43685</v>
      </c>
      <c r="Q23" s="48" t="s">
        <v>331</v>
      </c>
      <c r="R23" s="48">
        <v>24</v>
      </c>
      <c r="S23" s="48" t="s">
        <v>325</v>
      </c>
      <c r="T23" s="18"/>
    </row>
    <row r="24" spans="1:20">
      <c r="A24" s="4">
        <v>20</v>
      </c>
      <c r="B24" s="17" t="s">
        <v>62</v>
      </c>
      <c r="C24" s="48" t="s">
        <v>508</v>
      </c>
      <c r="D24" s="48" t="s">
        <v>23</v>
      </c>
      <c r="E24" s="19">
        <v>311704</v>
      </c>
      <c r="F24" s="48" t="s">
        <v>74</v>
      </c>
      <c r="G24" s="19">
        <v>50</v>
      </c>
      <c r="H24" s="19">
        <v>58</v>
      </c>
      <c r="I24" s="57">
        <f t="shared" si="0"/>
        <v>108</v>
      </c>
      <c r="J24" s="48">
        <v>9613585962</v>
      </c>
      <c r="K24" s="48" t="s">
        <v>295</v>
      </c>
      <c r="L24" s="65" t="s">
        <v>296</v>
      </c>
      <c r="M24" s="65">
        <v>7399227402</v>
      </c>
      <c r="N24" s="65" t="s">
        <v>308</v>
      </c>
      <c r="O24" s="65">
        <v>9085261370</v>
      </c>
      <c r="P24" s="24">
        <v>43685</v>
      </c>
      <c r="Q24" s="18" t="s">
        <v>331</v>
      </c>
      <c r="R24" s="48">
        <v>28</v>
      </c>
      <c r="S24" s="48" t="s">
        <v>325</v>
      </c>
      <c r="T24" s="18"/>
    </row>
    <row r="25" spans="1:20">
      <c r="A25" s="4">
        <v>21</v>
      </c>
      <c r="B25" s="17" t="s">
        <v>62</v>
      </c>
      <c r="C25" s="48" t="s">
        <v>509</v>
      </c>
      <c r="D25" s="48" t="s">
        <v>23</v>
      </c>
      <c r="E25" s="19">
        <v>308002</v>
      </c>
      <c r="F25" s="48" t="s">
        <v>74</v>
      </c>
      <c r="G25" s="19">
        <v>37</v>
      </c>
      <c r="H25" s="19">
        <v>48</v>
      </c>
      <c r="I25" s="57">
        <f t="shared" si="0"/>
        <v>85</v>
      </c>
      <c r="J25" s="48">
        <v>9864527600</v>
      </c>
      <c r="K25" s="48" t="s">
        <v>295</v>
      </c>
      <c r="L25" s="65" t="s">
        <v>296</v>
      </c>
      <c r="M25" s="65">
        <v>7399227402</v>
      </c>
      <c r="N25" s="65" t="s">
        <v>553</v>
      </c>
      <c r="O25" s="65">
        <v>9954454596</v>
      </c>
      <c r="P25" s="24">
        <v>43686</v>
      </c>
      <c r="Q25" s="18" t="s">
        <v>332</v>
      </c>
      <c r="R25" s="48">
        <v>25</v>
      </c>
      <c r="S25" s="48" t="s">
        <v>325</v>
      </c>
      <c r="T25" s="18"/>
    </row>
    <row r="26" spans="1:20">
      <c r="A26" s="4">
        <v>22</v>
      </c>
      <c r="B26" s="17" t="s">
        <v>62</v>
      </c>
      <c r="C26" s="48" t="s">
        <v>510</v>
      </c>
      <c r="D26" s="48" t="s">
        <v>25</v>
      </c>
      <c r="E26" s="19">
        <v>348</v>
      </c>
      <c r="F26" s="48"/>
      <c r="G26" s="19">
        <v>62</v>
      </c>
      <c r="H26" s="19">
        <v>59</v>
      </c>
      <c r="I26" s="57">
        <f t="shared" si="0"/>
        <v>121</v>
      </c>
      <c r="J26" s="48">
        <v>7399391114</v>
      </c>
      <c r="K26" s="48" t="s">
        <v>194</v>
      </c>
      <c r="L26" s="64" t="s">
        <v>195</v>
      </c>
      <c r="M26" s="64">
        <v>9854468398</v>
      </c>
      <c r="N26" s="65" t="s">
        <v>280</v>
      </c>
      <c r="O26" s="64">
        <v>9401561409</v>
      </c>
      <c r="P26" s="24">
        <v>43686</v>
      </c>
      <c r="Q26" s="18" t="s">
        <v>332</v>
      </c>
      <c r="R26" s="48">
        <v>21</v>
      </c>
      <c r="S26" s="48" t="s">
        <v>325</v>
      </c>
      <c r="T26" s="18"/>
    </row>
    <row r="27" spans="1:20">
      <c r="A27" s="4">
        <v>23</v>
      </c>
      <c r="B27" s="17" t="s">
        <v>62</v>
      </c>
      <c r="C27" s="48" t="s">
        <v>511</v>
      </c>
      <c r="D27" s="48" t="s">
        <v>23</v>
      </c>
      <c r="E27" s="19">
        <v>301804</v>
      </c>
      <c r="F27" s="48" t="s">
        <v>74</v>
      </c>
      <c r="G27" s="19">
        <v>27</v>
      </c>
      <c r="H27" s="19">
        <v>36</v>
      </c>
      <c r="I27" s="57">
        <f t="shared" si="0"/>
        <v>63</v>
      </c>
      <c r="J27" s="66" t="s">
        <v>557</v>
      </c>
      <c r="K27" s="48" t="s">
        <v>415</v>
      </c>
      <c r="L27" s="64" t="s">
        <v>416</v>
      </c>
      <c r="M27" s="64">
        <v>9435378040</v>
      </c>
      <c r="N27" s="65" t="s">
        <v>417</v>
      </c>
      <c r="O27" s="64">
        <v>7399525063</v>
      </c>
      <c r="P27" s="24">
        <v>43686</v>
      </c>
      <c r="Q27" s="18" t="s">
        <v>332</v>
      </c>
      <c r="R27" s="48">
        <v>20</v>
      </c>
      <c r="S27" s="48" t="s">
        <v>325</v>
      </c>
      <c r="T27" s="18"/>
    </row>
    <row r="28" spans="1:20">
      <c r="A28" s="4">
        <v>24</v>
      </c>
      <c r="B28" s="17"/>
      <c r="C28" s="48"/>
      <c r="D28" s="48"/>
      <c r="E28" s="19"/>
      <c r="F28" s="48"/>
      <c r="G28" s="19"/>
      <c r="H28" s="19"/>
      <c r="I28" s="57">
        <f t="shared" si="0"/>
        <v>0</v>
      </c>
      <c r="J28" s="48"/>
      <c r="K28" s="48"/>
      <c r="L28" s="64"/>
      <c r="M28" s="64"/>
      <c r="N28" s="65"/>
      <c r="O28" s="64"/>
      <c r="P28" s="24">
        <v>43688</v>
      </c>
      <c r="Q28" s="18" t="s">
        <v>333</v>
      </c>
      <c r="R28" s="48"/>
      <c r="S28" s="48"/>
      <c r="T28" s="18"/>
    </row>
    <row r="29" spans="1:20" ht="33">
      <c r="A29" s="4">
        <v>25</v>
      </c>
      <c r="B29" s="68"/>
      <c r="C29" s="68"/>
      <c r="D29" s="68"/>
      <c r="E29" s="69"/>
      <c r="F29" s="68"/>
      <c r="G29" s="19"/>
      <c r="H29" s="19"/>
      <c r="I29" s="57">
        <f t="shared" si="0"/>
        <v>0</v>
      </c>
      <c r="J29" s="68"/>
      <c r="K29" s="68"/>
      <c r="L29" s="68"/>
      <c r="M29" s="68"/>
      <c r="N29" s="68"/>
      <c r="O29" s="68"/>
      <c r="P29" s="24">
        <v>43689</v>
      </c>
      <c r="Q29" s="18" t="s">
        <v>327</v>
      </c>
      <c r="R29" s="48"/>
      <c r="S29" s="48"/>
      <c r="T29" s="18" t="s">
        <v>574</v>
      </c>
    </row>
    <row r="30" spans="1:20">
      <c r="A30" s="4">
        <v>26</v>
      </c>
      <c r="B30" s="17" t="s">
        <v>62</v>
      </c>
      <c r="C30" s="48" t="s">
        <v>513</v>
      </c>
      <c r="D30" s="48" t="s">
        <v>25</v>
      </c>
      <c r="E30" s="19">
        <v>339</v>
      </c>
      <c r="F30" s="48"/>
      <c r="G30" s="19">
        <v>37</v>
      </c>
      <c r="H30" s="19">
        <v>52</v>
      </c>
      <c r="I30" s="57">
        <f t="shared" si="0"/>
        <v>89</v>
      </c>
      <c r="J30" s="48">
        <v>9435922711</v>
      </c>
      <c r="K30" s="48" t="s">
        <v>472</v>
      </c>
      <c r="L30" s="64" t="s">
        <v>231</v>
      </c>
      <c r="M30" s="64">
        <v>9854311465</v>
      </c>
      <c r="N30" s="65" t="s">
        <v>236</v>
      </c>
      <c r="O30" s="64">
        <v>9613733960</v>
      </c>
      <c r="P30" s="24">
        <v>43690</v>
      </c>
      <c r="Q30" s="18" t="s">
        <v>328</v>
      </c>
      <c r="R30" s="48">
        <v>19</v>
      </c>
      <c r="S30" s="48" t="s">
        <v>325</v>
      </c>
      <c r="T30" s="18"/>
    </row>
    <row r="31" spans="1:20">
      <c r="A31" s="4">
        <v>27</v>
      </c>
      <c r="B31" s="17" t="s">
        <v>62</v>
      </c>
      <c r="C31" s="48" t="s">
        <v>512</v>
      </c>
      <c r="D31" s="48" t="s">
        <v>25</v>
      </c>
      <c r="E31" s="19">
        <v>345</v>
      </c>
      <c r="F31" s="48"/>
      <c r="G31" s="19">
        <v>52</v>
      </c>
      <c r="H31" s="19">
        <v>65</v>
      </c>
      <c r="I31" s="57">
        <f t="shared" si="0"/>
        <v>117</v>
      </c>
      <c r="J31" s="48">
        <v>9613724816</v>
      </c>
      <c r="K31" s="48" t="s">
        <v>194</v>
      </c>
      <c r="L31" s="64" t="s">
        <v>195</v>
      </c>
      <c r="M31" s="64">
        <v>9854468398</v>
      </c>
      <c r="N31" s="65" t="s">
        <v>280</v>
      </c>
      <c r="O31" s="64">
        <v>9401561409</v>
      </c>
      <c r="P31" s="24">
        <v>43690</v>
      </c>
      <c r="Q31" s="18" t="s">
        <v>328</v>
      </c>
      <c r="R31" s="48">
        <v>25</v>
      </c>
      <c r="S31" s="48" t="s">
        <v>325</v>
      </c>
      <c r="T31" s="18"/>
    </row>
    <row r="32" spans="1:20" ht="33">
      <c r="A32" s="4">
        <v>28</v>
      </c>
      <c r="B32" s="17" t="s">
        <v>62</v>
      </c>
      <c r="C32" s="48" t="s">
        <v>514</v>
      </c>
      <c r="D32" s="48" t="s">
        <v>23</v>
      </c>
      <c r="E32" s="19">
        <v>309601</v>
      </c>
      <c r="F32" s="48" t="s">
        <v>74</v>
      </c>
      <c r="G32" s="19">
        <v>19</v>
      </c>
      <c r="H32" s="19">
        <v>22</v>
      </c>
      <c r="I32" s="57">
        <f t="shared" si="0"/>
        <v>41</v>
      </c>
      <c r="J32" s="66" t="s">
        <v>558</v>
      </c>
      <c r="K32" s="48" t="s">
        <v>205</v>
      </c>
      <c r="L32" s="64" t="s">
        <v>466</v>
      </c>
      <c r="M32" s="64">
        <v>9954045142</v>
      </c>
      <c r="N32" s="65" t="s">
        <v>559</v>
      </c>
      <c r="O32" s="64">
        <v>9613378228</v>
      </c>
      <c r="P32" s="24">
        <v>43691</v>
      </c>
      <c r="Q32" s="18" t="s">
        <v>329</v>
      </c>
      <c r="R32" s="48">
        <v>24</v>
      </c>
      <c r="S32" s="48" t="s">
        <v>325</v>
      </c>
      <c r="T32" s="18"/>
    </row>
    <row r="33" spans="1:20" ht="33">
      <c r="A33" s="4">
        <v>29</v>
      </c>
      <c r="B33" s="17" t="s">
        <v>62</v>
      </c>
      <c r="C33" s="48" t="s">
        <v>515</v>
      </c>
      <c r="D33" s="48" t="s">
        <v>23</v>
      </c>
      <c r="E33" s="19">
        <v>300310</v>
      </c>
      <c r="F33" s="48" t="s">
        <v>74</v>
      </c>
      <c r="G33" s="19">
        <v>48</v>
      </c>
      <c r="H33" s="19">
        <v>32</v>
      </c>
      <c r="I33" s="57">
        <f t="shared" si="0"/>
        <v>80</v>
      </c>
      <c r="J33" s="48">
        <v>9854218063</v>
      </c>
      <c r="K33" s="48" t="s">
        <v>191</v>
      </c>
      <c r="L33" s="64" t="s">
        <v>273</v>
      </c>
      <c r="M33" s="64">
        <v>9864769030</v>
      </c>
      <c r="N33" s="65" t="s">
        <v>307</v>
      </c>
      <c r="O33" s="64">
        <v>9859754489</v>
      </c>
      <c r="P33" s="24">
        <v>43691</v>
      </c>
      <c r="Q33" s="18" t="s">
        <v>329</v>
      </c>
      <c r="R33" s="48">
        <v>16</v>
      </c>
      <c r="S33" s="48" t="s">
        <v>325</v>
      </c>
      <c r="T33" s="18"/>
    </row>
    <row r="34" spans="1:20" ht="49.5">
      <c r="A34" s="4">
        <v>30</v>
      </c>
      <c r="B34" s="17"/>
      <c r="C34" s="48"/>
      <c r="D34" s="48"/>
      <c r="E34" s="19"/>
      <c r="F34" s="48"/>
      <c r="G34" s="19"/>
      <c r="H34" s="19"/>
      <c r="I34" s="57">
        <f t="shared" si="0"/>
        <v>0</v>
      </c>
      <c r="J34" s="48"/>
      <c r="K34" s="48"/>
      <c r="L34" s="64"/>
      <c r="M34" s="64"/>
      <c r="N34" s="65"/>
      <c r="O34" s="64"/>
      <c r="P34" s="24">
        <v>43692</v>
      </c>
      <c r="Q34" s="18" t="s">
        <v>330</v>
      </c>
      <c r="R34" s="48"/>
      <c r="S34" s="48"/>
      <c r="T34" s="18" t="s">
        <v>573</v>
      </c>
    </row>
    <row r="35" spans="1:20">
      <c r="A35" s="4">
        <v>31</v>
      </c>
      <c r="B35" s="17" t="s">
        <v>62</v>
      </c>
      <c r="C35" s="48" t="s">
        <v>516</v>
      </c>
      <c r="D35" s="48" t="s">
        <v>23</v>
      </c>
      <c r="E35" s="19">
        <v>308503</v>
      </c>
      <c r="F35" s="48" t="s">
        <v>74</v>
      </c>
      <c r="G35" s="19">
        <v>46</v>
      </c>
      <c r="H35" s="19">
        <v>60</v>
      </c>
      <c r="I35" s="57">
        <f t="shared" si="0"/>
        <v>106</v>
      </c>
      <c r="J35" s="48">
        <v>7896747581</v>
      </c>
      <c r="K35" s="48" t="s">
        <v>464</v>
      </c>
      <c r="L35" s="64" t="s">
        <v>311</v>
      </c>
      <c r="M35" s="64">
        <v>9401274299</v>
      </c>
      <c r="N35" s="65" t="s">
        <v>272</v>
      </c>
      <c r="O35" s="64">
        <v>9859702399</v>
      </c>
      <c r="P35" s="24">
        <v>43693</v>
      </c>
      <c r="Q35" s="18" t="s">
        <v>331</v>
      </c>
      <c r="R35" s="48">
        <v>38</v>
      </c>
      <c r="S35" s="48" t="s">
        <v>325</v>
      </c>
      <c r="T35" s="18"/>
    </row>
    <row r="36" spans="1:20">
      <c r="A36" s="4">
        <v>32</v>
      </c>
      <c r="B36" s="17" t="s">
        <v>62</v>
      </c>
      <c r="C36" s="48" t="s">
        <v>517</v>
      </c>
      <c r="D36" s="48" t="s">
        <v>23</v>
      </c>
      <c r="E36" s="19">
        <v>308103</v>
      </c>
      <c r="F36" s="48" t="s">
        <v>74</v>
      </c>
      <c r="G36" s="19">
        <v>33</v>
      </c>
      <c r="H36" s="19">
        <v>29</v>
      </c>
      <c r="I36" s="57">
        <f t="shared" si="0"/>
        <v>62</v>
      </c>
      <c r="J36" s="66" t="s">
        <v>560</v>
      </c>
      <c r="K36" s="48" t="s">
        <v>295</v>
      </c>
      <c r="L36" s="65" t="s">
        <v>296</v>
      </c>
      <c r="M36" s="65">
        <v>7399227402</v>
      </c>
      <c r="N36" s="65" t="s">
        <v>308</v>
      </c>
      <c r="O36" s="65">
        <v>9085261370</v>
      </c>
      <c r="P36" s="24">
        <v>43693</v>
      </c>
      <c r="Q36" s="18" t="s">
        <v>331</v>
      </c>
      <c r="R36" s="48">
        <v>18</v>
      </c>
      <c r="S36" s="48" t="s">
        <v>325</v>
      </c>
      <c r="T36" s="18"/>
    </row>
    <row r="37" spans="1:20">
      <c r="A37" s="4">
        <v>33</v>
      </c>
      <c r="B37" s="17" t="s">
        <v>62</v>
      </c>
      <c r="C37" s="48" t="s">
        <v>121</v>
      </c>
      <c r="D37" s="48" t="s">
        <v>23</v>
      </c>
      <c r="E37" s="19">
        <v>306602</v>
      </c>
      <c r="F37" s="48" t="s">
        <v>74</v>
      </c>
      <c r="G37" s="19">
        <v>57</v>
      </c>
      <c r="H37" s="19">
        <v>63</v>
      </c>
      <c r="I37" s="57">
        <f t="shared" si="0"/>
        <v>120</v>
      </c>
      <c r="J37" s="48">
        <v>9854990155</v>
      </c>
      <c r="K37" s="48" t="s">
        <v>253</v>
      </c>
      <c r="L37" s="64" t="s">
        <v>245</v>
      </c>
      <c r="M37" s="64">
        <v>9435626664</v>
      </c>
      <c r="N37" s="65" t="s">
        <v>254</v>
      </c>
      <c r="O37" s="64">
        <v>9401439791</v>
      </c>
      <c r="P37" s="24">
        <v>43694</v>
      </c>
      <c r="Q37" s="18" t="s">
        <v>332</v>
      </c>
      <c r="R37" s="48">
        <v>18</v>
      </c>
      <c r="S37" s="48" t="s">
        <v>325</v>
      </c>
      <c r="T37" s="18"/>
    </row>
    <row r="38" spans="1:20">
      <c r="A38" s="4">
        <v>34</v>
      </c>
      <c r="B38" s="17" t="s">
        <v>62</v>
      </c>
      <c r="C38" s="48" t="s">
        <v>122</v>
      </c>
      <c r="D38" s="48" t="s">
        <v>25</v>
      </c>
      <c r="E38" s="19">
        <v>139</v>
      </c>
      <c r="F38" s="48"/>
      <c r="G38" s="19">
        <v>91</v>
      </c>
      <c r="H38" s="19">
        <v>84</v>
      </c>
      <c r="I38" s="57">
        <f t="shared" si="0"/>
        <v>175</v>
      </c>
      <c r="J38" s="48">
        <v>9435616177</v>
      </c>
      <c r="K38" s="64" t="s">
        <v>255</v>
      </c>
      <c r="L38" s="64" t="s">
        <v>256</v>
      </c>
      <c r="M38" s="64">
        <v>9435296080</v>
      </c>
      <c r="N38" s="65" t="s">
        <v>257</v>
      </c>
      <c r="O38" s="64">
        <v>9435464600</v>
      </c>
      <c r="P38" s="24">
        <v>43694</v>
      </c>
      <c r="Q38" s="18" t="s">
        <v>332</v>
      </c>
      <c r="R38" s="48">
        <v>18</v>
      </c>
      <c r="S38" s="48" t="s">
        <v>325</v>
      </c>
      <c r="T38" s="18"/>
    </row>
    <row r="39" spans="1:20">
      <c r="A39" s="4">
        <v>35</v>
      </c>
      <c r="B39" s="68"/>
      <c r="C39" s="68"/>
      <c r="D39" s="68"/>
      <c r="E39" s="69"/>
      <c r="F39" s="68"/>
      <c r="G39" s="19"/>
      <c r="H39" s="19"/>
      <c r="I39" s="57">
        <f t="shared" si="0"/>
        <v>0</v>
      </c>
      <c r="J39" s="68"/>
      <c r="K39" s="68"/>
      <c r="L39" s="68"/>
      <c r="M39" s="68"/>
      <c r="N39" s="68"/>
      <c r="O39" s="68"/>
      <c r="P39" s="24">
        <v>43695</v>
      </c>
      <c r="Q39" s="18" t="s">
        <v>333</v>
      </c>
      <c r="R39" s="48"/>
      <c r="S39" s="48"/>
      <c r="T39" s="18"/>
    </row>
    <row r="40" spans="1:20">
      <c r="A40" s="4">
        <v>36</v>
      </c>
      <c r="B40" s="17" t="s">
        <v>62</v>
      </c>
      <c r="C40" s="48" t="s">
        <v>122</v>
      </c>
      <c r="D40" s="48" t="s">
        <v>25</v>
      </c>
      <c r="E40" s="19">
        <v>139</v>
      </c>
      <c r="F40" s="48"/>
      <c r="G40" s="19">
        <v>69</v>
      </c>
      <c r="H40" s="19">
        <v>72</v>
      </c>
      <c r="I40" s="57">
        <f t="shared" si="0"/>
        <v>141</v>
      </c>
      <c r="J40" s="48">
        <v>9435616177</v>
      </c>
      <c r="K40" s="64" t="s">
        <v>255</v>
      </c>
      <c r="L40" s="64" t="s">
        <v>256</v>
      </c>
      <c r="M40" s="64">
        <v>9435296080</v>
      </c>
      <c r="N40" s="65" t="s">
        <v>257</v>
      </c>
      <c r="O40" s="64">
        <v>9435464600</v>
      </c>
      <c r="P40" s="24">
        <v>43696</v>
      </c>
      <c r="Q40" s="18" t="s">
        <v>327</v>
      </c>
      <c r="R40" s="48">
        <v>25</v>
      </c>
      <c r="S40" s="48" t="s">
        <v>325</v>
      </c>
      <c r="T40" s="18"/>
    </row>
    <row r="41" spans="1:20">
      <c r="A41" s="4">
        <v>37</v>
      </c>
      <c r="B41" s="17" t="s">
        <v>62</v>
      </c>
      <c r="C41" s="48" t="s">
        <v>179</v>
      </c>
      <c r="D41" s="48" t="s">
        <v>25</v>
      </c>
      <c r="E41" s="19">
        <v>118</v>
      </c>
      <c r="F41" s="48"/>
      <c r="G41" s="19">
        <v>56</v>
      </c>
      <c r="H41" s="19">
        <v>53</v>
      </c>
      <c r="I41" s="57">
        <f t="shared" si="0"/>
        <v>109</v>
      </c>
      <c r="J41" s="48">
        <v>9401440648</v>
      </c>
      <c r="K41" s="48" t="s">
        <v>194</v>
      </c>
      <c r="L41" s="64" t="s">
        <v>195</v>
      </c>
      <c r="M41" s="64">
        <v>9854468398</v>
      </c>
      <c r="N41" s="65" t="s">
        <v>280</v>
      </c>
      <c r="O41" s="64">
        <v>9401561409</v>
      </c>
      <c r="P41" s="24">
        <v>43696</v>
      </c>
      <c r="Q41" s="18" t="s">
        <v>327</v>
      </c>
      <c r="R41" s="48">
        <v>20</v>
      </c>
      <c r="S41" s="48" t="s">
        <v>325</v>
      </c>
      <c r="T41" s="18"/>
    </row>
    <row r="42" spans="1:20">
      <c r="A42" s="4">
        <v>38</v>
      </c>
      <c r="B42" s="17" t="s">
        <v>62</v>
      </c>
      <c r="C42" s="48" t="s">
        <v>518</v>
      </c>
      <c r="D42" s="48" t="s">
        <v>25</v>
      </c>
      <c r="E42" s="19">
        <v>148</v>
      </c>
      <c r="F42" s="48"/>
      <c r="G42" s="19">
        <v>70</v>
      </c>
      <c r="H42" s="19">
        <v>78</v>
      </c>
      <c r="I42" s="57">
        <f t="shared" si="0"/>
        <v>148</v>
      </c>
      <c r="J42" s="48">
        <v>9707214129</v>
      </c>
      <c r="K42" s="64" t="s">
        <v>218</v>
      </c>
      <c r="L42" s="64" t="s">
        <v>219</v>
      </c>
      <c r="M42" s="64">
        <v>9854981576</v>
      </c>
      <c r="N42" s="65" t="s">
        <v>561</v>
      </c>
      <c r="O42" s="64">
        <v>8752904351</v>
      </c>
      <c r="P42" s="24">
        <v>43696</v>
      </c>
      <c r="Q42" s="18" t="s">
        <v>327</v>
      </c>
      <c r="R42" s="48">
        <v>20</v>
      </c>
      <c r="S42" s="48" t="s">
        <v>325</v>
      </c>
      <c r="T42" s="18"/>
    </row>
    <row r="43" spans="1:20" ht="66">
      <c r="A43" s="4">
        <v>39</v>
      </c>
      <c r="B43" s="68"/>
      <c r="C43" s="68"/>
      <c r="D43" s="68"/>
      <c r="E43" s="69"/>
      <c r="F43" s="68"/>
      <c r="G43" s="48"/>
      <c r="H43" s="48"/>
      <c r="I43" s="57">
        <f t="shared" si="0"/>
        <v>0</v>
      </c>
      <c r="J43" s="68"/>
      <c r="K43" s="68"/>
      <c r="L43" s="68"/>
      <c r="M43" s="68"/>
      <c r="N43" s="68"/>
      <c r="O43" s="68"/>
      <c r="P43" s="24">
        <v>43697</v>
      </c>
      <c r="Q43" s="18" t="s">
        <v>328</v>
      </c>
      <c r="R43" s="48"/>
      <c r="S43" s="48"/>
      <c r="T43" s="18" t="s">
        <v>575</v>
      </c>
    </row>
    <row r="44" spans="1:20" ht="33">
      <c r="A44" s="4">
        <v>40</v>
      </c>
      <c r="B44" s="17" t="s">
        <v>62</v>
      </c>
      <c r="C44" s="48" t="s">
        <v>520</v>
      </c>
      <c r="D44" s="48" t="s">
        <v>23</v>
      </c>
      <c r="E44" s="19">
        <v>309302</v>
      </c>
      <c r="F44" s="48" t="s">
        <v>74</v>
      </c>
      <c r="G44" s="48">
        <v>14</v>
      </c>
      <c r="H44" s="48">
        <v>13</v>
      </c>
      <c r="I44" s="57">
        <f t="shared" si="0"/>
        <v>27</v>
      </c>
      <c r="J44" s="48">
        <v>9508223204</v>
      </c>
      <c r="K44" s="48" t="s">
        <v>562</v>
      </c>
      <c r="L44" s="48" t="s">
        <v>563</v>
      </c>
      <c r="M44" s="48">
        <v>9435314535</v>
      </c>
      <c r="N44" s="48" t="s">
        <v>564</v>
      </c>
      <c r="O44" s="48" t="s">
        <v>250</v>
      </c>
      <c r="P44" s="24">
        <v>43698</v>
      </c>
      <c r="Q44" s="18" t="s">
        <v>329</v>
      </c>
      <c r="R44" s="48">
        <v>26</v>
      </c>
      <c r="S44" s="48" t="s">
        <v>325</v>
      </c>
      <c r="T44" s="18"/>
    </row>
    <row r="45" spans="1:20" ht="33">
      <c r="A45" s="4">
        <v>41</v>
      </c>
      <c r="B45" s="17" t="s">
        <v>62</v>
      </c>
      <c r="C45" s="48" t="s">
        <v>521</v>
      </c>
      <c r="D45" s="48" t="s">
        <v>25</v>
      </c>
      <c r="E45" s="19">
        <v>144</v>
      </c>
      <c r="F45" s="48"/>
      <c r="G45" s="48">
        <v>38</v>
      </c>
      <c r="H45" s="48">
        <v>30</v>
      </c>
      <c r="I45" s="57">
        <f t="shared" si="0"/>
        <v>68</v>
      </c>
      <c r="J45" s="48">
        <v>8254844679</v>
      </c>
      <c r="K45" s="48" t="s">
        <v>562</v>
      </c>
      <c r="L45" s="48" t="s">
        <v>563</v>
      </c>
      <c r="M45" s="48">
        <v>9435314535</v>
      </c>
      <c r="N45" s="48" t="s">
        <v>564</v>
      </c>
      <c r="O45" s="48" t="s">
        <v>250</v>
      </c>
      <c r="P45" s="24">
        <v>43698</v>
      </c>
      <c r="Q45" s="18" t="s">
        <v>329</v>
      </c>
      <c r="R45" s="48">
        <v>21</v>
      </c>
      <c r="S45" s="48" t="s">
        <v>325</v>
      </c>
      <c r="T45" s="18"/>
    </row>
    <row r="46" spans="1:20" ht="33">
      <c r="A46" s="4">
        <v>42</v>
      </c>
      <c r="B46" s="17" t="s">
        <v>62</v>
      </c>
      <c r="C46" s="48" t="s">
        <v>522</v>
      </c>
      <c r="D46" s="48" t="s">
        <v>23</v>
      </c>
      <c r="E46" s="19">
        <v>309306</v>
      </c>
      <c r="F46" s="48" t="s">
        <v>74</v>
      </c>
      <c r="G46" s="48">
        <v>28</v>
      </c>
      <c r="H46" s="48">
        <v>36</v>
      </c>
      <c r="I46" s="57">
        <f t="shared" si="0"/>
        <v>64</v>
      </c>
      <c r="J46" s="48">
        <v>8876866456</v>
      </c>
      <c r="K46" s="48" t="s">
        <v>562</v>
      </c>
      <c r="L46" s="48" t="s">
        <v>563</v>
      </c>
      <c r="M46" s="48">
        <v>9435314535</v>
      </c>
      <c r="N46" s="48" t="s">
        <v>564</v>
      </c>
      <c r="O46" s="48" t="s">
        <v>250</v>
      </c>
      <c r="P46" s="24">
        <v>43698</v>
      </c>
      <c r="Q46" s="18" t="s">
        <v>329</v>
      </c>
      <c r="R46" s="48">
        <v>24</v>
      </c>
      <c r="S46" s="48" t="s">
        <v>325</v>
      </c>
      <c r="T46" s="18"/>
    </row>
    <row r="47" spans="1:20">
      <c r="A47" s="4">
        <v>43</v>
      </c>
      <c r="B47" s="17" t="s">
        <v>62</v>
      </c>
      <c r="C47" s="48" t="s">
        <v>519</v>
      </c>
      <c r="D47" s="48" t="s">
        <v>25</v>
      </c>
      <c r="E47" s="19">
        <v>71</v>
      </c>
      <c r="F47" s="48"/>
      <c r="G47" s="48">
        <v>65</v>
      </c>
      <c r="H47" s="48">
        <v>82</v>
      </c>
      <c r="I47" s="57">
        <f t="shared" si="0"/>
        <v>147</v>
      </c>
      <c r="J47" s="48">
        <v>9706846949</v>
      </c>
      <c r="K47" s="48" t="s">
        <v>562</v>
      </c>
      <c r="L47" s="48" t="s">
        <v>563</v>
      </c>
      <c r="M47" s="48">
        <v>9435314535</v>
      </c>
      <c r="N47" s="48" t="s">
        <v>564</v>
      </c>
      <c r="O47" s="48">
        <v>8752904351</v>
      </c>
      <c r="P47" s="24">
        <v>43699</v>
      </c>
      <c r="Q47" s="18" t="s">
        <v>330</v>
      </c>
      <c r="R47" s="48">
        <v>26</v>
      </c>
      <c r="S47" s="48" t="s">
        <v>325</v>
      </c>
      <c r="T47" s="18"/>
    </row>
    <row r="48" spans="1:20">
      <c r="A48" s="4">
        <v>44</v>
      </c>
      <c r="B48" s="17" t="s">
        <v>62</v>
      </c>
      <c r="C48" s="48" t="s">
        <v>523</v>
      </c>
      <c r="D48" s="48" t="s">
        <v>23</v>
      </c>
      <c r="E48" s="19">
        <v>309301</v>
      </c>
      <c r="F48" s="48" t="s">
        <v>74</v>
      </c>
      <c r="G48" s="48">
        <v>63</v>
      </c>
      <c r="H48" s="48">
        <v>48</v>
      </c>
      <c r="I48" s="57">
        <f t="shared" si="0"/>
        <v>111</v>
      </c>
      <c r="J48" s="48">
        <v>9854458944</v>
      </c>
      <c r="K48" s="48" t="s">
        <v>562</v>
      </c>
      <c r="L48" s="48" t="s">
        <v>563</v>
      </c>
      <c r="M48" s="48">
        <v>9435314535</v>
      </c>
      <c r="N48" s="48" t="s">
        <v>564</v>
      </c>
      <c r="O48" s="48">
        <v>8254844679</v>
      </c>
      <c r="P48" s="24">
        <v>43699</v>
      </c>
      <c r="Q48" s="18" t="s">
        <v>330</v>
      </c>
      <c r="R48" s="48">
        <v>23</v>
      </c>
      <c r="S48" s="48" t="s">
        <v>325</v>
      </c>
      <c r="T48" s="18"/>
    </row>
    <row r="49" spans="1:20">
      <c r="A49" s="4">
        <v>45</v>
      </c>
      <c r="B49" s="17" t="s">
        <v>62</v>
      </c>
      <c r="C49" s="48" t="s">
        <v>524</v>
      </c>
      <c r="D49" s="48" t="s">
        <v>25</v>
      </c>
      <c r="E49" s="19">
        <v>295</v>
      </c>
      <c r="F49" s="48"/>
      <c r="G49" s="48">
        <v>44</v>
      </c>
      <c r="H49" s="48">
        <v>59</v>
      </c>
      <c r="I49" s="57">
        <f t="shared" si="0"/>
        <v>103</v>
      </c>
      <c r="J49" s="48">
        <v>9954145521</v>
      </c>
      <c r="K49" s="48" t="s">
        <v>310</v>
      </c>
      <c r="L49" s="64" t="s">
        <v>311</v>
      </c>
      <c r="M49" s="64">
        <v>9401274299</v>
      </c>
      <c r="N49" s="65" t="s">
        <v>312</v>
      </c>
      <c r="O49" s="64">
        <v>9864748419</v>
      </c>
      <c r="P49" s="24">
        <v>43699</v>
      </c>
      <c r="Q49" s="18" t="s">
        <v>330</v>
      </c>
      <c r="R49" s="48">
        <v>20</v>
      </c>
      <c r="S49" s="48" t="s">
        <v>325</v>
      </c>
      <c r="T49" s="18"/>
    </row>
    <row r="50" spans="1:20">
      <c r="A50" s="4">
        <v>46</v>
      </c>
      <c r="B50" s="17" t="s">
        <v>62</v>
      </c>
      <c r="C50" s="48" t="s">
        <v>525</v>
      </c>
      <c r="D50" s="48" t="s">
        <v>23</v>
      </c>
      <c r="E50" s="19"/>
      <c r="F50" s="48" t="s">
        <v>74</v>
      </c>
      <c r="G50" s="48">
        <v>61</v>
      </c>
      <c r="H50" s="48">
        <v>67</v>
      </c>
      <c r="I50" s="57">
        <f t="shared" si="0"/>
        <v>128</v>
      </c>
      <c r="J50" s="48">
        <v>9859841445</v>
      </c>
      <c r="K50" s="48" t="s">
        <v>210</v>
      </c>
      <c r="L50" s="64" t="s">
        <v>290</v>
      </c>
      <c r="M50" s="64">
        <v>9859369051</v>
      </c>
      <c r="N50" s="64" t="s">
        <v>565</v>
      </c>
      <c r="O50" s="64">
        <v>8876799897</v>
      </c>
      <c r="P50" s="24">
        <v>43700</v>
      </c>
      <c r="Q50" s="18" t="s">
        <v>331</v>
      </c>
      <c r="R50" s="48">
        <v>19</v>
      </c>
      <c r="S50" s="48" t="s">
        <v>325</v>
      </c>
      <c r="T50" s="18"/>
    </row>
    <row r="51" spans="1:20">
      <c r="A51" s="4">
        <v>47</v>
      </c>
      <c r="B51" s="17"/>
      <c r="C51" s="48" t="s">
        <v>526</v>
      </c>
      <c r="D51" s="48" t="s">
        <v>25</v>
      </c>
      <c r="E51" s="19">
        <v>341</v>
      </c>
      <c r="F51" s="48"/>
      <c r="G51" s="48">
        <v>33</v>
      </c>
      <c r="H51" s="48">
        <v>44</v>
      </c>
      <c r="I51" s="57">
        <f t="shared" si="0"/>
        <v>77</v>
      </c>
      <c r="J51" s="48">
        <v>7896480506</v>
      </c>
      <c r="K51" s="48" t="s">
        <v>210</v>
      </c>
      <c r="L51" s="64" t="s">
        <v>290</v>
      </c>
      <c r="M51" s="64">
        <v>9859369051</v>
      </c>
      <c r="N51" s="64" t="s">
        <v>471</v>
      </c>
      <c r="O51" s="64">
        <v>9856470772</v>
      </c>
      <c r="P51" s="24">
        <v>43700</v>
      </c>
      <c r="Q51" s="18" t="s">
        <v>331</v>
      </c>
      <c r="R51" s="48">
        <v>19</v>
      </c>
      <c r="S51" s="48" t="s">
        <v>325</v>
      </c>
      <c r="T51" s="18"/>
    </row>
    <row r="52" spans="1:20">
      <c r="A52" s="4">
        <v>48</v>
      </c>
      <c r="B52" s="17" t="s">
        <v>62</v>
      </c>
      <c r="C52" s="48" t="s">
        <v>527</v>
      </c>
      <c r="D52" s="48" t="s">
        <v>23</v>
      </c>
      <c r="E52" s="19"/>
      <c r="F52" s="48" t="s">
        <v>74</v>
      </c>
      <c r="G52" s="48">
        <v>43</v>
      </c>
      <c r="H52" s="48">
        <v>42</v>
      </c>
      <c r="I52" s="57">
        <f t="shared" si="0"/>
        <v>85</v>
      </c>
      <c r="J52" s="48">
        <v>9401343903</v>
      </c>
      <c r="K52" s="48" t="s">
        <v>210</v>
      </c>
      <c r="L52" s="64" t="s">
        <v>290</v>
      </c>
      <c r="M52" s="64">
        <v>9859369051</v>
      </c>
      <c r="N52" s="64" t="s">
        <v>291</v>
      </c>
      <c r="O52" s="64">
        <v>9613385109</v>
      </c>
      <c r="P52" s="24">
        <v>43700</v>
      </c>
      <c r="Q52" s="18" t="s">
        <v>331</v>
      </c>
      <c r="R52" s="48">
        <v>22</v>
      </c>
      <c r="S52" s="48" t="s">
        <v>325</v>
      </c>
      <c r="T52" s="18"/>
    </row>
    <row r="53" spans="1:20" ht="33">
      <c r="A53" s="4">
        <v>49</v>
      </c>
      <c r="B53" s="17"/>
      <c r="C53" s="48"/>
      <c r="D53" s="48"/>
      <c r="E53" s="19"/>
      <c r="F53" s="48"/>
      <c r="G53" s="48"/>
      <c r="H53" s="48"/>
      <c r="I53" s="57">
        <f t="shared" si="0"/>
        <v>0</v>
      </c>
      <c r="J53" s="48"/>
      <c r="K53" s="48"/>
      <c r="L53" s="64"/>
      <c r="M53" s="64"/>
      <c r="N53" s="64"/>
      <c r="O53" s="64"/>
      <c r="P53" s="24">
        <v>43701</v>
      </c>
      <c r="Q53" s="18" t="s">
        <v>332</v>
      </c>
      <c r="R53" s="48"/>
      <c r="S53" s="48"/>
      <c r="T53" s="18" t="s">
        <v>576</v>
      </c>
    </row>
    <row r="54" spans="1:20">
      <c r="A54" s="4">
        <v>50</v>
      </c>
      <c r="B54" s="17"/>
      <c r="C54" s="48"/>
      <c r="D54" s="48"/>
      <c r="E54" s="19"/>
      <c r="F54" s="48"/>
      <c r="G54" s="48"/>
      <c r="H54" s="48"/>
      <c r="I54" s="57">
        <f t="shared" si="0"/>
        <v>0</v>
      </c>
      <c r="J54" s="48"/>
      <c r="K54" s="48"/>
      <c r="L54" s="48"/>
      <c r="M54" s="48"/>
      <c r="N54" s="48"/>
      <c r="O54" s="48"/>
      <c r="P54" s="24">
        <v>43702</v>
      </c>
      <c r="Q54" s="18" t="s">
        <v>333</v>
      </c>
      <c r="R54" s="48"/>
      <c r="S54" s="48"/>
      <c r="T54" s="18"/>
    </row>
    <row r="55" spans="1:20">
      <c r="A55" s="4">
        <v>51</v>
      </c>
      <c r="B55" s="17" t="s">
        <v>62</v>
      </c>
      <c r="C55" s="48" t="s">
        <v>528</v>
      </c>
      <c r="D55" s="48" t="s">
        <v>23</v>
      </c>
      <c r="E55" s="19">
        <v>311204</v>
      </c>
      <c r="F55" s="48" t="s">
        <v>74</v>
      </c>
      <c r="G55" s="48">
        <v>46</v>
      </c>
      <c r="H55" s="48">
        <v>71</v>
      </c>
      <c r="I55" s="57">
        <f t="shared" si="0"/>
        <v>117</v>
      </c>
      <c r="J55" s="48">
        <v>9435930619</v>
      </c>
      <c r="K55" s="48" t="s">
        <v>320</v>
      </c>
      <c r="L55" s="48" t="s">
        <v>566</v>
      </c>
      <c r="M55" s="48"/>
      <c r="N55" s="48" t="s">
        <v>322</v>
      </c>
      <c r="O55" s="48">
        <v>8751813982</v>
      </c>
      <c r="P55" s="24">
        <v>43703</v>
      </c>
      <c r="Q55" s="18" t="s">
        <v>327</v>
      </c>
      <c r="R55" s="48">
        <v>17</v>
      </c>
      <c r="S55" s="48" t="s">
        <v>325</v>
      </c>
      <c r="T55" s="18"/>
    </row>
    <row r="56" spans="1:20">
      <c r="A56" s="4">
        <v>52</v>
      </c>
      <c r="B56" s="17" t="s">
        <v>62</v>
      </c>
      <c r="C56" s="48" t="s">
        <v>529</v>
      </c>
      <c r="D56" s="48" t="s">
        <v>23</v>
      </c>
      <c r="E56" s="19">
        <v>302202</v>
      </c>
      <c r="F56" s="48" t="s">
        <v>74</v>
      </c>
      <c r="G56" s="19">
        <v>58</v>
      </c>
      <c r="H56" s="19">
        <v>69</v>
      </c>
      <c r="I56" s="57">
        <f t="shared" si="0"/>
        <v>127</v>
      </c>
      <c r="J56" s="48">
        <v>9864158558</v>
      </c>
      <c r="K56" s="48" t="s">
        <v>265</v>
      </c>
      <c r="L56" s="64" t="s">
        <v>266</v>
      </c>
      <c r="M56" s="64">
        <v>8011232431</v>
      </c>
      <c r="N56" s="65" t="s">
        <v>267</v>
      </c>
      <c r="O56" s="64">
        <v>9706436046</v>
      </c>
      <c r="P56" s="24">
        <v>43703</v>
      </c>
      <c r="Q56" s="18" t="s">
        <v>327</v>
      </c>
      <c r="R56" s="48">
        <v>17</v>
      </c>
      <c r="S56" s="48" t="s">
        <v>325</v>
      </c>
      <c r="T56" s="18"/>
    </row>
    <row r="57" spans="1:20">
      <c r="A57" s="4">
        <v>53</v>
      </c>
      <c r="B57" s="17" t="s">
        <v>62</v>
      </c>
      <c r="C57" s="48" t="s">
        <v>530</v>
      </c>
      <c r="D57" s="48" t="s">
        <v>25</v>
      </c>
      <c r="E57" s="19">
        <v>243</v>
      </c>
      <c r="F57" s="48"/>
      <c r="G57" s="48">
        <v>47</v>
      </c>
      <c r="H57" s="48">
        <v>56</v>
      </c>
      <c r="I57" s="57">
        <f t="shared" si="0"/>
        <v>103</v>
      </c>
      <c r="J57" s="48">
        <v>9854515887</v>
      </c>
      <c r="K57" s="48" t="s">
        <v>567</v>
      </c>
      <c r="L57" s="48" t="s">
        <v>568</v>
      </c>
      <c r="M57" s="48"/>
      <c r="N57" s="48" t="s">
        <v>569</v>
      </c>
      <c r="O57" s="48">
        <v>7399206459</v>
      </c>
      <c r="P57" s="24">
        <v>43704</v>
      </c>
      <c r="Q57" s="18" t="s">
        <v>328</v>
      </c>
      <c r="R57" s="48">
        <v>15</v>
      </c>
      <c r="S57" s="48" t="s">
        <v>325</v>
      </c>
      <c r="T57" s="18"/>
    </row>
    <row r="58" spans="1:20">
      <c r="A58" s="4">
        <v>54</v>
      </c>
      <c r="B58" s="17" t="s">
        <v>62</v>
      </c>
      <c r="C58" s="48" t="s">
        <v>531</v>
      </c>
      <c r="D58" s="48" t="s">
        <v>23</v>
      </c>
      <c r="E58" s="19">
        <v>36504</v>
      </c>
      <c r="F58" s="48" t="s">
        <v>74</v>
      </c>
      <c r="G58" s="48">
        <v>46</v>
      </c>
      <c r="H58" s="48">
        <v>31</v>
      </c>
      <c r="I58" s="57">
        <f t="shared" si="0"/>
        <v>77</v>
      </c>
      <c r="J58" s="48">
        <v>9401686567</v>
      </c>
      <c r="K58" s="48" t="s">
        <v>567</v>
      </c>
      <c r="L58" s="48" t="s">
        <v>568</v>
      </c>
      <c r="M58" s="48"/>
      <c r="N58" s="48" t="s">
        <v>569</v>
      </c>
      <c r="O58" s="48" t="s">
        <v>250</v>
      </c>
      <c r="P58" s="24">
        <v>43704</v>
      </c>
      <c r="Q58" s="18" t="s">
        <v>328</v>
      </c>
      <c r="R58" s="48">
        <v>15</v>
      </c>
      <c r="S58" s="48" t="s">
        <v>325</v>
      </c>
      <c r="T58" s="18"/>
    </row>
    <row r="59" spans="1:20">
      <c r="A59" s="4">
        <v>55</v>
      </c>
      <c r="B59" s="17" t="s">
        <v>62</v>
      </c>
      <c r="C59" s="48" t="s">
        <v>532</v>
      </c>
      <c r="D59" s="48" t="s">
        <v>25</v>
      </c>
      <c r="E59" s="19">
        <v>53</v>
      </c>
      <c r="F59" s="48"/>
      <c r="G59" s="19">
        <v>86</v>
      </c>
      <c r="H59" s="19">
        <v>73</v>
      </c>
      <c r="I59" s="57">
        <f t="shared" si="0"/>
        <v>159</v>
      </c>
      <c r="J59" s="48">
        <v>8486162488</v>
      </c>
      <c r="K59" s="48" t="s">
        <v>295</v>
      </c>
      <c r="L59" s="65" t="s">
        <v>296</v>
      </c>
      <c r="M59" s="65">
        <v>7399227402</v>
      </c>
      <c r="N59" s="65" t="s">
        <v>308</v>
      </c>
      <c r="O59" s="65">
        <v>9085261370</v>
      </c>
      <c r="P59" s="24">
        <v>43704</v>
      </c>
      <c r="Q59" s="18" t="s">
        <v>328</v>
      </c>
      <c r="R59" s="48">
        <v>18</v>
      </c>
      <c r="S59" s="48" t="s">
        <v>325</v>
      </c>
      <c r="T59" s="18"/>
    </row>
    <row r="60" spans="1:20" ht="33">
      <c r="A60" s="4">
        <v>56</v>
      </c>
      <c r="B60" s="17" t="s">
        <v>62</v>
      </c>
      <c r="C60" s="48" t="s">
        <v>533</v>
      </c>
      <c r="D60" s="48" t="s">
        <v>23</v>
      </c>
      <c r="E60" s="19">
        <v>312202</v>
      </c>
      <c r="F60" s="48" t="s">
        <v>74</v>
      </c>
      <c r="G60" s="19">
        <v>57</v>
      </c>
      <c r="H60" s="19">
        <v>77</v>
      </c>
      <c r="I60" s="57">
        <f t="shared" si="0"/>
        <v>134</v>
      </c>
      <c r="J60" s="48">
        <v>7896481067</v>
      </c>
      <c r="K60" s="48" t="s">
        <v>570</v>
      </c>
      <c r="L60" s="73" t="s">
        <v>195</v>
      </c>
      <c r="M60" s="73">
        <v>9854468398</v>
      </c>
      <c r="N60" s="65" t="s">
        <v>196</v>
      </c>
      <c r="O60" s="64">
        <v>9854963104</v>
      </c>
      <c r="P60" s="24">
        <v>43705</v>
      </c>
      <c r="Q60" s="18" t="s">
        <v>329</v>
      </c>
      <c r="R60" s="48">
        <v>18</v>
      </c>
      <c r="S60" s="48" t="s">
        <v>325</v>
      </c>
      <c r="T60" s="18"/>
    </row>
    <row r="61" spans="1:20" ht="33">
      <c r="A61" s="4">
        <v>57</v>
      </c>
      <c r="B61" s="17" t="s">
        <v>62</v>
      </c>
      <c r="C61" s="48" t="s">
        <v>102</v>
      </c>
      <c r="D61" s="48" t="s">
        <v>25</v>
      </c>
      <c r="E61" s="19">
        <v>130</v>
      </c>
      <c r="F61" s="48"/>
      <c r="G61" s="19">
        <v>48</v>
      </c>
      <c r="H61" s="19">
        <v>57</v>
      </c>
      <c r="I61" s="57">
        <f t="shared" si="0"/>
        <v>105</v>
      </c>
      <c r="J61" s="64">
        <v>9707696829</v>
      </c>
      <c r="K61" s="48" t="s">
        <v>226</v>
      </c>
      <c r="L61" s="64" t="s">
        <v>227</v>
      </c>
      <c r="M61" s="64">
        <v>9854980472</v>
      </c>
      <c r="N61" s="65" t="s">
        <v>228</v>
      </c>
      <c r="O61" s="64">
        <v>9864430411</v>
      </c>
      <c r="P61" s="24">
        <v>43705</v>
      </c>
      <c r="Q61" s="18" t="s">
        <v>329</v>
      </c>
      <c r="R61" s="48">
        <v>16</v>
      </c>
      <c r="S61" s="48" t="s">
        <v>325</v>
      </c>
      <c r="T61" s="18"/>
    </row>
    <row r="62" spans="1:20">
      <c r="A62" s="4">
        <v>58</v>
      </c>
      <c r="B62" s="17" t="s">
        <v>62</v>
      </c>
      <c r="C62" s="48" t="s">
        <v>534</v>
      </c>
      <c r="D62" s="48" t="s">
        <v>25</v>
      </c>
      <c r="E62" s="19">
        <v>304</v>
      </c>
      <c r="F62" s="48"/>
      <c r="G62" s="19">
        <v>24</v>
      </c>
      <c r="H62" s="19">
        <v>17</v>
      </c>
      <c r="I62" s="57">
        <f t="shared" si="0"/>
        <v>41</v>
      </c>
      <c r="J62" s="48">
        <v>9401561618</v>
      </c>
      <c r="K62" s="48" t="s">
        <v>295</v>
      </c>
      <c r="L62" s="65" t="s">
        <v>296</v>
      </c>
      <c r="M62" s="65">
        <v>7399227402</v>
      </c>
      <c r="N62" s="65" t="s">
        <v>553</v>
      </c>
      <c r="O62" s="65">
        <v>9954454596</v>
      </c>
      <c r="P62" s="24">
        <v>43706</v>
      </c>
      <c r="Q62" s="18" t="s">
        <v>330</v>
      </c>
      <c r="R62" s="48">
        <v>19</v>
      </c>
      <c r="S62" s="48" t="s">
        <v>325</v>
      </c>
      <c r="T62" s="18"/>
    </row>
    <row r="63" spans="1:20">
      <c r="A63" s="4">
        <v>59</v>
      </c>
      <c r="B63" s="17" t="s">
        <v>62</v>
      </c>
      <c r="C63" s="48" t="s">
        <v>385</v>
      </c>
      <c r="D63" s="48" t="s">
        <v>23</v>
      </c>
      <c r="E63" s="19">
        <v>315204</v>
      </c>
      <c r="F63" s="48" t="s">
        <v>74</v>
      </c>
      <c r="G63" s="19">
        <v>27</v>
      </c>
      <c r="H63" s="19">
        <v>34</v>
      </c>
      <c r="I63" s="57">
        <f t="shared" si="0"/>
        <v>61</v>
      </c>
      <c r="J63" s="48">
        <v>9854229116</v>
      </c>
      <c r="K63" s="48" t="s">
        <v>421</v>
      </c>
      <c r="L63" s="48" t="s">
        <v>422</v>
      </c>
      <c r="M63" s="48">
        <v>9577677468</v>
      </c>
      <c r="N63" s="48" t="s">
        <v>423</v>
      </c>
      <c r="O63" s="48">
        <v>8811945366</v>
      </c>
      <c r="P63" s="24">
        <v>43706</v>
      </c>
      <c r="Q63" s="18" t="s">
        <v>330</v>
      </c>
      <c r="R63" s="48">
        <v>21</v>
      </c>
      <c r="S63" s="48" t="s">
        <v>325</v>
      </c>
      <c r="T63" s="18"/>
    </row>
    <row r="64" spans="1:20">
      <c r="A64" s="4">
        <v>60</v>
      </c>
      <c r="B64" s="17" t="s">
        <v>62</v>
      </c>
      <c r="C64" s="48" t="s">
        <v>386</v>
      </c>
      <c r="D64" s="48" t="s">
        <v>25</v>
      </c>
      <c r="E64" s="19">
        <v>188</v>
      </c>
      <c r="F64" s="48"/>
      <c r="G64" s="19">
        <v>21</v>
      </c>
      <c r="H64" s="19">
        <v>34</v>
      </c>
      <c r="I64" s="57">
        <f t="shared" si="0"/>
        <v>55</v>
      </c>
      <c r="J64" s="48">
        <v>7399649424</v>
      </c>
      <c r="K64" s="72" t="s">
        <v>421</v>
      </c>
      <c r="L64" s="48" t="s">
        <v>422</v>
      </c>
      <c r="M64" s="48">
        <v>9577677468</v>
      </c>
      <c r="N64" s="48" t="s">
        <v>423</v>
      </c>
      <c r="O64" s="48">
        <v>8811945366</v>
      </c>
      <c r="P64" s="24">
        <v>43707</v>
      </c>
      <c r="Q64" s="18" t="s">
        <v>331</v>
      </c>
      <c r="R64" s="48">
        <v>23</v>
      </c>
      <c r="S64" s="48" t="s">
        <v>325</v>
      </c>
      <c r="T64" s="18"/>
    </row>
    <row r="65" spans="1:20">
      <c r="A65" s="4">
        <v>61</v>
      </c>
      <c r="B65" s="17" t="s">
        <v>62</v>
      </c>
      <c r="C65" s="48" t="s">
        <v>535</v>
      </c>
      <c r="D65" s="48" t="s">
        <v>23</v>
      </c>
      <c r="E65" s="19">
        <v>309004</v>
      </c>
      <c r="F65" s="48" t="s">
        <v>74</v>
      </c>
      <c r="G65" s="19">
        <v>11</v>
      </c>
      <c r="H65" s="19">
        <v>11</v>
      </c>
      <c r="I65" s="57">
        <f t="shared" si="0"/>
        <v>22</v>
      </c>
      <c r="J65" s="74" t="s">
        <v>571</v>
      </c>
      <c r="K65" s="48" t="s">
        <v>314</v>
      </c>
      <c r="L65" s="48" t="s">
        <v>572</v>
      </c>
      <c r="M65" s="64">
        <v>9859587597</v>
      </c>
      <c r="N65" s="65" t="s">
        <v>463</v>
      </c>
      <c r="O65" s="64">
        <v>9854125088</v>
      </c>
      <c r="P65" s="24">
        <v>43708</v>
      </c>
      <c r="Q65" s="18" t="s">
        <v>332</v>
      </c>
      <c r="R65" s="48">
        <v>14</v>
      </c>
      <c r="S65" s="48" t="s">
        <v>325</v>
      </c>
      <c r="T65" s="18"/>
    </row>
    <row r="66" spans="1:20">
      <c r="A66" s="4">
        <v>62</v>
      </c>
      <c r="B66" s="17"/>
      <c r="C66" s="48"/>
      <c r="D66" s="48"/>
      <c r="E66" s="19"/>
      <c r="F66" s="48"/>
      <c r="G66" s="19"/>
      <c r="H66" s="19"/>
      <c r="I66" s="57">
        <f t="shared" si="0"/>
        <v>0</v>
      </c>
      <c r="J66" s="48"/>
      <c r="K66" s="72"/>
      <c r="L66" s="48"/>
      <c r="M66" s="48"/>
      <c r="N66" s="48"/>
      <c r="O66" s="48"/>
      <c r="P66" s="24"/>
      <c r="Q66" s="18"/>
      <c r="R66" s="48"/>
      <c r="S66" s="18"/>
      <c r="T66" s="18"/>
    </row>
    <row r="67" spans="1:20">
      <c r="A67" s="4">
        <v>63</v>
      </c>
      <c r="B67" s="17"/>
      <c r="C67" s="48"/>
      <c r="D67" s="48"/>
      <c r="E67" s="19"/>
      <c r="F67" s="48"/>
      <c r="G67" s="19"/>
      <c r="H67" s="19"/>
      <c r="I67" s="57">
        <f t="shared" si="0"/>
        <v>0</v>
      </c>
      <c r="J67" s="74"/>
      <c r="K67" s="48"/>
      <c r="L67" s="48"/>
      <c r="M67" s="64"/>
      <c r="N67" s="65"/>
      <c r="O67" s="64"/>
      <c r="P67" s="24"/>
      <c r="Q67" s="18"/>
      <c r="R67" s="48"/>
      <c r="S67" s="18"/>
      <c r="T67" s="18"/>
    </row>
    <row r="68" spans="1:20">
      <c r="A68" s="4">
        <v>64</v>
      </c>
      <c r="B68" s="17"/>
      <c r="C68" s="18"/>
      <c r="D68" s="18"/>
      <c r="E68" s="19"/>
      <c r="F68" s="18"/>
      <c r="G68" s="19"/>
      <c r="H68" s="19"/>
      <c r="I68" s="57">
        <f t="shared" si="0"/>
        <v>0</v>
      </c>
      <c r="J68" s="18"/>
      <c r="K68" s="18"/>
      <c r="L68" s="18"/>
      <c r="M68" s="18"/>
      <c r="N68" s="18"/>
      <c r="O68" s="18"/>
      <c r="P68" s="24"/>
      <c r="Q68" s="18"/>
      <c r="R68" s="18"/>
      <c r="S68" s="18"/>
      <c r="T68" s="18"/>
    </row>
    <row r="69" spans="1:20" ht="33">
      <c r="A69" s="4">
        <v>65</v>
      </c>
      <c r="B69" s="17" t="s">
        <v>63</v>
      </c>
      <c r="C69" s="48" t="s">
        <v>492</v>
      </c>
      <c r="D69" s="48" t="s">
        <v>23</v>
      </c>
      <c r="E69" s="19">
        <v>314101</v>
      </c>
      <c r="F69" s="48" t="s">
        <v>74</v>
      </c>
      <c r="G69" s="19">
        <v>66</v>
      </c>
      <c r="H69" s="19">
        <v>36</v>
      </c>
      <c r="I69" s="57">
        <f t="shared" si="0"/>
        <v>102</v>
      </c>
      <c r="J69" s="48">
        <v>9401047981</v>
      </c>
      <c r="K69" s="48" t="s">
        <v>218</v>
      </c>
      <c r="L69" s="64" t="s">
        <v>219</v>
      </c>
      <c r="M69" s="64">
        <v>9854981576</v>
      </c>
      <c r="N69" s="65" t="s">
        <v>220</v>
      </c>
      <c r="O69" s="64">
        <v>9859619964</v>
      </c>
      <c r="P69" s="49">
        <v>43678</v>
      </c>
      <c r="Q69" s="68" t="s">
        <v>330</v>
      </c>
      <c r="R69" s="48">
        <v>11</v>
      </c>
      <c r="S69" s="48" t="s">
        <v>325</v>
      </c>
      <c r="T69" s="18"/>
    </row>
    <row r="70" spans="1:20">
      <c r="A70" s="4">
        <v>66</v>
      </c>
      <c r="B70" s="17" t="s">
        <v>63</v>
      </c>
      <c r="C70" s="48" t="s">
        <v>517</v>
      </c>
      <c r="D70" s="48" t="s">
        <v>23</v>
      </c>
      <c r="E70" s="19">
        <v>308103</v>
      </c>
      <c r="F70" s="48" t="s">
        <v>74</v>
      </c>
      <c r="G70" s="19">
        <v>33</v>
      </c>
      <c r="H70" s="19">
        <v>29</v>
      </c>
      <c r="I70" s="57">
        <f t="shared" ref="I70:I133" si="1">SUM(G70:H70)</f>
        <v>62</v>
      </c>
      <c r="J70" s="66" t="s">
        <v>560</v>
      </c>
      <c r="K70" s="48" t="s">
        <v>295</v>
      </c>
      <c r="L70" s="65" t="s">
        <v>296</v>
      </c>
      <c r="M70" s="65">
        <v>7399227402</v>
      </c>
      <c r="N70" s="65" t="s">
        <v>308</v>
      </c>
      <c r="O70" s="65">
        <v>9085261370</v>
      </c>
      <c r="P70" s="49">
        <v>43678</v>
      </c>
      <c r="Q70" s="48" t="s">
        <v>330</v>
      </c>
      <c r="R70" s="48">
        <v>17</v>
      </c>
      <c r="S70" s="48" t="s">
        <v>325</v>
      </c>
      <c r="T70" s="18"/>
    </row>
    <row r="71" spans="1:20">
      <c r="A71" s="4">
        <v>67</v>
      </c>
      <c r="B71" s="17" t="s">
        <v>63</v>
      </c>
      <c r="C71" s="48" t="s">
        <v>494</v>
      </c>
      <c r="D71" s="48" t="s">
        <v>23</v>
      </c>
      <c r="E71" s="19">
        <v>315201</v>
      </c>
      <c r="F71" s="48" t="s">
        <v>74</v>
      </c>
      <c r="G71" s="19">
        <v>74</v>
      </c>
      <c r="H71" s="19">
        <v>66</v>
      </c>
      <c r="I71" s="57">
        <f t="shared" si="1"/>
        <v>140</v>
      </c>
      <c r="J71" s="48">
        <v>9401246199</v>
      </c>
      <c r="K71" s="48" t="s">
        <v>421</v>
      </c>
      <c r="L71" s="65" t="s">
        <v>422</v>
      </c>
      <c r="M71" s="65">
        <v>9577677468</v>
      </c>
      <c r="N71" s="65" t="s">
        <v>550</v>
      </c>
      <c r="O71" s="65">
        <v>9613724456</v>
      </c>
      <c r="P71" s="49">
        <v>43678</v>
      </c>
      <c r="Q71" s="48" t="s">
        <v>330</v>
      </c>
      <c r="R71" s="48">
        <v>17</v>
      </c>
      <c r="S71" s="48" t="s">
        <v>325</v>
      </c>
      <c r="T71" s="18"/>
    </row>
    <row r="72" spans="1:20">
      <c r="A72" s="4">
        <v>68</v>
      </c>
      <c r="B72" s="17" t="s">
        <v>63</v>
      </c>
      <c r="C72" s="48" t="s">
        <v>495</v>
      </c>
      <c r="D72" s="48" t="s">
        <v>25</v>
      </c>
      <c r="E72" s="19">
        <v>281</v>
      </c>
      <c r="F72" s="48"/>
      <c r="G72" s="19">
        <v>55</v>
      </c>
      <c r="H72" s="19">
        <v>46</v>
      </c>
      <c r="I72" s="57">
        <f t="shared" si="1"/>
        <v>101</v>
      </c>
      <c r="J72" s="17">
        <v>9854698242</v>
      </c>
      <c r="K72" s="48" t="s">
        <v>268</v>
      </c>
      <c r="L72" s="64" t="s">
        <v>551</v>
      </c>
      <c r="M72" s="64">
        <v>9435461660</v>
      </c>
      <c r="N72" s="65" t="s">
        <v>552</v>
      </c>
      <c r="O72" s="64">
        <v>8752083815</v>
      </c>
      <c r="P72" s="49">
        <v>43679</v>
      </c>
      <c r="Q72" s="48" t="s">
        <v>331</v>
      </c>
      <c r="R72" s="48">
        <v>18</v>
      </c>
      <c r="S72" s="48" t="s">
        <v>325</v>
      </c>
      <c r="T72" s="18"/>
    </row>
    <row r="73" spans="1:20">
      <c r="A73" s="4">
        <v>69</v>
      </c>
      <c r="B73" s="17" t="s">
        <v>63</v>
      </c>
      <c r="C73" s="48" t="s">
        <v>496</v>
      </c>
      <c r="D73" s="48" t="s">
        <v>23</v>
      </c>
      <c r="E73" s="19">
        <v>308908</v>
      </c>
      <c r="F73" s="48" t="s">
        <v>74</v>
      </c>
      <c r="G73" s="19">
        <v>70</v>
      </c>
      <c r="H73" s="19">
        <v>55</v>
      </c>
      <c r="I73" s="57">
        <f t="shared" si="1"/>
        <v>125</v>
      </c>
      <c r="J73" s="48">
        <v>9854848203</v>
      </c>
      <c r="K73" s="48" t="s">
        <v>472</v>
      </c>
      <c r="L73" s="64" t="s">
        <v>231</v>
      </c>
      <c r="M73" s="64">
        <v>9854311465</v>
      </c>
      <c r="N73" s="65" t="s">
        <v>236</v>
      </c>
      <c r="O73" s="64">
        <v>9613733960</v>
      </c>
      <c r="P73" s="49">
        <v>43679</v>
      </c>
      <c r="Q73" s="48" t="s">
        <v>331</v>
      </c>
      <c r="R73" s="48">
        <v>20</v>
      </c>
      <c r="S73" s="48" t="s">
        <v>325</v>
      </c>
      <c r="T73" s="18"/>
    </row>
    <row r="74" spans="1:20">
      <c r="A74" s="4">
        <v>70</v>
      </c>
      <c r="B74" s="17" t="s">
        <v>63</v>
      </c>
      <c r="C74" s="48" t="s">
        <v>497</v>
      </c>
      <c r="D74" s="48" t="s">
        <v>25</v>
      </c>
      <c r="E74" s="19">
        <v>323</v>
      </c>
      <c r="F74" s="48"/>
      <c r="G74" s="19">
        <v>35</v>
      </c>
      <c r="H74" s="19">
        <v>36</v>
      </c>
      <c r="I74" s="57">
        <f t="shared" si="1"/>
        <v>71</v>
      </c>
      <c r="J74" s="48">
        <v>9401110349</v>
      </c>
      <c r="K74" s="48" t="s">
        <v>472</v>
      </c>
      <c r="L74" s="64" t="s">
        <v>231</v>
      </c>
      <c r="M74" s="64">
        <v>9854311465</v>
      </c>
      <c r="N74" s="65" t="s">
        <v>236</v>
      </c>
      <c r="O74" s="64">
        <v>9613733960</v>
      </c>
      <c r="P74" s="49">
        <v>43679</v>
      </c>
      <c r="Q74" s="48" t="s">
        <v>331</v>
      </c>
      <c r="R74" s="48">
        <v>20</v>
      </c>
      <c r="S74" s="48" t="s">
        <v>325</v>
      </c>
      <c r="T74" s="18"/>
    </row>
    <row r="75" spans="1:20">
      <c r="A75" s="4">
        <v>71</v>
      </c>
      <c r="B75" s="17" t="s">
        <v>63</v>
      </c>
      <c r="C75" s="48" t="s">
        <v>499</v>
      </c>
      <c r="D75" s="48" t="s">
        <v>23</v>
      </c>
      <c r="E75" s="19">
        <v>306502</v>
      </c>
      <c r="F75" s="48" t="s">
        <v>74</v>
      </c>
      <c r="G75" s="19">
        <v>77</v>
      </c>
      <c r="H75" s="19">
        <v>62</v>
      </c>
      <c r="I75" s="57">
        <f t="shared" si="1"/>
        <v>139</v>
      </c>
      <c r="J75" s="48">
        <v>9435626875</v>
      </c>
      <c r="K75" s="48" t="s">
        <v>287</v>
      </c>
      <c r="L75" s="64" t="s">
        <v>288</v>
      </c>
      <c r="M75" s="64">
        <v>9864776047</v>
      </c>
      <c r="N75" s="65" t="s">
        <v>273</v>
      </c>
      <c r="O75" s="64">
        <v>9577453935</v>
      </c>
      <c r="P75" s="49">
        <v>43680</v>
      </c>
      <c r="Q75" s="48" t="s">
        <v>332</v>
      </c>
      <c r="R75" s="48">
        <v>19</v>
      </c>
      <c r="S75" s="48" t="s">
        <v>325</v>
      </c>
      <c r="T75" s="18"/>
    </row>
    <row r="76" spans="1:20">
      <c r="A76" s="4">
        <v>72</v>
      </c>
      <c r="B76" s="17" t="s">
        <v>63</v>
      </c>
      <c r="C76" s="48" t="s">
        <v>498</v>
      </c>
      <c r="D76" s="48" t="s">
        <v>25</v>
      </c>
      <c r="E76" s="19">
        <v>87</v>
      </c>
      <c r="F76" s="48"/>
      <c r="G76" s="19">
        <v>62</v>
      </c>
      <c r="H76" s="19">
        <v>54</v>
      </c>
      <c r="I76" s="57">
        <f t="shared" si="1"/>
        <v>116</v>
      </c>
      <c r="J76" s="48">
        <v>9706888245</v>
      </c>
      <c r="K76" s="48" t="s">
        <v>295</v>
      </c>
      <c r="L76" s="65" t="s">
        <v>296</v>
      </c>
      <c r="M76" s="65">
        <v>7399227402</v>
      </c>
      <c r="N76" s="65" t="s">
        <v>553</v>
      </c>
      <c r="O76" s="65">
        <v>9954454596</v>
      </c>
      <c r="P76" s="49">
        <v>43680</v>
      </c>
      <c r="Q76" s="48" t="s">
        <v>332</v>
      </c>
      <c r="R76" s="48">
        <v>10</v>
      </c>
      <c r="S76" s="48" t="s">
        <v>325</v>
      </c>
      <c r="T76" s="18"/>
    </row>
    <row r="77" spans="1:20">
      <c r="A77" s="4">
        <v>73</v>
      </c>
      <c r="B77" s="17" t="s">
        <v>63</v>
      </c>
      <c r="C77" s="48" t="s">
        <v>534</v>
      </c>
      <c r="D77" s="48" t="s">
        <v>25</v>
      </c>
      <c r="E77" s="19">
        <v>304</v>
      </c>
      <c r="F77" s="48"/>
      <c r="G77" s="19">
        <v>24</v>
      </c>
      <c r="H77" s="19">
        <v>17</v>
      </c>
      <c r="I77" s="57">
        <f t="shared" si="1"/>
        <v>41</v>
      </c>
      <c r="J77" s="48">
        <v>9401561618</v>
      </c>
      <c r="K77" s="48" t="s">
        <v>295</v>
      </c>
      <c r="L77" s="65" t="s">
        <v>296</v>
      </c>
      <c r="M77" s="65">
        <v>7399227402</v>
      </c>
      <c r="N77" s="65" t="s">
        <v>553</v>
      </c>
      <c r="O77" s="65">
        <v>9954454596</v>
      </c>
      <c r="P77" s="49">
        <v>43680</v>
      </c>
      <c r="Q77" s="48" t="s">
        <v>332</v>
      </c>
      <c r="R77" s="48">
        <v>12</v>
      </c>
      <c r="S77" s="48" t="s">
        <v>325</v>
      </c>
      <c r="T77" s="18"/>
    </row>
    <row r="78" spans="1:20">
      <c r="A78" s="4">
        <v>74</v>
      </c>
      <c r="B78" s="68"/>
      <c r="C78" s="68"/>
      <c r="D78" s="68"/>
      <c r="E78" s="69"/>
      <c r="F78" s="68"/>
      <c r="G78" s="19"/>
      <c r="H78" s="19"/>
      <c r="I78" s="57">
        <f t="shared" si="1"/>
        <v>0</v>
      </c>
      <c r="J78" s="68"/>
      <c r="K78" s="68"/>
      <c r="L78" s="68"/>
      <c r="M78" s="68"/>
      <c r="N78" s="68"/>
      <c r="O78" s="68"/>
      <c r="P78" s="49">
        <v>43681</v>
      </c>
      <c r="Q78" s="48" t="s">
        <v>333</v>
      </c>
      <c r="R78" s="48"/>
      <c r="S78" s="48"/>
      <c r="T78" s="18"/>
    </row>
    <row r="79" spans="1:20">
      <c r="A79" s="4">
        <v>75</v>
      </c>
      <c r="B79" s="17" t="s">
        <v>63</v>
      </c>
      <c r="C79" s="48" t="s">
        <v>500</v>
      </c>
      <c r="D79" s="48" t="s">
        <v>23</v>
      </c>
      <c r="E79" s="19">
        <v>309701</v>
      </c>
      <c r="F79" s="48" t="s">
        <v>74</v>
      </c>
      <c r="G79" s="19">
        <v>55</v>
      </c>
      <c r="H79" s="19">
        <v>69</v>
      </c>
      <c r="I79" s="57">
        <f t="shared" si="1"/>
        <v>124</v>
      </c>
      <c r="J79" s="48">
        <v>9613251985</v>
      </c>
      <c r="K79" s="48" t="s">
        <v>298</v>
      </c>
      <c r="L79" s="64" t="s">
        <v>299</v>
      </c>
      <c r="M79" s="64">
        <v>9401129764</v>
      </c>
      <c r="N79" s="65" t="s">
        <v>300</v>
      </c>
      <c r="O79" s="64">
        <v>9854235385</v>
      </c>
      <c r="P79" s="49">
        <v>43682</v>
      </c>
      <c r="Q79" s="48" t="s">
        <v>327</v>
      </c>
      <c r="R79" s="48">
        <v>25</v>
      </c>
      <c r="S79" s="48" t="s">
        <v>325</v>
      </c>
      <c r="T79" s="18"/>
    </row>
    <row r="80" spans="1:20">
      <c r="A80" s="4">
        <v>76</v>
      </c>
      <c r="B80" s="17" t="s">
        <v>63</v>
      </c>
      <c r="C80" s="48" t="s">
        <v>501</v>
      </c>
      <c r="D80" s="48" t="s">
        <v>25</v>
      </c>
      <c r="E80" s="19">
        <v>259</v>
      </c>
      <c r="F80" s="48"/>
      <c r="G80" s="19">
        <v>41</v>
      </c>
      <c r="H80" s="19">
        <v>19</v>
      </c>
      <c r="I80" s="57">
        <f t="shared" si="1"/>
        <v>60</v>
      </c>
      <c r="J80" s="48">
        <v>9954147572</v>
      </c>
      <c r="K80" s="48" t="s">
        <v>298</v>
      </c>
      <c r="L80" s="64" t="s">
        <v>299</v>
      </c>
      <c r="M80" s="64">
        <v>9401129764</v>
      </c>
      <c r="N80" s="65" t="s">
        <v>300</v>
      </c>
      <c r="O80" s="64">
        <v>9854235385</v>
      </c>
      <c r="P80" s="49">
        <v>43682</v>
      </c>
      <c r="Q80" s="48" t="s">
        <v>328</v>
      </c>
      <c r="R80" s="48">
        <v>19</v>
      </c>
      <c r="S80" s="48" t="s">
        <v>325</v>
      </c>
      <c r="T80" s="18"/>
    </row>
    <row r="81" spans="1:20">
      <c r="A81" s="4">
        <v>77</v>
      </c>
      <c r="B81" s="17" t="s">
        <v>63</v>
      </c>
      <c r="C81" s="48" t="s">
        <v>502</v>
      </c>
      <c r="D81" s="48" t="s">
        <v>23</v>
      </c>
      <c r="E81" s="19">
        <v>303903</v>
      </c>
      <c r="F81" s="48" t="s">
        <v>74</v>
      </c>
      <c r="G81" s="19">
        <v>48</v>
      </c>
      <c r="H81" s="19">
        <v>46</v>
      </c>
      <c r="I81" s="57">
        <f t="shared" si="1"/>
        <v>94</v>
      </c>
      <c r="J81" s="66" t="s">
        <v>554</v>
      </c>
      <c r="K81" s="48" t="s">
        <v>191</v>
      </c>
      <c r="L81" s="64" t="s">
        <v>273</v>
      </c>
      <c r="M81" s="64">
        <v>9864769030</v>
      </c>
      <c r="N81" s="65" t="s">
        <v>193</v>
      </c>
      <c r="O81" s="64">
        <v>9854983366</v>
      </c>
      <c r="P81" s="49">
        <v>43682</v>
      </c>
      <c r="Q81" s="48" t="s">
        <v>328</v>
      </c>
      <c r="R81" s="48">
        <v>19</v>
      </c>
      <c r="S81" s="48" t="s">
        <v>325</v>
      </c>
      <c r="T81" s="18"/>
    </row>
    <row r="82" spans="1:20" ht="33">
      <c r="A82" s="4">
        <v>78</v>
      </c>
      <c r="B82" s="17" t="s">
        <v>63</v>
      </c>
      <c r="C82" s="48" t="s">
        <v>536</v>
      </c>
      <c r="D82" s="48" t="s">
        <v>23</v>
      </c>
      <c r="E82" s="19">
        <v>309705</v>
      </c>
      <c r="F82" s="48" t="s">
        <v>74</v>
      </c>
      <c r="G82" s="19">
        <v>26</v>
      </c>
      <c r="H82" s="19">
        <v>34</v>
      </c>
      <c r="I82" s="57">
        <f t="shared" si="1"/>
        <v>60</v>
      </c>
      <c r="J82" s="48">
        <v>9854435507</v>
      </c>
      <c r="K82" s="48" t="s">
        <v>298</v>
      </c>
      <c r="L82" s="64" t="s">
        <v>299</v>
      </c>
      <c r="M82" s="64">
        <v>9401129764</v>
      </c>
      <c r="N82" s="65" t="s">
        <v>294</v>
      </c>
      <c r="O82" s="64">
        <v>9435902752</v>
      </c>
      <c r="P82" s="49">
        <v>43683</v>
      </c>
      <c r="Q82" s="48" t="s">
        <v>329</v>
      </c>
      <c r="R82" s="48">
        <v>17</v>
      </c>
      <c r="S82" s="48" t="s">
        <v>325</v>
      </c>
      <c r="T82" s="18"/>
    </row>
    <row r="83" spans="1:20" ht="33">
      <c r="A83" s="4">
        <v>79</v>
      </c>
      <c r="B83" s="17" t="s">
        <v>63</v>
      </c>
      <c r="C83" s="48" t="s">
        <v>503</v>
      </c>
      <c r="D83" s="48" t="s">
        <v>25</v>
      </c>
      <c r="E83" s="19">
        <v>288</v>
      </c>
      <c r="F83" s="48"/>
      <c r="G83" s="19">
        <v>48</v>
      </c>
      <c r="H83" s="19">
        <v>46</v>
      </c>
      <c r="I83" s="57">
        <f t="shared" si="1"/>
        <v>94</v>
      </c>
      <c r="J83" s="48">
        <v>9859020868</v>
      </c>
      <c r="K83" s="48" t="s">
        <v>191</v>
      </c>
      <c r="L83" s="64" t="s">
        <v>273</v>
      </c>
      <c r="M83" s="64">
        <v>9864769030</v>
      </c>
      <c r="N83" s="65" t="s">
        <v>193</v>
      </c>
      <c r="O83" s="64">
        <v>9854983366</v>
      </c>
      <c r="P83" s="49">
        <v>43683</v>
      </c>
      <c r="Q83" s="48" t="s">
        <v>329</v>
      </c>
      <c r="R83" s="48">
        <v>25</v>
      </c>
      <c r="S83" s="48" t="s">
        <v>325</v>
      </c>
      <c r="T83" s="18"/>
    </row>
    <row r="84" spans="1:20">
      <c r="A84" s="4">
        <v>80</v>
      </c>
      <c r="B84" s="17" t="s">
        <v>63</v>
      </c>
      <c r="C84" s="48" t="s">
        <v>445</v>
      </c>
      <c r="D84" s="48" t="s">
        <v>25</v>
      </c>
      <c r="E84" s="19">
        <v>98</v>
      </c>
      <c r="F84" s="48"/>
      <c r="G84" s="19">
        <v>93</v>
      </c>
      <c r="H84" s="19">
        <v>97</v>
      </c>
      <c r="I84" s="57">
        <f t="shared" si="1"/>
        <v>190</v>
      </c>
      <c r="J84" s="48">
        <v>9612782975</v>
      </c>
      <c r="K84" s="48" t="s">
        <v>445</v>
      </c>
      <c r="L84" s="64" t="s">
        <v>475</v>
      </c>
      <c r="M84" s="64">
        <v>9401725013</v>
      </c>
      <c r="N84" s="65" t="s">
        <v>476</v>
      </c>
      <c r="O84" s="64">
        <v>8575327625</v>
      </c>
      <c r="P84" s="49">
        <v>43684</v>
      </c>
      <c r="Q84" s="48" t="s">
        <v>330</v>
      </c>
      <c r="R84" s="48">
        <v>15</v>
      </c>
      <c r="S84" s="48" t="s">
        <v>325</v>
      </c>
      <c r="T84" s="18"/>
    </row>
    <row r="85" spans="1:20">
      <c r="A85" s="4">
        <v>81</v>
      </c>
      <c r="B85" s="17" t="s">
        <v>63</v>
      </c>
      <c r="C85" s="48" t="s">
        <v>537</v>
      </c>
      <c r="D85" s="48" t="s">
        <v>23</v>
      </c>
      <c r="E85" s="19">
        <v>300311</v>
      </c>
      <c r="F85" s="48" t="s">
        <v>74</v>
      </c>
      <c r="G85" s="19">
        <v>55</v>
      </c>
      <c r="H85" s="19">
        <v>52</v>
      </c>
      <c r="I85" s="57">
        <f t="shared" si="1"/>
        <v>107</v>
      </c>
      <c r="J85" s="48">
        <v>9401343933</v>
      </c>
      <c r="K85" s="48" t="s">
        <v>191</v>
      </c>
      <c r="L85" s="64" t="s">
        <v>192</v>
      </c>
      <c r="M85" s="64">
        <v>9435276722</v>
      </c>
      <c r="N85" s="65" t="s">
        <v>193</v>
      </c>
      <c r="O85" s="64">
        <v>9854983366</v>
      </c>
      <c r="P85" s="49">
        <v>43684</v>
      </c>
      <c r="Q85" s="48" t="s">
        <v>330</v>
      </c>
      <c r="R85" s="48">
        <v>14</v>
      </c>
      <c r="S85" s="48" t="s">
        <v>325</v>
      </c>
      <c r="T85" s="18"/>
    </row>
    <row r="86" spans="1:20">
      <c r="A86" s="4">
        <v>82</v>
      </c>
      <c r="B86" s="17" t="s">
        <v>63</v>
      </c>
      <c r="C86" s="48" t="s">
        <v>505</v>
      </c>
      <c r="D86" s="48" t="s">
        <v>23</v>
      </c>
      <c r="E86" s="19">
        <v>309718</v>
      </c>
      <c r="F86" s="48" t="s">
        <v>74</v>
      </c>
      <c r="G86" s="19">
        <v>43</v>
      </c>
      <c r="H86" s="19">
        <v>38</v>
      </c>
      <c r="I86" s="57">
        <f t="shared" si="1"/>
        <v>81</v>
      </c>
      <c r="J86" s="48">
        <v>9854980897</v>
      </c>
      <c r="K86" s="48" t="s">
        <v>298</v>
      </c>
      <c r="L86" s="64" t="s">
        <v>299</v>
      </c>
      <c r="M86" s="64">
        <v>9401129764</v>
      </c>
      <c r="N86" s="65" t="s">
        <v>300</v>
      </c>
      <c r="O86" s="64">
        <v>9854235385</v>
      </c>
      <c r="P86" s="49">
        <v>43684</v>
      </c>
      <c r="Q86" s="48" t="s">
        <v>330</v>
      </c>
      <c r="R86" s="48">
        <v>19</v>
      </c>
      <c r="S86" s="48" t="s">
        <v>325</v>
      </c>
      <c r="T86" s="18"/>
    </row>
    <row r="87" spans="1:20">
      <c r="A87" s="4">
        <v>83</v>
      </c>
      <c r="B87" s="17" t="s">
        <v>63</v>
      </c>
      <c r="C87" s="48" t="s">
        <v>506</v>
      </c>
      <c r="D87" s="48" t="s">
        <v>25</v>
      </c>
      <c r="E87" s="19">
        <v>313</v>
      </c>
      <c r="F87" s="48"/>
      <c r="G87" s="19">
        <v>64</v>
      </c>
      <c r="H87" s="19">
        <v>40</v>
      </c>
      <c r="I87" s="57">
        <f t="shared" si="1"/>
        <v>104</v>
      </c>
      <c r="J87" s="48">
        <v>9864715706</v>
      </c>
      <c r="K87" s="48" t="s">
        <v>464</v>
      </c>
      <c r="L87" s="64" t="s">
        <v>311</v>
      </c>
      <c r="M87" s="64">
        <v>9401274299</v>
      </c>
      <c r="N87" s="65" t="s">
        <v>312</v>
      </c>
      <c r="O87" s="64">
        <v>9864748419</v>
      </c>
      <c r="P87" s="49">
        <v>43685</v>
      </c>
      <c r="Q87" s="48" t="s">
        <v>331</v>
      </c>
      <c r="R87" s="48">
        <v>20</v>
      </c>
      <c r="S87" s="48" t="s">
        <v>325</v>
      </c>
      <c r="T87" s="18"/>
    </row>
    <row r="88" spans="1:20">
      <c r="A88" s="4">
        <v>84</v>
      </c>
      <c r="B88" s="17" t="s">
        <v>63</v>
      </c>
      <c r="C88" s="48" t="s">
        <v>507</v>
      </c>
      <c r="D88" s="48" t="s">
        <v>23</v>
      </c>
      <c r="E88" s="19">
        <v>309809</v>
      </c>
      <c r="F88" s="48" t="s">
        <v>74</v>
      </c>
      <c r="G88" s="19">
        <v>31</v>
      </c>
      <c r="H88" s="19">
        <v>29</v>
      </c>
      <c r="I88" s="57">
        <f t="shared" si="1"/>
        <v>60</v>
      </c>
      <c r="J88" s="66" t="s">
        <v>555</v>
      </c>
      <c r="K88" s="48" t="s">
        <v>205</v>
      </c>
      <c r="L88" s="64" t="s">
        <v>206</v>
      </c>
      <c r="M88" s="64">
        <v>9707583027</v>
      </c>
      <c r="N88" s="65" t="s">
        <v>556</v>
      </c>
      <c r="O88" s="64">
        <v>9707470749</v>
      </c>
      <c r="P88" s="24">
        <v>43685</v>
      </c>
      <c r="Q88" s="18" t="s">
        <v>331</v>
      </c>
      <c r="R88" s="48">
        <v>18</v>
      </c>
      <c r="S88" s="48" t="s">
        <v>325</v>
      </c>
      <c r="T88" s="18"/>
    </row>
    <row r="89" spans="1:20">
      <c r="A89" s="4">
        <v>85</v>
      </c>
      <c r="B89" s="17" t="s">
        <v>63</v>
      </c>
      <c r="C89" s="48" t="s">
        <v>510</v>
      </c>
      <c r="D89" s="48" t="s">
        <v>25</v>
      </c>
      <c r="E89" s="19">
        <v>348</v>
      </c>
      <c r="F89" s="48"/>
      <c r="G89" s="19">
        <v>62</v>
      </c>
      <c r="H89" s="19">
        <v>59</v>
      </c>
      <c r="I89" s="57">
        <f t="shared" si="1"/>
        <v>121</v>
      </c>
      <c r="J89" s="48">
        <v>7399391114</v>
      </c>
      <c r="K89" s="48" t="s">
        <v>194</v>
      </c>
      <c r="L89" s="64" t="s">
        <v>195</v>
      </c>
      <c r="M89" s="64">
        <v>9854468398</v>
      </c>
      <c r="N89" s="65" t="s">
        <v>280</v>
      </c>
      <c r="O89" s="64">
        <v>9401561409</v>
      </c>
      <c r="P89" s="24">
        <v>43686</v>
      </c>
      <c r="Q89" s="18" t="s">
        <v>332</v>
      </c>
      <c r="R89" s="48">
        <v>21</v>
      </c>
      <c r="S89" s="48" t="s">
        <v>325</v>
      </c>
      <c r="T89" s="18"/>
    </row>
    <row r="90" spans="1:20">
      <c r="A90" s="4">
        <v>86</v>
      </c>
      <c r="B90" s="17" t="s">
        <v>63</v>
      </c>
      <c r="C90" s="48" t="s">
        <v>508</v>
      </c>
      <c r="D90" s="48" t="s">
        <v>23</v>
      </c>
      <c r="E90" s="19">
        <v>311704</v>
      </c>
      <c r="F90" s="48" t="s">
        <v>74</v>
      </c>
      <c r="G90" s="19">
        <v>50</v>
      </c>
      <c r="H90" s="19">
        <v>58</v>
      </c>
      <c r="I90" s="57">
        <f t="shared" si="1"/>
        <v>108</v>
      </c>
      <c r="J90" s="48">
        <v>9613585962</v>
      </c>
      <c r="K90" s="48" t="s">
        <v>295</v>
      </c>
      <c r="L90" s="65" t="s">
        <v>296</v>
      </c>
      <c r="M90" s="65">
        <v>7399227402</v>
      </c>
      <c r="N90" s="65" t="s">
        <v>308</v>
      </c>
      <c r="O90" s="65">
        <v>9085261370</v>
      </c>
      <c r="P90" s="24">
        <v>43686</v>
      </c>
      <c r="Q90" s="18" t="s">
        <v>332</v>
      </c>
      <c r="R90" s="48">
        <v>18</v>
      </c>
      <c r="S90" s="48" t="s">
        <v>325</v>
      </c>
      <c r="T90" s="18"/>
    </row>
    <row r="91" spans="1:20">
      <c r="A91" s="4">
        <v>87</v>
      </c>
      <c r="B91" s="17" t="s">
        <v>63</v>
      </c>
      <c r="C91" s="48" t="s">
        <v>509</v>
      </c>
      <c r="D91" s="48" t="s">
        <v>23</v>
      </c>
      <c r="E91" s="19">
        <v>308002</v>
      </c>
      <c r="F91" s="48" t="s">
        <v>74</v>
      </c>
      <c r="G91" s="19">
        <v>37</v>
      </c>
      <c r="H91" s="19">
        <v>48</v>
      </c>
      <c r="I91" s="57">
        <f t="shared" si="1"/>
        <v>85</v>
      </c>
      <c r="J91" s="48">
        <v>9864527600</v>
      </c>
      <c r="K91" s="48" t="s">
        <v>295</v>
      </c>
      <c r="L91" s="65" t="s">
        <v>296</v>
      </c>
      <c r="M91" s="65">
        <v>7399227402</v>
      </c>
      <c r="N91" s="65" t="s">
        <v>553</v>
      </c>
      <c r="O91" s="65">
        <v>9954454596</v>
      </c>
      <c r="P91" s="24">
        <v>43686</v>
      </c>
      <c r="Q91" s="18" t="s">
        <v>332</v>
      </c>
      <c r="R91" s="48">
        <v>18</v>
      </c>
      <c r="S91" s="48" t="s">
        <v>325</v>
      </c>
      <c r="T91" s="18"/>
    </row>
    <row r="92" spans="1:20">
      <c r="A92" s="4">
        <v>88</v>
      </c>
      <c r="B92" s="17"/>
      <c r="C92" s="48"/>
      <c r="D92" s="48"/>
      <c r="E92" s="19"/>
      <c r="F92" s="48"/>
      <c r="G92" s="19"/>
      <c r="H92" s="19"/>
      <c r="I92" s="57">
        <f t="shared" si="1"/>
        <v>0</v>
      </c>
      <c r="J92" s="48"/>
      <c r="K92" s="48"/>
      <c r="L92" s="64"/>
      <c r="M92" s="64"/>
      <c r="N92" s="65"/>
      <c r="O92" s="64"/>
      <c r="P92" s="24">
        <v>43688</v>
      </c>
      <c r="Q92" s="18" t="s">
        <v>333</v>
      </c>
      <c r="R92" s="48"/>
      <c r="S92" s="48"/>
      <c r="T92" s="18"/>
    </row>
    <row r="93" spans="1:20" ht="33">
      <c r="A93" s="4">
        <v>89</v>
      </c>
      <c r="B93" s="68"/>
      <c r="C93" s="68"/>
      <c r="D93" s="68"/>
      <c r="E93" s="69"/>
      <c r="F93" s="68"/>
      <c r="G93" s="19"/>
      <c r="H93" s="19"/>
      <c r="I93" s="57">
        <f t="shared" si="1"/>
        <v>0</v>
      </c>
      <c r="J93" s="68"/>
      <c r="K93" s="68"/>
      <c r="L93" s="68"/>
      <c r="M93" s="68"/>
      <c r="N93" s="68"/>
      <c r="O93" s="68"/>
      <c r="P93" s="24">
        <v>43689</v>
      </c>
      <c r="Q93" s="18" t="s">
        <v>327</v>
      </c>
      <c r="R93" s="48">
        <v>11</v>
      </c>
      <c r="S93" s="48" t="s">
        <v>325</v>
      </c>
      <c r="T93" s="18" t="s">
        <v>574</v>
      </c>
    </row>
    <row r="94" spans="1:20">
      <c r="A94" s="4">
        <v>90</v>
      </c>
      <c r="B94" s="17" t="s">
        <v>63</v>
      </c>
      <c r="C94" s="48" t="s">
        <v>513</v>
      </c>
      <c r="D94" s="48" t="s">
        <v>25</v>
      </c>
      <c r="E94" s="19">
        <v>339</v>
      </c>
      <c r="F94" s="48"/>
      <c r="G94" s="19">
        <v>37</v>
      </c>
      <c r="H94" s="19">
        <v>52</v>
      </c>
      <c r="I94" s="57">
        <f t="shared" si="1"/>
        <v>89</v>
      </c>
      <c r="J94" s="48">
        <v>9435922711</v>
      </c>
      <c r="K94" s="48" t="s">
        <v>472</v>
      </c>
      <c r="L94" s="64" t="s">
        <v>231</v>
      </c>
      <c r="M94" s="64">
        <v>9854311465</v>
      </c>
      <c r="N94" s="65" t="s">
        <v>236</v>
      </c>
      <c r="O94" s="64">
        <v>9613733960</v>
      </c>
      <c r="P94" s="24">
        <v>43690</v>
      </c>
      <c r="Q94" s="18" t="s">
        <v>328</v>
      </c>
      <c r="R94" s="48">
        <v>11</v>
      </c>
      <c r="S94" s="48" t="s">
        <v>325</v>
      </c>
      <c r="T94" s="18"/>
    </row>
    <row r="95" spans="1:20">
      <c r="A95" s="4">
        <v>91</v>
      </c>
      <c r="B95" s="17" t="s">
        <v>63</v>
      </c>
      <c r="C95" s="48" t="s">
        <v>512</v>
      </c>
      <c r="D95" s="48" t="s">
        <v>25</v>
      </c>
      <c r="E95" s="19">
        <v>345</v>
      </c>
      <c r="F95" s="48"/>
      <c r="G95" s="19">
        <v>68</v>
      </c>
      <c r="H95" s="19">
        <v>71</v>
      </c>
      <c r="I95" s="57">
        <f t="shared" si="1"/>
        <v>139</v>
      </c>
      <c r="J95" s="48">
        <v>9613724816</v>
      </c>
      <c r="K95" s="48" t="s">
        <v>194</v>
      </c>
      <c r="L95" s="64" t="s">
        <v>195</v>
      </c>
      <c r="M95" s="64">
        <v>9854468398</v>
      </c>
      <c r="N95" s="65" t="s">
        <v>280</v>
      </c>
      <c r="O95" s="64">
        <v>9401561409</v>
      </c>
      <c r="P95" s="24">
        <v>43690</v>
      </c>
      <c r="Q95" s="18" t="s">
        <v>328</v>
      </c>
      <c r="R95" s="48">
        <v>25</v>
      </c>
      <c r="S95" s="48" t="s">
        <v>325</v>
      </c>
      <c r="T95" s="18"/>
    </row>
    <row r="96" spans="1:20" ht="33">
      <c r="A96" s="4">
        <v>92</v>
      </c>
      <c r="B96" s="17" t="s">
        <v>63</v>
      </c>
      <c r="C96" s="48" t="s">
        <v>443</v>
      </c>
      <c r="D96" s="48" t="s">
        <v>25</v>
      </c>
      <c r="E96" s="19">
        <v>99</v>
      </c>
      <c r="F96" s="48"/>
      <c r="G96" s="19">
        <v>48</v>
      </c>
      <c r="H96" s="19">
        <v>69</v>
      </c>
      <c r="I96" s="57">
        <f t="shared" si="1"/>
        <v>117</v>
      </c>
      <c r="J96" s="48">
        <v>9508564793</v>
      </c>
      <c r="K96" s="48" t="s">
        <v>472</v>
      </c>
      <c r="L96" s="64" t="s">
        <v>231</v>
      </c>
      <c r="M96" s="64">
        <v>9854311465</v>
      </c>
      <c r="N96" s="65" t="s">
        <v>237</v>
      </c>
      <c r="O96" s="64">
        <v>9401224118</v>
      </c>
      <c r="P96" s="24">
        <v>43691</v>
      </c>
      <c r="Q96" s="18" t="s">
        <v>329</v>
      </c>
      <c r="R96" s="48">
        <v>13</v>
      </c>
      <c r="S96" s="48" t="s">
        <v>325</v>
      </c>
      <c r="T96" s="18"/>
    </row>
    <row r="97" spans="1:20" ht="33">
      <c r="A97" s="4">
        <v>93</v>
      </c>
      <c r="B97" s="17" t="s">
        <v>63</v>
      </c>
      <c r="C97" s="48" t="s">
        <v>538</v>
      </c>
      <c r="D97" s="48" t="s">
        <v>23</v>
      </c>
      <c r="E97" s="19">
        <v>306906</v>
      </c>
      <c r="F97" s="48" t="s">
        <v>74</v>
      </c>
      <c r="G97" s="19">
        <v>58</v>
      </c>
      <c r="H97" s="19">
        <v>52</v>
      </c>
      <c r="I97" s="57">
        <f t="shared" si="1"/>
        <v>110</v>
      </c>
      <c r="J97" s="48">
        <v>9707501206</v>
      </c>
      <c r="K97" s="48" t="s">
        <v>258</v>
      </c>
      <c r="L97" s="64" t="s">
        <v>271</v>
      </c>
      <c r="M97" s="64">
        <v>9859149730</v>
      </c>
      <c r="N97" s="65" t="s">
        <v>313</v>
      </c>
      <c r="O97" s="64">
        <v>9435826115</v>
      </c>
      <c r="P97" s="24">
        <v>43691</v>
      </c>
      <c r="Q97" s="18" t="s">
        <v>329</v>
      </c>
      <c r="R97" s="48">
        <v>14</v>
      </c>
      <c r="S97" s="48" t="s">
        <v>325</v>
      </c>
      <c r="T97" s="18"/>
    </row>
    <row r="98" spans="1:20" ht="49.5">
      <c r="A98" s="4">
        <v>94</v>
      </c>
      <c r="B98" s="17"/>
      <c r="C98" s="48"/>
      <c r="D98" s="48"/>
      <c r="E98" s="19"/>
      <c r="F98" s="48"/>
      <c r="G98" s="19"/>
      <c r="H98" s="19"/>
      <c r="I98" s="57">
        <f t="shared" si="1"/>
        <v>0</v>
      </c>
      <c r="J98" s="48"/>
      <c r="K98" s="48"/>
      <c r="L98" s="65"/>
      <c r="M98" s="65"/>
      <c r="N98" s="65"/>
      <c r="O98" s="65"/>
      <c r="P98" s="24">
        <v>43692</v>
      </c>
      <c r="Q98" s="18" t="s">
        <v>330</v>
      </c>
      <c r="R98" s="48"/>
      <c r="S98" s="48"/>
      <c r="T98" s="18" t="s">
        <v>573</v>
      </c>
    </row>
    <row r="99" spans="1:20" ht="33">
      <c r="A99" s="4">
        <v>95</v>
      </c>
      <c r="B99" s="17" t="s">
        <v>63</v>
      </c>
      <c r="C99" s="48" t="s">
        <v>515</v>
      </c>
      <c r="D99" s="48" t="s">
        <v>23</v>
      </c>
      <c r="E99" s="19">
        <v>300310</v>
      </c>
      <c r="F99" s="48" t="s">
        <v>74</v>
      </c>
      <c r="G99" s="19">
        <v>48</v>
      </c>
      <c r="H99" s="19">
        <v>32</v>
      </c>
      <c r="I99" s="57">
        <f t="shared" si="1"/>
        <v>80</v>
      </c>
      <c r="J99" s="48">
        <v>9854218063</v>
      </c>
      <c r="K99" s="48" t="s">
        <v>191</v>
      </c>
      <c r="L99" s="64" t="s">
        <v>273</v>
      </c>
      <c r="M99" s="64">
        <v>9864769030</v>
      </c>
      <c r="N99" s="65" t="s">
        <v>307</v>
      </c>
      <c r="O99" s="64">
        <v>9859754489</v>
      </c>
      <c r="P99" s="24">
        <v>43693</v>
      </c>
      <c r="Q99" s="18" t="s">
        <v>331</v>
      </c>
      <c r="R99" s="48">
        <v>11</v>
      </c>
      <c r="S99" s="48" t="s">
        <v>325</v>
      </c>
      <c r="T99" s="18"/>
    </row>
    <row r="100" spans="1:20">
      <c r="A100" s="4">
        <v>96</v>
      </c>
      <c r="B100" s="17" t="s">
        <v>63</v>
      </c>
      <c r="C100" s="48" t="s">
        <v>144</v>
      </c>
      <c r="D100" s="48" t="s">
        <v>23</v>
      </c>
      <c r="E100" s="19">
        <v>305411</v>
      </c>
      <c r="F100" s="48" t="s">
        <v>74</v>
      </c>
      <c r="G100" s="19">
        <v>41</v>
      </c>
      <c r="H100" s="19">
        <v>52</v>
      </c>
      <c r="I100" s="57">
        <f t="shared" si="1"/>
        <v>93</v>
      </c>
      <c r="J100" s="66" t="s">
        <v>282</v>
      </c>
      <c r="K100" s="48" t="s">
        <v>194</v>
      </c>
      <c r="L100" s="64" t="s">
        <v>195</v>
      </c>
      <c r="M100" s="64">
        <v>9854468398</v>
      </c>
      <c r="N100" s="65" t="s">
        <v>196</v>
      </c>
      <c r="O100" s="64">
        <v>9854963104</v>
      </c>
      <c r="P100" s="24">
        <v>43693</v>
      </c>
      <c r="Q100" s="18" t="s">
        <v>331</v>
      </c>
      <c r="R100" s="48">
        <v>16</v>
      </c>
      <c r="S100" s="48" t="s">
        <v>325</v>
      </c>
      <c r="T100" s="18"/>
    </row>
    <row r="101" spans="1:20">
      <c r="A101" s="4">
        <v>97</v>
      </c>
      <c r="B101" s="17" t="s">
        <v>63</v>
      </c>
      <c r="C101" s="48" t="s">
        <v>516</v>
      </c>
      <c r="D101" s="48" t="s">
        <v>23</v>
      </c>
      <c r="E101" s="19">
        <v>308503</v>
      </c>
      <c r="F101" s="48" t="s">
        <v>74</v>
      </c>
      <c r="G101" s="19">
        <v>46</v>
      </c>
      <c r="H101" s="19">
        <v>60</v>
      </c>
      <c r="I101" s="57">
        <f t="shared" si="1"/>
        <v>106</v>
      </c>
      <c r="J101" s="48">
        <v>7896747581</v>
      </c>
      <c r="K101" s="48" t="s">
        <v>464</v>
      </c>
      <c r="L101" s="64" t="s">
        <v>311</v>
      </c>
      <c r="M101" s="64">
        <v>9401274299</v>
      </c>
      <c r="N101" s="65" t="s">
        <v>272</v>
      </c>
      <c r="O101" s="64">
        <v>9859702399</v>
      </c>
      <c r="P101" s="24">
        <v>43694</v>
      </c>
      <c r="Q101" s="18" t="s">
        <v>332</v>
      </c>
      <c r="R101" s="48">
        <v>15</v>
      </c>
      <c r="S101" s="48" t="s">
        <v>325</v>
      </c>
      <c r="T101" s="18"/>
    </row>
    <row r="102" spans="1:20">
      <c r="A102" s="4">
        <v>98</v>
      </c>
      <c r="B102" s="17" t="s">
        <v>63</v>
      </c>
      <c r="C102" s="48" t="s">
        <v>139</v>
      </c>
      <c r="D102" s="48" t="s">
        <v>23</v>
      </c>
      <c r="E102" s="19">
        <v>306902</v>
      </c>
      <c r="F102" s="48" t="s">
        <v>74</v>
      </c>
      <c r="G102" s="19">
        <v>65</v>
      </c>
      <c r="H102" s="19">
        <v>53</v>
      </c>
      <c r="I102" s="57">
        <f t="shared" si="1"/>
        <v>118</v>
      </c>
      <c r="J102" s="48">
        <v>9435626718</v>
      </c>
      <c r="K102" s="48" t="s">
        <v>258</v>
      </c>
      <c r="L102" s="64" t="s">
        <v>271</v>
      </c>
      <c r="M102" s="64">
        <v>9859149730</v>
      </c>
      <c r="N102" s="65" t="s">
        <v>260</v>
      </c>
      <c r="O102" s="64">
        <v>8011340546</v>
      </c>
      <c r="P102" s="24">
        <v>43694</v>
      </c>
      <c r="Q102" s="18" t="s">
        <v>332</v>
      </c>
      <c r="R102" s="48">
        <v>14</v>
      </c>
      <c r="S102" s="48" t="s">
        <v>325</v>
      </c>
      <c r="T102" s="18"/>
    </row>
    <row r="103" spans="1:20">
      <c r="A103" s="4">
        <v>99</v>
      </c>
      <c r="B103" s="68"/>
      <c r="C103" s="68"/>
      <c r="D103" s="68"/>
      <c r="E103" s="69"/>
      <c r="F103" s="68"/>
      <c r="G103" s="19"/>
      <c r="H103" s="19"/>
      <c r="I103" s="57">
        <f t="shared" si="1"/>
        <v>0</v>
      </c>
      <c r="J103" s="68"/>
      <c r="K103" s="68"/>
      <c r="L103" s="68"/>
      <c r="M103" s="68"/>
      <c r="N103" s="68"/>
      <c r="O103" s="68"/>
      <c r="P103" s="24">
        <v>43695</v>
      </c>
      <c r="Q103" s="18" t="s">
        <v>333</v>
      </c>
      <c r="R103" s="48"/>
      <c r="S103" s="48"/>
      <c r="T103" s="18"/>
    </row>
    <row r="104" spans="1:20">
      <c r="A104" s="4">
        <v>100</v>
      </c>
      <c r="B104" s="17" t="s">
        <v>63</v>
      </c>
      <c r="C104" s="48" t="s">
        <v>539</v>
      </c>
      <c r="D104" s="48" t="s">
        <v>25</v>
      </c>
      <c r="E104" s="19">
        <v>346</v>
      </c>
      <c r="F104" s="48"/>
      <c r="G104" s="19">
        <v>62</v>
      </c>
      <c r="H104" s="19">
        <v>73</v>
      </c>
      <c r="I104" s="57">
        <f t="shared" si="1"/>
        <v>135</v>
      </c>
      <c r="J104" s="48">
        <v>8752053534</v>
      </c>
      <c r="K104" s="48" t="s">
        <v>194</v>
      </c>
      <c r="L104" s="64" t="s">
        <v>195</v>
      </c>
      <c r="M104" s="64">
        <v>9854468398</v>
      </c>
      <c r="N104" s="65" t="s">
        <v>196</v>
      </c>
      <c r="O104" s="64">
        <v>9854963104</v>
      </c>
      <c r="P104" s="24">
        <v>43696</v>
      </c>
      <c r="Q104" s="18" t="s">
        <v>327</v>
      </c>
      <c r="R104" s="48">
        <v>24</v>
      </c>
      <c r="S104" s="48" t="s">
        <v>325</v>
      </c>
      <c r="T104" s="18"/>
    </row>
    <row r="105" spans="1:20">
      <c r="A105" s="4">
        <v>101</v>
      </c>
      <c r="B105" s="17" t="s">
        <v>63</v>
      </c>
      <c r="C105" s="48" t="s">
        <v>142</v>
      </c>
      <c r="D105" s="48" t="s">
        <v>23</v>
      </c>
      <c r="E105" s="19">
        <v>305407</v>
      </c>
      <c r="F105" s="48" t="s">
        <v>74</v>
      </c>
      <c r="G105" s="19">
        <v>29</v>
      </c>
      <c r="H105" s="19">
        <v>35</v>
      </c>
      <c r="I105" s="57">
        <f t="shared" si="1"/>
        <v>64</v>
      </c>
      <c r="J105" s="66" t="s">
        <v>279</v>
      </c>
      <c r="K105" s="48" t="s">
        <v>194</v>
      </c>
      <c r="L105" s="64" t="s">
        <v>195</v>
      </c>
      <c r="M105" s="64">
        <v>9854468398</v>
      </c>
      <c r="N105" s="65" t="s">
        <v>280</v>
      </c>
      <c r="O105" s="64">
        <v>9401561409</v>
      </c>
      <c r="P105" s="24">
        <v>43696</v>
      </c>
      <c r="Q105" s="18" t="s">
        <v>327</v>
      </c>
      <c r="R105" s="48">
        <v>15</v>
      </c>
      <c r="S105" s="48" t="s">
        <v>325</v>
      </c>
      <c r="T105" s="18"/>
    </row>
    <row r="106" spans="1:20">
      <c r="A106" s="4">
        <v>102</v>
      </c>
      <c r="B106" s="17" t="s">
        <v>63</v>
      </c>
      <c r="C106" s="48" t="s">
        <v>540</v>
      </c>
      <c r="D106" s="48" t="s">
        <v>25</v>
      </c>
      <c r="E106" s="19">
        <v>344</v>
      </c>
      <c r="F106" s="48"/>
      <c r="G106" s="19">
        <v>33</v>
      </c>
      <c r="H106" s="19">
        <v>32</v>
      </c>
      <c r="I106" s="57">
        <f t="shared" si="1"/>
        <v>65</v>
      </c>
      <c r="J106" s="48">
        <v>9859113064</v>
      </c>
      <c r="K106" s="48" t="s">
        <v>194</v>
      </c>
      <c r="L106" s="64" t="s">
        <v>195</v>
      </c>
      <c r="M106" s="64">
        <v>9854468398</v>
      </c>
      <c r="N106" s="65" t="s">
        <v>275</v>
      </c>
      <c r="O106" s="64">
        <v>9859081108</v>
      </c>
      <c r="P106" s="24">
        <v>43696</v>
      </c>
      <c r="Q106" s="18" t="s">
        <v>327</v>
      </c>
      <c r="R106" s="48">
        <v>23</v>
      </c>
      <c r="S106" s="48" t="s">
        <v>325</v>
      </c>
      <c r="T106" s="18"/>
    </row>
    <row r="107" spans="1:20" ht="66">
      <c r="A107" s="4">
        <v>103</v>
      </c>
      <c r="B107" s="68"/>
      <c r="C107" s="68"/>
      <c r="D107" s="68"/>
      <c r="E107" s="69"/>
      <c r="F107" s="68"/>
      <c r="G107" s="19"/>
      <c r="H107" s="19"/>
      <c r="I107" s="57">
        <f t="shared" si="1"/>
        <v>0</v>
      </c>
      <c r="J107" s="68"/>
      <c r="K107" s="68"/>
      <c r="L107" s="68"/>
      <c r="M107" s="68"/>
      <c r="N107" s="68"/>
      <c r="O107" s="68"/>
      <c r="P107" s="24">
        <v>43697</v>
      </c>
      <c r="Q107" s="18" t="s">
        <v>328</v>
      </c>
      <c r="R107" s="48"/>
      <c r="S107" s="48"/>
      <c r="T107" s="18" t="s">
        <v>575</v>
      </c>
    </row>
    <row r="108" spans="1:20" ht="33">
      <c r="A108" s="4">
        <v>104</v>
      </c>
      <c r="B108" s="17" t="s">
        <v>63</v>
      </c>
      <c r="C108" s="48" t="s">
        <v>141</v>
      </c>
      <c r="D108" s="48" t="s">
        <v>23</v>
      </c>
      <c r="E108" s="19">
        <v>310506</v>
      </c>
      <c r="F108" s="48" t="s">
        <v>74</v>
      </c>
      <c r="G108" s="19">
        <v>51</v>
      </c>
      <c r="H108" s="19">
        <v>57</v>
      </c>
      <c r="I108" s="57">
        <f t="shared" si="1"/>
        <v>108</v>
      </c>
      <c r="J108" s="48">
        <v>8752872966</v>
      </c>
      <c r="K108" s="48" t="s">
        <v>268</v>
      </c>
      <c r="L108" s="64" t="s">
        <v>269</v>
      </c>
      <c r="M108" s="64">
        <v>9613319031</v>
      </c>
      <c r="N108" s="65" t="s">
        <v>278</v>
      </c>
      <c r="O108" s="64">
        <v>8876492303</v>
      </c>
      <c r="P108" s="24">
        <v>43698</v>
      </c>
      <c r="Q108" s="18" t="s">
        <v>329</v>
      </c>
      <c r="R108" s="48">
        <v>23</v>
      </c>
      <c r="S108" s="48" t="s">
        <v>325</v>
      </c>
      <c r="T108" s="18"/>
    </row>
    <row r="109" spans="1:20" ht="33">
      <c r="A109" s="4">
        <v>105</v>
      </c>
      <c r="B109" s="17" t="s">
        <v>63</v>
      </c>
      <c r="C109" s="48" t="s">
        <v>435</v>
      </c>
      <c r="D109" s="48" t="s">
        <v>25</v>
      </c>
      <c r="E109" s="19">
        <v>105</v>
      </c>
      <c r="F109" s="48"/>
      <c r="G109" s="19">
        <v>36</v>
      </c>
      <c r="H109" s="19">
        <v>34</v>
      </c>
      <c r="I109" s="57">
        <f t="shared" si="1"/>
        <v>70</v>
      </c>
      <c r="J109" s="48">
        <v>9854576074</v>
      </c>
      <c r="K109" s="48" t="s">
        <v>202</v>
      </c>
      <c r="L109" s="64" t="s">
        <v>203</v>
      </c>
      <c r="M109" s="64">
        <v>9864552074</v>
      </c>
      <c r="N109" s="65" t="s">
        <v>281</v>
      </c>
      <c r="O109" s="64">
        <v>8822811776</v>
      </c>
      <c r="P109" s="24">
        <v>43698</v>
      </c>
      <c r="Q109" s="18" t="s">
        <v>329</v>
      </c>
      <c r="R109" s="48">
        <v>21</v>
      </c>
      <c r="S109" s="48" t="s">
        <v>325</v>
      </c>
      <c r="T109" s="18"/>
    </row>
    <row r="110" spans="1:20" ht="33">
      <c r="A110" s="4">
        <v>106</v>
      </c>
      <c r="B110" s="17" t="s">
        <v>63</v>
      </c>
      <c r="C110" s="48" t="s">
        <v>147</v>
      </c>
      <c r="D110" s="48" t="s">
        <v>23</v>
      </c>
      <c r="E110" s="19">
        <v>310303</v>
      </c>
      <c r="F110" s="48" t="s">
        <v>74</v>
      </c>
      <c r="G110" s="19">
        <v>55</v>
      </c>
      <c r="H110" s="19">
        <v>49</v>
      </c>
      <c r="I110" s="57">
        <f t="shared" si="1"/>
        <v>104</v>
      </c>
      <c r="J110" s="48">
        <v>9706432771</v>
      </c>
      <c r="K110" s="48" t="s">
        <v>210</v>
      </c>
      <c r="L110" s="64" t="s">
        <v>290</v>
      </c>
      <c r="M110" s="64">
        <v>9859369051</v>
      </c>
      <c r="N110" s="65" t="s">
        <v>212</v>
      </c>
      <c r="O110" s="64">
        <v>9613253256</v>
      </c>
      <c r="P110" s="24">
        <v>43698</v>
      </c>
      <c r="Q110" s="18" t="s">
        <v>329</v>
      </c>
      <c r="R110" s="48">
        <v>24</v>
      </c>
      <c r="S110" s="48" t="s">
        <v>325</v>
      </c>
      <c r="T110" s="18"/>
    </row>
    <row r="111" spans="1:20">
      <c r="A111" s="4">
        <v>107</v>
      </c>
      <c r="B111" s="17" t="s">
        <v>63</v>
      </c>
      <c r="C111" s="48" t="s">
        <v>541</v>
      </c>
      <c r="D111" s="48" t="s">
        <v>25</v>
      </c>
      <c r="E111" s="19">
        <v>95</v>
      </c>
      <c r="F111" s="48"/>
      <c r="G111" s="19">
        <v>64</v>
      </c>
      <c r="H111" s="19">
        <v>79</v>
      </c>
      <c r="I111" s="57">
        <f t="shared" si="1"/>
        <v>143</v>
      </c>
      <c r="J111" s="48">
        <v>9531046799</v>
      </c>
      <c r="K111" s="48" t="s">
        <v>276</v>
      </c>
      <c r="L111" s="64" t="s">
        <v>224</v>
      </c>
      <c r="M111" s="64">
        <v>9854253113</v>
      </c>
      <c r="N111" s="65" t="s">
        <v>277</v>
      </c>
      <c r="O111" s="64">
        <v>9613321725</v>
      </c>
      <c r="P111" s="24">
        <v>43699</v>
      </c>
      <c r="Q111" s="18" t="s">
        <v>330</v>
      </c>
      <c r="R111" s="48">
        <v>21</v>
      </c>
      <c r="S111" s="48" t="s">
        <v>325</v>
      </c>
      <c r="T111" s="18"/>
    </row>
    <row r="112" spans="1:20">
      <c r="A112" s="4">
        <v>108</v>
      </c>
      <c r="B112" s="17" t="s">
        <v>63</v>
      </c>
      <c r="C112" s="48" t="s">
        <v>149</v>
      </c>
      <c r="D112" s="48" t="s">
        <v>23</v>
      </c>
      <c r="E112" s="19">
        <v>310305</v>
      </c>
      <c r="F112" s="48" t="s">
        <v>74</v>
      </c>
      <c r="G112" s="19">
        <v>29</v>
      </c>
      <c r="H112" s="19">
        <v>17</v>
      </c>
      <c r="I112" s="57">
        <f t="shared" si="1"/>
        <v>46</v>
      </c>
      <c r="J112" s="48">
        <v>7896983919</v>
      </c>
      <c r="K112" s="48" t="s">
        <v>210</v>
      </c>
      <c r="L112" s="64" t="s">
        <v>290</v>
      </c>
      <c r="M112" s="64">
        <v>9859369051</v>
      </c>
      <c r="N112" s="64" t="s">
        <v>291</v>
      </c>
      <c r="O112" s="64">
        <v>9613385109</v>
      </c>
      <c r="P112" s="24">
        <v>43699</v>
      </c>
      <c r="Q112" s="18" t="s">
        <v>330</v>
      </c>
      <c r="R112" s="48">
        <v>25</v>
      </c>
      <c r="S112" s="48" t="s">
        <v>325</v>
      </c>
      <c r="T112" s="18"/>
    </row>
    <row r="113" spans="1:20">
      <c r="A113" s="4">
        <v>109</v>
      </c>
      <c r="B113" s="17" t="s">
        <v>63</v>
      </c>
      <c r="C113" s="48" t="s">
        <v>542</v>
      </c>
      <c r="D113" s="48" t="s">
        <v>25</v>
      </c>
      <c r="E113" s="19">
        <v>195</v>
      </c>
      <c r="F113" s="48"/>
      <c r="G113" s="19">
        <v>27</v>
      </c>
      <c r="H113" s="19">
        <v>38</v>
      </c>
      <c r="I113" s="57">
        <f t="shared" si="1"/>
        <v>65</v>
      </c>
      <c r="J113" s="48">
        <v>8876799544</v>
      </c>
      <c r="K113" s="48" t="s">
        <v>210</v>
      </c>
      <c r="L113" s="64" t="s">
        <v>290</v>
      </c>
      <c r="M113" s="64">
        <v>9859369051</v>
      </c>
      <c r="N113" s="64" t="s">
        <v>291</v>
      </c>
      <c r="O113" s="64">
        <v>9613385109</v>
      </c>
      <c r="P113" s="24">
        <v>43699</v>
      </c>
      <c r="Q113" s="18" t="s">
        <v>330</v>
      </c>
      <c r="R113" s="48">
        <v>17</v>
      </c>
      <c r="S113" s="48" t="s">
        <v>325</v>
      </c>
      <c r="T113" s="18"/>
    </row>
    <row r="114" spans="1:20">
      <c r="A114" s="4">
        <v>110</v>
      </c>
      <c r="B114" s="17" t="s">
        <v>63</v>
      </c>
      <c r="C114" s="48" t="s">
        <v>543</v>
      </c>
      <c r="D114" s="48" t="s">
        <v>25</v>
      </c>
      <c r="E114" s="19">
        <v>203</v>
      </c>
      <c r="F114" s="48"/>
      <c r="G114" s="19">
        <v>42</v>
      </c>
      <c r="H114" s="19">
        <v>65</v>
      </c>
      <c r="I114" s="57">
        <f t="shared" si="1"/>
        <v>107</v>
      </c>
      <c r="J114" s="48">
        <v>9401225056</v>
      </c>
      <c r="K114" s="48" t="s">
        <v>241</v>
      </c>
      <c r="L114" s="64" t="s">
        <v>242</v>
      </c>
      <c r="M114" s="64">
        <v>9401542409</v>
      </c>
      <c r="N114" s="65" t="s">
        <v>292</v>
      </c>
      <c r="O114" s="64">
        <v>9613612363</v>
      </c>
      <c r="P114" s="24">
        <v>43700</v>
      </c>
      <c r="Q114" s="18" t="s">
        <v>331</v>
      </c>
      <c r="R114" s="48">
        <v>19</v>
      </c>
      <c r="S114" s="48" t="s">
        <v>325</v>
      </c>
      <c r="T114" s="18"/>
    </row>
    <row r="115" spans="1:20">
      <c r="A115" s="4">
        <v>111</v>
      </c>
      <c r="B115" s="17" t="s">
        <v>63</v>
      </c>
      <c r="C115" s="48" t="s">
        <v>152</v>
      </c>
      <c r="D115" s="48" t="s">
        <v>23</v>
      </c>
      <c r="E115" s="19">
        <v>315803</v>
      </c>
      <c r="F115" s="48" t="s">
        <v>74</v>
      </c>
      <c r="G115" s="19">
        <v>33</v>
      </c>
      <c r="H115" s="19">
        <v>33</v>
      </c>
      <c r="I115" s="57">
        <f t="shared" si="1"/>
        <v>66</v>
      </c>
      <c r="J115" s="66" t="s">
        <v>293</v>
      </c>
      <c r="K115" s="48" t="s">
        <v>268</v>
      </c>
      <c r="L115" s="64" t="s">
        <v>269</v>
      </c>
      <c r="M115" s="64">
        <v>9613319031</v>
      </c>
      <c r="N115" s="65" t="s">
        <v>294</v>
      </c>
      <c r="O115" s="64">
        <v>9854974901</v>
      </c>
      <c r="P115" s="24">
        <v>43700</v>
      </c>
      <c r="Q115" s="18" t="s">
        <v>331</v>
      </c>
      <c r="R115" s="48">
        <v>19</v>
      </c>
      <c r="S115" s="48" t="s">
        <v>325</v>
      </c>
      <c r="T115" s="18"/>
    </row>
    <row r="116" spans="1:20">
      <c r="A116" s="4">
        <v>112</v>
      </c>
      <c r="B116" s="17" t="s">
        <v>63</v>
      </c>
      <c r="C116" s="48" t="s">
        <v>544</v>
      </c>
      <c r="D116" s="48" t="s">
        <v>23</v>
      </c>
      <c r="E116" s="19">
        <v>311502</v>
      </c>
      <c r="F116" s="48" t="s">
        <v>74</v>
      </c>
      <c r="G116" s="19">
        <v>32</v>
      </c>
      <c r="H116" s="19">
        <v>36</v>
      </c>
      <c r="I116" s="57">
        <f t="shared" si="1"/>
        <v>68</v>
      </c>
      <c r="J116" s="48">
        <v>9401633681</v>
      </c>
      <c r="K116" s="48" t="s">
        <v>205</v>
      </c>
      <c r="L116" s="64" t="s">
        <v>206</v>
      </c>
      <c r="M116" s="64">
        <v>9707583027</v>
      </c>
      <c r="N116" s="65" t="s">
        <v>214</v>
      </c>
      <c r="O116" s="64">
        <v>9707719663</v>
      </c>
      <c r="P116" s="24">
        <v>43700</v>
      </c>
      <c r="Q116" s="18" t="s">
        <v>331</v>
      </c>
      <c r="R116" s="48">
        <v>19</v>
      </c>
      <c r="S116" s="48" t="s">
        <v>325</v>
      </c>
      <c r="T116" s="18"/>
    </row>
    <row r="117" spans="1:20" ht="33">
      <c r="A117" s="4">
        <v>113</v>
      </c>
      <c r="B117" s="17"/>
      <c r="C117" s="48"/>
      <c r="D117" s="48"/>
      <c r="E117" s="19"/>
      <c r="F117" s="48"/>
      <c r="G117" s="19"/>
      <c r="H117" s="19"/>
      <c r="I117" s="57">
        <f t="shared" si="1"/>
        <v>0</v>
      </c>
      <c r="J117" s="48"/>
      <c r="K117" s="48"/>
      <c r="L117" s="64"/>
      <c r="M117" s="64"/>
      <c r="N117" s="65"/>
      <c r="O117" s="64"/>
      <c r="P117" s="24">
        <v>43701</v>
      </c>
      <c r="Q117" s="18" t="s">
        <v>332</v>
      </c>
      <c r="R117" s="48"/>
      <c r="S117" s="48"/>
      <c r="T117" s="18" t="s">
        <v>576</v>
      </c>
    </row>
    <row r="118" spans="1:20">
      <c r="A118" s="4">
        <v>114</v>
      </c>
      <c r="B118" s="17"/>
      <c r="C118" s="48"/>
      <c r="D118" s="48"/>
      <c r="E118" s="19"/>
      <c r="F118" s="48"/>
      <c r="G118" s="19"/>
      <c r="H118" s="19"/>
      <c r="I118" s="57">
        <f t="shared" si="1"/>
        <v>0</v>
      </c>
      <c r="J118" s="48"/>
      <c r="K118" s="48"/>
      <c r="L118" s="64"/>
      <c r="M118" s="64"/>
      <c r="N118" s="65"/>
      <c r="O118" s="64"/>
      <c r="P118" s="24">
        <v>43702</v>
      </c>
      <c r="Q118" s="18" t="s">
        <v>333</v>
      </c>
      <c r="R118" s="48"/>
      <c r="S118" s="48"/>
      <c r="T118" s="18"/>
    </row>
    <row r="119" spans="1:20">
      <c r="A119" s="4">
        <v>115</v>
      </c>
      <c r="B119" s="17" t="s">
        <v>63</v>
      </c>
      <c r="C119" s="48" t="s">
        <v>546</v>
      </c>
      <c r="D119" s="48" t="s">
        <v>25</v>
      </c>
      <c r="E119" s="19">
        <v>266</v>
      </c>
      <c r="F119" s="48"/>
      <c r="G119" s="19">
        <v>50</v>
      </c>
      <c r="H119" s="19">
        <v>35</v>
      </c>
      <c r="I119" s="57">
        <f t="shared" si="1"/>
        <v>85</v>
      </c>
      <c r="J119" s="48">
        <v>9854590594</v>
      </c>
      <c r="K119" s="48" t="s">
        <v>298</v>
      </c>
      <c r="L119" s="64" t="s">
        <v>299</v>
      </c>
      <c r="M119" s="64">
        <v>9401129764</v>
      </c>
      <c r="N119" s="65" t="s">
        <v>300</v>
      </c>
      <c r="O119" s="64">
        <v>9854235385</v>
      </c>
      <c r="P119" s="24">
        <v>43703</v>
      </c>
      <c r="Q119" s="18" t="s">
        <v>327</v>
      </c>
      <c r="R119" s="48">
        <v>21</v>
      </c>
      <c r="S119" s="48" t="s">
        <v>325</v>
      </c>
      <c r="T119" s="18"/>
    </row>
    <row r="120" spans="1:20">
      <c r="A120" s="4">
        <v>116</v>
      </c>
      <c r="B120" s="17" t="s">
        <v>63</v>
      </c>
      <c r="C120" s="48" t="s">
        <v>435</v>
      </c>
      <c r="D120" s="48" t="s">
        <v>25</v>
      </c>
      <c r="E120" s="19">
        <v>37</v>
      </c>
      <c r="F120" s="48"/>
      <c r="G120" s="19">
        <v>54</v>
      </c>
      <c r="H120" s="19">
        <v>28</v>
      </c>
      <c r="I120" s="57">
        <f t="shared" si="1"/>
        <v>82</v>
      </c>
      <c r="J120" s="48">
        <v>9854705932</v>
      </c>
      <c r="K120" s="48" t="s">
        <v>205</v>
      </c>
      <c r="L120" s="64" t="s">
        <v>206</v>
      </c>
      <c r="M120" s="64">
        <v>9707583027</v>
      </c>
      <c r="N120" s="65" t="s">
        <v>214</v>
      </c>
      <c r="O120" s="64">
        <v>9707719663</v>
      </c>
      <c r="P120" s="24">
        <v>43703</v>
      </c>
      <c r="Q120" s="18" t="s">
        <v>327</v>
      </c>
      <c r="R120" s="48">
        <v>20</v>
      </c>
      <c r="S120" s="48" t="s">
        <v>325</v>
      </c>
      <c r="T120" s="18"/>
    </row>
    <row r="121" spans="1:20">
      <c r="A121" s="4">
        <v>117</v>
      </c>
      <c r="B121" s="17" t="s">
        <v>63</v>
      </c>
      <c r="C121" s="48" t="s">
        <v>496</v>
      </c>
      <c r="D121" s="48" t="s">
        <v>23</v>
      </c>
      <c r="E121" s="19">
        <v>308908</v>
      </c>
      <c r="F121" s="48" t="s">
        <v>74</v>
      </c>
      <c r="G121" s="19">
        <v>70</v>
      </c>
      <c r="H121" s="19">
        <v>55</v>
      </c>
      <c r="I121" s="57">
        <f t="shared" si="1"/>
        <v>125</v>
      </c>
      <c r="J121" s="48">
        <v>9854848203</v>
      </c>
      <c r="K121" s="48" t="s">
        <v>472</v>
      </c>
      <c r="L121" s="64" t="s">
        <v>231</v>
      </c>
      <c r="M121" s="64">
        <v>9854311465</v>
      </c>
      <c r="N121" s="65" t="s">
        <v>236</v>
      </c>
      <c r="O121" s="64">
        <v>9613733960</v>
      </c>
      <c r="P121" s="24">
        <v>43704</v>
      </c>
      <c r="Q121" s="18" t="s">
        <v>328</v>
      </c>
      <c r="R121" s="48">
        <v>20</v>
      </c>
      <c r="S121" s="48" t="s">
        <v>325</v>
      </c>
      <c r="T121" s="18"/>
    </row>
    <row r="122" spans="1:20">
      <c r="A122" s="4">
        <v>118</v>
      </c>
      <c r="B122" s="17" t="s">
        <v>63</v>
      </c>
      <c r="C122" s="48" t="s">
        <v>547</v>
      </c>
      <c r="D122" s="48" t="s">
        <v>25</v>
      </c>
      <c r="E122" s="19">
        <v>280</v>
      </c>
      <c r="F122" s="48"/>
      <c r="G122" s="19">
        <v>30</v>
      </c>
      <c r="H122" s="19">
        <v>29</v>
      </c>
      <c r="I122" s="57">
        <f t="shared" si="1"/>
        <v>59</v>
      </c>
      <c r="J122" s="48">
        <v>9854967029</v>
      </c>
      <c r="K122" s="48" t="s">
        <v>268</v>
      </c>
      <c r="L122" s="64" t="s">
        <v>269</v>
      </c>
      <c r="M122" s="64">
        <v>9613319031</v>
      </c>
      <c r="N122" s="65" t="s">
        <v>294</v>
      </c>
      <c r="O122" s="64">
        <v>9854974901</v>
      </c>
      <c r="P122" s="24">
        <v>43704</v>
      </c>
      <c r="Q122" s="18" t="s">
        <v>328</v>
      </c>
      <c r="R122" s="48">
        <v>21</v>
      </c>
      <c r="S122" s="48" t="s">
        <v>325</v>
      </c>
      <c r="T122" s="18"/>
    </row>
    <row r="123" spans="1:20">
      <c r="A123" s="4">
        <v>119</v>
      </c>
      <c r="B123" s="17" t="s">
        <v>63</v>
      </c>
      <c r="C123" s="48" t="s">
        <v>438</v>
      </c>
      <c r="D123" s="48" t="s">
        <v>25</v>
      </c>
      <c r="E123" s="19">
        <v>57</v>
      </c>
      <c r="F123" s="48"/>
      <c r="G123" s="19">
        <v>36</v>
      </c>
      <c r="H123" s="19">
        <v>40</v>
      </c>
      <c r="I123" s="57">
        <f t="shared" si="1"/>
        <v>76</v>
      </c>
      <c r="J123" s="48">
        <v>7399683171</v>
      </c>
      <c r="K123" s="48" t="s">
        <v>205</v>
      </c>
      <c r="L123" s="64" t="s">
        <v>466</v>
      </c>
      <c r="M123" s="64">
        <v>9954045142</v>
      </c>
      <c r="N123" s="65" t="s">
        <v>235</v>
      </c>
      <c r="O123" s="64">
        <v>7399275932</v>
      </c>
      <c r="P123" s="24">
        <v>43704</v>
      </c>
      <c r="Q123" s="18" t="s">
        <v>328</v>
      </c>
      <c r="R123" s="48">
        <v>21</v>
      </c>
      <c r="S123" s="48" t="s">
        <v>325</v>
      </c>
      <c r="T123" s="18"/>
    </row>
    <row r="124" spans="1:20" ht="33">
      <c r="A124" s="4">
        <v>120</v>
      </c>
      <c r="B124" s="17" t="s">
        <v>63</v>
      </c>
      <c r="C124" s="48" t="s">
        <v>514</v>
      </c>
      <c r="D124" s="48" t="s">
        <v>23</v>
      </c>
      <c r="E124" s="19">
        <v>309601</v>
      </c>
      <c r="F124" s="48" t="s">
        <v>74</v>
      </c>
      <c r="G124" s="19">
        <v>19</v>
      </c>
      <c r="H124" s="19">
        <v>22</v>
      </c>
      <c r="I124" s="57">
        <f t="shared" si="1"/>
        <v>41</v>
      </c>
      <c r="J124" s="66" t="s">
        <v>558</v>
      </c>
      <c r="K124" s="48" t="s">
        <v>205</v>
      </c>
      <c r="L124" s="64" t="s">
        <v>466</v>
      </c>
      <c r="M124" s="64">
        <v>9954045142</v>
      </c>
      <c r="N124" s="65" t="s">
        <v>559</v>
      </c>
      <c r="O124" s="64">
        <v>9613378228</v>
      </c>
      <c r="P124" s="24">
        <v>43705</v>
      </c>
      <c r="Q124" s="18" t="s">
        <v>329</v>
      </c>
      <c r="R124" s="48">
        <v>20</v>
      </c>
      <c r="S124" s="48" t="s">
        <v>325</v>
      </c>
      <c r="T124" s="18"/>
    </row>
    <row r="125" spans="1:20" ht="33">
      <c r="A125" s="4">
        <v>121</v>
      </c>
      <c r="B125" s="17" t="s">
        <v>63</v>
      </c>
      <c r="C125" s="48" t="s">
        <v>548</v>
      </c>
      <c r="D125" s="48" t="s">
        <v>23</v>
      </c>
      <c r="E125" s="19">
        <v>309712</v>
      </c>
      <c r="F125" s="48" t="s">
        <v>74</v>
      </c>
      <c r="G125" s="19">
        <v>63</v>
      </c>
      <c r="H125" s="19">
        <v>41</v>
      </c>
      <c r="I125" s="57">
        <f t="shared" si="1"/>
        <v>104</v>
      </c>
      <c r="J125" s="48">
        <v>9085324031</v>
      </c>
      <c r="K125" s="48" t="s">
        <v>205</v>
      </c>
      <c r="L125" s="64" t="s">
        <v>206</v>
      </c>
      <c r="M125" s="64">
        <v>9707583027</v>
      </c>
      <c r="N125" s="65" t="s">
        <v>301</v>
      </c>
      <c r="O125" s="64">
        <v>9706247922</v>
      </c>
      <c r="P125" s="24">
        <v>43705</v>
      </c>
      <c r="Q125" s="18" t="s">
        <v>329</v>
      </c>
      <c r="R125" s="48">
        <v>20</v>
      </c>
      <c r="S125" s="48" t="s">
        <v>325</v>
      </c>
      <c r="T125" s="18"/>
    </row>
    <row r="126" spans="1:20">
      <c r="A126" s="4">
        <v>122</v>
      </c>
      <c r="B126" s="17" t="s">
        <v>63</v>
      </c>
      <c r="C126" s="48" t="s">
        <v>439</v>
      </c>
      <c r="D126" s="48" t="s">
        <v>25</v>
      </c>
      <c r="E126" s="19">
        <v>63</v>
      </c>
      <c r="F126" s="48"/>
      <c r="G126" s="19">
        <v>59</v>
      </c>
      <c r="H126" s="19">
        <v>54</v>
      </c>
      <c r="I126" s="57">
        <f t="shared" si="1"/>
        <v>113</v>
      </c>
      <c r="J126" s="48">
        <v>9859110388</v>
      </c>
      <c r="K126" s="48" t="s">
        <v>205</v>
      </c>
      <c r="L126" s="64" t="s">
        <v>206</v>
      </c>
      <c r="M126" s="64">
        <v>9707583027</v>
      </c>
      <c r="N126" s="65" t="s">
        <v>467</v>
      </c>
      <c r="O126" s="64">
        <v>7399227344</v>
      </c>
      <c r="P126" s="24">
        <v>43706</v>
      </c>
      <c r="Q126" s="18" t="s">
        <v>330</v>
      </c>
      <c r="R126" s="48">
        <v>20</v>
      </c>
      <c r="S126" s="48" t="s">
        <v>325</v>
      </c>
      <c r="T126" s="18"/>
    </row>
    <row r="127" spans="1:20">
      <c r="A127" s="4">
        <v>123</v>
      </c>
      <c r="B127" s="17" t="s">
        <v>63</v>
      </c>
      <c r="C127" s="48" t="s">
        <v>156</v>
      </c>
      <c r="D127" s="48" t="s">
        <v>23</v>
      </c>
      <c r="E127" s="19">
        <v>308001</v>
      </c>
      <c r="F127" s="48" t="s">
        <v>74</v>
      </c>
      <c r="G127" s="19">
        <v>55</v>
      </c>
      <c r="H127" s="19">
        <v>64</v>
      </c>
      <c r="I127" s="57">
        <f t="shared" si="1"/>
        <v>119</v>
      </c>
      <c r="J127" s="48">
        <v>9707780446</v>
      </c>
      <c r="K127" s="48" t="s">
        <v>295</v>
      </c>
      <c r="L127" s="65" t="s">
        <v>296</v>
      </c>
      <c r="M127" s="65">
        <v>7399227402</v>
      </c>
      <c r="N127" s="65" t="s">
        <v>308</v>
      </c>
      <c r="O127" s="65">
        <v>9085261370</v>
      </c>
      <c r="P127" s="24">
        <v>43706</v>
      </c>
      <c r="Q127" s="18" t="s">
        <v>330</v>
      </c>
      <c r="R127" s="48">
        <v>20</v>
      </c>
      <c r="S127" s="48" t="s">
        <v>325</v>
      </c>
      <c r="T127" s="18"/>
    </row>
    <row r="128" spans="1:20">
      <c r="A128" s="4">
        <v>124</v>
      </c>
      <c r="B128" s="17" t="s">
        <v>63</v>
      </c>
      <c r="C128" s="48" t="s">
        <v>442</v>
      </c>
      <c r="D128" s="48" t="s">
        <v>25</v>
      </c>
      <c r="E128" s="19">
        <v>65</v>
      </c>
      <c r="F128" s="48"/>
      <c r="G128" s="19">
        <v>50</v>
      </c>
      <c r="H128" s="19">
        <v>43</v>
      </c>
      <c r="I128" s="57">
        <f t="shared" si="1"/>
        <v>93</v>
      </c>
      <c r="J128" s="48">
        <v>9613841429</v>
      </c>
      <c r="K128" s="48" t="s">
        <v>191</v>
      </c>
      <c r="L128" s="64" t="s">
        <v>192</v>
      </c>
      <c r="M128" s="64">
        <v>9435276722</v>
      </c>
      <c r="N128" s="65" t="s">
        <v>319</v>
      </c>
      <c r="O128" s="64">
        <v>8751803411</v>
      </c>
      <c r="P128" s="24">
        <v>43707</v>
      </c>
      <c r="Q128" s="18" t="s">
        <v>331</v>
      </c>
      <c r="R128" s="48">
        <v>14</v>
      </c>
      <c r="S128" s="48" t="s">
        <v>325</v>
      </c>
      <c r="T128" s="18"/>
    </row>
    <row r="129" spans="1:20">
      <c r="A129" s="4">
        <v>125</v>
      </c>
      <c r="B129" s="17" t="s">
        <v>63</v>
      </c>
      <c r="C129" s="48" t="s">
        <v>441</v>
      </c>
      <c r="D129" s="48" t="s">
        <v>25</v>
      </c>
      <c r="E129" s="19">
        <v>71</v>
      </c>
      <c r="F129" s="48"/>
      <c r="G129" s="19">
        <v>59</v>
      </c>
      <c r="H129" s="19">
        <v>71</v>
      </c>
      <c r="I129" s="57">
        <f t="shared" si="1"/>
        <v>130</v>
      </c>
      <c r="J129" s="48">
        <v>9854384369</v>
      </c>
      <c r="K129" s="48" t="s">
        <v>210</v>
      </c>
      <c r="L129" s="64" t="s">
        <v>290</v>
      </c>
      <c r="M129" s="64">
        <v>9859369051</v>
      </c>
      <c r="N129" s="64" t="s">
        <v>471</v>
      </c>
      <c r="O129" s="64">
        <v>9856470772</v>
      </c>
      <c r="P129" s="24">
        <v>43708</v>
      </c>
      <c r="Q129" s="18" t="s">
        <v>332</v>
      </c>
      <c r="R129" s="48">
        <v>14</v>
      </c>
      <c r="S129" s="48" t="s">
        <v>325</v>
      </c>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106</v>
      </c>
      <c r="D165" s="21"/>
      <c r="E165" s="13"/>
      <c r="F165" s="21"/>
      <c r="G165" s="58">
        <f>SUM(G5:G164)</f>
        <v>5188</v>
      </c>
      <c r="H165" s="58">
        <f>SUM(H5:H164)</f>
        <v>5161</v>
      </c>
      <c r="I165" s="58" t="e">
        <f>SUM(I5:I164)</f>
        <v>#REF!</v>
      </c>
      <c r="J165" s="21"/>
      <c r="K165" s="21"/>
      <c r="L165" s="21"/>
      <c r="M165" s="21"/>
      <c r="N165" s="21"/>
      <c r="O165" s="21"/>
      <c r="P165" s="14"/>
      <c r="Q165" s="21"/>
      <c r="R165" s="21"/>
      <c r="S165" s="21"/>
      <c r="T165" s="12"/>
    </row>
    <row r="166" spans="1:20">
      <c r="A166" s="44" t="s">
        <v>62</v>
      </c>
      <c r="B166" s="10">
        <f>COUNTIF(B$5:B$164,"Team 1")</f>
        <v>52</v>
      </c>
      <c r="C166" s="44" t="s">
        <v>25</v>
      </c>
      <c r="D166" s="10">
        <f>COUNTIF(D5:D164,"Anganwadi")</f>
        <v>48</v>
      </c>
    </row>
    <row r="167" spans="1:20">
      <c r="A167" s="44" t="s">
        <v>63</v>
      </c>
      <c r="B167" s="10">
        <f>COUNTIF(B$6:B$164,"Team 2")</f>
        <v>53</v>
      </c>
      <c r="C167" s="44" t="s">
        <v>23</v>
      </c>
      <c r="D167" s="10">
        <f>COUNTIF(D5:D164,"School")</f>
        <v>58</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104:D106 D108:D164 D94:D102 D79:D92 D54:D77 D44:D52 D32:D38 D30 D5:D13 D15:D21 D40:D42 D25:D28">
      <formula1>"Anganwadi,School"</formula1>
    </dataValidation>
    <dataValidation type="list" allowBlank="1" showInputMessage="1" showErrorMessage="1" sqref="B5:B13 B104:B106 B108:B164 B94:B102 B79:B92 B44:B77 B40:B42 B30:B38 B15:B28">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12" activePane="bottomRight" state="frozen"/>
      <selection pane="topRight" activeCell="C1" sqref="C1"/>
      <selection pane="bottomLeft" activeCell="A5" sqref="A5"/>
      <selection pane="bottomRight" activeCell="P23" sqref="P2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35" t="s">
        <v>70</v>
      </c>
      <c r="B1" s="135"/>
      <c r="C1" s="135"/>
      <c r="D1" s="54"/>
      <c r="E1" s="54"/>
      <c r="F1" s="54"/>
      <c r="G1" s="54"/>
      <c r="H1" s="54"/>
      <c r="I1" s="54"/>
      <c r="J1" s="54"/>
      <c r="K1" s="54"/>
      <c r="L1" s="54"/>
      <c r="M1" s="137"/>
      <c r="N1" s="137"/>
      <c r="O1" s="137"/>
      <c r="P1" s="137"/>
      <c r="Q1" s="137"/>
      <c r="R1" s="137"/>
      <c r="S1" s="137"/>
      <c r="T1" s="137"/>
    </row>
    <row r="2" spans="1:20">
      <c r="A2" s="131" t="s">
        <v>59</v>
      </c>
      <c r="B2" s="132"/>
      <c r="C2" s="132"/>
      <c r="D2" s="25">
        <v>43709</v>
      </c>
      <c r="E2" s="22"/>
      <c r="F2" s="22"/>
      <c r="G2" s="22"/>
      <c r="H2" s="22"/>
      <c r="I2" s="22"/>
      <c r="J2" s="22"/>
      <c r="K2" s="22"/>
      <c r="L2" s="22"/>
      <c r="M2" s="22"/>
      <c r="N2" s="22"/>
      <c r="O2" s="22"/>
      <c r="P2" s="22"/>
      <c r="Q2" s="22"/>
      <c r="R2" s="22"/>
      <c r="S2" s="22"/>
    </row>
    <row r="3" spans="1:20" ht="24" customHeight="1">
      <c r="A3" s="127" t="s">
        <v>14</v>
      </c>
      <c r="B3" s="129" t="s">
        <v>61</v>
      </c>
      <c r="C3" s="126" t="s">
        <v>7</v>
      </c>
      <c r="D3" s="126" t="s">
        <v>55</v>
      </c>
      <c r="E3" s="126" t="s">
        <v>16</v>
      </c>
      <c r="F3" s="133" t="s">
        <v>17</v>
      </c>
      <c r="G3" s="126" t="s">
        <v>8</v>
      </c>
      <c r="H3" s="126"/>
      <c r="I3" s="126"/>
      <c r="J3" s="126" t="s">
        <v>31</v>
      </c>
      <c r="K3" s="129" t="s">
        <v>33</v>
      </c>
      <c r="L3" s="129" t="s">
        <v>50</v>
      </c>
      <c r="M3" s="129" t="s">
        <v>51</v>
      </c>
      <c r="N3" s="129" t="s">
        <v>34</v>
      </c>
      <c r="O3" s="129" t="s">
        <v>35</v>
      </c>
      <c r="P3" s="127" t="s">
        <v>54</v>
      </c>
      <c r="Q3" s="126" t="s">
        <v>52</v>
      </c>
      <c r="R3" s="126" t="s">
        <v>32</v>
      </c>
      <c r="S3" s="126" t="s">
        <v>53</v>
      </c>
      <c r="T3" s="126" t="s">
        <v>13</v>
      </c>
    </row>
    <row r="4" spans="1:20" ht="25.5" customHeight="1">
      <c r="A4" s="127"/>
      <c r="B4" s="134"/>
      <c r="C4" s="126"/>
      <c r="D4" s="126"/>
      <c r="E4" s="126"/>
      <c r="F4" s="133"/>
      <c r="G4" s="23" t="s">
        <v>9</v>
      </c>
      <c r="H4" s="23" t="s">
        <v>10</v>
      </c>
      <c r="I4" s="23" t="s">
        <v>11</v>
      </c>
      <c r="J4" s="126"/>
      <c r="K4" s="130"/>
      <c r="L4" s="130"/>
      <c r="M4" s="130"/>
      <c r="N4" s="130"/>
      <c r="O4" s="130"/>
      <c r="P4" s="127"/>
      <c r="Q4" s="127"/>
      <c r="R4" s="126"/>
      <c r="S4" s="126"/>
      <c r="T4" s="126"/>
    </row>
    <row r="5" spans="1:20">
      <c r="A5" s="4">
        <v>1</v>
      </c>
      <c r="B5" s="68"/>
      <c r="C5" s="68"/>
      <c r="D5" s="68"/>
      <c r="E5" s="69"/>
      <c r="F5" s="68"/>
      <c r="G5" s="19"/>
      <c r="H5" s="19"/>
      <c r="I5" s="59">
        <f>SUM(G5:H5)</f>
        <v>0</v>
      </c>
      <c r="J5" s="68"/>
      <c r="K5" s="68"/>
      <c r="L5" s="68"/>
      <c r="M5" s="68"/>
      <c r="N5" s="68"/>
      <c r="O5" s="68"/>
      <c r="P5" s="49">
        <v>43709</v>
      </c>
      <c r="Q5" s="48" t="s">
        <v>333</v>
      </c>
      <c r="R5" s="48"/>
      <c r="S5" s="48"/>
      <c r="T5" s="18"/>
    </row>
    <row r="6" spans="1:20" ht="33">
      <c r="A6" s="4">
        <v>2</v>
      </c>
      <c r="B6" s="17" t="s">
        <v>62</v>
      </c>
      <c r="C6" s="48" t="s">
        <v>134</v>
      </c>
      <c r="D6" s="48" t="s">
        <v>23</v>
      </c>
      <c r="E6" s="19">
        <v>307001</v>
      </c>
      <c r="F6" s="48" t="s">
        <v>74</v>
      </c>
      <c r="G6" s="19">
        <v>114</v>
      </c>
      <c r="H6" s="19">
        <v>66</v>
      </c>
      <c r="I6" s="59">
        <f t="shared" ref="I6:I69" si="0">SUM(G6:H6)</f>
        <v>180</v>
      </c>
      <c r="J6" s="48">
        <v>9954146275</v>
      </c>
      <c r="K6" s="48" t="s">
        <v>258</v>
      </c>
      <c r="L6" s="64" t="s">
        <v>271</v>
      </c>
      <c r="M6" s="64">
        <v>9859149730</v>
      </c>
      <c r="N6" s="65" t="s">
        <v>260</v>
      </c>
      <c r="O6" s="64">
        <v>8011340546</v>
      </c>
      <c r="P6" s="49">
        <v>43710</v>
      </c>
      <c r="Q6" s="48" t="s">
        <v>327</v>
      </c>
      <c r="R6" s="48">
        <v>15</v>
      </c>
      <c r="S6" s="48" t="s">
        <v>486</v>
      </c>
      <c r="T6" s="18"/>
    </row>
    <row r="7" spans="1:20">
      <c r="A7" s="4">
        <v>3</v>
      </c>
      <c r="B7" s="17" t="s">
        <v>62</v>
      </c>
      <c r="C7" s="48" t="s">
        <v>577</v>
      </c>
      <c r="D7" s="48" t="s">
        <v>25</v>
      </c>
      <c r="E7" s="19">
        <v>298</v>
      </c>
      <c r="F7" s="48"/>
      <c r="G7" s="19">
        <v>75</v>
      </c>
      <c r="H7" s="19">
        <v>89</v>
      </c>
      <c r="I7" s="59">
        <f t="shared" si="0"/>
        <v>164</v>
      </c>
      <c r="J7" s="48">
        <v>8399809339</v>
      </c>
      <c r="K7" s="48" t="s">
        <v>258</v>
      </c>
      <c r="L7" s="64" t="s">
        <v>271</v>
      </c>
      <c r="M7" s="64">
        <v>9859149730</v>
      </c>
      <c r="N7" s="65" t="s">
        <v>260</v>
      </c>
      <c r="O7" s="64">
        <v>8011340546</v>
      </c>
      <c r="P7" s="49">
        <v>43710</v>
      </c>
      <c r="Q7" s="48" t="s">
        <v>327</v>
      </c>
      <c r="R7" s="48">
        <v>24</v>
      </c>
      <c r="S7" s="48" t="s">
        <v>486</v>
      </c>
      <c r="T7" s="18"/>
    </row>
    <row r="8" spans="1:20">
      <c r="A8" s="4">
        <v>4</v>
      </c>
      <c r="B8" s="17"/>
      <c r="C8" s="48"/>
      <c r="D8" s="48"/>
      <c r="E8" s="19"/>
      <c r="F8" s="48"/>
      <c r="G8" s="19"/>
      <c r="H8" s="19"/>
      <c r="I8" s="59">
        <f t="shared" si="0"/>
        <v>0</v>
      </c>
      <c r="J8" s="17"/>
      <c r="K8" s="48"/>
      <c r="L8" s="64"/>
      <c r="M8" s="64"/>
      <c r="N8" s="65"/>
      <c r="O8" s="64"/>
      <c r="P8" s="49">
        <v>43711</v>
      </c>
      <c r="Q8" s="48" t="s">
        <v>328</v>
      </c>
      <c r="R8" s="48"/>
      <c r="S8" s="48"/>
      <c r="T8" s="18"/>
    </row>
    <row r="9" spans="1:20">
      <c r="A9" s="4">
        <v>5</v>
      </c>
      <c r="B9" s="17" t="s">
        <v>62</v>
      </c>
      <c r="C9" s="48" t="s">
        <v>142</v>
      </c>
      <c r="D9" s="48" t="s">
        <v>23</v>
      </c>
      <c r="E9" s="19">
        <v>305407</v>
      </c>
      <c r="F9" s="48" t="s">
        <v>74</v>
      </c>
      <c r="G9" s="19">
        <v>29</v>
      </c>
      <c r="H9" s="19">
        <v>35</v>
      </c>
      <c r="I9" s="59">
        <f t="shared" si="0"/>
        <v>64</v>
      </c>
      <c r="J9" s="66" t="s">
        <v>279</v>
      </c>
      <c r="K9" s="48" t="s">
        <v>194</v>
      </c>
      <c r="L9" s="64" t="s">
        <v>195</v>
      </c>
      <c r="M9" s="64">
        <v>9854468398</v>
      </c>
      <c r="N9" s="65" t="s">
        <v>280</v>
      </c>
      <c r="O9" s="64">
        <v>9401561409</v>
      </c>
      <c r="P9" s="49">
        <v>43711</v>
      </c>
      <c r="Q9" s="48" t="s">
        <v>328</v>
      </c>
      <c r="R9" s="48">
        <v>25</v>
      </c>
      <c r="S9" s="48" t="s">
        <v>486</v>
      </c>
      <c r="T9" s="18"/>
    </row>
    <row r="10" spans="1:20" ht="33">
      <c r="A10" s="4">
        <v>6</v>
      </c>
      <c r="B10" s="17" t="s">
        <v>62</v>
      </c>
      <c r="C10" s="48" t="s">
        <v>139</v>
      </c>
      <c r="D10" s="48" t="s">
        <v>23</v>
      </c>
      <c r="E10" s="19">
        <v>306902</v>
      </c>
      <c r="F10" s="48" t="s">
        <v>74</v>
      </c>
      <c r="G10" s="19">
        <v>65</v>
      </c>
      <c r="H10" s="19">
        <v>53</v>
      </c>
      <c r="I10" s="59">
        <f t="shared" si="0"/>
        <v>118</v>
      </c>
      <c r="J10" s="48">
        <v>9435626718</v>
      </c>
      <c r="K10" s="48" t="s">
        <v>258</v>
      </c>
      <c r="L10" s="64" t="s">
        <v>271</v>
      </c>
      <c r="M10" s="64">
        <v>9859149730</v>
      </c>
      <c r="N10" s="65" t="s">
        <v>260</v>
      </c>
      <c r="O10" s="64">
        <v>8011340546</v>
      </c>
      <c r="P10" s="49">
        <v>43712</v>
      </c>
      <c r="Q10" s="48" t="s">
        <v>329</v>
      </c>
      <c r="R10" s="48">
        <v>11</v>
      </c>
      <c r="S10" s="48" t="s">
        <v>486</v>
      </c>
      <c r="T10" s="18"/>
    </row>
    <row r="11" spans="1:20" ht="33">
      <c r="A11" s="4">
        <v>7</v>
      </c>
      <c r="B11" s="17" t="s">
        <v>62</v>
      </c>
      <c r="C11" s="48" t="s">
        <v>539</v>
      </c>
      <c r="D11" s="48" t="s">
        <v>25</v>
      </c>
      <c r="E11" s="19">
        <v>346</v>
      </c>
      <c r="F11" s="48"/>
      <c r="G11" s="19">
        <v>44</v>
      </c>
      <c r="H11" s="19">
        <v>36</v>
      </c>
      <c r="I11" s="59">
        <f t="shared" si="0"/>
        <v>80</v>
      </c>
      <c r="J11" s="48">
        <v>8752053534</v>
      </c>
      <c r="K11" s="48" t="s">
        <v>194</v>
      </c>
      <c r="L11" s="64" t="s">
        <v>195</v>
      </c>
      <c r="M11" s="64">
        <v>9854468398</v>
      </c>
      <c r="N11" s="65" t="s">
        <v>196</v>
      </c>
      <c r="O11" s="64">
        <v>9854963104</v>
      </c>
      <c r="P11" s="49">
        <v>43712</v>
      </c>
      <c r="Q11" s="48" t="s">
        <v>329</v>
      </c>
      <c r="R11" s="48">
        <v>16</v>
      </c>
      <c r="S11" s="48" t="s">
        <v>486</v>
      </c>
      <c r="T11" s="18"/>
    </row>
    <row r="12" spans="1:20">
      <c r="A12" s="4">
        <v>8</v>
      </c>
      <c r="B12" s="17" t="s">
        <v>62</v>
      </c>
      <c r="C12" s="48" t="s">
        <v>141</v>
      </c>
      <c r="D12" s="48" t="s">
        <v>23</v>
      </c>
      <c r="E12" s="19">
        <v>310506</v>
      </c>
      <c r="F12" s="48" t="s">
        <v>74</v>
      </c>
      <c r="G12" s="19">
        <v>51</v>
      </c>
      <c r="H12" s="19">
        <v>57</v>
      </c>
      <c r="I12" s="59">
        <f t="shared" si="0"/>
        <v>108</v>
      </c>
      <c r="J12" s="48">
        <v>8752872966</v>
      </c>
      <c r="K12" s="48" t="s">
        <v>268</v>
      </c>
      <c r="L12" s="64" t="s">
        <v>269</v>
      </c>
      <c r="M12" s="64">
        <v>9613319031</v>
      </c>
      <c r="N12" s="65" t="s">
        <v>278</v>
      </c>
      <c r="O12" s="64">
        <v>8876492303</v>
      </c>
      <c r="P12" s="49">
        <v>43713</v>
      </c>
      <c r="Q12" s="48" t="s">
        <v>330</v>
      </c>
      <c r="R12" s="48">
        <v>19</v>
      </c>
      <c r="S12" s="48" t="s">
        <v>486</v>
      </c>
      <c r="T12" s="18"/>
    </row>
    <row r="13" spans="1:20">
      <c r="A13" s="4">
        <v>9</v>
      </c>
      <c r="B13" s="17" t="s">
        <v>62</v>
      </c>
      <c r="C13" s="48" t="s">
        <v>541</v>
      </c>
      <c r="D13" s="48" t="s">
        <v>25</v>
      </c>
      <c r="E13" s="19">
        <v>95</v>
      </c>
      <c r="F13" s="48"/>
      <c r="G13" s="19">
        <v>66</v>
      </c>
      <c r="H13" s="19">
        <v>56</v>
      </c>
      <c r="I13" s="59">
        <f t="shared" si="0"/>
        <v>122</v>
      </c>
      <c r="J13" s="48">
        <v>9531046799</v>
      </c>
      <c r="K13" s="48" t="s">
        <v>276</v>
      </c>
      <c r="L13" s="64" t="s">
        <v>224</v>
      </c>
      <c r="M13" s="64">
        <v>9854253113</v>
      </c>
      <c r="N13" s="65" t="s">
        <v>277</v>
      </c>
      <c r="O13" s="64">
        <v>9613321725</v>
      </c>
      <c r="P13" s="49">
        <v>43713</v>
      </c>
      <c r="Q13" s="48" t="s">
        <v>330</v>
      </c>
      <c r="R13" s="48">
        <v>25</v>
      </c>
      <c r="S13" s="48" t="s">
        <v>486</v>
      </c>
      <c r="T13" s="18"/>
    </row>
    <row r="14" spans="1:20">
      <c r="A14" s="4">
        <v>10</v>
      </c>
      <c r="B14" s="17" t="s">
        <v>62</v>
      </c>
      <c r="C14" s="48" t="s">
        <v>144</v>
      </c>
      <c r="D14" s="48" t="s">
        <v>23</v>
      </c>
      <c r="E14" s="19">
        <v>305411</v>
      </c>
      <c r="F14" s="48" t="s">
        <v>74</v>
      </c>
      <c r="G14" s="19">
        <v>41</v>
      </c>
      <c r="H14" s="19">
        <v>52</v>
      </c>
      <c r="I14" s="59">
        <f t="shared" si="0"/>
        <v>93</v>
      </c>
      <c r="J14" s="66" t="s">
        <v>282</v>
      </c>
      <c r="K14" s="48" t="s">
        <v>194</v>
      </c>
      <c r="L14" s="64" t="s">
        <v>195</v>
      </c>
      <c r="M14" s="64">
        <v>9854468398</v>
      </c>
      <c r="N14" s="65" t="s">
        <v>196</v>
      </c>
      <c r="O14" s="64">
        <v>9854963104</v>
      </c>
      <c r="P14" s="49">
        <v>43714</v>
      </c>
      <c r="Q14" s="48" t="s">
        <v>331</v>
      </c>
      <c r="R14" s="48">
        <v>12</v>
      </c>
      <c r="S14" s="48" t="s">
        <v>486</v>
      </c>
      <c r="T14" s="18"/>
    </row>
    <row r="15" spans="1:20">
      <c r="A15" s="4">
        <v>11</v>
      </c>
      <c r="B15" s="17" t="s">
        <v>62</v>
      </c>
      <c r="C15" s="48" t="s">
        <v>435</v>
      </c>
      <c r="D15" s="48" t="s">
        <v>25</v>
      </c>
      <c r="E15" s="19">
        <v>105</v>
      </c>
      <c r="F15" s="48"/>
      <c r="G15" s="19">
        <v>36</v>
      </c>
      <c r="H15" s="19">
        <v>34</v>
      </c>
      <c r="I15" s="59">
        <f t="shared" si="0"/>
        <v>70</v>
      </c>
      <c r="J15" s="48">
        <v>9854576074</v>
      </c>
      <c r="K15" s="48" t="s">
        <v>202</v>
      </c>
      <c r="L15" s="64" t="s">
        <v>203</v>
      </c>
      <c r="M15" s="64">
        <v>9864552074</v>
      </c>
      <c r="N15" s="65" t="s">
        <v>281</v>
      </c>
      <c r="O15" s="64">
        <v>8822811776</v>
      </c>
      <c r="P15" s="49">
        <v>43714</v>
      </c>
      <c r="Q15" s="48" t="s">
        <v>331</v>
      </c>
      <c r="R15" s="48">
        <v>7</v>
      </c>
      <c r="S15" s="48" t="s">
        <v>486</v>
      </c>
      <c r="T15" s="18"/>
    </row>
    <row r="16" spans="1:20">
      <c r="A16" s="4">
        <v>12</v>
      </c>
      <c r="B16" s="17" t="s">
        <v>62</v>
      </c>
      <c r="C16" s="48" t="s">
        <v>80</v>
      </c>
      <c r="D16" s="48" t="s">
        <v>23</v>
      </c>
      <c r="E16" s="19">
        <v>305506</v>
      </c>
      <c r="F16" s="48" t="s">
        <v>74</v>
      </c>
      <c r="G16" s="19">
        <v>43</v>
      </c>
      <c r="H16" s="19">
        <v>63</v>
      </c>
      <c r="I16" s="59">
        <f t="shared" si="0"/>
        <v>106</v>
      </c>
      <c r="J16" s="48">
        <v>9435881505</v>
      </c>
      <c r="K16" s="48" t="s">
        <v>194</v>
      </c>
      <c r="L16" s="64" t="s">
        <v>195</v>
      </c>
      <c r="M16" s="64">
        <v>9854468398</v>
      </c>
      <c r="N16" s="65" t="s">
        <v>196</v>
      </c>
      <c r="O16" s="64">
        <v>9854963104</v>
      </c>
      <c r="P16" s="49">
        <v>43715</v>
      </c>
      <c r="Q16" s="48" t="s">
        <v>332</v>
      </c>
      <c r="R16" s="48">
        <v>16</v>
      </c>
      <c r="S16" s="48" t="s">
        <v>486</v>
      </c>
      <c r="T16" s="18"/>
    </row>
    <row r="17" spans="1:20">
      <c r="A17" s="4">
        <v>13</v>
      </c>
      <c r="B17" s="17" t="s">
        <v>62</v>
      </c>
      <c r="C17" s="48" t="s">
        <v>545</v>
      </c>
      <c r="D17" s="48" t="s">
        <v>25</v>
      </c>
      <c r="E17" s="19">
        <v>196</v>
      </c>
      <c r="F17" s="48"/>
      <c r="G17" s="19">
        <v>72</v>
      </c>
      <c r="H17" s="19">
        <v>51</v>
      </c>
      <c r="I17" s="59">
        <f t="shared" si="0"/>
        <v>123</v>
      </c>
      <c r="J17" s="48">
        <v>9401796415</v>
      </c>
      <c r="K17" s="48" t="s">
        <v>210</v>
      </c>
      <c r="L17" s="64" t="s">
        <v>290</v>
      </c>
      <c r="M17" s="64">
        <v>9859369051</v>
      </c>
      <c r="N17" s="65" t="s">
        <v>212</v>
      </c>
      <c r="O17" s="64">
        <v>9613253256</v>
      </c>
      <c r="P17" s="49">
        <v>43715</v>
      </c>
      <c r="Q17" s="48" t="s">
        <v>332</v>
      </c>
      <c r="R17" s="48">
        <v>19</v>
      </c>
      <c r="S17" s="48" t="s">
        <v>486</v>
      </c>
      <c r="T17" s="18"/>
    </row>
    <row r="18" spans="1:20">
      <c r="A18" s="4">
        <v>14</v>
      </c>
      <c r="B18" s="68"/>
      <c r="C18" s="68"/>
      <c r="D18" s="68"/>
      <c r="E18" s="69"/>
      <c r="F18" s="68"/>
      <c r="G18" s="19"/>
      <c r="H18" s="19"/>
      <c r="I18" s="59">
        <f t="shared" si="0"/>
        <v>0</v>
      </c>
      <c r="J18" s="48"/>
      <c r="K18" s="48"/>
      <c r="L18" s="64"/>
      <c r="M18" s="64"/>
      <c r="N18" s="64"/>
      <c r="O18" s="64"/>
      <c r="P18" s="49">
        <v>43716</v>
      </c>
      <c r="Q18" s="48" t="s">
        <v>333</v>
      </c>
      <c r="R18" s="48"/>
      <c r="S18" s="48"/>
      <c r="T18" s="18"/>
    </row>
    <row r="19" spans="1:20">
      <c r="A19" s="4">
        <v>15</v>
      </c>
      <c r="B19" s="17" t="s">
        <v>62</v>
      </c>
      <c r="C19" s="48" t="s">
        <v>542</v>
      </c>
      <c r="D19" s="48" t="s">
        <v>25</v>
      </c>
      <c r="E19" s="19">
        <v>195</v>
      </c>
      <c r="F19" s="48"/>
      <c r="G19" s="19">
        <v>27</v>
      </c>
      <c r="H19" s="19">
        <v>38</v>
      </c>
      <c r="I19" s="59">
        <f t="shared" si="0"/>
        <v>65</v>
      </c>
      <c r="J19" s="48">
        <v>8876799544</v>
      </c>
      <c r="K19" s="48" t="s">
        <v>210</v>
      </c>
      <c r="L19" s="64" t="s">
        <v>290</v>
      </c>
      <c r="M19" s="64">
        <v>9859369051</v>
      </c>
      <c r="N19" s="64" t="s">
        <v>291</v>
      </c>
      <c r="O19" s="64">
        <v>9613385109</v>
      </c>
      <c r="P19" s="49">
        <v>43717</v>
      </c>
      <c r="Q19" s="48" t="s">
        <v>327</v>
      </c>
      <c r="R19" s="48">
        <v>31</v>
      </c>
      <c r="S19" s="48" t="s">
        <v>486</v>
      </c>
      <c r="T19" s="18"/>
    </row>
    <row r="20" spans="1:20">
      <c r="A20" s="4">
        <v>16</v>
      </c>
      <c r="B20" s="17" t="s">
        <v>62</v>
      </c>
      <c r="C20" s="48" t="s">
        <v>543</v>
      </c>
      <c r="D20" s="48" t="s">
        <v>25</v>
      </c>
      <c r="E20" s="19">
        <v>203</v>
      </c>
      <c r="F20" s="48"/>
      <c r="G20" s="19">
        <v>42</v>
      </c>
      <c r="H20" s="19">
        <v>65</v>
      </c>
      <c r="I20" s="59">
        <f t="shared" si="0"/>
        <v>107</v>
      </c>
      <c r="J20" s="48">
        <v>9401225056</v>
      </c>
      <c r="K20" s="48" t="s">
        <v>241</v>
      </c>
      <c r="L20" s="64" t="s">
        <v>242</v>
      </c>
      <c r="M20" s="64">
        <v>9401542409</v>
      </c>
      <c r="N20" s="65" t="s">
        <v>292</v>
      </c>
      <c r="O20" s="64">
        <v>9613612363</v>
      </c>
      <c r="P20" s="49">
        <v>43718</v>
      </c>
      <c r="Q20" s="48" t="s">
        <v>328</v>
      </c>
      <c r="R20" s="48">
        <v>25</v>
      </c>
      <c r="S20" s="48" t="s">
        <v>486</v>
      </c>
      <c r="T20" s="18"/>
    </row>
    <row r="21" spans="1:20" ht="33">
      <c r="A21" s="4">
        <v>17</v>
      </c>
      <c r="B21" s="17" t="s">
        <v>62</v>
      </c>
      <c r="C21" s="48" t="s">
        <v>578</v>
      </c>
      <c r="D21" s="48" t="s">
        <v>25</v>
      </c>
      <c r="E21" s="19">
        <v>189</v>
      </c>
      <c r="F21" s="48"/>
      <c r="G21" s="19">
        <v>58</v>
      </c>
      <c r="H21" s="19">
        <v>59</v>
      </c>
      <c r="I21" s="59">
        <f t="shared" si="0"/>
        <v>117</v>
      </c>
      <c r="J21" s="48">
        <v>9435374588</v>
      </c>
      <c r="K21" s="48" t="s">
        <v>194</v>
      </c>
      <c r="L21" s="64" t="s">
        <v>195</v>
      </c>
      <c r="M21" s="64">
        <v>9854468398</v>
      </c>
      <c r="N21" s="65" t="s">
        <v>196</v>
      </c>
      <c r="O21" s="64">
        <v>9854963104</v>
      </c>
      <c r="P21" s="49">
        <v>43718</v>
      </c>
      <c r="Q21" s="48" t="s">
        <v>328</v>
      </c>
      <c r="R21" s="48">
        <v>35</v>
      </c>
      <c r="S21" s="48" t="s">
        <v>486</v>
      </c>
      <c r="T21" s="18"/>
    </row>
    <row r="22" spans="1:20" ht="33">
      <c r="A22" s="4">
        <v>18</v>
      </c>
      <c r="B22" s="17" t="s">
        <v>62</v>
      </c>
      <c r="C22" s="48" t="s">
        <v>149</v>
      </c>
      <c r="D22" s="48" t="s">
        <v>23</v>
      </c>
      <c r="E22" s="19">
        <v>310305</v>
      </c>
      <c r="F22" s="48" t="s">
        <v>74</v>
      </c>
      <c r="G22" s="19">
        <v>64</v>
      </c>
      <c r="H22" s="19">
        <v>72</v>
      </c>
      <c r="I22" s="59">
        <f t="shared" si="0"/>
        <v>136</v>
      </c>
      <c r="J22" s="48">
        <v>7896983919</v>
      </c>
      <c r="K22" s="48" t="s">
        <v>210</v>
      </c>
      <c r="L22" s="64" t="s">
        <v>290</v>
      </c>
      <c r="M22" s="64">
        <v>9859369051</v>
      </c>
      <c r="N22" s="64" t="s">
        <v>291</v>
      </c>
      <c r="O22" s="64">
        <v>9613385109</v>
      </c>
      <c r="P22" s="49">
        <v>43719</v>
      </c>
      <c r="Q22" s="48" t="s">
        <v>329</v>
      </c>
      <c r="R22" s="48">
        <v>26</v>
      </c>
      <c r="S22" s="48" t="s">
        <v>486</v>
      </c>
      <c r="T22" s="18"/>
    </row>
    <row r="23" spans="1:20" ht="33">
      <c r="A23" s="4">
        <v>19</v>
      </c>
      <c r="B23" s="17" t="s">
        <v>62</v>
      </c>
      <c r="C23" s="48" t="s">
        <v>546</v>
      </c>
      <c r="D23" s="48" t="s">
        <v>25</v>
      </c>
      <c r="E23" s="19">
        <v>266</v>
      </c>
      <c r="F23" s="48"/>
      <c r="G23" s="19">
        <v>50</v>
      </c>
      <c r="H23" s="19">
        <v>35</v>
      </c>
      <c r="I23" s="59">
        <f t="shared" si="0"/>
        <v>85</v>
      </c>
      <c r="J23" s="48">
        <v>9854590594</v>
      </c>
      <c r="K23" s="48" t="s">
        <v>298</v>
      </c>
      <c r="L23" s="64" t="s">
        <v>299</v>
      </c>
      <c r="M23" s="64">
        <v>9401129764</v>
      </c>
      <c r="N23" s="65" t="s">
        <v>300</v>
      </c>
      <c r="O23" s="64">
        <v>9854235385</v>
      </c>
      <c r="P23" s="49">
        <v>43719</v>
      </c>
      <c r="Q23" s="48" t="s">
        <v>329</v>
      </c>
      <c r="R23" s="48"/>
      <c r="S23" s="48" t="s">
        <v>486</v>
      </c>
      <c r="T23" s="18"/>
    </row>
    <row r="24" spans="1:20">
      <c r="A24" s="4">
        <v>20</v>
      </c>
      <c r="B24" s="17" t="s">
        <v>62</v>
      </c>
      <c r="C24" s="48" t="s">
        <v>172</v>
      </c>
      <c r="D24" s="48" t="s">
        <v>23</v>
      </c>
      <c r="E24" s="19">
        <v>311704</v>
      </c>
      <c r="F24" s="48" t="s">
        <v>74</v>
      </c>
      <c r="G24" s="19">
        <v>50</v>
      </c>
      <c r="H24" s="19">
        <v>58</v>
      </c>
      <c r="I24" s="59">
        <f t="shared" si="0"/>
        <v>108</v>
      </c>
      <c r="J24" s="48">
        <v>9613585962</v>
      </c>
      <c r="K24" s="48" t="s">
        <v>295</v>
      </c>
      <c r="L24" s="48" t="s">
        <v>296</v>
      </c>
      <c r="M24" s="65">
        <v>7399227402</v>
      </c>
      <c r="N24" s="65" t="s">
        <v>308</v>
      </c>
      <c r="O24" s="65">
        <v>9085261370</v>
      </c>
      <c r="P24" s="49">
        <v>43720</v>
      </c>
      <c r="Q24" s="48" t="s">
        <v>330</v>
      </c>
      <c r="R24" s="48">
        <v>28</v>
      </c>
      <c r="S24" s="48" t="s">
        <v>486</v>
      </c>
      <c r="T24" s="18"/>
    </row>
    <row r="25" spans="1:20">
      <c r="A25" s="4">
        <v>21</v>
      </c>
      <c r="B25" s="17" t="s">
        <v>62</v>
      </c>
      <c r="C25" s="48" t="s">
        <v>145</v>
      </c>
      <c r="D25" s="48" t="s">
        <v>23</v>
      </c>
      <c r="E25" s="19">
        <v>303203</v>
      </c>
      <c r="F25" s="48" t="s">
        <v>74</v>
      </c>
      <c r="G25" s="19">
        <v>35</v>
      </c>
      <c r="H25" s="19">
        <v>38</v>
      </c>
      <c r="I25" s="59">
        <f t="shared" si="0"/>
        <v>73</v>
      </c>
      <c r="J25" s="48">
        <v>9401977685</v>
      </c>
      <c r="K25" s="48" t="s">
        <v>283</v>
      </c>
      <c r="L25" s="64" t="s">
        <v>284</v>
      </c>
      <c r="M25" s="64">
        <v>9859820833</v>
      </c>
      <c r="N25" s="65" t="s">
        <v>285</v>
      </c>
      <c r="O25" s="64">
        <v>9856282362</v>
      </c>
      <c r="P25" s="49">
        <v>43720</v>
      </c>
      <c r="Q25" s="48" t="s">
        <v>330</v>
      </c>
      <c r="R25" s="48">
        <v>25</v>
      </c>
      <c r="S25" s="48" t="s">
        <v>486</v>
      </c>
      <c r="T25" s="18"/>
    </row>
    <row r="26" spans="1:20">
      <c r="A26" s="4">
        <v>22</v>
      </c>
      <c r="B26" s="17" t="s">
        <v>62</v>
      </c>
      <c r="C26" s="48" t="s">
        <v>579</v>
      </c>
      <c r="D26" s="48" t="s">
        <v>25</v>
      </c>
      <c r="E26" s="19">
        <v>18</v>
      </c>
      <c r="F26" s="48"/>
      <c r="G26" s="19">
        <v>81</v>
      </c>
      <c r="H26" s="19">
        <v>86</v>
      </c>
      <c r="I26" s="59">
        <f t="shared" si="0"/>
        <v>167</v>
      </c>
      <c r="J26" s="48">
        <v>9435293420</v>
      </c>
      <c r="K26" s="48" t="s">
        <v>314</v>
      </c>
      <c r="L26" s="64" t="s">
        <v>315</v>
      </c>
      <c r="M26" s="64">
        <v>9859587597</v>
      </c>
      <c r="N26" s="65" t="s">
        <v>316</v>
      </c>
      <c r="O26" s="64">
        <v>9577677669</v>
      </c>
      <c r="P26" s="49">
        <v>43721</v>
      </c>
      <c r="Q26" s="48" t="s">
        <v>331</v>
      </c>
      <c r="R26" s="48">
        <v>21</v>
      </c>
      <c r="S26" s="48" t="s">
        <v>486</v>
      </c>
      <c r="T26" s="18"/>
    </row>
    <row r="27" spans="1:20">
      <c r="A27" s="4">
        <v>23</v>
      </c>
      <c r="B27" s="17" t="s">
        <v>62</v>
      </c>
      <c r="C27" s="48" t="s">
        <v>445</v>
      </c>
      <c r="D27" s="48" t="s">
        <v>25</v>
      </c>
      <c r="E27" s="19">
        <v>98</v>
      </c>
      <c r="F27" s="48"/>
      <c r="G27" s="48">
        <v>78</v>
      </c>
      <c r="H27" s="48">
        <v>73</v>
      </c>
      <c r="I27" s="59">
        <f t="shared" si="0"/>
        <v>151</v>
      </c>
      <c r="J27" s="48">
        <v>9615909635</v>
      </c>
      <c r="K27" s="48" t="s">
        <v>445</v>
      </c>
      <c r="L27" s="48" t="s">
        <v>590</v>
      </c>
      <c r="M27" s="48">
        <v>9707621995</v>
      </c>
      <c r="N27" s="48" t="s">
        <v>591</v>
      </c>
      <c r="O27" s="48">
        <v>9856620987</v>
      </c>
      <c r="P27" s="49">
        <v>43721</v>
      </c>
      <c r="Q27" s="48" t="s">
        <v>331</v>
      </c>
      <c r="R27" s="48">
        <v>29</v>
      </c>
      <c r="S27" s="48" t="s">
        <v>486</v>
      </c>
      <c r="T27" s="18"/>
    </row>
    <row r="28" spans="1:20" ht="33">
      <c r="A28" s="4">
        <v>24</v>
      </c>
      <c r="B28" s="17" t="s">
        <v>62</v>
      </c>
      <c r="C28" s="48" t="s">
        <v>159</v>
      </c>
      <c r="D28" s="48" t="s">
        <v>23</v>
      </c>
      <c r="E28" s="19">
        <v>307202</v>
      </c>
      <c r="F28" s="48" t="s">
        <v>74</v>
      </c>
      <c r="G28" s="19">
        <v>55</v>
      </c>
      <c r="H28" s="19">
        <v>66</v>
      </c>
      <c r="I28" s="59">
        <f t="shared" si="0"/>
        <v>121</v>
      </c>
      <c r="J28" s="48">
        <v>7399789378</v>
      </c>
      <c r="K28" s="48" t="s">
        <v>258</v>
      </c>
      <c r="L28" s="64" t="s">
        <v>271</v>
      </c>
      <c r="M28" s="64">
        <v>9859149730</v>
      </c>
      <c r="N28" s="65" t="s">
        <v>305</v>
      </c>
      <c r="O28" s="64">
        <v>9954036975</v>
      </c>
      <c r="P28" s="49">
        <v>43722</v>
      </c>
      <c r="Q28" s="48" t="s">
        <v>332</v>
      </c>
      <c r="R28" s="48">
        <v>30</v>
      </c>
      <c r="S28" s="48" t="s">
        <v>486</v>
      </c>
      <c r="T28" s="18"/>
    </row>
    <row r="29" spans="1:20">
      <c r="A29" s="4">
        <v>25</v>
      </c>
      <c r="B29" s="17" t="s">
        <v>62</v>
      </c>
      <c r="C29" s="48" t="s">
        <v>580</v>
      </c>
      <c r="D29" s="48" t="s">
        <v>25</v>
      </c>
      <c r="E29" s="19">
        <v>310</v>
      </c>
      <c r="F29" s="48"/>
      <c r="G29" s="19">
        <v>46</v>
      </c>
      <c r="H29" s="19">
        <v>40</v>
      </c>
      <c r="I29" s="59">
        <f t="shared" si="0"/>
        <v>86</v>
      </c>
      <c r="J29" s="48">
        <v>8822037376</v>
      </c>
      <c r="K29" s="48" t="s">
        <v>302</v>
      </c>
      <c r="L29" s="64" t="s">
        <v>303</v>
      </c>
      <c r="M29" s="64">
        <v>9401725617</v>
      </c>
      <c r="N29" s="65" t="s">
        <v>304</v>
      </c>
      <c r="O29" s="64">
        <v>8011128603</v>
      </c>
      <c r="P29" s="49">
        <v>43722</v>
      </c>
      <c r="Q29" s="48" t="s">
        <v>332</v>
      </c>
      <c r="R29" s="48">
        <v>19</v>
      </c>
      <c r="S29" s="48" t="s">
        <v>486</v>
      </c>
      <c r="T29" s="18"/>
    </row>
    <row r="30" spans="1:20">
      <c r="A30" s="4">
        <v>26</v>
      </c>
      <c r="B30" s="68"/>
      <c r="C30" s="68"/>
      <c r="D30" s="68"/>
      <c r="E30" s="69"/>
      <c r="F30" s="68"/>
      <c r="G30" s="19"/>
      <c r="H30" s="19"/>
      <c r="I30" s="59">
        <f t="shared" si="0"/>
        <v>0</v>
      </c>
      <c r="J30" s="68"/>
      <c r="K30" s="68"/>
      <c r="L30" s="68"/>
      <c r="M30" s="68"/>
      <c r="N30" s="68"/>
      <c r="O30" s="68"/>
      <c r="P30" s="49">
        <v>43723</v>
      </c>
      <c r="Q30" s="48" t="s">
        <v>333</v>
      </c>
      <c r="R30" s="48"/>
      <c r="S30" s="48"/>
      <c r="T30" s="18"/>
    </row>
    <row r="31" spans="1:20">
      <c r="A31" s="4">
        <v>27</v>
      </c>
      <c r="B31" s="17" t="s">
        <v>62</v>
      </c>
      <c r="C31" s="48" t="s">
        <v>147</v>
      </c>
      <c r="D31" s="48" t="s">
        <v>23</v>
      </c>
      <c r="E31" s="19">
        <v>310303</v>
      </c>
      <c r="F31" s="48" t="s">
        <v>74</v>
      </c>
      <c r="G31" s="19">
        <v>55</v>
      </c>
      <c r="H31" s="19">
        <v>49</v>
      </c>
      <c r="I31" s="59">
        <f t="shared" si="0"/>
        <v>104</v>
      </c>
      <c r="J31" s="48">
        <v>9706432771</v>
      </c>
      <c r="K31" s="48" t="s">
        <v>210</v>
      </c>
      <c r="L31" s="64" t="s">
        <v>290</v>
      </c>
      <c r="M31" s="64">
        <v>9859369051</v>
      </c>
      <c r="N31" s="65" t="s">
        <v>212</v>
      </c>
      <c r="O31" s="64">
        <v>9613253256</v>
      </c>
      <c r="P31" s="49">
        <v>43724</v>
      </c>
      <c r="Q31" s="48" t="s">
        <v>327</v>
      </c>
      <c r="R31" s="48">
        <v>16</v>
      </c>
      <c r="S31" s="48" t="s">
        <v>486</v>
      </c>
      <c r="T31" s="18"/>
    </row>
    <row r="32" spans="1:20">
      <c r="A32" s="4">
        <v>28</v>
      </c>
      <c r="B32" s="17" t="s">
        <v>62</v>
      </c>
      <c r="C32" s="48" t="s">
        <v>547</v>
      </c>
      <c r="D32" s="48" t="s">
        <v>25</v>
      </c>
      <c r="E32" s="19">
        <v>280</v>
      </c>
      <c r="F32" s="48"/>
      <c r="G32" s="19">
        <v>30</v>
      </c>
      <c r="H32" s="19">
        <v>29</v>
      </c>
      <c r="I32" s="59">
        <f t="shared" si="0"/>
        <v>59</v>
      </c>
      <c r="J32" s="48">
        <v>9854967029</v>
      </c>
      <c r="K32" s="48" t="s">
        <v>268</v>
      </c>
      <c r="L32" s="64" t="s">
        <v>269</v>
      </c>
      <c r="M32" s="64">
        <v>9613319031</v>
      </c>
      <c r="N32" s="65" t="s">
        <v>294</v>
      </c>
      <c r="O32" s="64">
        <v>9854974901</v>
      </c>
      <c r="P32" s="49">
        <v>43724</v>
      </c>
      <c r="Q32" s="48" t="s">
        <v>327</v>
      </c>
      <c r="R32" s="48">
        <v>24</v>
      </c>
      <c r="S32" s="48" t="s">
        <v>486</v>
      </c>
      <c r="T32" s="18"/>
    </row>
    <row r="33" spans="1:20">
      <c r="A33" s="4">
        <v>29</v>
      </c>
      <c r="B33" s="17" t="s">
        <v>62</v>
      </c>
      <c r="C33" s="48" t="s">
        <v>146</v>
      </c>
      <c r="D33" s="48" t="s">
        <v>23</v>
      </c>
      <c r="E33" s="19">
        <v>306507</v>
      </c>
      <c r="F33" s="48" t="s">
        <v>74</v>
      </c>
      <c r="G33" s="19">
        <v>59</v>
      </c>
      <c r="H33" s="19">
        <v>74</v>
      </c>
      <c r="I33" s="59">
        <f t="shared" si="0"/>
        <v>133</v>
      </c>
      <c r="J33" s="66" t="s">
        <v>286</v>
      </c>
      <c r="K33" s="48" t="s">
        <v>287</v>
      </c>
      <c r="L33" s="64" t="s">
        <v>288</v>
      </c>
      <c r="M33" s="64">
        <v>9864776047</v>
      </c>
      <c r="N33" s="65" t="s">
        <v>289</v>
      </c>
      <c r="O33" s="64">
        <v>9401863185</v>
      </c>
      <c r="P33" s="49">
        <v>43725</v>
      </c>
      <c r="Q33" s="48" t="s">
        <v>328</v>
      </c>
      <c r="R33" s="48">
        <v>16</v>
      </c>
      <c r="S33" s="48" t="s">
        <v>486</v>
      </c>
      <c r="T33" s="18"/>
    </row>
    <row r="34" spans="1:20">
      <c r="A34" s="4">
        <v>30</v>
      </c>
      <c r="B34" s="17" t="s">
        <v>62</v>
      </c>
      <c r="C34" s="48" t="s">
        <v>540</v>
      </c>
      <c r="D34" s="48" t="s">
        <v>25</v>
      </c>
      <c r="E34" s="19">
        <v>344</v>
      </c>
      <c r="F34" s="48"/>
      <c r="G34" s="19">
        <v>33</v>
      </c>
      <c r="H34" s="19">
        <v>32</v>
      </c>
      <c r="I34" s="59">
        <f t="shared" si="0"/>
        <v>65</v>
      </c>
      <c r="J34" s="48">
        <v>9859113064</v>
      </c>
      <c r="K34" s="48" t="s">
        <v>194</v>
      </c>
      <c r="L34" s="64" t="s">
        <v>195</v>
      </c>
      <c r="M34" s="64">
        <v>9854468398</v>
      </c>
      <c r="N34" s="65" t="s">
        <v>275</v>
      </c>
      <c r="O34" s="64">
        <v>9859081108</v>
      </c>
      <c r="P34" s="49">
        <v>43725</v>
      </c>
      <c r="Q34" s="48" t="s">
        <v>328</v>
      </c>
      <c r="R34" s="48">
        <v>11</v>
      </c>
      <c r="S34" s="48" t="s">
        <v>486</v>
      </c>
      <c r="T34" s="18"/>
    </row>
    <row r="35" spans="1:20" ht="33">
      <c r="A35" s="4">
        <v>31</v>
      </c>
      <c r="B35" s="17" t="s">
        <v>62</v>
      </c>
      <c r="C35" s="48" t="s">
        <v>581</v>
      </c>
      <c r="D35" s="48" t="s">
        <v>23</v>
      </c>
      <c r="E35" s="19">
        <v>316501</v>
      </c>
      <c r="F35" s="48" t="s">
        <v>74</v>
      </c>
      <c r="G35" s="48">
        <v>60</v>
      </c>
      <c r="H35" s="48">
        <v>48</v>
      </c>
      <c r="I35" s="59">
        <f t="shared" si="0"/>
        <v>108</v>
      </c>
      <c r="J35" s="48">
        <v>9435378038</v>
      </c>
      <c r="K35" s="48" t="s">
        <v>445</v>
      </c>
      <c r="L35" s="48" t="s">
        <v>590</v>
      </c>
      <c r="M35" s="48">
        <v>9707621995</v>
      </c>
      <c r="N35" s="48" t="s">
        <v>591</v>
      </c>
      <c r="O35" s="48">
        <v>9856620987</v>
      </c>
      <c r="P35" s="49">
        <v>43726</v>
      </c>
      <c r="Q35" s="48" t="s">
        <v>329</v>
      </c>
      <c r="R35" s="48">
        <v>38</v>
      </c>
      <c r="S35" s="48" t="s">
        <v>486</v>
      </c>
      <c r="T35" s="18"/>
    </row>
    <row r="36" spans="1:20" ht="33">
      <c r="A36" s="4">
        <v>32</v>
      </c>
      <c r="B36" s="17" t="s">
        <v>62</v>
      </c>
      <c r="C36" s="17" t="s">
        <v>76</v>
      </c>
      <c r="D36" s="17" t="s">
        <v>23</v>
      </c>
      <c r="E36" s="55">
        <v>3011808</v>
      </c>
      <c r="F36" s="17" t="s">
        <v>77</v>
      </c>
      <c r="G36" s="48">
        <v>56</v>
      </c>
      <c r="H36" s="48">
        <v>83</v>
      </c>
      <c r="I36" s="59">
        <f t="shared" si="0"/>
        <v>139</v>
      </c>
      <c r="J36" s="48">
        <v>9954536103</v>
      </c>
      <c r="K36" s="64" t="s">
        <v>188</v>
      </c>
      <c r="L36" s="64" t="s">
        <v>189</v>
      </c>
      <c r="M36" s="64">
        <v>9864889183</v>
      </c>
      <c r="N36" s="65" t="s">
        <v>190</v>
      </c>
      <c r="O36" s="64">
        <v>8822787949</v>
      </c>
      <c r="P36" s="49">
        <v>43726</v>
      </c>
      <c r="Q36" s="48" t="s">
        <v>329</v>
      </c>
      <c r="R36" s="48">
        <v>32</v>
      </c>
      <c r="S36" s="48" t="s">
        <v>486</v>
      </c>
      <c r="T36" s="18"/>
    </row>
    <row r="37" spans="1:20">
      <c r="A37" s="4">
        <v>33</v>
      </c>
      <c r="B37" s="17" t="s">
        <v>62</v>
      </c>
      <c r="C37" s="48" t="s">
        <v>582</v>
      </c>
      <c r="D37" s="48" t="s">
        <v>23</v>
      </c>
      <c r="E37" s="19">
        <v>316508</v>
      </c>
      <c r="F37" s="48" t="s">
        <v>583</v>
      </c>
      <c r="G37" s="19">
        <v>224</v>
      </c>
      <c r="H37" s="19">
        <v>189</v>
      </c>
      <c r="I37" s="59">
        <f t="shared" si="0"/>
        <v>413</v>
      </c>
      <c r="J37" s="48">
        <v>9854434805</v>
      </c>
      <c r="K37" s="48" t="s">
        <v>592</v>
      </c>
      <c r="L37" s="64" t="s">
        <v>195</v>
      </c>
      <c r="M37" s="64">
        <v>9854468398</v>
      </c>
      <c r="N37" s="65" t="s">
        <v>275</v>
      </c>
      <c r="O37" s="64">
        <v>9859081108</v>
      </c>
      <c r="P37" s="49">
        <v>43727</v>
      </c>
      <c r="Q37" s="48" t="s">
        <v>330</v>
      </c>
      <c r="R37" s="48">
        <v>24</v>
      </c>
      <c r="S37" s="48" t="s">
        <v>486</v>
      </c>
      <c r="T37" s="18"/>
    </row>
    <row r="38" spans="1:20">
      <c r="A38" s="4">
        <v>34</v>
      </c>
      <c r="B38" s="17" t="s">
        <v>62</v>
      </c>
      <c r="C38" s="48" t="s">
        <v>582</v>
      </c>
      <c r="D38" s="48" t="s">
        <v>23</v>
      </c>
      <c r="E38" s="19">
        <v>316508</v>
      </c>
      <c r="F38" s="48" t="s">
        <v>583</v>
      </c>
      <c r="G38" s="19">
        <v>224</v>
      </c>
      <c r="H38" s="19">
        <v>189</v>
      </c>
      <c r="I38" s="59">
        <f t="shared" si="0"/>
        <v>413</v>
      </c>
      <c r="J38" s="48">
        <v>9854434805</v>
      </c>
      <c r="K38" s="48" t="s">
        <v>194</v>
      </c>
      <c r="L38" s="64" t="s">
        <v>195</v>
      </c>
      <c r="M38" s="64">
        <v>9854468398</v>
      </c>
      <c r="N38" s="48" t="s">
        <v>275</v>
      </c>
      <c r="O38" s="64">
        <v>9859081108</v>
      </c>
      <c r="P38" s="49">
        <v>43727</v>
      </c>
      <c r="Q38" s="48" t="s">
        <v>330</v>
      </c>
      <c r="R38" s="48">
        <v>14</v>
      </c>
      <c r="S38" s="48" t="s">
        <v>486</v>
      </c>
      <c r="T38" s="18"/>
    </row>
    <row r="39" spans="1:20">
      <c r="A39" s="4">
        <v>35</v>
      </c>
      <c r="B39" s="17" t="s">
        <v>62</v>
      </c>
      <c r="C39" s="48" t="s">
        <v>582</v>
      </c>
      <c r="D39" s="48" t="s">
        <v>23</v>
      </c>
      <c r="E39" s="19">
        <v>316508</v>
      </c>
      <c r="F39" s="48" t="s">
        <v>583</v>
      </c>
      <c r="G39" s="19">
        <v>224</v>
      </c>
      <c r="H39" s="19">
        <v>189</v>
      </c>
      <c r="I39" s="59">
        <f t="shared" si="0"/>
        <v>413</v>
      </c>
      <c r="J39" s="48">
        <v>9854434805</v>
      </c>
      <c r="K39" s="48" t="s">
        <v>194</v>
      </c>
      <c r="L39" s="64" t="s">
        <v>195</v>
      </c>
      <c r="M39" s="64">
        <v>9854468398</v>
      </c>
      <c r="N39" s="48" t="s">
        <v>275</v>
      </c>
      <c r="O39" s="64">
        <v>9859081108</v>
      </c>
      <c r="P39" s="49">
        <v>43728</v>
      </c>
      <c r="Q39" s="48" t="s">
        <v>331</v>
      </c>
      <c r="R39" s="48"/>
      <c r="S39" s="48" t="s">
        <v>486</v>
      </c>
      <c r="T39" s="18"/>
    </row>
    <row r="40" spans="1:20">
      <c r="A40" s="4">
        <v>36</v>
      </c>
      <c r="B40" s="17" t="s">
        <v>62</v>
      </c>
      <c r="C40" s="48" t="s">
        <v>584</v>
      </c>
      <c r="D40" s="48" t="s">
        <v>25</v>
      </c>
      <c r="E40" s="19">
        <v>352</v>
      </c>
      <c r="F40" s="48"/>
      <c r="G40" s="48">
        <v>46</v>
      </c>
      <c r="H40" s="48">
        <v>58</v>
      </c>
      <c r="I40" s="59">
        <f t="shared" si="0"/>
        <v>104</v>
      </c>
      <c r="J40" s="48">
        <v>7399995557</v>
      </c>
      <c r="K40" s="48" t="s">
        <v>593</v>
      </c>
      <c r="L40" s="48" t="s">
        <v>594</v>
      </c>
      <c r="M40" s="48">
        <v>9854311465</v>
      </c>
      <c r="N40" s="48" t="s">
        <v>237</v>
      </c>
      <c r="O40" s="48">
        <v>9401224118</v>
      </c>
      <c r="P40" s="49">
        <v>43728</v>
      </c>
      <c r="Q40" s="48" t="s">
        <v>331</v>
      </c>
      <c r="R40" s="48">
        <v>19</v>
      </c>
      <c r="S40" s="48" t="s">
        <v>486</v>
      </c>
      <c r="T40" s="18"/>
    </row>
    <row r="41" spans="1:20">
      <c r="A41" s="4">
        <v>37</v>
      </c>
      <c r="B41" s="17" t="s">
        <v>62</v>
      </c>
      <c r="C41" s="48" t="s">
        <v>585</v>
      </c>
      <c r="D41" s="48" t="s">
        <v>23</v>
      </c>
      <c r="E41" s="19">
        <v>305602</v>
      </c>
      <c r="F41" s="48" t="s">
        <v>74</v>
      </c>
      <c r="G41" s="48">
        <v>53</v>
      </c>
      <c r="H41" s="48">
        <v>57</v>
      </c>
      <c r="I41" s="59">
        <f t="shared" si="0"/>
        <v>110</v>
      </c>
      <c r="J41" s="48">
        <v>9864193096</v>
      </c>
      <c r="K41" s="48" t="s">
        <v>593</v>
      </c>
      <c r="L41" s="48" t="s">
        <v>594</v>
      </c>
      <c r="M41" s="48">
        <v>9854311465</v>
      </c>
      <c r="N41" s="48" t="s">
        <v>237</v>
      </c>
      <c r="O41" s="48">
        <v>9401224118</v>
      </c>
      <c r="P41" s="49">
        <v>43729</v>
      </c>
      <c r="Q41" s="48" t="s">
        <v>332</v>
      </c>
      <c r="R41" s="48">
        <v>18</v>
      </c>
      <c r="S41" s="48" t="s">
        <v>486</v>
      </c>
      <c r="T41" s="18"/>
    </row>
    <row r="42" spans="1:20">
      <c r="A42" s="4">
        <v>38</v>
      </c>
      <c r="B42" s="17" t="s">
        <v>62</v>
      </c>
      <c r="C42" s="48" t="s">
        <v>165</v>
      </c>
      <c r="D42" s="48" t="s">
        <v>23</v>
      </c>
      <c r="E42" s="19">
        <v>309712</v>
      </c>
      <c r="F42" s="48" t="s">
        <v>74</v>
      </c>
      <c r="G42" s="19">
        <v>63</v>
      </c>
      <c r="H42" s="19">
        <v>41</v>
      </c>
      <c r="I42" s="59">
        <f t="shared" si="0"/>
        <v>104</v>
      </c>
      <c r="J42" s="48">
        <v>9085324031</v>
      </c>
      <c r="K42" s="48" t="s">
        <v>298</v>
      </c>
      <c r="L42" s="64" t="s">
        <v>299</v>
      </c>
      <c r="M42" s="64">
        <v>9401129764</v>
      </c>
      <c r="N42" s="65" t="s">
        <v>309</v>
      </c>
      <c r="O42" s="64">
        <v>9613626192</v>
      </c>
      <c r="P42" s="49">
        <v>43729</v>
      </c>
      <c r="Q42" s="48" t="s">
        <v>332</v>
      </c>
      <c r="R42" s="48">
        <v>21</v>
      </c>
      <c r="S42" s="48" t="s">
        <v>486</v>
      </c>
      <c r="T42" s="18"/>
    </row>
    <row r="43" spans="1:20">
      <c r="A43" s="4">
        <v>39</v>
      </c>
      <c r="B43" s="68"/>
      <c r="C43" s="68"/>
      <c r="D43" s="68"/>
      <c r="E43" s="69"/>
      <c r="F43" s="68"/>
      <c r="G43" s="17"/>
      <c r="H43" s="17"/>
      <c r="I43" s="59">
        <f t="shared" si="0"/>
        <v>0</v>
      </c>
      <c r="J43" s="68"/>
      <c r="K43" s="68"/>
      <c r="L43" s="68"/>
      <c r="M43" s="68"/>
      <c r="N43" s="68"/>
      <c r="O43" s="68"/>
      <c r="P43" s="49">
        <v>43730</v>
      </c>
      <c r="Q43" s="48" t="s">
        <v>333</v>
      </c>
      <c r="R43" s="48"/>
      <c r="S43" s="48"/>
      <c r="T43" s="18"/>
    </row>
    <row r="44" spans="1:20">
      <c r="A44" s="4">
        <v>40</v>
      </c>
      <c r="B44" s="17" t="s">
        <v>62</v>
      </c>
      <c r="C44" s="17" t="s">
        <v>454</v>
      </c>
      <c r="D44" s="17" t="s">
        <v>25</v>
      </c>
      <c r="E44" s="55">
        <v>108</v>
      </c>
      <c r="F44" s="17"/>
      <c r="G44" s="17">
        <v>20</v>
      </c>
      <c r="H44" s="17">
        <v>32</v>
      </c>
      <c r="I44" s="59">
        <f t="shared" si="0"/>
        <v>52</v>
      </c>
      <c r="J44" s="48">
        <v>9613677207</v>
      </c>
      <c r="K44" s="48" t="s">
        <v>188</v>
      </c>
      <c r="L44" s="48" t="s">
        <v>189</v>
      </c>
      <c r="M44" s="64">
        <v>9864889183</v>
      </c>
      <c r="N44" s="48" t="s">
        <v>190</v>
      </c>
      <c r="O44" s="64">
        <v>8822787949</v>
      </c>
      <c r="P44" s="49">
        <v>43731</v>
      </c>
      <c r="Q44" s="48" t="s">
        <v>327</v>
      </c>
      <c r="R44" s="48">
        <v>26</v>
      </c>
      <c r="S44" s="48" t="s">
        <v>486</v>
      </c>
      <c r="T44" s="18"/>
    </row>
    <row r="45" spans="1:20">
      <c r="A45" s="4">
        <v>41</v>
      </c>
      <c r="B45" s="17" t="s">
        <v>62</v>
      </c>
      <c r="C45" s="17" t="s">
        <v>586</v>
      </c>
      <c r="D45" s="17" t="s">
        <v>23</v>
      </c>
      <c r="E45" s="55">
        <v>312204</v>
      </c>
      <c r="F45" s="17" t="s">
        <v>74</v>
      </c>
      <c r="G45" s="17">
        <v>47</v>
      </c>
      <c r="H45" s="17">
        <v>48</v>
      </c>
      <c r="I45" s="59">
        <f t="shared" si="0"/>
        <v>95</v>
      </c>
      <c r="J45" s="48">
        <v>9401110940</v>
      </c>
      <c r="K45" s="48" t="s">
        <v>194</v>
      </c>
      <c r="L45" s="48" t="s">
        <v>595</v>
      </c>
      <c r="M45" s="64">
        <v>9854468398</v>
      </c>
      <c r="N45" s="65" t="s">
        <v>280</v>
      </c>
      <c r="O45" s="64">
        <v>9401561409</v>
      </c>
      <c r="P45" s="49">
        <v>43731</v>
      </c>
      <c r="Q45" s="48" t="s">
        <v>327</v>
      </c>
      <c r="R45" s="48">
        <v>21</v>
      </c>
      <c r="S45" s="48" t="s">
        <v>486</v>
      </c>
      <c r="T45" s="18"/>
    </row>
    <row r="46" spans="1:20">
      <c r="A46" s="4">
        <v>42</v>
      </c>
      <c r="B46" s="17" t="s">
        <v>62</v>
      </c>
      <c r="C46" s="17" t="s">
        <v>587</v>
      </c>
      <c r="D46" s="17" t="s">
        <v>23</v>
      </c>
      <c r="E46" s="55">
        <v>302905</v>
      </c>
      <c r="F46" s="17" t="s">
        <v>74</v>
      </c>
      <c r="G46" s="17">
        <v>24</v>
      </c>
      <c r="H46" s="17">
        <v>26</v>
      </c>
      <c r="I46" s="59">
        <f t="shared" si="0"/>
        <v>50</v>
      </c>
      <c r="J46" s="48">
        <v>9854524600</v>
      </c>
      <c r="K46" s="64" t="s">
        <v>205</v>
      </c>
      <c r="L46" s="64" t="s">
        <v>206</v>
      </c>
      <c r="M46" s="64">
        <v>9707583027</v>
      </c>
      <c r="N46" s="65" t="s">
        <v>214</v>
      </c>
      <c r="O46" s="64">
        <v>9707719663</v>
      </c>
      <c r="P46" s="49">
        <v>43732</v>
      </c>
      <c r="Q46" s="48" t="s">
        <v>328</v>
      </c>
      <c r="R46" s="48">
        <v>24</v>
      </c>
      <c r="S46" s="48" t="s">
        <v>486</v>
      </c>
      <c r="T46" s="18"/>
    </row>
    <row r="47" spans="1:20">
      <c r="A47" s="4">
        <v>43</v>
      </c>
      <c r="B47" s="17" t="s">
        <v>62</v>
      </c>
      <c r="C47" s="17" t="s">
        <v>604</v>
      </c>
      <c r="D47" s="17" t="s">
        <v>23</v>
      </c>
      <c r="E47" s="55">
        <v>309555</v>
      </c>
      <c r="F47" s="17" t="s">
        <v>74</v>
      </c>
      <c r="G47" s="17">
        <v>60</v>
      </c>
      <c r="H47" s="17">
        <v>73</v>
      </c>
      <c r="I47" s="59">
        <f t="shared" si="0"/>
        <v>133</v>
      </c>
      <c r="J47" s="48">
        <v>9864158558</v>
      </c>
      <c r="K47" s="48"/>
      <c r="L47" s="48"/>
      <c r="M47" s="64"/>
      <c r="N47" s="65"/>
      <c r="O47" s="64"/>
      <c r="P47" s="49">
        <v>43732</v>
      </c>
      <c r="Q47" s="48" t="s">
        <v>328</v>
      </c>
      <c r="R47" s="48">
        <v>21</v>
      </c>
      <c r="S47" s="48" t="s">
        <v>486</v>
      </c>
      <c r="T47" s="18"/>
    </row>
    <row r="48" spans="1:20" ht="33">
      <c r="A48" s="4">
        <v>44</v>
      </c>
      <c r="B48" s="17" t="s">
        <v>62</v>
      </c>
      <c r="C48" s="17" t="s">
        <v>453</v>
      </c>
      <c r="D48" s="17" t="s">
        <v>25</v>
      </c>
      <c r="E48" s="55">
        <v>232</v>
      </c>
      <c r="F48" s="17"/>
      <c r="G48" s="17">
        <v>53</v>
      </c>
      <c r="H48" s="17">
        <v>54</v>
      </c>
      <c r="I48" s="59">
        <f t="shared" si="0"/>
        <v>107</v>
      </c>
      <c r="J48" s="48">
        <v>9854187783</v>
      </c>
      <c r="K48" s="48" t="s">
        <v>205</v>
      </c>
      <c r="L48" s="48" t="s">
        <v>206</v>
      </c>
      <c r="M48" s="64">
        <v>9707583027</v>
      </c>
      <c r="N48" s="65" t="s">
        <v>214</v>
      </c>
      <c r="O48" s="64">
        <v>9707719663</v>
      </c>
      <c r="P48" s="49">
        <v>43733</v>
      </c>
      <c r="Q48" s="48" t="s">
        <v>329</v>
      </c>
      <c r="R48" s="48">
        <v>25</v>
      </c>
      <c r="S48" s="48" t="s">
        <v>486</v>
      </c>
      <c r="T48" s="18"/>
    </row>
    <row r="49" spans="1:20" ht="33">
      <c r="A49" s="4">
        <v>45</v>
      </c>
      <c r="B49" s="17" t="s">
        <v>62</v>
      </c>
      <c r="C49" s="48" t="s">
        <v>524</v>
      </c>
      <c r="D49" s="48" t="s">
        <v>25</v>
      </c>
      <c r="E49" s="19">
        <v>295</v>
      </c>
      <c r="F49" s="48"/>
      <c r="G49" s="48">
        <v>44</v>
      </c>
      <c r="H49" s="48">
        <v>59</v>
      </c>
      <c r="I49" s="59">
        <f t="shared" si="0"/>
        <v>103</v>
      </c>
      <c r="J49" s="48">
        <v>9954145521</v>
      </c>
      <c r="K49" s="48" t="s">
        <v>310</v>
      </c>
      <c r="L49" s="64" t="s">
        <v>311</v>
      </c>
      <c r="M49" s="64">
        <v>9401274299</v>
      </c>
      <c r="N49" s="65" t="s">
        <v>312</v>
      </c>
      <c r="O49" s="64">
        <v>9864748419</v>
      </c>
      <c r="P49" s="49">
        <v>43733</v>
      </c>
      <c r="Q49" s="48" t="s">
        <v>329</v>
      </c>
      <c r="R49" s="48">
        <v>17</v>
      </c>
      <c r="S49" s="48" t="s">
        <v>486</v>
      </c>
      <c r="T49" s="18"/>
    </row>
    <row r="50" spans="1:20">
      <c r="A50" s="4">
        <v>46</v>
      </c>
      <c r="B50" s="17" t="s">
        <v>62</v>
      </c>
      <c r="C50" s="48" t="s">
        <v>525</v>
      </c>
      <c r="D50" s="48" t="s">
        <v>23</v>
      </c>
      <c r="E50" s="19"/>
      <c r="F50" s="48" t="s">
        <v>74</v>
      </c>
      <c r="G50" s="48">
        <v>61</v>
      </c>
      <c r="H50" s="48">
        <v>67</v>
      </c>
      <c r="I50" s="59">
        <f t="shared" si="0"/>
        <v>128</v>
      </c>
      <c r="J50" s="48">
        <v>9859841445</v>
      </c>
      <c r="K50" s="48" t="s">
        <v>210</v>
      </c>
      <c r="L50" s="64" t="s">
        <v>290</v>
      </c>
      <c r="M50" s="64">
        <v>9859369051</v>
      </c>
      <c r="N50" s="64" t="s">
        <v>565</v>
      </c>
      <c r="O50" s="64">
        <v>8876799897</v>
      </c>
      <c r="P50" s="49">
        <v>43734</v>
      </c>
      <c r="Q50" s="48" t="s">
        <v>330</v>
      </c>
      <c r="R50" s="48">
        <v>19</v>
      </c>
      <c r="S50" s="48" t="s">
        <v>486</v>
      </c>
      <c r="T50" s="18"/>
    </row>
    <row r="51" spans="1:20">
      <c r="A51" s="4">
        <v>47</v>
      </c>
      <c r="B51" s="17" t="s">
        <v>62</v>
      </c>
      <c r="C51" s="48" t="s">
        <v>527</v>
      </c>
      <c r="D51" s="48" t="s">
        <v>23</v>
      </c>
      <c r="E51" s="19"/>
      <c r="F51" s="48" t="s">
        <v>74</v>
      </c>
      <c r="G51" s="48">
        <v>43</v>
      </c>
      <c r="H51" s="48">
        <v>42</v>
      </c>
      <c r="I51" s="59">
        <f t="shared" si="0"/>
        <v>85</v>
      </c>
      <c r="J51" s="48">
        <v>9401343903</v>
      </c>
      <c r="K51" s="48" t="s">
        <v>210</v>
      </c>
      <c r="L51" s="64" t="s">
        <v>290</v>
      </c>
      <c r="M51" s="64">
        <v>9859369051</v>
      </c>
      <c r="N51" s="64" t="s">
        <v>291</v>
      </c>
      <c r="O51" s="64">
        <v>9613385109</v>
      </c>
      <c r="P51" s="49">
        <v>43734</v>
      </c>
      <c r="Q51" s="48" t="s">
        <v>330</v>
      </c>
      <c r="R51" s="48">
        <v>19</v>
      </c>
      <c r="S51" s="48" t="s">
        <v>486</v>
      </c>
      <c r="T51" s="18"/>
    </row>
    <row r="52" spans="1:20">
      <c r="A52" s="4">
        <v>48</v>
      </c>
      <c r="B52" s="17" t="s">
        <v>62</v>
      </c>
      <c r="C52" s="48" t="s">
        <v>605</v>
      </c>
      <c r="D52" s="48" t="s">
        <v>23</v>
      </c>
      <c r="E52" s="19">
        <v>306412</v>
      </c>
      <c r="F52" s="48" t="s">
        <v>77</v>
      </c>
      <c r="G52" s="48">
        <v>55</v>
      </c>
      <c r="H52" s="48">
        <v>78</v>
      </c>
      <c r="I52" s="59">
        <f t="shared" si="0"/>
        <v>133</v>
      </c>
      <c r="J52" s="48">
        <v>9476703150</v>
      </c>
      <c r="K52" s="48" t="s">
        <v>218</v>
      </c>
      <c r="L52" s="64"/>
      <c r="M52" s="64"/>
      <c r="N52" s="64"/>
      <c r="O52" s="64"/>
      <c r="P52" s="49">
        <v>43735</v>
      </c>
      <c r="Q52" s="48" t="s">
        <v>331</v>
      </c>
      <c r="R52" s="48">
        <v>12</v>
      </c>
      <c r="S52" s="48" t="s">
        <v>486</v>
      </c>
      <c r="T52" s="18"/>
    </row>
    <row r="53" spans="1:20">
      <c r="A53" s="4">
        <v>49</v>
      </c>
      <c r="B53" s="17" t="s">
        <v>62</v>
      </c>
      <c r="C53" s="48" t="s">
        <v>606</v>
      </c>
      <c r="D53" s="48" t="s">
        <v>25</v>
      </c>
      <c r="E53" s="19"/>
      <c r="F53" s="48" t="s">
        <v>326</v>
      </c>
      <c r="G53" s="48">
        <v>43</v>
      </c>
      <c r="H53" s="48">
        <v>41</v>
      </c>
      <c r="I53" s="59">
        <f t="shared" si="0"/>
        <v>84</v>
      </c>
      <c r="J53" s="48">
        <v>9101937625</v>
      </c>
      <c r="K53" s="48" t="s">
        <v>607</v>
      </c>
      <c r="L53" s="64"/>
      <c r="M53" s="64"/>
      <c r="N53" s="64"/>
      <c r="O53" s="64"/>
      <c r="P53" s="49">
        <v>43736</v>
      </c>
      <c r="Q53" s="48" t="s">
        <v>332</v>
      </c>
      <c r="R53" s="48">
        <v>18</v>
      </c>
      <c r="S53" s="48" t="s">
        <v>486</v>
      </c>
      <c r="T53" s="18"/>
    </row>
    <row r="54" spans="1:20">
      <c r="A54" s="4">
        <v>50</v>
      </c>
      <c r="B54" s="17"/>
      <c r="C54" s="48"/>
      <c r="D54" s="48"/>
      <c r="E54" s="19"/>
      <c r="F54" s="48"/>
      <c r="G54" s="19"/>
      <c r="H54" s="19"/>
      <c r="I54" s="59">
        <f t="shared" si="0"/>
        <v>0</v>
      </c>
      <c r="J54" s="48"/>
      <c r="K54" s="48"/>
      <c r="L54" s="64"/>
      <c r="M54" s="64"/>
      <c r="N54" s="65"/>
      <c r="O54" s="64"/>
      <c r="P54" s="49">
        <v>43737</v>
      </c>
      <c r="Q54" s="48" t="s">
        <v>333</v>
      </c>
      <c r="R54" s="48"/>
      <c r="S54" s="48"/>
      <c r="T54" s="18"/>
    </row>
    <row r="55" spans="1:20">
      <c r="A55" s="4">
        <v>51</v>
      </c>
      <c r="B55" s="17" t="s">
        <v>62</v>
      </c>
      <c r="C55" s="48" t="s">
        <v>608</v>
      </c>
      <c r="D55" s="48" t="s">
        <v>25</v>
      </c>
      <c r="E55" s="19"/>
      <c r="F55" s="48" t="s">
        <v>326</v>
      </c>
      <c r="G55" s="19">
        <v>45</v>
      </c>
      <c r="H55" s="19">
        <v>48</v>
      </c>
      <c r="I55" s="59">
        <f t="shared" si="0"/>
        <v>93</v>
      </c>
      <c r="J55" s="66" t="s">
        <v>609</v>
      </c>
      <c r="K55" s="48" t="s">
        <v>258</v>
      </c>
      <c r="L55" s="64" t="s">
        <v>610</v>
      </c>
      <c r="M55" s="64"/>
      <c r="N55" s="65" t="s">
        <v>611</v>
      </c>
      <c r="O55" s="64"/>
      <c r="P55" s="49">
        <v>43738</v>
      </c>
      <c r="Q55" s="48" t="s">
        <v>327</v>
      </c>
      <c r="R55" s="48">
        <v>15</v>
      </c>
      <c r="S55" s="48" t="s">
        <v>486</v>
      </c>
      <c r="T55" s="18"/>
    </row>
    <row r="56" spans="1:20">
      <c r="A56" s="4">
        <v>52</v>
      </c>
      <c r="B56" s="17"/>
      <c r="C56" s="17"/>
      <c r="D56" s="17"/>
      <c r="E56" s="55"/>
      <c r="F56" s="17"/>
      <c r="G56" s="17"/>
      <c r="H56" s="17"/>
      <c r="I56" s="59">
        <f t="shared" si="0"/>
        <v>0</v>
      </c>
      <c r="J56" s="48"/>
      <c r="K56" s="48"/>
      <c r="L56" s="48"/>
      <c r="M56" s="64"/>
      <c r="N56" s="65"/>
      <c r="O56" s="64"/>
      <c r="P56" s="49"/>
      <c r="Q56" s="48"/>
      <c r="R56" s="48"/>
      <c r="S56" s="48"/>
      <c r="T56" s="18"/>
    </row>
    <row r="57" spans="1:20">
      <c r="A57" s="4">
        <v>53</v>
      </c>
      <c r="B57" s="17"/>
      <c r="C57" s="48"/>
      <c r="D57" s="48"/>
      <c r="E57" s="19"/>
      <c r="F57" s="48"/>
      <c r="G57" s="19"/>
      <c r="H57" s="19"/>
      <c r="I57" s="59">
        <f t="shared" si="0"/>
        <v>0</v>
      </c>
      <c r="J57" s="48"/>
      <c r="K57" s="64"/>
      <c r="L57" s="64"/>
      <c r="M57" s="64"/>
      <c r="N57" s="65"/>
      <c r="O57" s="64"/>
      <c r="P57" s="49"/>
      <c r="Q57" s="48"/>
      <c r="R57" s="48"/>
      <c r="S57" s="48"/>
      <c r="T57" s="18"/>
    </row>
    <row r="58" spans="1:20">
      <c r="A58" s="4">
        <v>54</v>
      </c>
      <c r="B58" s="68"/>
      <c r="C58" s="68"/>
      <c r="D58" s="68"/>
      <c r="E58" s="69"/>
      <c r="F58" s="68"/>
      <c r="G58" s="19"/>
      <c r="H58" s="19"/>
      <c r="I58" s="59">
        <f t="shared" si="0"/>
        <v>0</v>
      </c>
      <c r="J58" s="68"/>
      <c r="K58" s="68"/>
      <c r="L58" s="68"/>
      <c r="M58" s="68"/>
      <c r="N58" s="68"/>
      <c r="O58" s="68"/>
      <c r="P58" s="49">
        <v>43709</v>
      </c>
      <c r="Q58" s="48" t="s">
        <v>333</v>
      </c>
      <c r="R58" s="48">
        <v>12</v>
      </c>
      <c r="S58" s="48" t="s">
        <v>486</v>
      </c>
      <c r="T58" s="18"/>
    </row>
    <row r="59" spans="1:20">
      <c r="A59" s="4">
        <v>55</v>
      </c>
      <c r="B59" s="17" t="s">
        <v>63</v>
      </c>
      <c r="C59" s="48" t="s">
        <v>93</v>
      </c>
      <c r="D59" s="48" t="s">
        <v>25</v>
      </c>
      <c r="E59" s="19">
        <v>172</v>
      </c>
      <c r="F59" s="48"/>
      <c r="G59" s="19">
        <v>26</v>
      </c>
      <c r="H59" s="19">
        <v>27</v>
      </c>
      <c r="I59" s="59">
        <f t="shared" si="0"/>
        <v>53</v>
      </c>
      <c r="J59" s="48">
        <v>9859804076</v>
      </c>
      <c r="K59" s="64" t="s">
        <v>184</v>
      </c>
      <c r="L59" s="64" t="s">
        <v>185</v>
      </c>
      <c r="M59" s="64">
        <v>9854718727</v>
      </c>
      <c r="N59" s="65" t="s">
        <v>215</v>
      </c>
      <c r="O59" s="65">
        <v>9577559237</v>
      </c>
      <c r="P59" s="49">
        <v>43710</v>
      </c>
      <c r="Q59" s="48" t="s">
        <v>327</v>
      </c>
      <c r="R59" s="48">
        <v>14</v>
      </c>
      <c r="S59" s="48" t="s">
        <v>486</v>
      </c>
      <c r="T59" s="18"/>
    </row>
    <row r="60" spans="1:20">
      <c r="A60" s="4">
        <v>56</v>
      </c>
      <c r="B60" s="17" t="s">
        <v>63</v>
      </c>
      <c r="C60" s="48" t="s">
        <v>97</v>
      </c>
      <c r="D60" s="48" t="s">
        <v>23</v>
      </c>
      <c r="E60" s="19">
        <v>309103</v>
      </c>
      <c r="F60" s="48" t="s">
        <v>74</v>
      </c>
      <c r="G60" s="19">
        <v>56</v>
      </c>
      <c r="H60" s="19">
        <v>68</v>
      </c>
      <c r="I60" s="59">
        <f t="shared" si="0"/>
        <v>124</v>
      </c>
      <c r="J60" s="48">
        <v>9854938331</v>
      </c>
      <c r="K60" s="48" t="s">
        <v>218</v>
      </c>
      <c r="L60" s="64" t="s">
        <v>219</v>
      </c>
      <c r="M60" s="64">
        <v>9854981576</v>
      </c>
      <c r="N60" s="65" t="s">
        <v>220</v>
      </c>
      <c r="O60" s="64">
        <v>9859619964</v>
      </c>
      <c r="P60" s="49">
        <v>43710</v>
      </c>
      <c r="Q60" s="48" t="s">
        <v>327</v>
      </c>
      <c r="R60" s="48">
        <v>24</v>
      </c>
      <c r="S60" s="48" t="s">
        <v>486</v>
      </c>
      <c r="T60" s="18"/>
    </row>
    <row r="61" spans="1:20">
      <c r="A61" s="4">
        <v>57</v>
      </c>
      <c r="B61" s="17" t="s">
        <v>63</v>
      </c>
      <c r="C61" s="48" t="s">
        <v>596</v>
      </c>
      <c r="D61" s="48" t="s">
        <v>23</v>
      </c>
      <c r="E61" s="19">
        <v>306155</v>
      </c>
      <c r="F61" s="48"/>
      <c r="G61" s="19">
        <v>85</v>
      </c>
      <c r="H61" s="19">
        <v>60</v>
      </c>
      <c r="I61" s="59">
        <f t="shared" si="0"/>
        <v>145</v>
      </c>
      <c r="J61" s="48">
        <v>8474803888</v>
      </c>
      <c r="K61" s="48" t="s">
        <v>597</v>
      </c>
      <c r="L61" s="64"/>
      <c r="M61" s="64"/>
      <c r="N61" s="65"/>
      <c r="O61" s="64"/>
      <c r="P61" s="49">
        <v>43711</v>
      </c>
      <c r="Q61" s="48" t="s">
        <v>328</v>
      </c>
      <c r="R61" s="48">
        <v>25</v>
      </c>
      <c r="S61" s="48" t="s">
        <v>486</v>
      </c>
      <c r="T61" s="18"/>
    </row>
    <row r="62" spans="1:20">
      <c r="A62" s="4">
        <v>58</v>
      </c>
      <c r="B62" s="17" t="s">
        <v>63</v>
      </c>
      <c r="C62" s="48" t="s">
        <v>96</v>
      </c>
      <c r="D62" s="48" t="s">
        <v>23</v>
      </c>
      <c r="E62" s="19">
        <v>307601</v>
      </c>
      <c r="F62" s="48" t="s">
        <v>74</v>
      </c>
      <c r="G62" s="19">
        <v>27</v>
      </c>
      <c r="H62" s="19">
        <v>19</v>
      </c>
      <c r="I62" s="59">
        <f t="shared" si="0"/>
        <v>46</v>
      </c>
      <c r="J62" s="48">
        <v>9854810890</v>
      </c>
      <c r="K62" s="48" t="s">
        <v>72</v>
      </c>
      <c r="L62" s="64" t="s">
        <v>180</v>
      </c>
      <c r="M62" s="64">
        <v>9854708611</v>
      </c>
      <c r="N62" s="65" t="s">
        <v>217</v>
      </c>
      <c r="O62" s="64">
        <v>9707258567</v>
      </c>
      <c r="P62" s="49">
        <v>43711</v>
      </c>
      <c r="Q62" s="48" t="s">
        <v>328</v>
      </c>
      <c r="R62" s="48">
        <v>15</v>
      </c>
      <c r="S62" s="48" t="s">
        <v>486</v>
      </c>
      <c r="T62" s="18"/>
    </row>
    <row r="63" spans="1:20" ht="33">
      <c r="A63" s="4">
        <v>59</v>
      </c>
      <c r="B63" s="17" t="s">
        <v>63</v>
      </c>
      <c r="C63" s="48" t="s">
        <v>95</v>
      </c>
      <c r="D63" s="48" t="s">
        <v>25</v>
      </c>
      <c r="E63" s="19">
        <v>171</v>
      </c>
      <c r="F63" s="48"/>
      <c r="G63" s="19">
        <v>39</v>
      </c>
      <c r="H63" s="19">
        <v>43</v>
      </c>
      <c r="I63" s="59">
        <f t="shared" si="0"/>
        <v>82</v>
      </c>
      <c r="J63" s="48">
        <v>9706526624</v>
      </c>
      <c r="K63" s="48" t="s">
        <v>72</v>
      </c>
      <c r="L63" s="64" t="s">
        <v>180</v>
      </c>
      <c r="M63" s="64">
        <v>9854708611</v>
      </c>
      <c r="N63" s="65" t="s">
        <v>217</v>
      </c>
      <c r="O63" s="64">
        <v>9707258567</v>
      </c>
      <c r="P63" s="49">
        <v>43712</v>
      </c>
      <c r="Q63" s="48" t="s">
        <v>329</v>
      </c>
      <c r="R63" s="48">
        <v>15</v>
      </c>
      <c r="S63" s="48" t="s">
        <v>486</v>
      </c>
      <c r="T63" s="18"/>
    </row>
    <row r="64" spans="1:20" ht="33">
      <c r="A64" s="4">
        <v>60</v>
      </c>
      <c r="B64" s="17" t="s">
        <v>63</v>
      </c>
      <c r="C64" s="48" t="s">
        <v>94</v>
      </c>
      <c r="D64" s="48" t="s">
        <v>23</v>
      </c>
      <c r="E64" s="19">
        <v>307703</v>
      </c>
      <c r="F64" s="48" t="s">
        <v>74</v>
      </c>
      <c r="G64" s="19">
        <v>18</v>
      </c>
      <c r="H64" s="19">
        <v>20</v>
      </c>
      <c r="I64" s="59">
        <f t="shared" si="0"/>
        <v>38</v>
      </c>
      <c r="J64" s="66" t="s">
        <v>216</v>
      </c>
      <c r="K64" s="64" t="s">
        <v>184</v>
      </c>
      <c r="L64" s="64" t="s">
        <v>185</v>
      </c>
      <c r="M64" s="64">
        <v>9854718727</v>
      </c>
      <c r="N64" s="65" t="s">
        <v>215</v>
      </c>
      <c r="O64" s="65">
        <v>9577559237</v>
      </c>
      <c r="P64" s="49">
        <v>43712</v>
      </c>
      <c r="Q64" s="48" t="s">
        <v>329</v>
      </c>
      <c r="R64" s="48">
        <v>21</v>
      </c>
      <c r="S64" s="48" t="s">
        <v>486</v>
      </c>
      <c r="T64" s="18"/>
    </row>
    <row r="65" spans="1:20" ht="33">
      <c r="A65" s="4">
        <v>61</v>
      </c>
      <c r="B65" s="17" t="s">
        <v>63</v>
      </c>
      <c r="C65" s="48" t="s">
        <v>98</v>
      </c>
      <c r="D65" s="48" t="s">
        <v>23</v>
      </c>
      <c r="E65" s="19">
        <v>307605</v>
      </c>
      <c r="F65" s="48" t="s">
        <v>74</v>
      </c>
      <c r="G65" s="19">
        <v>25</v>
      </c>
      <c r="H65" s="19">
        <v>25</v>
      </c>
      <c r="I65" s="59">
        <f t="shared" si="0"/>
        <v>50</v>
      </c>
      <c r="J65" s="66" t="s">
        <v>221</v>
      </c>
      <c r="K65" s="64" t="s">
        <v>184</v>
      </c>
      <c r="L65" s="64" t="s">
        <v>185</v>
      </c>
      <c r="M65" s="64">
        <v>9854718727</v>
      </c>
      <c r="N65" s="65" t="s">
        <v>215</v>
      </c>
      <c r="O65" s="65">
        <v>9577559237</v>
      </c>
      <c r="P65" s="49">
        <v>43713</v>
      </c>
      <c r="Q65" s="48" t="s">
        <v>330</v>
      </c>
      <c r="R65" s="48">
        <v>21</v>
      </c>
      <c r="S65" s="48" t="s">
        <v>486</v>
      </c>
      <c r="T65" s="18"/>
    </row>
    <row r="66" spans="1:20">
      <c r="A66" s="4">
        <v>62</v>
      </c>
      <c r="B66" s="17" t="s">
        <v>63</v>
      </c>
      <c r="C66" s="48" t="s">
        <v>99</v>
      </c>
      <c r="D66" s="48" t="s">
        <v>23</v>
      </c>
      <c r="E66" s="19">
        <v>302605</v>
      </c>
      <c r="F66" s="48" t="s">
        <v>77</v>
      </c>
      <c r="G66" s="19">
        <v>53</v>
      </c>
      <c r="H66" s="19">
        <v>65</v>
      </c>
      <c r="I66" s="59">
        <f t="shared" si="0"/>
        <v>118</v>
      </c>
      <c r="J66" s="67" t="s">
        <v>222</v>
      </c>
      <c r="K66" s="63" t="s">
        <v>223</v>
      </c>
      <c r="L66" s="64" t="s">
        <v>224</v>
      </c>
      <c r="M66" s="64">
        <v>9854253113</v>
      </c>
      <c r="N66" s="64" t="s">
        <v>225</v>
      </c>
      <c r="O66" s="64">
        <v>9707832558</v>
      </c>
      <c r="P66" s="49">
        <v>43713</v>
      </c>
      <c r="Q66" s="48" t="s">
        <v>330</v>
      </c>
      <c r="R66" s="48">
        <v>10</v>
      </c>
      <c r="S66" s="48" t="s">
        <v>486</v>
      </c>
      <c r="T66" s="18"/>
    </row>
    <row r="67" spans="1:20">
      <c r="A67" s="4">
        <v>63</v>
      </c>
      <c r="B67" s="17" t="s">
        <v>63</v>
      </c>
      <c r="C67" s="48" t="s">
        <v>100</v>
      </c>
      <c r="D67" s="48" t="s">
        <v>25</v>
      </c>
      <c r="E67" s="19">
        <v>173</v>
      </c>
      <c r="F67" s="48"/>
      <c r="G67" s="19">
        <v>64</v>
      </c>
      <c r="H67" s="19">
        <v>41</v>
      </c>
      <c r="I67" s="59">
        <f t="shared" si="0"/>
        <v>105</v>
      </c>
      <c r="J67" s="48">
        <v>9854470801</v>
      </c>
      <c r="K67" s="48" t="s">
        <v>72</v>
      </c>
      <c r="L67" s="64" t="s">
        <v>180</v>
      </c>
      <c r="M67" s="64">
        <v>9854708611</v>
      </c>
      <c r="N67" s="65" t="s">
        <v>217</v>
      </c>
      <c r="O67" s="64">
        <v>9707258567</v>
      </c>
      <c r="P67" s="49">
        <v>43714</v>
      </c>
      <c r="Q67" s="48" t="s">
        <v>331</v>
      </c>
      <c r="R67" s="48">
        <v>11</v>
      </c>
      <c r="S67" s="48" t="s">
        <v>486</v>
      </c>
      <c r="T67" s="18"/>
    </row>
    <row r="68" spans="1:20">
      <c r="A68" s="4">
        <v>64</v>
      </c>
      <c r="B68" s="17" t="s">
        <v>63</v>
      </c>
      <c r="C68" s="48" t="s">
        <v>101</v>
      </c>
      <c r="D68" s="48" t="s">
        <v>23</v>
      </c>
      <c r="E68" s="19">
        <v>307304</v>
      </c>
      <c r="F68" s="48" t="s">
        <v>74</v>
      </c>
      <c r="G68" s="19">
        <v>81</v>
      </c>
      <c r="H68" s="19">
        <v>76</v>
      </c>
      <c r="I68" s="59">
        <f t="shared" si="0"/>
        <v>157</v>
      </c>
      <c r="J68" s="48">
        <v>9854948648</v>
      </c>
      <c r="K68" s="48" t="s">
        <v>72</v>
      </c>
      <c r="L68" s="64" t="s">
        <v>180</v>
      </c>
      <c r="M68" s="64">
        <v>9854708611</v>
      </c>
      <c r="N68" s="65" t="s">
        <v>217</v>
      </c>
      <c r="O68" s="64">
        <v>9707258567</v>
      </c>
      <c r="P68" s="49">
        <v>43714</v>
      </c>
      <c r="Q68" s="48" t="s">
        <v>331</v>
      </c>
      <c r="R68" s="48">
        <v>11</v>
      </c>
      <c r="S68" s="48" t="s">
        <v>486</v>
      </c>
      <c r="T68" s="18"/>
    </row>
    <row r="69" spans="1:20" ht="33">
      <c r="A69" s="4">
        <v>65</v>
      </c>
      <c r="B69" s="17" t="s">
        <v>63</v>
      </c>
      <c r="C69" s="48" t="s">
        <v>111</v>
      </c>
      <c r="D69" s="48" t="s">
        <v>23</v>
      </c>
      <c r="E69" s="19">
        <v>307301</v>
      </c>
      <c r="F69" s="48" t="s">
        <v>74</v>
      </c>
      <c r="G69" s="19">
        <v>53</v>
      </c>
      <c r="H69" s="19">
        <v>49</v>
      </c>
      <c r="I69" s="59">
        <f t="shared" si="0"/>
        <v>102</v>
      </c>
      <c r="J69" s="48">
        <v>9707325460</v>
      </c>
      <c r="K69" s="48" t="s">
        <v>72</v>
      </c>
      <c r="L69" s="48" t="s">
        <v>180</v>
      </c>
      <c r="M69" s="64">
        <v>9854708611</v>
      </c>
      <c r="N69" s="18" t="s">
        <v>217</v>
      </c>
      <c r="O69" s="64">
        <v>9707258567</v>
      </c>
      <c r="P69" s="49">
        <v>43715</v>
      </c>
      <c r="Q69" s="48" t="s">
        <v>332</v>
      </c>
      <c r="R69" s="48">
        <v>15</v>
      </c>
      <c r="S69" s="48" t="s">
        <v>486</v>
      </c>
      <c r="T69" s="18"/>
    </row>
    <row r="70" spans="1:20">
      <c r="A70" s="4">
        <v>66</v>
      </c>
      <c r="B70" s="17" t="s">
        <v>63</v>
      </c>
      <c r="C70" s="48" t="s">
        <v>104</v>
      </c>
      <c r="D70" s="48" t="s">
        <v>25</v>
      </c>
      <c r="E70" s="19">
        <v>148</v>
      </c>
      <c r="F70" s="48"/>
      <c r="G70" s="19">
        <v>70</v>
      </c>
      <c r="H70" s="19">
        <v>78</v>
      </c>
      <c r="I70" s="59">
        <f t="shared" ref="I70:I133" si="1">SUM(G70:H70)</f>
        <v>148</v>
      </c>
      <c r="J70" s="48">
        <v>9707214129</v>
      </c>
      <c r="K70" s="48" t="s">
        <v>218</v>
      </c>
      <c r="L70" s="48" t="s">
        <v>219</v>
      </c>
      <c r="M70" s="64">
        <v>9854981576</v>
      </c>
      <c r="N70" s="65" t="s">
        <v>233</v>
      </c>
      <c r="O70" s="64">
        <v>9859803784</v>
      </c>
      <c r="P70" s="49">
        <v>43715</v>
      </c>
      <c r="Q70" s="48" t="s">
        <v>332</v>
      </c>
      <c r="R70" s="48">
        <v>11</v>
      </c>
      <c r="S70" s="48" t="s">
        <v>486</v>
      </c>
      <c r="T70" s="18"/>
    </row>
    <row r="71" spans="1:20">
      <c r="A71" s="4">
        <v>67</v>
      </c>
      <c r="B71" s="68"/>
      <c r="C71" s="68"/>
      <c r="D71" s="68"/>
      <c r="E71" s="69"/>
      <c r="F71" s="68"/>
      <c r="G71" s="19"/>
      <c r="H71" s="19"/>
      <c r="I71" s="59">
        <f t="shared" si="1"/>
        <v>0</v>
      </c>
      <c r="J71" s="68"/>
      <c r="K71" s="68"/>
      <c r="L71" s="68"/>
      <c r="M71" s="68"/>
      <c r="N71" s="68"/>
      <c r="O71" s="68"/>
      <c r="P71" s="49">
        <v>43716</v>
      </c>
      <c r="Q71" s="48" t="s">
        <v>333</v>
      </c>
      <c r="R71" s="48"/>
      <c r="S71" s="48"/>
      <c r="T71" s="18"/>
    </row>
    <row r="72" spans="1:20">
      <c r="A72" s="4">
        <v>68</v>
      </c>
      <c r="B72" s="17" t="s">
        <v>63</v>
      </c>
      <c r="C72" s="48" t="s">
        <v>106</v>
      </c>
      <c r="D72" s="48" t="s">
        <v>23</v>
      </c>
      <c r="E72" s="19">
        <v>309006</v>
      </c>
      <c r="F72" s="48" t="s">
        <v>77</v>
      </c>
      <c r="G72" s="19">
        <v>50</v>
      </c>
      <c r="H72" s="19">
        <v>64</v>
      </c>
      <c r="I72" s="59">
        <f t="shared" si="1"/>
        <v>114</v>
      </c>
      <c r="J72" s="48">
        <v>9854588741</v>
      </c>
      <c r="K72" s="64" t="s">
        <v>230</v>
      </c>
      <c r="L72" s="64" t="s">
        <v>231</v>
      </c>
      <c r="M72" s="64">
        <v>9854311465</v>
      </c>
      <c r="N72" s="65" t="s">
        <v>236</v>
      </c>
      <c r="O72" s="64">
        <v>9613733960</v>
      </c>
      <c r="P72" s="49">
        <v>43717</v>
      </c>
      <c r="Q72" s="48" t="s">
        <v>327</v>
      </c>
      <c r="R72" s="48">
        <v>17</v>
      </c>
      <c r="S72" s="48" t="s">
        <v>486</v>
      </c>
      <c r="T72" s="18"/>
    </row>
    <row r="73" spans="1:20">
      <c r="A73" s="4">
        <v>69</v>
      </c>
      <c r="B73" s="17" t="s">
        <v>63</v>
      </c>
      <c r="C73" s="48" t="s">
        <v>107</v>
      </c>
      <c r="D73" s="48" t="s">
        <v>25</v>
      </c>
      <c r="E73" s="19">
        <v>351</v>
      </c>
      <c r="F73" s="48"/>
      <c r="G73" s="19">
        <v>26</v>
      </c>
      <c r="H73" s="19">
        <v>26</v>
      </c>
      <c r="I73" s="59">
        <f t="shared" si="1"/>
        <v>52</v>
      </c>
      <c r="J73" s="48">
        <v>9859764425</v>
      </c>
      <c r="K73" s="64" t="s">
        <v>230</v>
      </c>
      <c r="L73" s="64" t="s">
        <v>231</v>
      </c>
      <c r="M73" s="64">
        <v>9854311465</v>
      </c>
      <c r="N73" s="65" t="s">
        <v>237</v>
      </c>
      <c r="O73" s="64">
        <v>9401224118</v>
      </c>
      <c r="P73" s="49">
        <v>43718</v>
      </c>
      <c r="Q73" s="48" t="s">
        <v>328</v>
      </c>
      <c r="R73" s="48">
        <v>17</v>
      </c>
      <c r="S73" s="48" t="s">
        <v>486</v>
      </c>
      <c r="T73" s="18"/>
    </row>
    <row r="74" spans="1:20">
      <c r="A74" s="4">
        <v>70</v>
      </c>
      <c r="B74" s="17" t="s">
        <v>63</v>
      </c>
      <c r="C74" s="48" t="s">
        <v>103</v>
      </c>
      <c r="D74" s="48" t="s">
        <v>23</v>
      </c>
      <c r="E74" s="19">
        <v>305501</v>
      </c>
      <c r="F74" s="48" t="s">
        <v>74</v>
      </c>
      <c r="G74" s="19">
        <v>40</v>
      </c>
      <c r="H74" s="19">
        <v>43</v>
      </c>
      <c r="I74" s="59">
        <f t="shared" si="1"/>
        <v>83</v>
      </c>
      <c r="J74" s="66" t="s">
        <v>229</v>
      </c>
      <c r="K74" s="64" t="s">
        <v>230</v>
      </c>
      <c r="L74" s="64" t="s">
        <v>231</v>
      </c>
      <c r="M74" s="64">
        <v>9854311465</v>
      </c>
      <c r="N74" s="65" t="s">
        <v>232</v>
      </c>
      <c r="O74" s="64">
        <v>9401295972</v>
      </c>
      <c r="P74" s="49">
        <v>43718</v>
      </c>
      <c r="Q74" s="48" t="s">
        <v>328</v>
      </c>
      <c r="R74" s="48">
        <v>18</v>
      </c>
      <c r="S74" s="48" t="s">
        <v>486</v>
      </c>
      <c r="T74" s="18"/>
    </row>
    <row r="75" spans="1:20" ht="33">
      <c r="A75" s="4">
        <v>71</v>
      </c>
      <c r="B75" s="17" t="s">
        <v>63</v>
      </c>
      <c r="C75" s="48" t="s">
        <v>105</v>
      </c>
      <c r="D75" s="48" t="s">
        <v>23</v>
      </c>
      <c r="E75" s="19">
        <v>302902</v>
      </c>
      <c r="F75" s="48" t="s">
        <v>74</v>
      </c>
      <c r="G75" s="19">
        <v>72</v>
      </c>
      <c r="H75" s="19">
        <v>85</v>
      </c>
      <c r="I75" s="59">
        <f t="shared" si="1"/>
        <v>157</v>
      </c>
      <c r="J75" s="66" t="s">
        <v>234</v>
      </c>
      <c r="K75" s="48" t="s">
        <v>205</v>
      </c>
      <c r="L75" s="48" t="s">
        <v>206</v>
      </c>
      <c r="M75" s="64">
        <v>9707583027</v>
      </c>
      <c r="N75" s="65" t="s">
        <v>235</v>
      </c>
      <c r="O75" s="64">
        <v>7399275932</v>
      </c>
      <c r="P75" s="49">
        <v>43719</v>
      </c>
      <c r="Q75" s="48" t="s">
        <v>329</v>
      </c>
      <c r="R75" s="48">
        <v>24</v>
      </c>
      <c r="S75" s="48" t="s">
        <v>486</v>
      </c>
      <c r="T75" s="18"/>
    </row>
    <row r="76" spans="1:20" ht="33">
      <c r="A76" s="4">
        <v>72</v>
      </c>
      <c r="B76" s="17" t="s">
        <v>63</v>
      </c>
      <c r="C76" s="48" t="s">
        <v>131</v>
      </c>
      <c r="D76" s="48" t="s">
        <v>23</v>
      </c>
      <c r="E76" s="19">
        <v>310502</v>
      </c>
      <c r="F76" s="48" t="s">
        <v>77</v>
      </c>
      <c r="G76" s="19">
        <v>29</v>
      </c>
      <c r="H76" s="19">
        <v>46</v>
      </c>
      <c r="I76" s="59">
        <f t="shared" si="1"/>
        <v>75</v>
      </c>
      <c r="J76" s="48">
        <v>9954131161</v>
      </c>
      <c r="K76" s="64" t="s">
        <v>268</v>
      </c>
      <c r="L76" s="64" t="s">
        <v>269</v>
      </c>
      <c r="M76" s="64">
        <v>9613319031</v>
      </c>
      <c r="N76" s="65" t="s">
        <v>270</v>
      </c>
      <c r="O76" s="64">
        <v>7399685401</v>
      </c>
      <c r="P76" s="49">
        <v>43719</v>
      </c>
      <c r="Q76" s="48" t="s">
        <v>329</v>
      </c>
      <c r="R76" s="48">
        <v>20</v>
      </c>
      <c r="S76" s="48" t="s">
        <v>486</v>
      </c>
      <c r="T76" s="18"/>
    </row>
    <row r="77" spans="1:20" ht="33">
      <c r="A77" s="4">
        <v>73</v>
      </c>
      <c r="B77" s="17" t="s">
        <v>63</v>
      </c>
      <c r="C77" s="48" t="s">
        <v>492</v>
      </c>
      <c r="D77" s="48" t="s">
        <v>23</v>
      </c>
      <c r="E77" s="19">
        <v>314101</v>
      </c>
      <c r="F77" s="48" t="s">
        <v>74</v>
      </c>
      <c r="G77" s="19">
        <v>66</v>
      </c>
      <c r="H77" s="19">
        <v>36</v>
      </c>
      <c r="I77" s="59">
        <f t="shared" si="1"/>
        <v>102</v>
      </c>
      <c r="J77" s="48">
        <v>9401047981</v>
      </c>
      <c r="K77" s="48" t="s">
        <v>218</v>
      </c>
      <c r="L77" s="64" t="s">
        <v>219</v>
      </c>
      <c r="M77" s="64">
        <v>9854981576</v>
      </c>
      <c r="N77" s="65" t="s">
        <v>220</v>
      </c>
      <c r="O77" s="64">
        <v>9859619964</v>
      </c>
      <c r="P77" s="49">
        <v>43720</v>
      </c>
      <c r="Q77" s="48" t="s">
        <v>330</v>
      </c>
      <c r="R77" s="48">
        <v>19</v>
      </c>
      <c r="S77" s="48" t="s">
        <v>486</v>
      </c>
      <c r="T77" s="18"/>
    </row>
    <row r="78" spans="1:20">
      <c r="A78" s="4">
        <v>74</v>
      </c>
      <c r="B78" s="17" t="s">
        <v>63</v>
      </c>
      <c r="C78" s="48" t="s">
        <v>499</v>
      </c>
      <c r="D78" s="48" t="s">
        <v>23</v>
      </c>
      <c r="E78" s="19">
        <v>306502</v>
      </c>
      <c r="F78" s="48" t="s">
        <v>74</v>
      </c>
      <c r="G78" s="19">
        <v>77</v>
      </c>
      <c r="H78" s="19">
        <v>62</v>
      </c>
      <c r="I78" s="59">
        <f t="shared" si="1"/>
        <v>139</v>
      </c>
      <c r="J78" s="48">
        <v>9435626875</v>
      </c>
      <c r="K78" s="48" t="s">
        <v>287</v>
      </c>
      <c r="L78" s="64" t="s">
        <v>288</v>
      </c>
      <c r="M78" s="64">
        <v>9864776047</v>
      </c>
      <c r="N78" s="65" t="s">
        <v>273</v>
      </c>
      <c r="O78" s="64">
        <v>9577453935</v>
      </c>
      <c r="P78" s="49">
        <v>43720</v>
      </c>
      <c r="Q78" s="48" t="s">
        <v>330</v>
      </c>
      <c r="R78" s="48">
        <v>10</v>
      </c>
      <c r="S78" s="48" t="s">
        <v>486</v>
      </c>
      <c r="T78" s="18"/>
    </row>
    <row r="79" spans="1:20">
      <c r="A79" s="4">
        <v>75</v>
      </c>
      <c r="B79" s="17" t="s">
        <v>63</v>
      </c>
      <c r="C79" s="48" t="s">
        <v>496</v>
      </c>
      <c r="D79" s="48" t="s">
        <v>23</v>
      </c>
      <c r="E79" s="19">
        <v>308908</v>
      </c>
      <c r="F79" s="48" t="s">
        <v>74</v>
      </c>
      <c r="G79" s="19">
        <v>70</v>
      </c>
      <c r="H79" s="19">
        <v>55</v>
      </c>
      <c r="I79" s="59">
        <f t="shared" si="1"/>
        <v>125</v>
      </c>
      <c r="J79" s="48">
        <v>9854848203</v>
      </c>
      <c r="K79" s="48" t="s">
        <v>472</v>
      </c>
      <c r="L79" s="64" t="s">
        <v>231</v>
      </c>
      <c r="M79" s="64">
        <v>9854311465</v>
      </c>
      <c r="N79" s="65" t="s">
        <v>236</v>
      </c>
      <c r="O79" s="64">
        <v>9613733960</v>
      </c>
      <c r="P79" s="49">
        <v>43721</v>
      </c>
      <c r="Q79" s="48" t="s">
        <v>331</v>
      </c>
      <c r="R79" s="48">
        <v>12</v>
      </c>
      <c r="S79" s="48" t="s">
        <v>486</v>
      </c>
      <c r="T79" s="18"/>
    </row>
    <row r="80" spans="1:20">
      <c r="A80" s="4">
        <v>76</v>
      </c>
      <c r="B80" s="17" t="s">
        <v>63</v>
      </c>
      <c r="C80" s="48" t="s">
        <v>497</v>
      </c>
      <c r="D80" s="48" t="s">
        <v>25</v>
      </c>
      <c r="E80" s="19">
        <v>323</v>
      </c>
      <c r="F80" s="48"/>
      <c r="G80" s="19">
        <v>35</v>
      </c>
      <c r="H80" s="19">
        <v>36</v>
      </c>
      <c r="I80" s="59">
        <f t="shared" si="1"/>
        <v>71</v>
      </c>
      <c r="J80" s="48">
        <v>9401110349</v>
      </c>
      <c r="K80" s="48" t="s">
        <v>472</v>
      </c>
      <c r="L80" s="64" t="s">
        <v>231</v>
      </c>
      <c r="M80" s="64">
        <v>9854311465</v>
      </c>
      <c r="N80" s="65" t="s">
        <v>236</v>
      </c>
      <c r="O80" s="64">
        <v>9613733960</v>
      </c>
      <c r="P80" s="49">
        <v>43721</v>
      </c>
      <c r="Q80" s="48" t="s">
        <v>331</v>
      </c>
      <c r="R80" s="48">
        <v>13</v>
      </c>
      <c r="S80" s="48" t="s">
        <v>486</v>
      </c>
      <c r="T80" s="18"/>
    </row>
    <row r="81" spans="1:20">
      <c r="A81" s="4">
        <v>77</v>
      </c>
      <c r="B81" s="17" t="s">
        <v>63</v>
      </c>
      <c r="C81" s="48" t="s">
        <v>494</v>
      </c>
      <c r="D81" s="48" t="s">
        <v>23</v>
      </c>
      <c r="E81" s="19">
        <v>315201</v>
      </c>
      <c r="F81" s="48" t="s">
        <v>74</v>
      </c>
      <c r="G81" s="19">
        <v>74</v>
      </c>
      <c r="H81" s="19">
        <v>66</v>
      </c>
      <c r="I81" s="59">
        <f t="shared" si="1"/>
        <v>140</v>
      </c>
      <c r="J81" s="48">
        <v>9401246199</v>
      </c>
      <c r="K81" s="48" t="s">
        <v>421</v>
      </c>
      <c r="L81" s="65" t="s">
        <v>422</v>
      </c>
      <c r="M81" s="65">
        <v>9577677468</v>
      </c>
      <c r="N81" s="65" t="s">
        <v>550</v>
      </c>
      <c r="O81" s="65">
        <v>9613724456</v>
      </c>
      <c r="P81" s="49">
        <v>43722</v>
      </c>
      <c r="Q81" s="48" t="s">
        <v>332</v>
      </c>
      <c r="R81" s="48">
        <v>25</v>
      </c>
      <c r="S81" s="48" t="s">
        <v>486</v>
      </c>
      <c r="T81" s="18"/>
    </row>
    <row r="82" spans="1:20">
      <c r="A82" s="4">
        <v>78</v>
      </c>
      <c r="B82" s="17" t="s">
        <v>63</v>
      </c>
      <c r="C82" s="48" t="s">
        <v>112</v>
      </c>
      <c r="D82" s="48" t="s">
        <v>25</v>
      </c>
      <c r="E82" s="19">
        <v>354</v>
      </c>
      <c r="F82" s="48"/>
      <c r="G82" s="19">
        <v>58</v>
      </c>
      <c r="H82" s="19">
        <v>60</v>
      </c>
      <c r="I82" s="59">
        <f t="shared" si="1"/>
        <v>118</v>
      </c>
      <c r="J82" s="48">
        <v>9864972500</v>
      </c>
      <c r="K82" s="64" t="s">
        <v>230</v>
      </c>
      <c r="L82" s="64" t="s">
        <v>231</v>
      </c>
      <c r="M82" s="64">
        <v>9854311465</v>
      </c>
      <c r="N82" s="65" t="s">
        <v>237</v>
      </c>
      <c r="O82" s="64">
        <v>9401224118</v>
      </c>
      <c r="P82" s="49">
        <v>43722</v>
      </c>
      <c r="Q82" s="48" t="s">
        <v>332</v>
      </c>
      <c r="R82" s="48">
        <v>18</v>
      </c>
      <c r="S82" s="48" t="s">
        <v>486</v>
      </c>
      <c r="T82" s="18"/>
    </row>
    <row r="83" spans="1:20">
      <c r="A83" s="4">
        <v>79</v>
      </c>
      <c r="B83" s="68"/>
      <c r="C83" s="68"/>
      <c r="D83" s="68"/>
      <c r="E83" s="69"/>
      <c r="F83" s="68"/>
      <c r="G83" s="19"/>
      <c r="H83" s="19"/>
      <c r="I83" s="59">
        <f t="shared" si="1"/>
        <v>0</v>
      </c>
      <c r="J83" s="68"/>
      <c r="K83" s="68"/>
      <c r="L83" s="68"/>
      <c r="M83" s="68"/>
      <c r="N83" s="68"/>
      <c r="O83" s="68"/>
      <c r="P83" s="49">
        <v>43723</v>
      </c>
      <c r="Q83" s="48" t="s">
        <v>333</v>
      </c>
      <c r="R83" s="48"/>
      <c r="S83" s="48"/>
      <c r="T83" s="18"/>
    </row>
    <row r="84" spans="1:20">
      <c r="A84" s="4">
        <v>80</v>
      </c>
      <c r="B84" s="17" t="s">
        <v>63</v>
      </c>
      <c r="C84" s="48" t="s">
        <v>495</v>
      </c>
      <c r="D84" s="48" t="s">
        <v>25</v>
      </c>
      <c r="E84" s="19">
        <v>281</v>
      </c>
      <c r="F84" s="48"/>
      <c r="G84" s="19">
        <v>55</v>
      </c>
      <c r="H84" s="19">
        <v>46</v>
      </c>
      <c r="I84" s="59">
        <f t="shared" si="1"/>
        <v>101</v>
      </c>
      <c r="J84" s="17">
        <v>9854698242</v>
      </c>
      <c r="K84" s="48" t="s">
        <v>268</v>
      </c>
      <c r="L84" s="64" t="s">
        <v>551</v>
      </c>
      <c r="M84" s="64">
        <v>9435461660</v>
      </c>
      <c r="N84" s="65" t="s">
        <v>552</v>
      </c>
      <c r="O84" s="64">
        <v>8752083815</v>
      </c>
      <c r="P84" s="49">
        <v>43724</v>
      </c>
      <c r="Q84" s="48" t="s">
        <v>327</v>
      </c>
      <c r="R84" s="48">
        <v>17</v>
      </c>
      <c r="S84" s="48" t="s">
        <v>486</v>
      </c>
      <c r="T84" s="18"/>
    </row>
    <row r="85" spans="1:20">
      <c r="A85" s="4">
        <v>81</v>
      </c>
      <c r="B85" s="17" t="s">
        <v>63</v>
      </c>
      <c r="C85" s="48" t="s">
        <v>498</v>
      </c>
      <c r="D85" s="48" t="s">
        <v>25</v>
      </c>
      <c r="E85" s="19">
        <v>87</v>
      </c>
      <c r="F85" s="48"/>
      <c r="G85" s="19">
        <v>62</v>
      </c>
      <c r="H85" s="19">
        <v>54</v>
      </c>
      <c r="I85" s="59">
        <f t="shared" si="1"/>
        <v>116</v>
      </c>
      <c r="J85" s="48">
        <v>9706888245</v>
      </c>
      <c r="K85" s="48" t="s">
        <v>295</v>
      </c>
      <c r="L85" s="65" t="s">
        <v>296</v>
      </c>
      <c r="M85" s="65">
        <v>7399227402</v>
      </c>
      <c r="N85" s="65" t="s">
        <v>553</v>
      </c>
      <c r="O85" s="65">
        <v>9954454596</v>
      </c>
      <c r="P85" s="49">
        <v>43724</v>
      </c>
      <c r="Q85" s="48" t="s">
        <v>327</v>
      </c>
      <c r="R85" s="48">
        <v>25</v>
      </c>
      <c r="S85" s="48" t="s">
        <v>486</v>
      </c>
      <c r="T85" s="18"/>
    </row>
    <row r="86" spans="1:20">
      <c r="A86" s="4">
        <v>82</v>
      </c>
      <c r="B86" s="17" t="s">
        <v>63</v>
      </c>
      <c r="C86" s="48" t="s">
        <v>177</v>
      </c>
      <c r="D86" s="48" t="s">
        <v>25</v>
      </c>
      <c r="E86" s="19">
        <v>199</v>
      </c>
      <c r="F86" s="48"/>
      <c r="G86" s="19">
        <v>45</v>
      </c>
      <c r="H86" s="19">
        <v>59</v>
      </c>
      <c r="I86" s="59">
        <f t="shared" si="1"/>
        <v>104</v>
      </c>
      <c r="J86" s="48">
        <v>9401960266</v>
      </c>
      <c r="K86" s="48" t="s">
        <v>323</v>
      </c>
      <c r="L86" s="64" t="s">
        <v>256</v>
      </c>
      <c r="M86" s="64">
        <v>9435296084</v>
      </c>
      <c r="N86" s="65" t="s">
        <v>324</v>
      </c>
      <c r="O86" s="64">
        <v>8732869928</v>
      </c>
      <c r="P86" s="49">
        <v>43725</v>
      </c>
      <c r="Q86" s="48" t="s">
        <v>328</v>
      </c>
      <c r="R86" s="48">
        <v>26</v>
      </c>
      <c r="S86" s="48" t="s">
        <v>486</v>
      </c>
      <c r="T86" s="18"/>
    </row>
    <row r="87" spans="1:20">
      <c r="A87" s="4">
        <v>83</v>
      </c>
      <c r="B87" s="17" t="s">
        <v>63</v>
      </c>
      <c r="C87" s="48" t="s">
        <v>178</v>
      </c>
      <c r="D87" s="48" t="s">
        <v>23</v>
      </c>
      <c r="E87" s="19">
        <v>306906</v>
      </c>
      <c r="F87" s="48" t="s">
        <v>74</v>
      </c>
      <c r="G87" s="19">
        <v>48</v>
      </c>
      <c r="H87" s="19">
        <v>59</v>
      </c>
      <c r="I87" s="59">
        <f t="shared" si="1"/>
        <v>107</v>
      </c>
      <c r="J87" s="48">
        <v>970501206</v>
      </c>
      <c r="K87" s="48" t="s">
        <v>258</v>
      </c>
      <c r="L87" s="64" t="s">
        <v>271</v>
      </c>
      <c r="M87" s="64">
        <v>9859149730</v>
      </c>
      <c r="N87" s="65" t="s">
        <v>272</v>
      </c>
      <c r="O87" s="64">
        <v>9859366189</v>
      </c>
      <c r="P87" s="49">
        <v>43725</v>
      </c>
      <c r="Q87" s="48" t="s">
        <v>328</v>
      </c>
      <c r="R87" s="48">
        <v>14</v>
      </c>
      <c r="S87" s="48" t="s">
        <v>486</v>
      </c>
      <c r="T87" s="18"/>
    </row>
    <row r="88" spans="1:20" ht="33">
      <c r="A88" s="4">
        <v>84</v>
      </c>
      <c r="B88" s="17" t="s">
        <v>63</v>
      </c>
      <c r="C88" s="48" t="s">
        <v>179</v>
      </c>
      <c r="D88" s="48" t="s">
        <v>25</v>
      </c>
      <c r="E88" s="19">
        <v>118</v>
      </c>
      <c r="F88" s="48"/>
      <c r="G88" s="19">
        <v>56</v>
      </c>
      <c r="H88" s="19">
        <v>53</v>
      </c>
      <c r="I88" s="59">
        <f t="shared" si="1"/>
        <v>109</v>
      </c>
      <c r="J88" s="48">
        <v>9401440648</v>
      </c>
      <c r="K88" s="48" t="s">
        <v>194</v>
      </c>
      <c r="L88" s="64" t="s">
        <v>195</v>
      </c>
      <c r="M88" s="64">
        <v>9854468398</v>
      </c>
      <c r="N88" s="65" t="s">
        <v>280</v>
      </c>
      <c r="O88" s="64">
        <v>9401561409</v>
      </c>
      <c r="P88" s="49">
        <v>43726</v>
      </c>
      <c r="Q88" s="48" t="s">
        <v>329</v>
      </c>
      <c r="R88" s="48">
        <v>19</v>
      </c>
      <c r="S88" s="48" t="s">
        <v>486</v>
      </c>
      <c r="T88" s="18"/>
    </row>
    <row r="89" spans="1:20" ht="33">
      <c r="A89" s="4">
        <v>85</v>
      </c>
      <c r="B89" s="17" t="s">
        <v>63</v>
      </c>
      <c r="C89" s="48" t="s">
        <v>493</v>
      </c>
      <c r="D89" s="48" t="s">
        <v>25</v>
      </c>
      <c r="E89" s="19">
        <v>130</v>
      </c>
      <c r="F89" s="18"/>
      <c r="G89" s="19">
        <v>67</v>
      </c>
      <c r="H89" s="19">
        <v>83</v>
      </c>
      <c r="I89" s="59">
        <f t="shared" si="1"/>
        <v>150</v>
      </c>
      <c r="J89" s="48">
        <v>9707696829</v>
      </c>
      <c r="K89" s="64" t="s">
        <v>549</v>
      </c>
      <c r="L89" s="64" t="s">
        <v>227</v>
      </c>
      <c r="M89" s="64">
        <v>9854980472</v>
      </c>
      <c r="N89" s="65" t="s">
        <v>228</v>
      </c>
      <c r="O89" s="64">
        <v>9864430411</v>
      </c>
      <c r="P89" s="49">
        <v>43726</v>
      </c>
      <c r="Q89" s="48" t="s">
        <v>329</v>
      </c>
      <c r="R89" s="48">
        <v>28</v>
      </c>
      <c r="S89" s="48" t="s">
        <v>486</v>
      </c>
      <c r="T89" s="18"/>
    </row>
    <row r="90" spans="1:20">
      <c r="A90" s="4">
        <v>86</v>
      </c>
      <c r="B90" s="17" t="s">
        <v>63</v>
      </c>
      <c r="C90" s="48" t="s">
        <v>130</v>
      </c>
      <c r="D90" s="48" t="s">
        <v>23</v>
      </c>
      <c r="E90" s="19">
        <v>302101</v>
      </c>
      <c r="F90" s="48" t="s">
        <v>74</v>
      </c>
      <c r="G90" s="19">
        <v>47</v>
      </c>
      <c r="H90" s="19">
        <v>41</v>
      </c>
      <c r="I90" s="59">
        <f t="shared" si="1"/>
        <v>88</v>
      </c>
      <c r="J90" s="17">
        <v>9085924582</v>
      </c>
      <c r="K90" s="48" t="s">
        <v>265</v>
      </c>
      <c r="L90" s="64" t="s">
        <v>266</v>
      </c>
      <c r="M90" s="64">
        <v>8011232431</v>
      </c>
      <c r="N90" s="65" t="s">
        <v>267</v>
      </c>
      <c r="O90" s="64">
        <v>9706436046</v>
      </c>
      <c r="P90" s="49">
        <v>43727</v>
      </c>
      <c r="Q90" s="48" t="s">
        <v>330</v>
      </c>
      <c r="R90" s="48">
        <v>18</v>
      </c>
      <c r="S90" s="48" t="s">
        <v>486</v>
      </c>
      <c r="T90" s="18"/>
    </row>
    <row r="91" spans="1:20" ht="33">
      <c r="A91" s="4">
        <v>87</v>
      </c>
      <c r="B91" s="17" t="s">
        <v>63</v>
      </c>
      <c r="C91" s="48" t="s">
        <v>578</v>
      </c>
      <c r="D91" s="48" t="s">
        <v>25</v>
      </c>
      <c r="E91" s="19">
        <v>189</v>
      </c>
      <c r="F91" s="48"/>
      <c r="G91" s="19">
        <v>58</v>
      </c>
      <c r="H91" s="19">
        <v>59</v>
      </c>
      <c r="I91" s="59">
        <f t="shared" si="1"/>
        <v>117</v>
      </c>
      <c r="J91" s="48">
        <v>9435374588</v>
      </c>
      <c r="K91" s="48" t="s">
        <v>194</v>
      </c>
      <c r="L91" s="64" t="s">
        <v>195</v>
      </c>
      <c r="M91" s="64">
        <v>9854468398</v>
      </c>
      <c r="N91" s="65" t="s">
        <v>196</v>
      </c>
      <c r="O91" s="64">
        <v>9854963104</v>
      </c>
      <c r="P91" s="49">
        <v>43727</v>
      </c>
      <c r="Q91" s="48" t="s">
        <v>330</v>
      </c>
      <c r="R91" s="48">
        <v>21</v>
      </c>
      <c r="S91" s="48" t="s">
        <v>486</v>
      </c>
      <c r="T91" s="18"/>
    </row>
    <row r="92" spans="1:20">
      <c r="A92" s="4">
        <v>88</v>
      </c>
      <c r="B92" s="17" t="s">
        <v>63</v>
      </c>
      <c r="C92" s="48" t="s">
        <v>588</v>
      </c>
      <c r="D92" s="48" t="s">
        <v>23</v>
      </c>
      <c r="E92" s="19">
        <v>310608</v>
      </c>
      <c r="F92" s="48" t="s">
        <v>589</v>
      </c>
      <c r="G92" s="19">
        <v>337</v>
      </c>
      <c r="H92" s="19">
        <v>364</v>
      </c>
      <c r="I92" s="59">
        <f t="shared" si="1"/>
        <v>701</v>
      </c>
      <c r="J92" s="48">
        <v>9854630354</v>
      </c>
      <c r="K92" s="48" t="s">
        <v>194</v>
      </c>
      <c r="L92" s="64" t="s">
        <v>195</v>
      </c>
      <c r="M92" s="64">
        <v>9854468398</v>
      </c>
      <c r="N92" s="65" t="s">
        <v>196</v>
      </c>
      <c r="O92" s="64">
        <v>9854963104</v>
      </c>
      <c r="P92" s="49">
        <v>43728</v>
      </c>
      <c r="Q92" s="48" t="s">
        <v>331</v>
      </c>
      <c r="R92" s="48">
        <v>18</v>
      </c>
      <c r="S92" s="48" t="s">
        <v>486</v>
      </c>
      <c r="T92" s="18"/>
    </row>
    <row r="93" spans="1:20">
      <c r="A93" s="4">
        <v>89</v>
      </c>
      <c r="B93" s="17" t="s">
        <v>63</v>
      </c>
      <c r="C93" s="48" t="s">
        <v>588</v>
      </c>
      <c r="D93" s="48" t="s">
        <v>23</v>
      </c>
      <c r="E93" s="19">
        <v>310608</v>
      </c>
      <c r="F93" s="48" t="s">
        <v>589</v>
      </c>
      <c r="G93" s="19">
        <v>337</v>
      </c>
      <c r="H93" s="19">
        <v>364</v>
      </c>
      <c r="I93" s="59">
        <f t="shared" si="1"/>
        <v>701</v>
      </c>
      <c r="J93" s="48">
        <v>9854630354</v>
      </c>
      <c r="K93" s="48" t="s">
        <v>194</v>
      </c>
      <c r="L93" s="64" t="s">
        <v>195</v>
      </c>
      <c r="M93" s="64">
        <v>9854468398</v>
      </c>
      <c r="N93" s="65" t="s">
        <v>196</v>
      </c>
      <c r="O93" s="64">
        <v>9854963104</v>
      </c>
      <c r="P93" s="49">
        <v>43728</v>
      </c>
      <c r="Q93" s="48" t="s">
        <v>331</v>
      </c>
      <c r="R93" s="48">
        <v>18</v>
      </c>
      <c r="S93" s="48" t="s">
        <v>486</v>
      </c>
      <c r="T93" s="18"/>
    </row>
    <row r="94" spans="1:20">
      <c r="A94" s="4">
        <v>90</v>
      </c>
      <c r="B94" s="17" t="s">
        <v>63</v>
      </c>
      <c r="C94" s="48" t="s">
        <v>129</v>
      </c>
      <c r="D94" s="48" t="s">
        <v>25</v>
      </c>
      <c r="E94" s="19"/>
      <c r="F94" s="48"/>
      <c r="G94" s="19">
        <v>63</v>
      </c>
      <c r="H94" s="19">
        <v>30</v>
      </c>
      <c r="I94" s="59">
        <f t="shared" si="1"/>
        <v>93</v>
      </c>
      <c r="J94" s="48">
        <v>9954872995</v>
      </c>
      <c r="K94" s="48" t="s">
        <v>194</v>
      </c>
      <c r="L94" s="64" t="s">
        <v>195</v>
      </c>
      <c r="M94" s="64">
        <v>9854468398</v>
      </c>
      <c r="N94" s="65" t="s">
        <v>196</v>
      </c>
      <c r="O94" s="64">
        <v>9854963104</v>
      </c>
      <c r="P94" s="49">
        <v>43729</v>
      </c>
      <c r="Q94" s="48" t="s">
        <v>332</v>
      </c>
      <c r="R94" s="48">
        <v>19</v>
      </c>
      <c r="S94" s="48" t="s">
        <v>486</v>
      </c>
      <c r="T94" s="18"/>
    </row>
    <row r="95" spans="1:20">
      <c r="A95" s="4">
        <v>91</v>
      </c>
      <c r="B95" s="17" t="s">
        <v>63</v>
      </c>
      <c r="C95" s="48" t="s">
        <v>504</v>
      </c>
      <c r="D95" s="48" t="s">
        <v>23</v>
      </c>
      <c r="E95" s="19">
        <v>306507</v>
      </c>
      <c r="F95" s="18" t="s">
        <v>74</v>
      </c>
      <c r="G95" s="19">
        <v>59</v>
      </c>
      <c r="H95" s="19">
        <v>74</v>
      </c>
      <c r="I95" s="59">
        <f t="shared" si="1"/>
        <v>133</v>
      </c>
      <c r="J95" s="48">
        <v>9435587242</v>
      </c>
      <c r="K95" s="48" t="s">
        <v>287</v>
      </c>
      <c r="L95" s="64" t="s">
        <v>288</v>
      </c>
      <c r="M95" s="64">
        <v>9864776047</v>
      </c>
      <c r="N95" s="65" t="s">
        <v>273</v>
      </c>
      <c r="O95" s="64">
        <v>9577453935</v>
      </c>
      <c r="P95" s="49">
        <v>43729</v>
      </c>
      <c r="Q95" s="48" t="s">
        <v>332</v>
      </c>
      <c r="R95" s="48">
        <v>11</v>
      </c>
      <c r="S95" s="48" t="s">
        <v>486</v>
      </c>
      <c r="T95" s="18"/>
    </row>
    <row r="96" spans="1:20">
      <c r="A96" s="4">
        <v>92</v>
      </c>
      <c r="B96" s="68"/>
      <c r="C96" s="68"/>
      <c r="D96" s="68"/>
      <c r="E96" s="69"/>
      <c r="F96" s="68"/>
      <c r="G96" s="19"/>
      <c r="H96" s="19"/>
      <c r="I96" s="59">
        <f t="shared" si="1"/>
        <v>0</v>
      </c>
      <c r="J96" s="68"/>
      <c r="K96" s="68"/>
      <c r="L96" s="68"/>
      <c r="M96" s="68"/>
      <c r="N96" s="68"/>
      <c r="O96" s="68"/>
      <c r="P96" s="49">
        <v>43730</v>
      </c>
      <c r="Q96" s="48" t="s">
        <v>333</v>
      </c>
      <c r="R96" s="48"/>
      <c r="S96" s="48"/>
      <c r="T96" s="18"/>
    </row>
    <row r="97" spans="1:20">
      <c r="A97" s="4">
        <v>93</v>
      </c>
      <c r="B97" s="17" t="s">
        <v>63</v>
      </c>
      <c r="C97" s="48" t="s">
        <v>518</v>
      </c>
      <c r="D97" s="48" t="s">
        <v>25</v>
      </c>
      <c r="E97" s="19">
        <v>148</v>
      </c>
      <c r="F97" s="18"/>
      <c r="G97" s="19">
        <v>70</v>
      </c>
      <c r="H97" s="19">
        <v>78</v>
      </c>
      <c r="I97" s="59">
        <f t="shared" si="1"/>
        <v>148</v>
      </c>
      <c r="J97" s="48">
        <v>9707214129</v>
      </c>
      <c r="K97" s="64" t="s">
        <v>218</v>
      </c>
      <c r="L97" s="64" t="s">
        <v>219</v>
      </c>
      <c r="M97" s="64">
        <v>9854981576</v>
      </c>
      <c r="N97" s="65" t="s">
        <v>561</v>
      </c>
      <c r="O97" s="64">
        <v>8752904351</v>
      </c>
      <c r="P97" s="49">
        <v>43731</v>
      </c>
      <c r="Q97" s="48" t="s">
        <v>327</v>
      </c>
      <c r="R97" s="48">
        <v>10</v>
      </c>
      <c r="S97" s="48" t="s">
        <v>486</v>
      </c>
      <c r="T97" s="18"/>
    </row>
    <row r="98" spans="1:20">
      <c r="A98" s="4">
        <v>94</v>
      </c>
      <c r="B98" s="17" t="s">
        <v>63</v>
      </c>
      <c r="C98" s="48" t="s">
        <v>536</v>
      </c>
      <c r="D98" s="48" t="s">
        <v>23</v>
      </c>
      <c r="E98" s="19">
        <v>309705</v>
      </c>
      <c r="F98" s="48" t="s">
        <v>74</v>
      </c>
      <c r="G98" s="19">
        <v>26</v>
      </c>
      <c r="H98" s="19">
        <v>34</v>
      </c>
      <c r="I98" s="59">
        <f t="shared" si="1"/>
        <v>60</v>
      </c>
      <c r="J98" s="48">
        <v>9854435507</v>
      </c>
      <c r="K98" s="48" t="s">
        <v>298</v>
      </c>
      <c r="L98" s="64" t="s">
        <v>299</v>
      </c>
      <c r="M98" s="64">
        <v>9401129764</v>
      </c>
      <c r="N98" s="65" t="s">
        <v>294</v>
      </c>
      <c r="O98" s="64">
        <v>9435902752</v>
      </c>
      <c r="P98" s="49">
        <v>43731</v>
      </c>
      <c r="Q98" s="48" t="s">
        <v>327</v>
      </c>
      <c r="R98" s="48">
        <v>13</v>
      </c>
      <c r="S98" s="48" t="s">
        <v>486</v>
      </c>
      <c r="T98" s="18"/>
    </row>
    <row r="99" spans="1:20">
      <c r="A99" s="4">
        <v>95</v>
      </c>
      <c r="B99" s="17" t="s">
        <v>63</v>
      </c>
      <c r="C99" s="48" t="s">
        <v>501</v>
      </c>
      <c r="D99" s="48" t="s">
        <v>25</v>
      </c>
      <c r="E99" s="19">
        <v>259</v>
      </c>
      <c r="F99" s="48"/>
      <c r="G99" s="19">
        <v>41</v>
      </c>
      <c r="H99" s="19">
        <v>19</v>
      </c>
      <c r="I99" s="59">
        <f t="shared" si="1"/>
        <v>60</v>
      </c>
      <c r="J99" s="48">
        <v>9954147572</v>
      </c>
      <c r="K99" s="48" t="s">
        <v>298</v>
      </c>
      <c r="L99" s="64" t="s">
        <v>299</v>
      </c>
      <c r="M99" s="64">
        <v>9401129764</v>
      </c>
      <c r="N99" s="65" t="s">
        <v>300</v>
      </c>
      <c r="O99" s="64">
        <v>9854235385</v>
      </c>
      <c r="P99" s="49">
        <v>43732</v>
      </c>
      <c r="Q99" s="48" t="s">
        <v>328</v>
      </c>
      <c r="R99" s="48">
        <v>14</v>
      </c>
      <c r="S99" s="48" t="s">
        <v>486</v>
      </c>
      <c r="T99" s="18"/>
    </row>
    <row r="100" spans="1:20">
      <c r="A100" s="4">
        <v>96</v>
      </c>
      <c r="B100" s="17" t="s">
        <v>63</v>
      </c>
      <c r="C100" s="48" t="s">
        <v>598</v>
      </c>
      <c r="D100" s="48" t="s">
        <v>23</v>
      </c>
      <c r="E100" s="19">
        <v>309523</v>
      </c>
      <c r="F100" s="48" t="s">
        <v>74</v>
      </c>
      <c r="G100" s="19">
        <v>52</v>
      </c>
      <c r="H100" s="19">
        <v>69</v>
      </c>
      <c r="I100" s="59">
        <f t="shared" si="1"/>
        <v>121</v>
      </c>
      <c r="J100" s="66" t="s">
        <v>599</v>
      </c>
      <c r="K100" s="48" t="s">
        <v>600</v>
      </c>
      <c r="L100" s="64"/>
      <c r="M100" s="64"/>
      <c r="N100" s="65"/>
      <c r="O100" s="64"/>
      <c r="P100" s="49">
        <v>43732</v>
      </c>
      <c r="Q100" s="48" t="s">
        <v>328</v>
      </c>
      <c r="R100" s="48">
        <v>15</v>
      </c>
      <c r="S100" s="48" t="s">
        <v>486</v>
      </c>
      <c r="T100" s="18"/>
    </row>
    <row r="101" spans="1:20" ht="33">
      <c r="A101" s="4">
        <v>97</v>
      </c>
      <c r="B101" s="17" t="s">
        <v>63</v>
      </c>
      <c r="C101" s="17" t="s">
        <v>587</v>
      </c>
      <c r="D101" s="17" t="s">
        <v>23</v>
      </c>
      <c r="E101" s="55">
        <v>302905</v>
      </c>
      <c r="F101" s="17" t="s">
        <v>74</v>
      </c>
      <c r="G101" s="17">
        <v>24</v>
      </c>
      <c r="H101" s="17">
        <v>26</v>
      </c>
      <c r="I101" s="59">
        <f t="shared" si="1"/>
        <v>50</v>
      </c>
      <c r="J101" s="48">
        <v>9854524600</v>
      </c>
      <c r="K101" s="64" t="s">
        <v>205</v>
      </c>
      <c r="L101" s="64" t="s">
        <v>206</v>
      </c>
      <c r="M101" s="64">
        <v>9707583027</v>
      </c>
      <c r="N101" s="65" t="s">
        <v>214</v>
      </c>
      <c r="O101" s="64">
        <v>9707719663</v>
      </c>
      <c r="P101" s="49">
        <v>43733</v>
      </c>
      <c r="Q101" s="48" t="s">
        <v>329</v>
      </c>
      <c r="R101" s="48">
        <v>11</v>
      </c>
      <c r="S101" s="48" t="s">
        <v>486</v>
      </c>
      <c r="T101" s="18"/>
    </row>
    <row r="102" spans="1:20" ht="33">
      <c r="A102" s="4">
        <v>98</v>
      </c>
      <c r="B102" s="17" t="s">
        <v>63</v>
      </c>
      <c r="C102" s="17" t="s">
        <v>455</v>
      </c>
      <c r="D102" s="17" t="s">
        <v>25</v>
      </c>
      <c r="E102" s="55">
        <v>9</v>
      </c>
      <c r="F102" s="17"/>
      <c r="G102" s="17">
        <v>37</v>
      </c>
      <c r="H102" s="17">
        <v>40</v>
      </c>
      <c r="I102" s="59">
        <f t="shared" si="1"/>
        <v>77</v>
      </c>
      <c r="J102" s="48">
        <v>9531039128</v>
      </c>
      <c r="K102" s="48" t="s">
        <v>205</v>
      </c>
      <c r="L102" s="48" t="s">
        <v>206</v>
      </c>
      <c r="M102" s="64">
        <v>9707583027</v>
      </c>
      <c r="N102" s="65" t="s">
        <v>214</v>
      </c>
      <c r="O102" s="64">
        <v>9707719663</v>
      </c>
      <c r="P102" s="49">
        <v>43733</v>
      </c>
      <c r="Q102" s="48" t="s">
        <v>329</v>
      </c>
      <c r="R102" s="48">
        <v>16</v>
      </c>
      <c r="S102" s="48" t="s">
        <v>486</v>
      </c>
      <c r="T102" s="18"/>
    </row>
    <row r="103" spans="1:20">
      <c r="A103" s="4">
        <v>99</v>
      </c>
      <c r="B103" s="17" t="s">
        <v>63</v>
      </c>
      <c r="C103" s="17" t="s">
        <v>453</v>
      </c>
      <c r="D103" s="17" t="s">
        <v>25</v>
      </c>
      <c r="E103" s="55">
        <v>232</v>
      </c>
      <c r="F103" s="17"/>
      <c r="G103" s="17">
        <v>53</v>
      </c>
      <c r="H103" s="17">
        <v>54</v>
      </c>
      <c r="I103" s="59">
        <f t="shared" si="1"/>
        <v>107</v>
      </c>
      <c r="J103" s="48">
        <v>9854187783</v>
      </c>
      <c r="K103" s="48" t="s">
        <v>205</v>
      </c>
      <c r="L103" s="48" t="s">
        <v>206</v>
      </c>
      <c r="M103" s="64">
        <v>9707583027</v>
      </c>
      <c r="N103" s="65" t="s">
        <v>214</v>
      </c>
      <c r="O103" s="64">
        <v>9707719663</v>
      </c>
      <c r="P103" s="49">
        <v>43734</v>
      </c>
      <c r="Q103" s="48" t="s">
        <v>330</v>
      </c>
      <c r="R103" s="48">
        <v>15</v>
      </c>
      <c r="S103" s="48" t="s">
        <v>486</v>
      </c>
      <c r="T103" s="18"/>
    </row>
    <row r="104" spans="1:20">
      <c r="A104" s="4">
        <v>100</v>
      </c>
      <c r="B104" s="17" t="s">
        <v>63</v>
      </c>
      <c r="C104" s="48" t="s">
        <v>500</v>
      </c>
      <c r="D104" s="48" t="s">
        <v>23</v>
      </c>
      <c r="E104" s="19">
        <v>309701</v>
      </c>
      <c r="F104" s="48" t="s">
        <v>74</v>
      </c>
      <c r="G104" s="19">
        <v>41</v>
      </c>
      <c r="H104" s="19">
        <v>35</v>
      </c>
      <c r="I104" s="59">
        <f t="shared" si="1"/>
        <v>76</v>
      </c>
      <c r="J104" s="48">
        <v>9613251985</v>
      </c>
      <c r="K104" s="48" t="s">
        <v>298</v>
      </c>
      <c r="L104" s="64" t="s">
        <v>299</v>
      </c>
      <c r="M104" s="64">
        <v>9401129764</v>
      </c>
      <c r="N104" s="65" t="s">
        <v>300</v>
      </c>
      <c r="O104" s="64">
        <v>9854235385</v>
      </c>
      <c r="P104" s="49">
        <v>43734</v>
      </c>
      <c r="Q104" s="48" t="s">
        <v>330</v>
      </c>
      <c r="R104" s="48">
        <v>14</v>
      </c>
      <c r="S104" s="48" t="s">
        <v>486</v>
      </c>
      <c r="T104" s="18"/>
    </row>
    <row r="105" spans="1:20">
      <c r="A105" s="4">
        <v>101</v>
      </c>
      <c r="B105" s="17" t="s">
        <v>63</v>
      </c>
      <c r="C105" s="18" t="s">
        <v>601</v>
      </c>
      <c r="D105" s="18" t="s">
        <v>23</v>
      </c>
      <c r="E105" s="19">
        <v>309542</v>
      </c>
      <c r="F105" s="18" t="s">
        <v>74</v>
      </c>
      <c r="G105" s="19">
        <v>53</v>
      </c>
      <c r="H105" s="19">
        <v>75</v>
      </c>
      <c r="I105" s="59">
        <f t="shared" si="1"/>
        <v>128</v>
      </c>
      <c r="J105" s="48">
        <v>9957151300</v>
      </c>
      <c r="K105" s="48"/>
      <c r="L105" s="64"/>
      <c r="M105" s="64"/>
      <c r="N105" s="65"/>
      <c r="O105" s="64"/>
      <c r="P105" s="49">
        <v>43735</v>
      </c>
      <c r="Q105" s="48" t="s">
        <v>331</v>
      </c>
      <c r="R105" s="18">
        <v>20</v>
      </c>
      <c r="S105" s="48" t="s">
        <v>486</v>
      </c>
      <c r="T105" s="18"/>
    </row>
    <row r="106" spans="1:20">
      <c r="A106" s="4">
        <v>102</v>
      </c>
      <c r="B106" s="17" t="s">
        <v>63</v>
      </c>
      <c r="C106" s="18" t="s">
        <v>602</v>
      </c>
      <c r="D106" s="18" t="s">
        <v>23</v>
      </c>
      <c r="E106" s="19">
        <v>309645</v>
      </c>
      <c r="F106" s="18" t="s">
        <v>74</v>
      </c>
      <c r="G106" s="19">
        <v>62</v>
      </c>
      <c r="H106" s="19">
        <v>75</v>
      </c>
      <c r="I106" s="59">
        <f t="shared" si="1"/>
        <v>137</v>
      </c>
      <c r="J106" s="48">
        <v>9435904549</v>
      </c>
      <c r="K106" s="48"/>
      <c r="L106" s="64"/>
      <c r="M106" s="64"/>
      <c r="N106" s="65"/>
      <c r="O106" s="64"/>
      <c r="P106" s="49">
        <v>43736</v>
      </c>
      <c r="Q106" s="48" t="s">
        <v>332</v>
      </c>
      <c r="R106" s="18">
        <v>17</v>
      </c>
      <c r="S106" s="48" t="s">
        <v>486</v>
      </c>
      <c r="T106" s="18"/>
    </row>
    <row r="107" spans="1:20">
      <c r="A107" s="4">
        <v>103</v>
      </c>
      <c r="B107" s="17"/>
      <c r="C107" s="18"/>
      <c r="D107" s="18"/>
      <c r="E107" s="19"/>
      <c r="F107" s="18"/>
      <c r="G107" s="19"/>
      <c r="H107" s="19"/>
      <c r="I107" s="59">
        <f t="shared" si="1"/>
        <v>0</v>
      </c>
      <c r="J107" s="66"/>
      <c r="K107" s="48"/>
      <c r="L107" s="64"/>
      <c r="M107" s="64"/>
      <c r="N107" s="65"/>
      <c r="O107" s="64"/>
      <c r="P107" s="49">
        <v>43737</v>
      </c>
      <c r="Q107" s="48" t="s">
        <v>333</v>
      </c>
      <c r="R107" s="18"/>
      <c r="S107" s="48"/>
      <c r="T107" s="18"/>
    </row>
    <row r="108" spans="1:20">
      <c r="A108" s="4">
        <v>104</v>
      </c>
      <c r="B108" s="17" t="s">
        <v>62</v>
      </c>
      <c r="C108" s="18" t="s">
        <v>603</v>
      </c>
      <c r="D108" s="18" t="s">
        <v>23</v>
      </c>
      <c r="E108" s="19">
        <v>309512</v>
      </c>
      <c r="F108" s="18" t="s">
        <v>74</v>
      </c>
      <c r="G108" s="19">
        <v>68</v>
      </c>
      <c r="H108" s="19">
        <v>52</v>
      </c>
      <c r="I108" s="59">
        <f t="shared" si="1"/>
        <v>120</v>
      </c>
      <c r="J108" s="48">
        <v>7002207940</v>
      </c>
      <c r="K108" s="48"/>
      <c r="L108" s="64"/>
      <c r="M108" s="64"/>
      <c r="N108" s="65"/>
      <c r="O108" s="64"/>
      <c r="P108" s="49">
        <v>43738</v>
      </c>
      <c r="Q108" s="48" t="s">
        <v>327</v>
      </c>
      <c r="R108" s="18">
        <v>21</v>
      </c>
      <c r="S108" s="48" t="s">
        <v>486</v>
      </c>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91</v>
      </c>
      <c r="D165" s="21"/>
      <c r="E165" s="13"/>
      <c r="F165" s="21"/>
      <c r="G165" s="58">
        <f>SUM(G6:G164)</f>
        <v>5799</v>
      </c>
      <c r="H165" s="58">
        <f>SUM(H6:H164)</f>
        <v>5821</v>
      </c>
      <c r="I165" s="58">
        <f>SUM(I6:I164)</f>
        <v>11620</v>
      </c>
      <c r="J165" s="21"/>
      <c r="K165" s="21"/>
      <c r="L165" s="21"/>
      <c r="M165" s="21"/>
      <c r="N165" s="21"/>
      <c r="O165" s="21"/>
      <c r="P165" s="14"/>
      <c r="Q165" s="21"/>
      <c r="R165" s="21"/>
      <c r="S165" s="21"/>
      <c r="T165" s="12"/>
    </row>
    <row r="166" spans="1:20">
      <c r="A166" s="44" t="s">
        <v>62</v>
      </c>
      <c r="B166" s="10">
        <f>COUNTIF(B$6:B$164,"Team 1")</f>
        <v>46</v>
      </c>
      <c r="C166" s="44" t="s">
        <v>25</v>
      </c>
      <c r="D166" s="10">
        <f>COUNTIF(D6:D164,"Anganwadi")</f>
        <v>38</v>
      </c>
    </row>
    <row r="167" spans="1:20">
      <c r="A167" s="44" t="s">
        <v>63</v>
      </c>
      <c r="B167" s="10">
        <f>COUNTIF(B$6:B$164,"Team 2")</f>
        <v>45</v>
      </c>
      <c r="C167" s="44" t="s">
        <v>23</v>
      </c>
      <c r="D167" s="10">
        <f>COUNTIF(D6:D164,"School")</f>
        <v>53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7 D97:D164 D84:D95 D72:D82 D64:D70 D59:D62 D19:D25 D31:D32 D34:D41 D44:D55 D13:D17 D27:D29 D6:D11">
      <formula1>"Anganwadi,School"</formula1>
    </dataValidation>
    <dataValidation type="list" allowBlank="1" showInputMessage="1" showErrorMessage="1" sqref="D165">
      <formula1>"School,Anganwadi Centre"</formula1>
    </dataValidation>
    <dataValidation type="list" allowBlank="1" showInputMessage="1" showErrorMessage="1" sqref="B6:B17 B97:B164 B84:B95 B72:B82 B59:B70 B44:B57 B31:B42 B19:B29">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9" t="s">
        <v>71</v>
      </c>
      <c r="B1" s="139"/>
      <c r="C1" s="139"/>
      <c r="D1" s="139"/>
      <c r="E1" s="139"/>
      <c r="F1" s="140"/>
      <c r="G1" s="140"/>
      <c r="H1" s="140"/>
      <c r="I1" s="140"/>
      <c r="J1" s="140"/>
    </row>
    <row r="2" spans="1:11" ht="25.5">
      <c r="A2" s="141" t="s">
        <v>0</v>
      </c>
      <c r="B2" s="142"/>
      <c r="C2" s="143" t="str">
        <f>'Block at a Glance'!C2:D2</f>
        <v>ASSAM</v>
      </c>
      <c r="D2" s="144"/>
      <c r="E2" s="27" t="s">
        <v>1</v>
      </c>
      <c r="F2" s="145"/>
      <c r="G2" s="146"/>
      <c r="H2" s="28" t="s">
        <v>24</v>
      </c>
      <c r="I2" s="145"/>
      <c r="J2" s="146"/>
    </row>
    <row r="3" spans="1:11" ht="28.5" customHeight="1">
      <c r="A3" s="150" t="s">
        <v>66</v>
      </c>
      <c r="B3" s="150"/>
      <c r="C3" s="150"/>
      <c r="D3" s="150"/>
      <c r="E3" s="150"/>
      <c r="F3" s="150"/>
      <c r="G3" s="150"/>
      <c r="H3" s="150"/>
      <c r="I3" s="150"/>
      <c r="J3" s="150"/>
    </row>
    <row r="4" spans="1:11">
      <c r="A4" s="149" t="s">
        <v>27</v>
      </c>
      <c r="B4" s="148" t="s">
        <v>28</v>
      </c>
      <c r="C4" s="147" t="s">
        <v>29</v>
      </c>
      <c r="D4" s="147" t="s">
        <v>36</v>
      </c>
      <c r="E4" s="147"/>
      <c r="F4" s="147"/>
      <c r="G4" s="147" t="s">
        <v>30</v>
      </c>
      <c r="H4" s="147" t="s">
        <v>37</v>
      </c>
      <c r="I4" s="147"/>
      <c r="J4" s="147"/>
    </row>
    <row r="5" spans="1:11" ht="22.5" customHeight="1">
      <c r="A5" s="149"/>
      <c r="B5" s="148"/>
      <c r="C5" s="147"/>
      <c r="D5" s="29" t="s">
        <v>9</v>
      </c>
      <c r="E5" s="29" t="s">
        <v>10</v>
      </c>
      <c r="F5" s="29" t="s">
        <v>11</v>
      </c>
      <c r="G5" s="147"/>
      <c r="H5" s="29" t="s">
        <v>9</v>
      </c>
      <c r="I5" s="29" t="s">
        <v>10</v>
      </c>
      <c r="J5" s="29" t="s">
        <v>11</v>
      </c>
    </row>
    <row r="6" spans="1:11" ht="22.5" customHeight="1">
      <c r="A6" s="45">
        <v>1</v>
      </c>
      <c r="B6" s="60">
        <v>43556</v>
      </c>
      <c r="C6" s="31">
        <f>COUNTIFS('April-19'!D$5:D$164,"Anganwadi")</f>
        <v>50</v>
      </c>
      <c r="D6" s="32">
        <f>SUMIF('April-19'!$D$5:$D$164,"Anganwadi",'April-19'!$G$5:$G$164)</f>
        <v>2395</v>
      </c>
      <c r="E6" s="32">
        <f>SUMIF('April-19'!$D$5:$D$164,"Anganwadi",'April-19'!$H$5:$H$164)</f>
        <v>2293</v>
      </c>
      <c r="F6" s="32">
        <f>+D6+E6</f>
        <v>4688</v>
      </c>
      <c r="G6" s="31">
        <f>COUNTIF('April-19'!D5:D164,"School")</f>
        <v>65</v>
      </c>
      <c r="H6" s="32">
        <f>SUMIF('April-19'!$D$5:$D$164,"School",'April-19'!$G$5:$G$164)</f>
        <v>3034</v>
      </c>
      <c r="I6" s="32">
        <f>SUMIF('April-19'!$D$5:$D$164,"School",'April-19'!$H$5:$H$164)</f>
        <v>3118</v>
      </c>
      <c r="J6" s="32">
        <f>+H6+I6</f>
        <v>6152</v>
      </c>
      <c r="K6" s="33"/>
    </row>
    <row r="7" spans="1:11" ht="22.5" customHeight="1">
      <c r="A7" s="30">
        <v>2</v>
      </c>
      <c r="B7" s="61">
        <v>43601</v>
      </c>
      <c r="C7" s="31">
        <f>COUNTIF('May-19'!D5:D164,"Anganwadi")</f>
        <v>27</v>
      </c>
      <c r="D7" s="32">
        <f>SUMIF('May-19'!$D$5:$D$164,"Anganwadi",'May-19'!$G$5:$G$164)</f>
        <v>1311</v>
      </c>
      <c r="E7" s="32">
        <f>SUMIF('May-19'!$D$5:$D$164,"Anganwadi",'May-19'!$H$5:$H$164)</f>
        <v>1233</v>
      </c>
      <c r="F7" s="32">
        <f t="shared" ref="F7:F11" si="0">+D7+E7</f>
        <v>2544</v>
      </c>
      <c r="G7" s="31">
        <f>COUNTIF('May-19'!D5:D164,"School")</f>
        <v>41</v>
      </c>
      <c r="H7" s="32">
        <f>SUMIF('May-19'!$D$5:$D$164,"School",'May-19'!$G$5:$G$164)</f>
        <v>2068</v>
      </c>
      <c r="I7" s="32">
        <f>SUMIF('May-19'!$D$5:$D$164,"School",'May-19'!$H$5:$H$164)</f>
        <v>1967</v>
      </c>
      <c r="J7" s="32">
        <f t="shared" ref="J7:J11" si="1">+H7+I7</f>
        <v>4035</v>
      </c>
    </row>
    <row r="8" spans="1:11" ht="22.5" customHeight="1">
      <c r="A8" s="30">
        <v>3</v>
      </c>
      <c r="B8" s="61">
        <v>43632</v>
      </c>
      <c r="C8" s="31">
        <f>COUNTIF('Jun-19'!D5:D164,"Anganwadi")</f>
        <v>22</v>
      </c>
      <c r="D8" s="32">
        <f>SUMIF('Jun-19'!$D$5:$D$164,"Anganwadi",'Jun-19'!$G$5:$G$164)</f>
        <v>1341</v>
      </c>
      <c r="E8" s="32">
        <f>SUMIF('Jun-19'!$D$5:$D$164,"Anganwadi",'Jun-19'!$H$5:$H$164)</f>
        <v>1378</v>
      </c>
      <c r="F8" s="32">
        <f t="shared" si="0"/>
        <v>2719</v>
      </c>
      <c r="G8" s="31">
        <f>COUNTIF('Jun-19'!D5:D164,"School")</f>
        <v>27</v>
      </c>
      <c r="H8" s="32">
        <f>SUMIF('Jun-19'!$D$5:$D$164,"School",'Jun-19'!$G$5:$G$164)</f>
        <v>1607</v>
      </c>
      <c r="I8" s="32">
        <f>SUMIF('Jun-19'!$D$5:$D$164,"School",'Jun-19'!$H$5:$H$164)</f>
        <v>1631</v>
      </c>
      <c r="J8" s="32">
        <f t="shared" si="1"/>
        <v>3238</v>
      </c>
    </row>
    <row r="9" spans="1:11" ht="22.5" customHeight="1">
      <c r="A9" s="30">
        <v>4</v>
      </c>
      <c r="B9" s="61">
        <v>43662</v>
      </c>
      <c r="C9" s="31">
        <f>COUNTIF('Jul-19'!D5:D164,"Anganwadi")</f>
        <v>52</v>
      </c>
      <c r="D9" s="32">
        <f>SUMIF('Jul-19'!$D$5:$D$164,"Anganwadi",'Jul-19'!$G$5:$G$164)</f>
        <v>2883</v>
      </c>
      <c r="E9" s="32">
        <f>SUMIF('Jul-19'!$D$5:$D$164,"Anganwadi",'Jul-19'!$H$5:$H$164)</f>
        <v>2904</v>
      </c>
      <c r="F9" s="32">
        <f t="shared" si="0"/>
        <v>5787</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48</v>
      </c>
      <c r="D10" s="32">
        <f>SUMIF('Aug-19'!$D$5:$D$164,"Anganwadi",'Aug-19'!$G$5:$G$164)</f>
        <v>2435</v>
      </c>
      <c r="E10" s="32">
        <f>SUMIF('Aug-19'!$D$5:$D$164,"Anganwadi",'Aug-19'!$H$5:$H$164)</f>
        <v>2440</v>
      </c>
      <c r="F10" s="32">
        <f t="shared" si="0"/>
        <v>4875</v>
      </c>
      <c r="G10" s="31">
        <f>COUNTIF('Aug-19'!D5:D164,"School")</f>
        <v>58</v>
      </c>
      <c r="H10" s="32">
        <f>SUMIF('Aug-19'!$D$5:$D$164,"School",'Aug-19'!$G$5:$G$164)</f>
        <v>2753</v>
      </c>
      <c r="I10" s="32">
        <f>SUMIF('Aug-19'!$D$5:$D$164,"School",'Aug-19'!$H$5:$H$164)</f>
        <v>2721</v>
      </c>
      <c r="J10" s="32">
        <f t="shared" si="1"/>
        <v>5474</v>
      </c>
    </row>
    <row r="11" spans="1:11" ht="22.5" customHeight="1">
      <c r="A11" s="30">
        <v>6</v>
      </c>
      <c r="B11" s="61">
        <v>43724</v>
      </c>
      <c r="C11" s="31">
        <f>COUNTIF('Sep-19'!D6:D164,"Anganwadi")</f>
        <v>38</v>
      </c>
      <c r="D11" s="32">
        <f>SUMIF('Sep-19'!$D$6:$D$164,"Anganwadi",'Sep-19'!$G$6:$G$164)</f>
        <v>1914</v>
      </c>
      <c r="E11" s="32">
        <f>SUMIF('Sep-19'!$D$6:$D$164,"Anganwadi",'Sep-19'!$H$6:$H$164)</f>
        <v>1901</v>
      </c>
      <c r="F11" s="32">
        <f t="shared" si="0"/>
        <v>3815</v>
      </c>
      <c r="G11" s="31">
        <f>COUNTIF('Sep-19'!D6:D164,"School")</f>
        <v>53</v>
      </c>
      <c r="H11" s="32">
        <f>SUMIF('Sep-19'!$D$6:$D$164,"School",'Sep-19'!$G$6:$G$164)</f>
        <v>3885</v>
      </c>
      <c r="I11" s="32">
        <f>SUMIF('Sep-19'!$D$6:$D$164,"School",'Sep-19'!$H$6:$H$164)</f>
        <v>3920</v>
      </c>
      <c r="J11" s="32">
        <f t="shared" si="1"/>
        <v>7805</v>
      </c>
    </row>
    <row r="12" spans="1:11" ht="19.5" customHeight="1">
      <c r="A12" s="138" t="s">
        <v>38</v>
      </c>
      <c r="B12" s="138"/>
      <c r="C12" s="34">
        <f>SUM(C6:C11)</f>
        <v>237</v>
      </c>
      <c r="D12" s="34">
        <f t="shared" ref="D12:J12" si="2">SUM(D6:D11)</f>
        <v>12279</v>
      </c>
      <c r="E12" s="34">
        <f t="shared" si="2"/>
        <v>12149</v>
      </c>
      <c r="F12" s="34">
        <f t="shared" si="2"/>
        <v>24428</v>
      </c>
      <c r="G12" s="34">
        <f t="shared" si="2"/>
        <v>244</v>
      </c>
      <c r="H12" s="34">
        <f t="shared" si="2"/>
        <v>13347</v>
      </c>
      <c r="I12" s="34">
        <f t="shared" si="2"/>
        <v>13357</v>
      </c>
      <c r="J12" s="34">
        <f t="shared" si="2"/>
        <v>26704</v>
      </c>
    </row>
    <row r="14" spans="1:11">
      <c r="A14" s="154" t="s">
        <v>67</v>
      </c>
      <c r="B14" s="154"/>
      <c r="C14" s="154"/>
      <c r="D14" s="154"/>
      <c r="E14" s="154"/>
      <c r="F14" s="154"/>
    </row>
    <row r="15" spans="1:11" ht="82.5">
      <c r="A15" s="43" t="s">
        <v>27</v>
      </c>
      <c r="B15" s="42" t="s">
        <v>28</v>
      </c>
      <c r="C15" s="46" t="s">
        <v>64</v>
      </c>
      <c r="D15" s="41" t="s">
        <v>29</v>
      </c>
      <c r="E15" s="41" t="s">
        <v>30</v>
      </c>
      <c r="F15" s="41" t="s">
        <v>65</v>
      </c>
    </row>
    <row r="16" spans="1:11">
      <c r="A16" s="157">
        <v>1</v>
      </c>
      <c r="B16" s="155">
        <v>43571</v>
      </c>
      <c r="C16" s="47" t="s">
        <v>62</v>
      </c>
      <c r="D16" s="31">
        <f>COUNTIFS('April-19'!B$5:B$164,"Team 1",'April-19'!D$5:D$164,"Anganwadi")</f>
        <v>26</v>
      </c>
      <c r="E16" s="31">
        <f>COUNTIFS('April-19'!B$5:B$164,"Team 1",'April-19'!D$5:D$164,"School")</f>
        <v>33</v>
      </c>
      <c r="F16" s="32">
        <f>SUMIF('April-19'!$B$5:$B$164,"Team 1",'April-19'!$I$5:$I$164)</f>
        <v>5113</v>
      </c>
    </row>
    <row r="17" spans="1:6">
      <c r="A17" s="158"/>
      <c r="B17" s="156"/>
      <c r="C17" s="47" t="s">
        <v>63</v>
      </c>
      <c r="D17" s="31">
        <f>COUNTIFS('April-19'!B$5:B$164,"Team 2",'April-19'!D$5:D$164,"Anganwadi")</f>
        <v>24</v>
      </c>
      <c r="E17" s="31">
        <f>COUNTIFS('April-19'!B$5:B$164,"Team 2",'April-19'!D$5:D$164,"School")</f>
        <v>32</v>
      </c>
      <c r="F17" s="32">
        <f>SUMIF('April-19'!$B$5:$B$164,"Team 2",'April-19'!$I$5:$I$164)</f>
        <v>5727</v>
      </c>
    </row>
    <row r="18" spans="1:6">
      <c r="A18" s="157">
        <v>2</v>
      </c>
      <c r="B18" s="155">
        <v>43601</v>
      </c>
      <c r="C18" s="47" t="s">
        <v>62</v>
      </c>
      <c r="D18" s="31">
        <f>COUNTIFS('May-19'!B$5:B$164,"Team 1",'May-19'!D$5:D$164,"Anganwadi")</f>
        <v>13</v>
      </c>
      <c r="E18" s="31">
        <f>COUNTIFS('May-19'!B$5:B$164,"Team 1",'May-19'!D$5:D$164,"School")</f>
        <v>22</v>
      </c>
      <c r="F18" s="32">
        <f>SUMIF('May-19'!$B$5:$B$164,"Team 1",'May-19'!$I$5:$I$164)</f>
        <v>2748</v>
      </c>
    </row>
    <row r="19" spans="1:6">
      <c r="A19" s="158"/>
      <c r="B19" s="156"/>
      <c r="C19" s="47" t="s">
        <v>63</v>
      </c>
      <c r="D19" s="31">
        <f>COUNTIFS('May-19'!B$5:B$164,"Team 2",'May-19'!D$5:D$164,"Anganwadi")</f>
        <v>14</v>
      </c>
      <c r="E19" s="31">
        <f>COUNTIFS('May-19'!B$5:B$164,"Team 2",'May-19'!D$5:D$164,"School")</f>
        <v>19</v>
      </c>
      <c r="F19" s="32">
        <f>SUMIF('May-19'!$B$5:$B$164,"Team 2",'May-19'!$I$5:$I$164)</f>
        <v>3831</v>
      </c>
    </row>
    <row r="20" spans="1:6">
      <c r="A20" s="157">
        <v>3</v>
      </c>
      <c r="B20" s="155">
        <v>43632</v>
      </c>
      <c r="C20" s="47" t="s">
        <v>62</v>
      </c>
      <c r="D20" s="31">
        <f>COUNTIFS('Jun-19'!B$5:B$164,"Team 1",'Jun-19'!D$5:D$164,"Anganwadi")</f>
        <v>11</v>
      </c>
      <c r="E20" s="31">
        <f>COUNTIFS('Jun-19'!B$5:B$164,"Team 1",'Jun-19'!D$5:D$164,"School")</f>
        <v>13</v>
      </c>
      <c r="F20" s="32">
        <f>SUMIF('Jun-19'!$B$5:$B$164,"Team 1",'Jun-19'!$I$5:$I$164)</f>
        <v>3188</v>
      </c>
    </row>
    <row r="21" spans="1:6">
      <c r="A21" s="158"/>
      <c r="B21" s="156"/>
      <c r="C21" s="47" t="s">
        <v>63</v>
      </c>
      <c r="D21" s="31">
        <f>COUNTIFS('Jun-19'!B$5:B$164,"Team 2",'Jun-19'!D$5:D$164,"Anganwadi")</f>
        <v>11</v>
      </c>
      <c r="E21" s="31">
        <f>COUNTIFS('Jun-19'!B$5:B$164,"Team 2",'Jun-19'!D$5:D$164,"School")</f>
        <v>14</v>
      </c>
      <c r="F21" s="32">
        <f>SUMIF('Jun-19'!$B$5:$B$164,"Team 2",'Jun-19'!$I$5:$I$164)</f>
        <v>2769</v>
      </c>
    </row>
    <row r="22" spans="1:6">
      <c r="A22" s="157">
        <v>4</v>
      </c>
      <c r="B22" s="155">
        <v>43662</v>
      </c>
      <c r="C22" s="47" t="s">
        <v>62</v>
      </c>
      <c r="D22" s="31">
        <f>COUNTIFS('Jul-19'!B$5:B$164,"Team 1",'Jul-19'!D$5:D$164,"Anganwadi")</f>
        <v>27</v>
      </c>
      <c r="E22" s="31">
        <f>COUNTIFS('Jul-19'!B$5:B$164,"Team 1",'Jul-19'!D$5:D$164,"School")</f>
        <v>0</v>
      </c>
      <c r="F22" s="32">
        <f>SUMIF('Jul-19'!$B$5:$B$164,"Team 1",'Jul-19'!$I$5:$I$164)</f>
        <v>3034</v>
      </c>
    </row>
    <row r="23" spans="1:6">
      <c r="A23" s="158"/>
      <c r="B23" s="156"/>
      <c r="C23" s="47" t="s">
        <v>63</v>
      </c>
      <c r="D23" s="31">
        <f>COUNTIFS('Jul-19'!B$5:B$164,"Team 2",'Jul-19'!D$5:D$164,"Anganwadi")</f>
        <v>25</v>
      </c>
      <c r="E23" s="31">
        <f>COUNTIFS('Jul-19'!B$5:B$164,"Team 2",'Jul-19'!D$5:D$164,"School")</f>
        <v>0</v>
      </c>
      <c r="F23" s="32">
        <f>SUMIF('Jul-19'!$B$5:$B$164,"Team 2",'Jul-19'!$I$5:$I$164)</f>
        <v>2753</v>
      </c>
    </row>
    <row r="24" spans="1:6">
      <c r="A24" s="157">
        <v>5</v>
      </c>
      <c r="B24" s="155">
        <v>43693</v>
      </c>
      <c r="C24" s="47" t="s">
        <v>62</v>
      </c>
      <c r="D24" s="31">
        <f>COUNTIFS('Aug-19'!B$5:B$164,"Team 1",'Aug-19'!D$5:D$164,"Anganwadi")</f>
        <v>22</v>
      </c>
      <c r="E24" s="31">
        <f>COUNTIFS('Aug-19'!B$5:B$164,"Team 1",'Aug-19'!D$5:D$164,"School")</f>
        <v>30</v>
      </c>
      <c r="F24" s="32" t="e">
        <f>SUMIF('Aug-19'!$B$5:$B$164,"Team 1",'Aug-19'!$I$5:$I$164)</f>
        <v>#REF!</v>
      </c>
    </row>
    <row r="25" spans="1:6">
      <c r="A25" s="158"/>
      <c r="B25" s="156"/>
      <c r="C25" s="47" t="s">
        <v>63</v>
      </c>
      <c r="D25" s="31">
        <f>COUNTIFS('Aug-19'!B$5:B$164,"Team 2",'Aug-19'!D$5:D$164,"Anganwadi")</f>
        <v>25</v>
      </c>
      <c r="E25" s="31">
        <f>COUNTIFS('Aug-19'!B$5:B$164,"Team 2",'Aug-19'!D$5:D$164,"School")</f>
        <v>28</v>
      </c>
      <c r="F25" s="32">
        <f>SUMIF('Aug-19'!$B$5:$B$164,"Team 2",'Aug-19'!$I$5:$I$164)</f>
        <v>5105</v>
      </c>
    </row>
    <row r="26" spans="1:6">
      <c r="A26" s="157">
        <v>6</v>
      </c>
      <c r="B26" s="155">
        <v>43724</v>
      </c>
      <c r="C26" s="47" t="s">
        <v>62</v>
      </c>
      <c r="D26" s="31">
        <f>COUNTIFS('Sep-19'!B$6:B$164,"Team 1",'Sep-19'!D$6:D$164,"Anganwadi")</f>
        <v>20</v>
      </c>
      <c r="E26" s="31">
        <f>COUNTIFS('Sep-19'!B$6:B$164,"Team 1",'Sep-19'!D$6:D$164,"School")</f>
        <v>26</v>
      </c>
      <c r="F26" s="32">
        <f>SUMIF('Sep-19'!$B$6:$B$164,"Team 1",'Sep-19'!$I$5:$I$164)</f>
        <v>5018</v>
      </c>
    </row>
    <row r="27" spans="1:6">
      <c r="A27" s="158"/>
      <c r="B27" s="156"/>
      <c r="C27" s="47" t="s">
        <v>63</v>
      </c>
      <c r="D27" s="31">
        <f>COUNTIFS('Sep-19'!B$6:B$164,"Team 2",'Sep-19'!D$6:D$164,"Anganwadi")</f>
        <v>18</v>
      </c>
      <c r="E27" s="31">
        <f>COUNTIFS('Sep-19'!B$6:B$164,"Team 2",'Sep-19'!D$6:D$164,"School")</f>
        <v>27</v>
      </c>
      <c r="F27" s="32">
        <f>SUMIF('Sep-19'!$B$6:$B$164,"Team 2",'Sep-19'!$I$5:$I$164)</f>
        <v>5292</v>
      </c>
    </row>
    <row r="28" spans="1:6">
      <c r="A28" s="151" t="s">
        <v>38</v>
      </c>
      <c r="B28" s="152"/>
      <c r="C28" s="153"/>
      <c r="D28" s="40">
        <f>SUM(D16:D27)</f>
        <v>236</v>
      </c>
      <c r="E28" s="40">
        <f>SUM(E16:E27)</f>
        <v>244</v>
      </c>
      <c r="F28" s="40" t="e">
        <f>SUM(F16:F27)</f>
        <v>#REF!</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2019-04-26T06:41:08Z</dcterms:modified>
</cp:coreProperties>
</file>