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1"/>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5725"/>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<sst xmlns="http://schemas.openxmlformats.org/spreadsheetml/2006/main" count="4796" uniqueCount="798">
  <si>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</si>
  <si>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</si>
  <si>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</si>
  <si>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</si>
  <si>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</si>
  <si>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</si>
  <si>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</si>
  <si>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</si>
  <si>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</si>
  <si>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</si>
  <si>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</si>
  <si>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</si>
  <si>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</si>
  <si>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</si>
  <si>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</si>
  <si>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</si>
  <si>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</si>
  <si>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</si>
  <si>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</si>
  <si>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</si>
  <si>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</si>
  <si>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</si>
  <si>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</si>
  <si>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</si>
  <si>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</si>
  <si>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</si>
  <si>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</si>
  <si>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</si>
  <si>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</si>
  <si>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</si>
  <si>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</si>
  <si>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</si>
  <si>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</si>
  <si>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</si>
  <si>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</si>
  <si>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</si>
  <si>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</si>
  <si>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</si>
  <si>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</si>
  <si>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</si>
  <si>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</si>
  <si>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</si>
  <si>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</si>
  <si>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</si>
  <si>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</si>
  <si>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</si>
  <si>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</si>
  <si>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</si>
  <si>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</si>
  <si>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</si>
  <si>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</si>
  <si>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</si>
  <si>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</si>
  <si>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</si>
  <si>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</si>
  <si>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</si>
  <si>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</si>
  <si>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</si>
  <si>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</si>
  <si>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</si>
  <si>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</si>
  <si>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</si>
  <si>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</si>
  <si>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</si>
  <si>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</si>
  <si>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</si>
  <si>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</si>
  <si>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</si>
  <si>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</si>
  <si>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</si>
  <si>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</si>
  <si>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</si>
  <si>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Asalu</t>
  </si>
  <si>
    <t>ASALU LPS</t>
  </si>
  <si>
    <t xml:space="preserve">Asalu </t>
  </si>
  <si>
    <t xml:space="preserve">Hekaukang </t>
  </si>
  <si>
    <t>IMPOI MES</t>
  </si>
  <si>
    <t>IMPOI LPS</t>
  </si>
  <si>
    <t xml:space="preserve">Impoi(Ch) </t>
  </si>
  <si>
    <t>HEKAUKANG LPS</t>
  </si>
  <si>
    <t>HEKAUKANG MES</t>
  </si>
  <si>
    <t>BORO ARKAP LPS</t>
  </si>
  <si>
    <t>MAHUR PHONGLO LPS</t>
  </si>
  <si>
    <t>SAMSERPUR LPS</t>
  </si>
  <si>
    <t xml:space="preserve">Samserpur </t>
  </si>
  <si>
    <t xml:space="preserve">Samshedpur </t>
  </si>
  <si>
    <t>DAOTUHAJA MES</t>
  </si>
  <si>
    <t>DAOTUHAJA LPS</t>
  </si>
  <si>
    <t xml:space="preserve">Thoinagar </t>
  </si>
  <si>
    <t>THOINAGAR BENGALI LPS</t>
  </si>
  <si>
    <t>THOINAGAR ENGLISH LPS</t>
  </si>
  <si>
    <t xml:space="preserve">Dautuhaja </t>
  </si>
  <si>
    <t>Phaiding</t>
  </si>
  <si>
    <t>PHAIDING LPS</t>
  </si>
  <si>
    <t xml:space="preserve">Phaiding </t>
  </si>
  <si>
    <t>DIBAULA LPS</t>
  </si>
  <si>
    <t xml:space="preserve">Diduki </t>
  </si>
  <si>
    <t>DIDUKI NO 1 LPS</t>
  </si>
  <si>
    <t>DIDUKI NO 2 LPS</t>
  </si>
  <si>
    <t xml:space="preserve">Sabojai </t>
  </si>
  <si>
    <t>SOBOJAI LPS</t>
  </si>
  <si>
    <t>YEABRA LPS</t>
  </si>
  <si>
    <t>YEAH A/C LPS</t>
  </si>
  <si>
    <t>KHERBARI LPS</t>
  </si>
  <si>
    <t>LOWER HAFLONG LPS</t>
  </si>
  <si>
    <t>Lower-Haflong High School.</t>
  </si>
  <si>
    <t>Lower Haflong 10</t>
  </si>
  <si>
    <t>Kashipur</t>
  </si>
  <si>
    <t>KASHIPUR MES</t>
  </si>
  <si>
    <t>KASIPUR A/C. LPS</t>
  </si>
  <si>
    <t>AUTONOMOUS COUNCIL COLONY L.P.SCHOOL</t>
  </si>
  <si>
    <t>Govt. Girls Hr.S.School.</t>
  </si>
  <si>
    <t>N K DAOLAGUPU MEMORIAL LPS</t>
  </si>
  <si>
    <t>POLICE COLONY LPS</t>
  </si>
  <si>
    <t>SAINZA RAZI LPS</t>
  </si>
  <si>
    <t>RAM NAGAR LPS HAFLONG</t>
  </si>
  <si>
    <t>C.H.T. Synod High School.</t>
  </si>
  <si>
    <t>BETHEL - 1 LPS</t>
  </si>
  <si>
    <t>BETHEL 2-A/C. LPS</t>
  </si>
  <si>
    <t>KIBALUA LPS P-I</t>
  </si>
  <si>
    <t>KIBALUA LPS P-II</t>
  </si>
  <si>
    <t>A/C. LOWER LODI LPS</t>
  </si>
  <si>
    <t>Lower Lodi</t>
  </si>
  <si>
    <t>KHONGSAI A/C. LPS</t>
  </si>
  <si>
    <t>DINTHARVENG LPS</t>
  </si>
  <si>
    <t>UPPER MUOLHOI LPS</t>
  </si>
  <si>
    <t>Muolhoi High School.</t>
  </si>
  <si>
    <t>Narzareth Model High School</t>
  </si>
  <si>
    <t>Zion</t>
  </si>
  <si>
    <t>ZION LPS</t>
  </si>
  <si>
    <t>ZION MES</t>
  </si>
  <si>
    <t>HAGJER NAGAR A/C. LPS HAFLONG</t>
  </si>
  <si>
    <t>BOILDHURA L.P.S</t>
  </si>
  <si>
    <t>BOILDHURA M.E.S</t>
  </si>
  <si>
    <t>LONGMANG A/C. LPS</t>
  </si>
  <si>
    <t>Longmang High School</t>
  </si>
  <si>
    <t>Govt. Boys' Hr.S.School.</t>
  </si>
  <si>
    <t>SUROTH NAGAR L.P.SCHOOL</t>
  </si>
  <si>
    <t>A/C. BOY'S LPS</t>
  </si>
  <si>
    <t>GIRLS LPS</t>
  </si>
  <si>
    <t>GOPI NATH BORDOLOI ASSAMESE LPS</t>
  </si>
  <si>
    <t>TOPODISA A/C. LPS</t>
  </si>
  <si>
    <t>Topdisa LUNGDAU M.E.S.</t>
  </si>
  <si>
    <t>LODI LPS</t>
  </si>
  <si>
    <t>LODI MES</t>
  </si>
  <si>
    <t>Lodi High school.</t>
  </si>
  <si>
    <t>SENGYA TULARAM RAJI LPS</t>
  </si>
  <si>
    <t>LOWER MUOLHOI LPS</t>
  </si>
  <si>
    <t>KAIENGPHAI LPS</t>
  </si>
  <si>
    <t>Kaizakham</t>
  </si>
  <si>
    <t>KAIZAKHAM LPS</t>
  </si>
  <si>
    <t>KAIYENGTHAL LPS</t>
  </si>
  <si>
    <t>LALZAL A/C. LPS</t>
  </si>
  <si>
    <t>MAIBANGDISA MES</t>
  </si>
  <si>
    <t>RIAO A/C LPS</t>
  </si>
  <si>
    <t xml:space="preserve">Riao  </t>
  </si>
  <si>
    <t xml:space="preserve">Gurubari </t>
  </si>
  <si>
    <t>GURUBARI LPS</t>
  </si>
  <si>
    <t>TALUA AC LPS</t>
  </si>
  <si>
    <t>TUIVOMPHAI LPS</t>
  </si>
  <si>
    <t>Asalu SC</t>
  </si>
  <si>
    <t>Phoibi Lalhrietzing Thiek</t>
  </si>
  <si>
    <t>Helenle Riame</t>
  </si>
  <si>
    <t>Wed</t>
  </si>
  <si>
    <t>Bolero</t>
  </si>
  <si>
    <t>Thu</t>
  </si>
  <si>
    <t>Fri</t>
  </si>
  <si>
    <t>Boro Arkap FWSC</t>
  </si>
  <si>
    <t>Ileubuile Jeme</t>
  </si>
  <si>
    <t>Liberty Hmar</t>
  </si>
  <si>
    <t>Dautohaja FWSC</t>
  </si>
  <si>
    <t>Nurun Nehar Mazumder</t>
  </si>
  <si>
    <t>Minaki Daulagupu</t>
  </si>
  <si>
    <t>Dautohaja SC</t>
  </si>
  <si>
    <t>Minaki Doulagupu</t>
  </si>
  <si>
    <t>Rebeka Langthasa</t>
  </si>
  <si>
    <t>Sat</t>
  </si>
  <si>
    <t>Mon</t>
  </si>
  <si>
    <t>Tue</t>
  </si>
  <si>
    <t>URBAN HEALTH CENTRE</t>
  </si>
  <si>
    <t>Nayota Hagjer</t>
  </si>
  <si>
    <t>Asha Rai</t>
  </si>
  <si>
    <t>Rolina Doungel</t>
  </si>
  <si>
    <t xml:space="preserve">Bina Thapa </t>
  </si>
  <si>
    <t>Nobita Maibangsa</t>
  </si>
  <si>
    <t>Chaitali Barman</t>
  </si>
  <si>
    <t>Janabi Sajem</t>
  </si>
  <si>
    <t>Lakhi Rani Hrangkhol</t>
  </si>
  <si>
    <t>Neilalvong Hrangkhol</t>
  </si>
  <si>
    <t>Lalbiekhnem Khawbung</t>
  </si>
  <si>
    <t>Biloni Naiding</t>
  </si>
  <si>
    <t>Lalbiekoi Changsan</t>
  </si>
  <si>
    <t>Lalnipui Tamhrang</t>
  </si>
  <si>
    <t>Lalthakhumi Hrangkhol</t>
  </si>
  <si>
    <t>Nobita Bathari</t>
  </si>
  <si>
    <t>sat</t>
  </si>
  <si>
    <t>Padma Lama</t>
  </si>
  <si>
    <t>Pausamringle Pame</t>
  </si>
  <si>
    <t>Protima Kemprai</t>
  </si>
  <si>
    <t>Ramjeile Jeme</t>
  </si>
  <si>
    <t>Ringzo Hmar</t>
  </si>
  <si>
    <t>Zawlnunsang Khawzol</t>
  </si>
  <si>
    <t>HEJAICHAK (H) LPS</t>
  </si>
  <si>
    <t>HEJAICHAK AC LPS</t>
  </si>
  <si>
    <t>HEJAICHAK HINDU MES</t>
  </si>
  <si>
    <t xml:space="preserve">Hejaichak </t>
  </si>
  <si>
    <t>LAISONG BAGAN (I) AC LPS</t>
  </si>
  <si>
    <t>LAISONG BAGAN II LPS</t>
  </si>
  <si>
    <t xml:space="preserve">Laisong Bagan </t>
  </si>
  <si>
    <t>Kepeilo</t>
  </si>
  <si>
    <t xml:space="preserve">Kepeilua (Ch) </t>
  </si>
  <si>
    <t>KIPEILO (CH) VILL LPS</t>
  </si>
  <si>
    <t>KIPEILO (H) AC LPS</t>
  </si>
  <si>
    <t>KIPEILUA SERMON MES</t>
  </si>
  <si>
    <t xml:space="preserve">Baureneu (Choto Nianglo) </t>
  </si>
  <si>
    <t>CHOTO NIANGLO(H) LPS</t>
  </si>
  <si>
    <t>CHOTO NINGLO (N) LPS</t>
  </si>
  <si>
    <t>BAURENEU LPS</t>
  </si>
  <si>
    <t>HEGOLOA (CH) LPS</t>
  </si>
  <si>
    <t>HEGOLOA LPS</t>
  </si>
  <si>
    <t xml:space="preserve">Hegolo </t>
  </si>
  <si>
    <t>IDAHEUNG MEMORIAL LPS</t>
  </si>
  <si>
    <t>KAMCHANLANG JEME M LPS</t>
  </si>
  <si>
    <t>KULIATUING MEMORIAL LPS</t>
  </si>
  <si>
    <t>LAISONG CHRISTIAN LPS</t>
  </si>
  <si>
    <t>LAISONG GOVT. MES</t>
  </si>
  <si>
    <t>Laisong High School.</t>
  </si>
  <si>
    <t xml:space="preserve">Choto Laisong </t>
  </si>
  <si>
    <t>CHOTO LAISONG (H) LPS</t>
  </si>
  <si>
    <t>ZADONANAG MEMORIAL MES</t>
  </si>
  <si>
    <t>CHOTO LAISONG(N) LPS</t>
  </si>
  <si>
    <t xml:space="preserve">Lower Laisong, </t>
  </si>
  <si>
    <t xml:space="preserve">Upper Laisong, </t>
  </si>
  <si>
    <t>Baganram High School.</t>
  </si>
  <si>
    <t xml:space="preserve">Laisong Bazaar, </t>
  </si>
  <si>
    <t>LAISONG BAZAR LPS</t>
  </si>
  <si>
    <t>Laisong Block- II</t>
  </si>
  <si>
    <t xml:space="preserve">Laisong Block –I </t>
  </si>
  <si>
    <t>DUIRING MES</t>
  </si>
  <si>
    <t>DUIRING PUNGCHI LPS</t>
  </si>
  <si>
    <t>UPPER DUIRING LPS</t>
  </si>
  <si>
    <t>Upper During</t>
  </si>
  <si>
    <t>DUIRING HINDU LPS</t>
  </si>
  <si>
    <t>Asiak Robi</t>
  </si>
  <si>
    <t>ASIAK ROBI LPS</t>
  </si>
  <si>
    <t>Herakilo</t>
  </si>
  <si>
    <t>LOWER HERAKILO LPS</t>
  </si>
  <si>
    <t>UPPER HERAKILO LPS</t>
  </si>
  <si>
    <t>(CH) HOKAI LPS</t>
  </si>
  <si>
    <t>Hokai (H)</t>
  </si>
  <si>
    <t>HOKAI CHRISTIAN MES</t>
  </si>
  <si>
    <t>HOKAI HINDU LPS</t>
  </si>
  <si>
    <t>KALIMABONG MES</t>
  </si>
  <si>
    <t>KALIMABONG P-1 LPS</t>
  </si>
  <si>
    <t>Kubing High School</t>
  </si>
  <si>
    <t>KUBING MES</t>
  </si>
  <si>
    <t>OLD KUBING A/C. LPS</t>
  </si>
  <si>
    <t>CHAIKAM A/C. LPS</t>
  </si>
  <si>
    <t>CHAIKAM MES</t>
  </si>
  <si>
    <t>NEW CHAIKAM LPS</t>
  </si>
  <si>
    <t>Chaikamram</t>
  </si>
  <si>
    <t>N. Kubing</t>
  </si>
  <si>
    <t>NEW KUBING LPS</t>
  </si>
  <si>
    <t>NIMKAI LPS</t>
  </si>
  <si>
    <t>Michidui</t>
  </si>
  <si>
    <t>MICHIDUI A/C. LPS</t>
  </si>
  <si>
    <t>MICHIDUI MES</t>
  </si>
  <si>
    <t>NRIACHI BANGLO A/C. LPS</t>
  </si>
  <si>
    <t>Nriachibanglo</t>
  </si>
  <si>
    <t>HOJAI LPS</t>
  </si>
  <si>
    <t>Berelangdisa</t>
  </si>
  <si>
    <t>BERELANGDISA LPS</t>
  </si>
  <si>
    <t>CHOTO LONGREN LPS</t>
  </si>
  <si>
    <t>Jorai</t>
  </si>
  <si>
    <t>JORAI LPS</t>
  </si>
  <si>
    <t xml:space="preserve">Sampardisa </t>
  </si>
  <si>
    <t>SAMPARIDISA A/C. LPS</t>
  </si>
  <si>
    <t>SAMPARIDISA MES</t>
  </si>
  <si>
    <t>Nobdi Daulagupu</t>
  </si>
  <si>
    <t>NOBDI DOULAGUPU LPS</t>
  </si>
  <si>
    <t>DIYUNG BATHARI LPS</t>
  </si>
  <si>
    <t>A/C. DIYUNG HRANGKHOL LPS</t>
  </si>
  <si>
    <t>LUNGKHOK LPS</t>
  </si>
  <si>
    <t>LUNGKHOK MES</t>
  </si>
  <si>
    <t>DIYUNGPAR LPS</t>
  </si>
  <si>
    <t>PURANA LUNGKHOK LPS</t>
  </si>
  <si>
    <t>DISRU RAZI LPS</t>
  </si>
  <si>
    <t>NOYAPUR MES</t>
  </si>
  <si>
    <t xml:space="preserve">Hojai </t>
  </si>
  <si>
    <t>LOWER MABAU LPS</t>
  </si>
  <si>
    <t>MABAU LPS</t>
  </si>
  <si>
    <t>SONTILLA LPS</t>
  </si>
  <si>
    <t>Boro Disao</t>
  </si>
  <si>
    <t>Laisong Bagan FWSC</t>
  </si>
  <si>
    <t>Hainchale Zeme</t>
  </si>
  <si>
    <t>Ilugdikle rime</t>
  </si>
  <si>
    <t>Kikualungle Ngame</t>
  </si>
  <si>
    <t>Laisong SHC</t>
  </si>
  <si>
    <t>Takheule Zeme</t>
  </si>
  <si>
    <t>Heguilunge Kuwame</t>
  </si>
  <si>
    <t>Laisong SHC/ Notional</t>
  </si>
  <si>
    <t>Takhule Zeme</t>
  </si>
  <si>
    <t>Heguilungle Kuwame</t>
  </si>
  <si>
    <t>Ninghungle Nriame</t>
  </si>
  <si>
    <t>RIACHIBANGLO FWSC</t>
  </si>
  <si>
    <t>Ell Rody Hrangkhol</t>
  </si>
  <si>
    <t>Kilungteile Jeme</t>
  </si>
  <si>
    <t>Nsilule Jeme</t>
  </si>
  <si>
    <t>Irangwangle Jeme</t>
  </si>
  <si>
    <t>Pungringyile Jeme</t>
  </si>
  <si>
    <t>Suikalungle Jeme</t>
  </si>
  <si>
    <t>SAMPARIDISA FWSC</t>
  </si>
  <si>
    <t>Solmodi Hojai</t>
  </si>
  <si>
    <t>Bikhola Naiding</t>
  </si>
  <si>
    <t>Birola Kemprai</t>
  </si>
  <si>
    <t>Neibungkhup Hrangkhol</t>
  </si>
  <si>
    <t>NATUN WARI L.P.SCHOOL</t>
  </si>
  <si>
    <t>BAKORMA MES</t>
  </si>
  <si>
    <t xml:space="preserve">Jorai Bathari </t>
  </si>
  <si>
    <t>JORAI BATHARI LPS</t>
  </si>
  <si>
    <t>JORAI BATHARI MES</t>
  </si>
  <si>
    <t>MOTI RIAO LPS</t>
  </si>
  <si>
    <t xml:space="preserve">Motiriao </t>
  </si>
  <si>
    <t xml:space="preserve">Nanadisa </t>
  </si>
  <si>
    <t>NANADISA LPS</t>
  </si>
  <si>
    <t>MOTI LONGMAILAI LPS</t>
  </si>
  <si>
    <t>WALAODISA LPS</t>
  </si>
  <si>
    <t>BORO WAPU MES</t>
  </si>
  <si>
    <t>Boro-Wapu High School.</t>
  </si>
  <si>
    <t>POJOGA NAIDING LPS(BORO WAPU)</t>
  </si>
  <si>
    <t xml:space="preserve">Boro Wapu </t>
  </si>
  <si>
    <t xml:space="preserve">Hajailua </t>
  </si>
  <si>
    <t>HEJAILUA A/C LPS</t>
  </si>
  <si>
    <t>RANI MES</t>
  </si>
  <si>
    <t>HANGRUM (H) LPS</t>
  </si>
  <si>
    <t>HANGRUM MES</t>
  </si>
  <si>
    <t>Hangrum p1</t>
  </si>
  <si>
    <t>Hangrum p3</t>
  </si>
  <si>
    <t>HANGRUM (CH) A/C LPS</t>
  </si>
  <si>
    <t>HANGRUM BAGAN A/C LPS</t>
  </si>
  <si>
    <t>BORO NIANGLO LPS</t>
  </si>
  <si>
    <t>UPPER BORO NIANGLO LPS</t>
  </si>
  <si>
    <t xml:space="preserve">Boro Nianglo </t>
  </si>
  <si>
    <t xml:space="preserve">Upper Boro Nianglo </t>
  </si>
  <si>
    <t xml:space="preserve">Boro Ninglo </t>
  </si>
  <si>
    <t>HEREILO LPS</t>
  </si>
  <si>
    <t xml:space="preserve">N.Pungo </t>
  </si>
  <si>
    <t>NIANGLO PUNGGUA AC LPS</t>
  </si>
  <si>
    <t xml:space="preserve">Ch.Longkhai </t>
  </si>
  <si>
    <t xml:space="preserve">Hindu Longkhai </t>
  </si>
  <si>
    <t>N LONGKHAI LPS</t>
  </si>
  <si>
    <t>N LONGKHAI MES</t>
  </si>
  <si>
    <t xml:space="preserve">Nahkhojou </t>
  </si>
  <si>
    <t>PURANA LONGKHAI LPS</t>
  </si>
  <si>
    <t>KHOTHANG LPS</t>
  </si>
  <si>
    <t>PANGMOL LPS BLOCK 2</t>
  </si>
  <si>
    <t>PANGMOL MES</t>
  </si>
  <si>
    <t>Pangmoul High School.</t>
  </si>
  <si>
    <t xml:space="preserve">Pangmuol </t>
  </si>
  <si>
    <t>LOILUT LPS</t>
  </si>
  <si>
    <t>LUNGIRAM A/C. LPS</t>
  </si>
  <si>
    <t>Lungyiram</t>
  </si>
  <si>
    <t>LUNGZEURAM L.P.SCHOOL</t>
  </si>
  <si>
    <t>LOWER BAGETER LPS</t>
  </si>
  <si>
    <t>UPPER BAGETAR LPS</t>
  </si>
  <si>
    <t>UPPER BAGETAR MES</t>
  </si>
  <si>
    <t>Upper Bageter No-7</t>
  </si>
  <si>
    <t>DIBARAI LPS</t>
  </si>
  <si>
    <t>Dibarai High School.</t>
  </si>
  <si>
    <t>Digrik</t>
  </si>
  <si>
    <t>DIGRIK A/C. LPS</t>
  </si>
  <si>
    <t>KHOIHNUAI LPS</t>
  </si>
  <si>
    <t>Hokai Pungchi</t>
  </si>
  <si>
    <t>HOKAI PUNGCHI LPS</t>
  </si>
  <si>
    <t>Fiangpui High School.</t>
  </si>
  <si>
    <t>FIANGPUI LPS</t>
  </si>
  <si>
    <t>J C NAMPUI MEMORIAL L P SCHOOL</t>
  </si>
  <si>
    <t>Jatinga High School.</t>
  </si>
  <si>
    <t>JATINGA GOVT.MES</t>
  </si>
  <si>
    <t>JATINGA KHASI 1 LPS</t>
  </si>
  <si>
    <t>JATINGA KHASI -2 LPS</t>
  </si>
  <si>
    <t>A/C. BORO HAFLONG LPS</t>
  </si>
  <si>
    <t>Boro Haflong</t>
  </si>
  <si>
    <t>CHOTO HAFLONG LPS</t>
  </si>
  <si>
    <t>CHOTO HAFLONG MES</t>
  </si>
  <si>
    <t>Inchaikang</t>
  </si>
  <si>
    <t>INCHAIKANG LPS</t>
  </si>
  <si>
    <t>JATINGA PUBLIC MES</t>
  </si>
  <si>
    <t>JATINGA LAMPU A/C LPS</t>
  </si>
  <si>
    <t>Jatinga Nepali</t>
  </si>
  <si>
    <t>JATINGA NEPALI BASTI A/C LPS</t>
  </si>
  <si>
    <t>JATINGA NEPALI MES</t>
  </si>
  <si>
    <t>JATINGA RAILWAY L.P.S</t>
  </si>
  <si>
    <t>A/C. RAUTILLA LPS</t>
  </si>
  <si>
    <t>Routilla</t>
  </si>
  <si>
    <t>Boro Robi</t>
  </si>
  <si>
    <t>BORO ROBI A/C. LPS</t>
  </si>
  <si>
    <t>BORO ROBI MES</t>
  </si>
  <si>
    <t>KELOLO LPS</t>
  </si>
  <si>
    <t xml:space="preserve">Kelolo </t>
  </si>
  <si>
    <t>LT. NEHKHOSIEH SINGSON (M) LPS</t>
  </si>
  <si>
    <t>NATUN LEIKUL L.P SCHOOL</t>
  </si>
  <si>
    <t>NATUN LEIKUL M.E SCHOOL</t>
  </si>
  <si>
    <t xml:space="preserve">N.Leikul </t>
  </si>
  <si>
    <t>Boro Wapu SC</t>
  </si>
  <si>
    <t>Monika Das</t>
  </si>
  <si>
    <t>Monju Bathari</t>
  </si>
  <si>
    <t>Rita Naiding</t>
  </si>
  <si>
    <t>Hangrum FWSC</t>
  </si>
  <si>
    <t>Heguangneile Jeme</t>
  </si>
  <si>
    <t>Itingchangle Newme</t>
  </si>
  <si>
    <t>Heguangmeile Jeme</t>
  </si>
  <si>
    <t>Heguaaangneile Jeme</t>
  </si>
  <si>
    <t>Pewangyile Nriame</t>
  </si>
  <si>
    <t>Hangrum Sc</t>
  </si>
  <si>
    <t>Hereilo FWSC</t>
  </si>
  <si>
    <t>Pitful Rupsy</t>
  </si>
  <si>
    <t>Deiwangliale Riame</t>
  </si>
  <si>
    <t>Nampungringle Riame</t>
  </si>
  <si>
    <t>Pangmuol FWSC</t>
  </si>
  <si>
    <t>Chingjahoi Lienthang</t>
  </si>
  <si>
    <t>Lalzarzou Lienthang</t>
  </si>
  <si>
    <t>DIGRIK FWSC</t>
  </si>
  <si>
    <t>Sangita Das</t>
  </si>
  <si>
    <t>Dil Kumari Pandey</t>
  </si>
  <si>
    <t>Ranjita Nabensa</t>
  </si>
  <si>
    <t>Kailo Maibangsa</t>
  </si>
  <si>
    <t>Ringfola Porbosa</t>
  </si>
  <si>
    <t>Zovi Nampui</t>
  </si>
  <si>
    <t>Jatinga SD</t>
  </si>
  <si>
    <t>lalliennem Hmar</t>
  </si>
  <si>
    <t>Enabon Rupsi</t>
  </si>
  <si>
    <t>Heuningle Jeme</t>
  </si>
  <si>
    <t>Neojahai Haolai</t>
  </si>
  <si>
    <t>Kehungle Jeme</t>
  </si>
  <si>
    <t>Lalsomkip Singson</t>
  </si>
  <si>
    <t>fri</t>
  </si>
  <si>
    <t>Lasonkip Hrangkhol</t>
  </si>
  <si>
    <t>Nemkhonei Singson</t>
  </si>
  <si>
    <t xml:space="preserve">Songbung </t>
  </si>
  <si>
    <t xml:space="preserve">Disagism </t>
  </si>
  <si>
    <t>Moti Lampu</t>
  </si>
  <si>
    <t xml:space="preserve">Riam Bathari </t>
  </si>
  <si>
    <t xml:space="preserve">Nchureilo </t>
  </si>
  <si>
    <t xml:space="preserve">Daudung </t>
  </si>
  <si>
    <t xml:space="preserve">Mahur Garden </t>
  </si>
  <si>
    <t xml:space="preserve">Mahur Garden, </t>
  </si>
  <si>
    <t xml:space="preserve">J.Hebron </t>
  </si>
  <si>
    <t>Hebron</t>
  </si>
  <si>
    <t xml:space="preserve">Impoi </t>
  </si>
  <si>
    <t>P.Leikul</t>
  </si>
  <si>
    <t xml:space="preserve">P.Leikul </t>
  </si>
  <si>
    <t xml:space="preserve">Buoljang </t>
  </si>
  <si>
    <t xml:space="preserve">Tungje-1 </t>
  </si>
  <si>
    <t xml:space="preserve">Tungje  </t>
  </si>
  <si>
    <t xml:space="preserve">Lower Tungje </t>
  </si>
  <si>
    <t xml:space="preserve">Upper Tungje </t>
  </si>
  <si>
    <t xml:space="preserve">Tungje Punggo </t>
  </si>
  <si>
    <t xml:space="preserve">Tuolpui </t>
  </si>
  <si>
    <t xml:space="preserve">Upper Tuolpui </t>
  </si>
  <si>
    <t xml:space="preserve">Zeme Tuolpui, </t>
  </si>
  <si>
    <t>Doliachunga</t>
  </si>
  <si>
    <t>Rekho</t>
  </si>
  <si>
    <t>Boro Muolkoi</t>
  </si>
  <si>
    <t>Choto Muolkoi</t>
  </si>
  <si>
    <t>Jerikho</t>
  </si>
  <si>
    <t>Dimrucherra</t>
  </si>
  <si>
    <t>Dimrudisa (Joybangla)</t>
  </si>
  <si>
    <t>Doliadisa</t>
  </si>
  <si>
    <t>Choto Narayanpur</t>
  </si>
  <si>
    <t>Rangapur</t>
  </si>
  <si>
    <t>Boro Narayanpur</t>
  </si>
  <si>
    <t>Dittokcherra Saiding</t>
  </si>
  <si>
    <t>Kayang Deswali</t>
  </si>
  <si>
    <t>Michikur</t>
  </si>
  <si>
    <t>Kayang Kashi</t>
  </si>
  <si>
    <t>Saisi</t>
  </si>
  <si>
    <t>P. Hnachangzawl</t>
  </si>
  <si>
    <t>P. Hnachanzawl Block III</t>
  </si>
  <si>
    <t>Harangajao Deswali</t>
  </si>
  <si>
    <t>Sibaraipur</t>
  </si>
  <si>
    <t xml:space="preserve">Shibaraipur </t>
  </si>
  <si>
    <t>Blockdisa</t>
  </si>
  <si>
    <t>Harangajao Bazar-I</t>
  </si>
  <si>
    <t>Maharajpur</t>
  </si>
  <si>
    <t>Buolmol Bagan</t>
  </si>
  <si>
    <t>Hmunthajao</t>
  </si>
  <si>
    <t>Buolsol</t>
  </si>
  <si>
    <t>Mongon</t>
  </si>
  <si>
    <t>Tlanghoi</t>
  </si>
  <si>
    <t>Boro Lokha</t>
  </si>
  <si>
    <t>Choto Lokha</t>
  </si>
  <si>
    <t>Boro Lokha (Deswali)</t>
  </si>
  <si>
    <t>Miyungkro</t>
  </si>
  <si>
    <t>Kapurcherra</t>
  </si>
  <si>
    <t>Lala (Mailongdisa) Basti</t>
  </si>
  <si>
    <t xml:space="preserve">Longma I </t>
  </si>
  <si>
    <t xml:space="preserve">Pura </t>
  </si>
  <si>
    <t>Upper Retzol</t>
  </si>
  <si>
    <t>Lungchiram</t>
  </si>
  <si>
    <t xml:space="preserve">Maahadev Tilla </t>
  </si>
  <si>
    <t>Kana Basti</t>
  </si>
  <si>
    <t>Robinala Haflong P-III</t>
  </si>
  <si>
    <t xml:space="preserve">Hagjer </t>
  </si>
  <si>
    <t>Dimalik Raji</t>
  </si>
  <si>
    <t>Lasang FWSC</t>
  </si>
  <si>
    <t>Lhingneivah Lhouvum</t>
  </si>
  <si>
    <t>Hatkhonem Changsan</t>
  </si>
  <si>
    <t>Boloero</t>
  </si>
  <si>
    <t>Thenkhokim Lienthang</t>
  </si>
  <si>
    <t>Mahur FWSC</t>
  </si>
  <si>
    <t xml:space="preserve">Lalremmoi Hmar </t>
  </si>
  <si>
    <t>Chandra Kumari Thapa</t>
  </si>
  <si>
    <t>Doni Hojai</t>
  </si>
  <si>
    <t>Elezabeth Jeme</t>
  </si>
  <si>
    <t>Elizabeth Zeme</t>
  </si>
  <si>
    <t>Lalbeikhilm Hmar</t>
  </si>
  <si>
    <t>Lalneilhing Doungel</t>
  </si>
  <si>
    <t>Phailota Warisa</t>
  </si>
  <si>
    <t>Rodale Newme</t>
  </si>
  <si>
    <t xml:space="preserve">Simpuitling Tuolor </t>
  </si>
  <si>
    <t>P.Leikul SC</t>
  </si>
  <si>
    <t>Lamneikim Haolai</t>
  </si>
  <si>
    <t>Lalpermoi Hmar</t>
  </si>
  <si>
    <t>Toulpui SC</t>
  </si>
  <si>
    <t>Rokhawlkim Zate</t>
  </si>
  <si>
    <t>Hegameile Newme</t>
  </si>
  <si>
    <t>Tungjee FWSC</t>
  </si>
  <si>
    <t>Ihuile Jeme</t>
  </si>
  <si>
    <t>Njauneile Riame</t>
  </si>
  <si>
    <t>Tuolpui FWSC</t>
  </si>
  <si>
    <t>Boro Moulkoi SC</t>
  </si>
  <si>
    <t>Promila Sinha</t>
  </si>
  <si>
    <t>Lalvannei Hrangkhol</t>
  </si>
  <si>
    <t>Lavannei Hrangkhol</t>
  </si>
  <si>
    <t>Remi Vankhol</t>
  </si>
  <si>
    <t>Shahnara Khatun</t>
  </si>
  <si>
    <t>Choto narayanpur SC</t>
  </si>
  <si>
    <t>Rabia Begum Laskar</t>
  </si>
  <si>
    <t>British Khyriem</t>
  </si>
  <si>
    <t>Nimi Jidung</t>
  </si>
  <si>
    <t>DITTOCK CHERRA  SC</t>
  </si>
  <si>
    <t>Chawlneikim Khoubug</t>
  </si>
  <si>
    <t>Anita Sinha</t>
  </si>
  <si>
    <t>Chinngaiting Vaiphei</t>
  </si>
  <si>
    <t>Phatinkim Vaipei</t>
  </si>
  <si>
    <t>Vanlalsung Hmar</t>
  </si>
  <si>
    <t>Haragajao PHC</t>
  </si>
  <si>
    <t>Ajita Pul</t>
  </si>
  <si>
    <t>Debola Maibongsa</t>
  </si>
  <si>
    <t>Ganga Ghosh</t>
  </si>
  <si>
    <t>Hmangaizuol Hmar</t>
  </si>
  <si>
    <t>Hoiting Thado</t>
  </si>
  <si>
    <t>Neikhol Guite</t>
  </si>
  <si>
    <t>Sara Das</t>
  </si>
  <si>
    <t>Kapurchera FWSC</t>
  </si>
  <si>
    <t>Sonolata Jarambusa</t>
  </si>
  <si>
    <t>Likmai Naiding</t>
  </si>
  <si>
    <t>Pura FWSC</t>
  </si>
  <si>
    <t>Itdu Niding</t>
  </si>
  <si>
    <t>Ronbika Maibangsa</t>
  </si>
  <si>
    <t>Retzol SC</t>
  </si>
  <si>
    <t>Vannunthr Hmar</t>
  </si>
  <si>
    <t>Siemkim</t>
  </si>
  <si>
    <t>SONGPIJANG FWSC</t>
  </si>
  <si>
    <t>Protiva Barua</t>
  </si>
  <si>
    <t>Ajobi Begum</t>
  </si>
  <si>
    <t>Hoijovah Chongloi</t>
  </si>
  <si>
    <t>Lila Chetri</t>
  </si>
  <si>
    <t>Sonjita Naiding</t>
  </si>
  <si>
    <t>LASANG LPS</t>
  </si>
  <si>
    <t>LASANG MES</t>
  </si>
  <si>
    <t>KHOTINDOU LPS</t>
  </si>
  <si>
    <t>CHANGPIJANG A/C LPS</t>
  </si>
  <si>
    <t>HANGE A/C LPS</t>
  </si>
  <si>
    <t>PAOLET LPS</t>
  </si>
  <si>
    <t>Nomjang High School.</t>
  </si>
  <si>
    <t>NOMJANG 2 A/C LPS</t>
  </si>
  <si>
    <t>DOUTOH LPS</t>
  </si>
  <si>
    <t>KHOL JANG LPS</t>
  </si>
  <si>
    <t>ENKHUP MEMO. MES</t>
  </si>
  <si>
    <t>MUOLNOM LPS</t>
  </si>
  <si>
    <t>PATHERKOT LPS</t>
  </si>
  <si>
    <t>TAIZOL LPS</t>
  </si>
  <si>
    <t>NGAUYIBERAM LPS</t>
  </si>
  <si>
    <t>JONGLI BASTI 2 LPS</t>
  </si>
  <si>
    <t>JONGLI BASTI I LPS</t>
  </si>
  <si>
    <t>ISUILUNG A/C LPS</t>
  </si>
  <si>
    <t>THANGLET MEMORIAL LPS</t>
  </si>
  <si>
    <t>NAMZEURANG MES</t>
  </si>
  <si>
    <t>NAMJEURANG LPS</t>
  </si>
  <si>
    <t>BAOJEN LPS</t>
  </si>
  <si>
    <t>CHOTA RONGMALAI LPS</t>
  </si>
  <si>
    <t>BORO RONGMAILAI LPS</t>
  </si>
  <si>
    <t>ASONGHAJU AC LPS</t>
  </si>
  <si>
    <t>ASONGHAJU MES</t>
  </si>
  <si>
    <t>HEUWANGBERAM LPS</t>
  </si>
  <si>
    <t>HEWANGBERAM LPS PART-2</t>
  </si>
  <si>
    <t>INRIMBANGLOW MES</t>
  </si>
  <si>
    <t>INRIMBANGLUA H LPS</t>
  </si>
  <si>
    <t>DIJAM HAGJER LPS</t>
  </si>
  <si>
    <t>GEREM LAMBRA LPS</t>
  </si>
  <si>
    <t>CH NRIMBANGLUA A/C LPS</t>
  </si>
  <si>
    <t>Mahur Higher Secondary School.</t>
  </si>
  <si>
    <t>NEW NGALSONG LPS</t>
  </si>
  <si>
    <t>NEW ZOAR AC LPS</t>
  </si>
  <si>
    <t>MAHUR (ASS) LPS</t>
  </si>
  <si>
    <t>NEW SARON LPS</t>
  </si>
  <si>
    <t>SARON LPS</t>
  </si>
  <si>
    <t>SARON MES</t>
  </si>
  <si>
    <t>Saron High School.</t>
  </si>
  <si>
    <t>KHOMUNNUOM LPS</t>
  </si>
  <si>
    <t>SEMDIKHAR MES</t>
  </si>
  <si>
    <t>SEMDIKOR LPS</t>
  </si>
  <si>
    <t>SANGSARI LPS</t>
  </si>
  <si>
    <t>SONG BUNG MES</t>
  </si>
  <si>
    <t>SONGBUNG I LPS(LETCHUNG)</t>
  </si>
  <si>
    <t>SONGBUNG II LPS</t>
  </si>
  <si>
    <t>Songbung High School.</t>
  </si>
  <si>
    <t>MOTI HOJAI LPS</t>
  </si>
  <si>
    <t>MOTI LAMPU LPS</t>
  </si>
  <si>
    <t>RIAM BATHARI L.P SCHOOL</t>
  </si>
  <si>
    <t>DINGAM LPS</t>
  </si>
  <si>
    <t>CHUDININGRAM LPS</t>
  </si>
  <si>
    <t>MAHUR J B HAGJER MEMORIAL LPS</t>
  </si>
  <si>
    <t>NCHURELOA A/C LPS</t>
  </si>
  <si>
    <t>NKIA BANGLOA A/C LPS</t>
  </si>
  <si>
    <t>ZEME CHRISTIAN MES</t>
  </si>
  <si>
    <t>Zeme English High School.</t>
  </si>
  <si>
    <t>NRIANAM A/C LPS</t>
  </si>
  <si>
    <t>DELEN WATILING LPS</t>
  </si>
  <si>
    <t>KHOBUL A/C LPS</t>
  </si>
  <si>
    <t>PAGAI KEMPRAI MEMORAIL LPS</t>
  </si>
  <si>
    <t>Veer Dimalik High School.</t>
  </si>
  <si>
    <t>VEER DIMALIK MEMORIAL MES</t>
  </si>
  <si>
    <t>ASEL MEMORIAL LPS</t>
  </si>
  <si>
    <t>J HEBRON LPS</t>
  </si>
  <si>
    <t>HEBRON LPS</t>
  </si>
  <si>
    <t>DOLAICHUNGA MES</t>
  </si>
  <si>
    <t>DOLAICHUNGA-II LPS</t>
  </si>
  <si>
    <t>DOLAICHUNGA-III LPS</t>
  </si>
  <si>
    <t>TANGLALRIL LPS</t>
  </si>
  <si>
    <t>REKHO LPS</t>
  </si>
  <si>
    <t>REKHO MES</t>
  </si>
  <si>
    <t>LOWER MUOLKOI LPS</t>
  </si>
  <si>
    <t>BORO MUOL KOI MES</t>
  </si>
  <si>
    <t>BORO MUOLKOI (MUSLIM) LPS</t>
  </si>
  <si>
    <t>BORO MUOLKOI J.B LPS</t>
  </si>
  <si>
    <t>CHOTO MUOLKOI LPS</t>
  </si>
  <si>
    <t>JEREKHO LPS</t>
  </si>
  <si>
    <t>DIMBRU CHERRA LPS</t>
  </si>
  <si>
    <t>M.S PALONG DIMBRUCHERRA MES</t>
  </si>
  <si>
    <t>DIMBRUDISA LPS</t>
  </si>
  <si>
    <t>DOLIADISA L.P.SCHOOL</t>
  </si>
  <si>
    <t>CHOTO NARAINPUR L.P. SCHOOL</t>
  </si>
  <si>
    <t>BORO NARAINPUR MES</t>
  </si>
  <si>
    <t>NARENDRA BARMAN LPS</t>
  </si>
  <si>
    <t>DESWALI BASTI L P SCHOOL</t>
  </si>
  <si>
    <t>HAWER DESWALI LPS</t>
  </si>
  <si>
    <t>BRIGHTER ENG. ACADEMY MES</t>
  </si>
  <si>
    <t>Public Eng. High School,Harangajao.</t>
  </si>
  <si>
    <t>Public High School,Harangajao</t>
  </si>
  <si>
    <t>UPPER HARANGAJAO DESWALI LPS</t>
  </si>
  <si>
    <t>HARANGAJAO BAZAR LPS</t>
  </si>
  <si>
    <t>HARANGAJAO ENGLISH L.P.SCHOOL</t>
  </si>
  <si>
    <t>LOVERS' JOIN VENTURE M.E. SCHOOL</t>
  </si>
  <si>
    <t>SUN FLOWER MES</t>
  </si>
  <si>
    <t>MAHARAJPUR LPS P-1</t>
  </si>
  <si>
    <t>MAHARAJPUR MES</t>
  </si>
  <si>
    <t>HARANGAJAO JUNIOR BASIC LPS</t>
  </si>
  <si>
    <t>BOULMUOL BAGAN II LPS</t>
  </si>
  <si>
    <t>BUOLMUOL LPS</t>
  </si>
  <si>
    <t>BUOLMUOL BAGAN -I LPS</t>
  </si>
  <si>
    <t>BUOLMUOL BAGAN MES</t>
  </si>
  <si>
    <t>BOLSOL DIST COUNCIL LPS</t>
  </si>
  <si>
    <t>BOLSOL BAGAN LPS</t>
  </si>
  <si>
    <t>BUOLJOL LPS</t>
  </si>
  <si>
    <t>LASKAR MES</t>
  </si>
  <si>
    <t>HUONVENG A/C. LPS</t>
  </si>
  <si>
    <t>INDUNGLO LPS</t>
  </si>
  <si>
    <t>INDUNGLO MES</t>
  </si>
  <si>
    <t>RAISING A/C. LPS</t>
  </si>
  <si>
    <t>MONGON LPS</t>
  </si>
  <si>
    <t>GOLAPBARI LPS</t>
  </si>
  <si>
    <t>BORLOKHA DESWALI L.P.SCHOOL</t>
  </si>
  <si>
    <t>LATE THANGNEHNGUL LPS</t>
  </si>
  <si>
    <t>BOROLOKA KHASI LPS</t>
  </si>
  <si>
    <t>CHOTO LOKHA LPS</t>
  </si>
  <si>
    <t>LOWER HENBUNG LPS</t>
  </si>
  <si>
    <t>UPPER HENGBUNG LPS</t>
  </si>
  <si>
    <t>MAHARAJPUR LPS P-2</t>
  </si>
  <si>
    <t>BOLERO</t>
  </si>
  <si>
    <t>chandra Kumari</t>
  </si>
  <si>
    <t xml:space="preserve"> </t>
  </si>
  <si>
    <t>Rodale ewme</t>
  </si>
  <si>
    <t>Hoitng Thado</t>
  </si>
  <si>
    <t>Nancy Khawbung</t>
  </si>
  <si>
    <t>IMPOI HINDU AC LPS</t>
  </si>
  <si>
    <t>P LEIKUL MES</t>
  </si>
  <si>
    <t>P. Leikul High School.</t>
  </si>
  <si>
    <t>KHAICHUNG LPS</t>
  </si>
  <si>
    <t>SUTTHANG LPS Tumjang</t>
  </si>
  <si>
    <t>BOULJANG MES</t>
  </si>
  <si>
    <t>LATE SEITONG (BOULJANG) LPS</t>
  </si>
  <si>
    <t>LOWER TUNGJE LPS</t>
  </si>
  <si>
    <t>TUNGJEE A/C LPS</t>
  </si>
  <si>
    <t>TUNGJEPUNGO LPS</t>
  </si>
  <si>
    <t>TOULPUI HS</t>
  </si>
  <si>
    <t>TUOLPUI AC LPS</t>
  </si>
  <si>
    <t>UPPER TUOLPUI LPS</t>
  </si>
  <si>
    <t>JEME TUOLPUI LPS</t>
  </si>
  <si>
    <t xml:space="preserve">P.Peisea </t>
  </si>
  <si>
    <t xml:space="preserve">Vongjol </t>
  </si>
  <si>
    <t xml:space="preserve">T.Muolkoi </t>
  </si>
  <si>
    <t>GILGAL LPS</t>
  </si>
  <si>
    <t>P. PEISIA LPS</t>
  </si>
  <si>
    <t>P. PEISIA MES</t>
  </si>
  <si>
    <t>P. PEISIA UPPER COLONY LPS</t>
  </si>
  <si>
    <t>NATUN PEISIA AC LPS</t>
  </si>
  <si>
    <t>VONGZAWL LPS</t>
  </si>
  <si>
    <t>VONGZAWL MES</t>
  </si>
  <si>
    <t>Vongzawl High School.</t>
  </si>
  <si>
    <t>T MUOLKOI LPS</t>
  </si>
  <si>
    <t>THING BUNG LPS</t>
  </si>
  <si>
    <t>MIYUNGKRO LPS</t>
  </si>
  <si>
    <t>KAPURCHERRA MES</t>
  </si>
  <si>
    <t>N. KAPURCHERRA LPS</t>
  </si>
  <si>
    <t>LALA BASTI MES</t>
  </si>
  <si>
    <t>MAILONGDISA BASTI LPS</t>
  </si>
  <si>
    <t>P KARURCHERRA LPS</t>
  </si>
  <si>
    <t>DONLOU LPS</t>
  </si>
  <si>
    <t>TUIKIM LPS</t>
  </si>
  <si>
    <t>MONISING TARIANG LPS</t>
  </si>
  <si>
    <t>Jahai</t>
  </si>
  <si>
    <t>Kotnipui</t>
  </si>
  <si>
    <t>Thuruk</t>
  </si>
  <si>
    <t>HRAWBULTHANG CHANGSAN L.P.S</t>
  </si>
  <si>
    <t>THINGDOL HIGH SCHOOL</t>
  </si>
  <si>
    <t>THINGDOL LPS</t>
  </si>
  <si>
    <t xml:space="preserve">THINGDOL MES </t>
  </si>
  <si>
    <t>MUALDAM LPS</t>
  </si>
  <si>
    <t>JAHAI LPS</t>
  </si>
  <si>
    <t>KOTNIPUI LPS</t>
  </si>
  <si>
    <t>THURUK LPS</t>
  </si>
  <si>
    <t>THURUK MES</t>
  </si>
  <si>
    <t>LONGMA I LPS</t>
  </si>
  <si>
    <t>LONGMA II LPS</t>
  </si>
  <si>
    <t>PURA LONGMA MES</t>
  </si>
  <si>
    <t>PURA LPS</t>
  </si>
  <si>
    <t>ARDA LPS</t>
  </si>
  <si>
    <t>DOIHENG LPS</t>
  </si>
  <si>
    <t>DOIHENG MES</t>
  </si>
  <si>
    <t>Retzawl High School</t>
  </si>
  <si>
    <t>RETZOL MES</t>
  </si>
  <si>
    <t>RETZOL LPS</t>
  </si>
  <si>
    <t>SEKHNUOIPHA L.P SCHOOL</t>
  </si>
  <si>
    <t>HAFLONG HILL LPS</t>
  </si>
  <si>
    <t>NEW BORO HAFLONG LPS</t>
  </si>
  <si>
    <t>LUNGCHIRAM A/C LPS</t>
  </si>
  <si>
    <t>MAHADEV TILLA ENG. MED.LPS</t>
  </si>
  <si>
    <t>MAHADEV TILLA LPS(B)</t>
  </si>
  <si>
    <t>G.C. Langthasa High School.</t>
  </si>
  <si>
    <t>Sengya Sambudhan Jr. College.</t>
  </si>
  <si>
    <t>KANA BASTI LPS</t>
  </si>
  <si>
    <t>KANABASTI MES</t>
  </si>
  <si>
    <t>KRISHNA NAGAR LPS</t>
  </si>
  <si>
    <t>NATUN BASTI L.P SCHOOL</t>
  </si>
  <si>
    <t>NATUN BASTI M.E SCHOOL</t>
  </si>
  <si>
    <t>ROBINALLA III LPS</t>
  </si>
  <si>
    <t>ROBINALLA MES</t>
  </si>
  <si>
    <t>ROBINALLA PART-I LPS</t>
  </si>
  <si>
    <t>DIMALIK RAJI L.P.SCHOOL</t>
  </si>
  <si>
    <t>BHANJANG LPS</t>
  </si>
  <si>
    <t>SONGPIJANG -2 LPS</t>
  </si>
  <si>
    <t>Songpijang High School.</t>
  </si>
  <si>
    <t>SONGPIJANG -1 LPS</t>
  </si>
  <si>
    <t>Vogzol FWSC</t>
  </si>
  <si>
    <t>Lamkhonem Lienthang</t>
  </si>
  <si>
    <t>Rothangpui Hmar</t>
  </si>
  <si>
    <t>Pronita Naiding</t>
  </si>
  <si>
    <t>Muoldam SC</t>
  </si>
  <si>
    <t>Kunchungi Nampui</t>
  </si>
  <si>
    <t>Lalkungi Nampui</t>
  </si>
  <si>
    <t>Hoinemdoi Vaiphei</t>
  </si>
  <si>
    <t>Tingkhovah Thangew</t>
  </si>
  <si>
    <t>Veikhonem Lienthang</t>
  </si>
  <si>
    <t>DimaHasao</t>
  </si>
  <si>
    <t>Mahur</t>
  </si>
  <si>
    <t>DR.DEEPJYOTI BORA</t>
  </si>
  <si>
    <t>MR.JAYANTA HALOI</t>
  </si>
  <si>
    <t>MRS BOYKIM KHAWBUNG</t>
  </si>
  <si>
    <t>MO AYUR</t>
  </si>
  <si>
    <t>Pharm</t>
  </si>
  <si>
    <t>ANM</t>
  </si>
  <si>
    <t>DR. ANUJ BORAH</t>
  </si>
  <si>
    <t>MR. ANJAN JYOTI MAZUMDAR</t>
  </si>
  <si>
    <t>T.S.PURULTE</t>
  </si>
  <si>
    <t>DS</t>
  </si>
</sst>
</file>

<file path=xl/styles.xml><?xml version="1.0" encoding="utf-8"?>
<styleSheet xmlns="http://schemas.openxmlformats.org/spreadsheetml/2006/main">
  <numFmts count="1">
    <numFmt numFmtId="164" formatCode="[$-409]d/mmm/yy;@"/>
  </numFmts>
  <fonts count="25">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color theme="1"/>
      <name val="Calibri"/>
      <family val="2"/>
      <scheme val="minor"/>
    </font>
    <font>
      <sz val="10"/>
      <name val="Arial"/>
      <family val="2"/>
    </font>
    <font>
      <sz val="11"/>
      <color indexed="8"/>
      <name val="Calibri"/>
      <family val="2"/>
      <charset val="1"/>
    </font>
    <font>
      <sz val="10"/>
      <color theme="1"/>
      <name val="Calibri"/>
      <family val="2"/>
      <scheme val="minor"/>
    </font>
    <font>
      <sz val="10"/>
      <name val="Arial"/>
      <family val="2"/>
      <charset val="1"/>
    </font>
    <font>
      <sz val="11"/>
      <color theme="1"/>
      <name val="Times New Roman"/>
      <family val="1"/>
    </font>
    <font>
      <sz val="12"/>
      <color theme="1"/>
      <name val="Times New Roman"/>
      <family val="1"/>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34"/>
      </patternFill>
    </fill>
    <fill>
      <patternFill patternType="solid">
        <fgColor theme="0"/>
        <bgColor indexed="64"/>
      </patternFill>
    </fill>
    <fill>
      <patternFill patternType="solid">
        <fgColor theme="0"/>
        <bgColor indexed="48"/>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19" fillId="0" borderId="0"/>
    <xf numFmtId="0" fontId="20" fillId="0" borderId="0"/>
    <xf numFmtId="0" fontId="22" fillId="0" borderId="0"/>
  </cellStyleXfs>
  <cellXfs count="301">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Border="1" applyProtection="1">
      <protection locked="0"/>
    </xf>
    <xf numFmtId="0" fontId="23" fillId="10" borderId="1" xfId="2" applyFont="1" applyFill="1" applyBorder="1"/>
    <xf numFmtId="0" fontId="23" fillId="11" borderId="1" xfId="2" applyFont="1" applyFill="1" applyBorder="1"/>
    <xf numFmtId="0" fontId="23" fillId="11" borderId="1" xfId="0" applyFont="1" applyFill="1" applyBorder="1"/>
    <xf numFmtId="0" fontId="3" fillId="0" borderId="1" xfId="0" applyFont="1" applyBorder="1" applyAlignment="1" applyProtection="1">
      <alignment horizontal="left" vertical="center" wrapText="1"/>
      <protection locked="0"/>
    </xf>
    <xf numFmtId="164" fontId="3"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23" fillId="10" borderId="1" xfId="2" applyFont="1" applyFill="1" applyBorder="1"/>
    <xf numFmtId="0" fontId="23" fillId="11" borderId="1" xfId="2" applyFont="1" applyFill="1" applyBorder="1"/>
    <xf numFmtId="0" fontId="23" fillId="11" borderId="1" xfId="0" applyFont="1" applyFill="1" applyBorder="1"/>
    <xf numFmtId="0" fontId="23" fillId="10" borderId="1" xfId="2" applyFont="1" applyFill="1" applyBorder="1" applyAlignment="1"/>
    <xf numFmtId="0" fontId="23" fillId="10" borderId="1" xfId="3" applyFont="1" applyFill="1" applyBorder="1" applyAlignment="1">
      <alignment horizontal="center" vertical="center" wrapText="1"/>
    </xf>
    <xf numFmtId="0" fontId="23" fillId="11" borderId="1" xfId="0" applyFont="1" applyFill="1" applyBorder="1" applyAlignment="1"/>
    <xf numFmtId="0" fontId="0" fillId="11" borderId="1" xfId="0" applyFont="1" applyFill="1" applyBorder="1"/>
    <xf numFmtId="0" fontId="24" fillId="11" borderId="1" xfId="0" applyFont="1" applyFill="1" applyBorder="1" applyAlignment="1">
      <alignment vertical="center"/>
    </xf>
    <xf numFmtId="0" fontId="21" fillId="11" borderId="1" xfId="0" applyFont="1" applyFill="1" applyBorder="1" applyAlignment="1">
      <alignment vertical="center"/>
    </xf>
    <xf numFmtId="0" fontId="0" fillId="11" borderId="1" xfId="0" applyFont="1" applyFill="1" applyBorder="1" applyAlignment="1">
      <alignment horizontal="center"/>
    </xf>
    <xf numFmtId="0" fontId="24" fillId="11" borderId="1" xfId="0" applyFont="1" applyFill="1" applyBorder="1" applyAlignment="1">
      <alignment horizontal="left" vertical="center"/>
    </xf>
    <xf numFmtId="0" fontId="0" fillId="11" borderId="1" xfId="0" applyFont="1" applyFill="1" applyBorder="1" applyAlignment="1">
      <alignment vertical="center"/>
    </xf>
    <xf numFmtId="0" fontId="24" fillId="11" borderId="1" xfId="0" applyFont="1" applyFill="1" applyBorder="1" applyAlignment="1">
      <alignment horizontal="right" vertical="top"/>
    </xf>
    <xf numFmtId="0" fontId="0" fillId="0" borderId="1" xfId="0" applyBorder="1"/>
    <xf numFmtId="0" fontId="0" fillId="0" borderId="1" xfId="0" applyFill="1" applyBorder="1"/>
    <xf numFmtId="0" fontId="3" fillId="0" borderId="1" xfId="0" applyFont="1" applyBorder="1" applyAlignment="1" applyProtection="1">
      <alignment horizontal="center" vertical="center"/>
      <protection locked="0"/>
    </xf>
    <xf numFmtId="0" fontId="23" fillId="10" borderId="1" xfId="2" applyFont="1" applyFill="1" applyBorder="1"/>
    <xf numFmtId="0" fontId="23" fillId="11" borderId="1" xfId="2" applyFont="1" applyFill="1" applyBorder="1"/>
    <xf numFmtId="0" fontId="23" fillId="11" borderId="1" xfId="0" applyFont="1" applyFill="1" applyBorder="1"/>
    <xf numFmtId="0" fontId="23" fillId="0" borderId="1" xfId="0" applyFont="1" applyBorder="1"/>
    <xf numFmtId="0" fontId="23" fillId="12" borderId="1" xfId="2" applyFont="1" applyFill="1" applyBorder="1"/>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23" fillId="10" borderId="1" xfId="2" applyFont="1" applyFill="1" applyBorder="1"/>
    <xf numFmtId="0" fontId="23" fillId="11" borderId="1" xfId="2" applyFont="1" applyFill="1" applyBorder="1"/>
    <xf numFmtId="0" fontId="23" fillId="11" borderId="1" xfId="0" applyFont="1" applyFill="1" applyBorder="1"/>
    <xf numFmtId="0" fontId="23" fillId="11" borderId="1" xfId="0" applyFont="1" applyFill="1" applyBorder="1" applyAlignment="1"/>
    <xf numFmtId="0" fontId="23" fillId="0" borderId="1" xfId="0" applyFont="1" applyBorder="1"/>
    <xf numFmtId="0" fontId="23" fillId="12" borderId="1" xfId="2" applyFont="1" applyFill="1" applyBorder="1"/>
    <xf numFmtId="0" fontId="23" fillId="0" borderId="1" xfId="0" applyFont="1" applyBorder="1" applyAlignment="1"/>
    <xf numFmtId="0" fontId="24" fillId="0" borderId="1" xfId="0"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center"/>
    </xf>
    <xf numFmtId="0" fontId="24" fillId="0" borderId="1" xfId="0" applyFont="1" applyFill="1" applyBorder="1" applyAlignment="1">
      <alignment horizontal="left" vertical="center"/>
    </xf>
    <xf numFmtId="0" fontId="0" fillId="0" borderId="1" xfId="0" applyFont="1" applyFill="1" applyBorder="1"/>
    <xf numFmtId="0" fontId="21" fillId="0" borderId="1" xfId="0" applyFont="1" applyFill="1" applyBorder="1" applyAlignment="1">
      <alignment vertical="center"/>
    </xf>
    <xf numFmtId="1" fontId="0" fillId="0" borderId="1" xfId="0" applyNumberFormat="1" applyFont="1" applyFill="1" applyBorder="1"/>
    <xf numFmtId="14" fontId="3" fillId="0" borderId="1" xfId="0" applyNumberFormat="1" applyFont="1" applyBorder="1" applyAlignment="1" applyProtection="1">
      <alignment horizontal="center" vertical="center" wrapText="1"/>
      <protection locked="0"/>
    </xf>
    <xf numFmtId="0" fontId="0" fillId="0" borderId="1" xfId="0" applyBorder="1"/>
    <xf numFmtId="0" fontId="0" fillId="0" borderId="1" xfId="0" applyFill="1" applyBorder="1"/>
    <xf numFmtId="0" fontId="3" fillId="0" borderId="1" xfId="0" applyFont="1" applyBorder="1" applyAlignment="1" applyProtection="1">
      <alignment horizontal="center" vertical="center"/>
      <protection locked="0"/>
    </xf>
    <xf numFmtId="0" fontId="23" fillId="10" borderId="1" xfId="2" applyFont="1" applyFill="1" applyBorder="1"/>
    <xf numFmtId="0" fontId="23" fillId="11" borderId="1" xfId="2" applyFont="1" applyFill="1" applyBorder="1"/>
    <xf numFmtId="0" fontId="23" fillId="0" borderId="1" xfId="0" applyFont="1" applyBorder="1"/>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23" fillId="10" borderId="1" xfId="2" applyFont="1" applyFill="1" applyBorder="1"/>
    <xf numFmtId="0" fontId="23" fillId="11" borderId="1" xfId="2" applyFont="1" applyFill="1" applyBorder="1"/>
    <xf numFmtId="0" fontId="23" fillId="0" borderId="1" xfId="0" applyFont="1" applyBorder="1"/>
    <xf numFmtId="0" fontId="23" fillId="0" borderId="1" xfId="0" applyFont="1" applyBorder="1" applyAlignment="1"/>
    <xf numFmtId="0" fontId="24" fillId="0" borderId="1" xfId="0" applyFont="1" applyFill="1" applyBorder="1" applyAlignment="1">
      <alignment vertical="center"/>
    </xf>
    <xf numFmtId="0" fontId="0" fillId="0" borderId="1" xfId="0" applyFont="1" applyFill="1" applyBorder="1" applyAlignment="1">
      <alignment vertical="center"/>
    </xf>
    <xf numFmtId="0" fontId="24" fillId="0" borderId="1" xfId="0" applyFont="1" applyFill="1" applyBorder="1" applyAlignment="1">
      <alignment horizontal="left" vertical="center"/>
    </xf>
    <xf numFmtId="0" fontId="0" fillId="0" borderId="1" xfId="0" applyFont="1" applyFill="1" applyBorder="1"/>
    <xf numFmtId="0" fontId="0" fillId="0" borderId="1" xfId="0" applyFont="1" applyBorder="1"/>
    <xf numFmtId="0" fontId="24" fillId="0" borderId="1" xfId="0" applyFont="1" applyFill="1" applyBorder="1" applyAlignment="1">
      <alignment horizontal="center" vertical="center"/>
    </xf>
    <xf numFmtId="0" fontId="0" fillId="0" borderId="1" xfId="0" applyBorder="1"/>
    <xf numFmtId="0" fontId="0" fillId="0" borderId="1" xfId="0" applyFill="1" applyBorder="1"/>
    <xf numFmtId="14" fontId="3"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0" fontId="23" fillId="10" borderId="1" xfId="2" applyFont="1" applyFill="1" applyBorder="1"/>
    <xf numFmtId="0" fontId="23" fillId="11" borderId="1" xfId="2" applyFont="1" applyFill="1" applyBorder="1"/>
    <xf numFmtId="0" fontId="23" fillId="0" borderId="1" xfId="0" applyFont="1" applyBorder="1"/>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23" fillId="10" borderId="1" xfId="2" applyFont="1" applyFill="1" applyBorder="1"/>
    <xf numFmtId="0" fontId="23" fillId="11" borderId="1" xfId="2" applyFont="1" applyFill="1" applyBorder="1"/>
    <xf numFmtId="0" fontId="23" fillId="10" borderId="1" xfId="2" applyFont="1" applyFill="1" applyBorder="1" applyAlignment="1"/>
    <xf numFmtId="0" fontId="23" fillId="0" borderId="1" xfId="0" applyFont="1" applyBorder="1"/>
    <xf numFmtId="0" fontId="23" fillId="0" borderId="1" xfId="0" applyFont="1" applyBorder="1" applyAlignment="1"/>
    <xf numFmtId="0" fontId="24" fillId="0" borderId="1" xfId="0"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center"/>
    </xf>
    <xf numFmtId="0" fontId="24" fillId="0" borderId="1" xfId="0" applyFont="1" applyFill="1" applyBorder="1" applyAlignment="1">
      <alignment horizontal="left" vertical="center"/>
    </xf>
    <xf numFmtId="0" fontId="0" fillId="0" borderId="1" xfId="0" applyFont="1" applyFill="1" applyBorder="1"/>
    <xf numFmtId="0" fontId="0" fillId="0" borderId="1" xfId="0" applyFont="1" applyBorder="1"/>
    <xf numFmtId="0" fontId="24" fillId="0" borderId="1" xfId="0" applyFont="1" applyBorder="1" applyAlignment="1">
      <alignment horizontal="right" vertical="top"/>
    </xf>
    <xf numFmtId="0" fontId="0" fillId="0" borderId="1" xfId="0" applyFill="1" applyBorder="1" applyProtection="1">
      <protection locked="0"/>
    </xf>
    <xf numFmtId="0" fontId="0" fillId="0" borderId="1" xfId="0" applyBorder="1"/>
    <xf numFmtId="0" fontId="0" fillId="0" borderId="1" xfId="0" applyFill="1" applyBorder="1"/>
    <xf numFmtId="0" fontId="0" fillId="0" borderId="1" xfId="0" applyBorder="1" applyProtection="1">
      <protection locked="0"/>
    </xf>
    <xf numFmtId="0" fontId="3" fillId="0" borderId="1" xfId="0" applyFont="1" applyBorder="1" applyAlignment="1" applyProtection="1">
      <alignment horizontal="center" vertical="center"/>
      <protection locked="0"/>
    </xf>
    <xf numFmtId="0" fontId="23" fillId="10" borderId="1" xfId="2" applyFont="1" applyFill="1" applyBorder="1"/>
    <xf numFmtId="0" fontId="23" fillId="11" borderId="1" xfId="2" applyFont="1" applyFill="1" applyBorder="1"/>
    <xf numFmtId="0" fontId="0" fillId="0" borderId="1" xfId="0" applyFont="1" applyBorder="1"/>
    <xf numFmtId="0" fontId="21" fillId="0" borderId="1" xfId="0" applyFont="1" applyBorder="1"/>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23" fillId="10" borderId="1" xfId="2" applyFont="1" applyFill="1" applyBorder="1"/>
    <xf numFmtId="0" fontId="23" fillId="11" borderId="1" xfId="2" applyFont="1" applyFill="1" applyBorder="1"/>
    <xf numFmtId="0" fontId="23" fillId="10" borderId="1" xfId="2" applyFont="1" applyFill="1" applyBorder="1" applyAlignment="1"/>
    <xf numFmtId="0" fontId="23" fillId="0" borderId="1" xfId="0" applyFont="1" applyBorder="1"/>
    <xf numFmtId="0" fontId="23" fillId="0" borderId="1" xfId="0" applyFont="1" applyBorder="1" applyAlignment="1"/>
    <xf numFmtId="0" fontId="0" fillId="0" borderId="1" xfId="0" applyFont="1" applyBorder="1"/>
    <xf numFmtId="0" fontId="0" fillId="0" borderId="1" xfId="0" applyFill="1" applyBorder="1" applyProtection="1">
      <protection locked="0"/>
    </xf>
    <xf numFmtId="0" fontId="0" fillId="0" borderId="1" xfId="0" applyBorder="1"/>
    <xf numFmtId="0" fontId="0" fillId="0" borderId="1" xfId="0" applyFill="1" applyBorder="1"/>
    <xf numFmtId="0" fontId="0" fillId="0" borderId="1" xfId="0" applyBorder="1" applyProtection="1">
      <protection locked="0"/>
    </xf>
    <xf numFmtId="0" fontId="3" fillId="0" borderId="1" xfId="0" applyFont="1" applyBorder="1" applyAlignment="1" applyProtection="1">
      <alignment horizontal="center" vertical="center"/>
      <protection locked="0"/>
    </xf>
    <xf numFmtId="0" fontId="23" fillId="10" borderId="1" xfId="2" applyFont="1" applyFill="1" applyBorder="1"/>
    <xf numFmtId="0" fontId="23" fillId="11" borderId="1" xfId="2" applyFont="1" applyFill="1" applyBorder="1"/>
    <xf numFmtId="0" fontId="23" fillId="0" borderId="1" xfId="0" applyFont="1" applyBorder="1"/>
    <xf numFmtId="0" fontId="0" fillId="0" borderId="1" xfId="0" applyFont="1" applyBorder="1"/>
    <xf numFmtId="0" fontId="21" fillId="0" borderId="1" xfId="0" applyFont="1" applyBorder="1"/>
    <xf numFmtId="0" fontId="23" fillId="11" borderId="1" xfId="2" applyFont="1" applyFill="1" applyBorder="1" applyAlignment="1">
      <alignment vertical="top" wrapText="1"/>
    </xf>
    <xf numFmtId="0" fontId="23" fillId="11" borderId="1" xfId="2" applyFont="1" applyFill="1" applyBorder="1" applyAlignment="1">
      <alignment horizontal="center" vertical="center" wrapText="1"/>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1"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23" fillId="10" borderId="1" xfId="2" applyFont="1" applyFill="1" applyBorder="1"/>
    <xf numFmtId="0" fontId="23" fillId="11" borderId="1" xfId="2" applyFont="1" applyFill="1" applyBorder="1"/>
    <xf numFmtId="0" fontId="23" fillId="10" borderId="1" xfId="2" applyFont="1" applyFill="1" applyBorder="1" applyAlignment="1"/>
    <xf numFmtId="0" fontId="23" fillId="0" borderId="1" xfId="0" applyFont="1" applyBorder="1"/>
    <xf numFmtId="0" fontId="23" fillId="0" borderId="1" xfId="0" applyFont="1" applyBorder="1" applyAlignment="1"/>
    <xf numFmtId="0" fontId="24" fillId="0" borderId="1" xfId="0"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center"/>
    </xf>
    <xf numFmtId="0" fontId="24" fillId="0" borderId="1" xfId="0" applyFont="1" applyFill="1" applyBorder="1" applyAlignment="1">
      <alignment horizontal="left" vertical="center"/>
    </xf>
    <xf numFmtId="0" fontId="0" fillId="0" borderId="1" xfId="0" applyFont="1" applyFill="1" applyBorder="1"/>
    <xf numFmtId="0" fontId="21" fillId="0" borderId="1" xfId="0" applyFont="1" applyFill="1" applyBorder="1" applyAlignment="1">
      <alignment vertical="center"/>
    </xf>
    <xf numFmtId="0" fontId="0" fillId="0" borderId="1" xfId="0" applyFont="1" applyBorder="1"/>
    <xf numFmtId="0" fontId="23" fillId="11" borderId="1" xfId="2" applyFont="1" applyFill="1" applyBorder="1" applyAlignment="1">
      <alignment vertical="top" wrapText="1"/>
    </xf>
    <xf numFmtId="0" fontId="23" fillId="11" borderId="1" xfId="2" applyFont="1" applyFill="1" applyBorder="1" applyAlignment="1">
      <alignment horizontal="center" vertical="center" wrapText="1"/>
    </xf>
    <xf numFmtId="0" fontId="23" fillId="11" borderId="1" xfId="2" applyFont="1" applyFill="1" applyBorder="1" applyAlignment="1">
      <alignment vertical="center" wrapText="1"/>
    </xf>
    <xf numFmtId="0" fontId="0" fillId="0" borderId="1" xfId="0" applyBorder="1"/>
    <xf numFmtId="0" fontId="0" fillId="0" borderId="1" xfId="0" applyFill="1" applyBorder="1"/>
    <xf numFmtId="0" fontId="18" fillId="11" borderId="1" xfId="2" applyNumberFormat="1" applyFont="1" applyFill="1" applyBorder="1" applyAlignment="1">
      <alignment vertical="center" wrapText="1"/>
    </xf>
    <xf numFmtId="0" fontId="18" fillId="11" borderId="1" xfId="0" applyNumberFormat="1" applyFont="1" applyFill="1" applyBorder="1" applyAlignment="1">
      <alignment vertical="center"/>
    </xf>
    <xf numFmtId="0" fontId="18" fillId="0" borderId="1" xfId="0" applyFont="1" applyBorder="1" applyAlignment="1">
      <alignment vertical="center"/>
    </xf>
    <xf numFmtId="0" fontId="18" fillId="11" borderId="1" xfId="0" applyFont="1" applyFill="1" applyBorder="1" applyAlignment="1">
      <alignment vertical="center"/>
    </xf>
    <xf numFmtId="1" fontId="18" fillId="0" borderId="1" xfId="2" applyNumberFormat="1" applyFont="1" applyBorder="1" applyAlignment="1">
      <alignment vertical="center" wrapText="1"/>
    </xf>
    <xf numFmtId="1" fontId="18" fillId="0" borderId="1" xfId="2" applyNumberFormat="1" applyFont="1" applyBorder="1" applyAlignment="1">
      <alignment vertical="center" wrapText="1"/>
    </xf>
    <xf numFmtId="0" fontId="18" fillId="0" borderId="1" xfId="0" applyNumberFormat="1" applyFont="1" applyBorder="1" applyAlignment="1">
      <alignment vertical="center"/>
    </xf>
    <xf numFmtId="0" fontId="18" fillId="0" borderId="1" xfId="2" applyNumberFormat="1" applyFont="1" applyBorder="1" applyAlignment="1">
      <alignment vertical="center" wrapText="1"/>
    </xf>
    <xf numFmtId="0" fontId="18" fillId="0" borderId="1" xfId="0" applyFont="1" applyBorder="1" applyAlignment="1">
      <alignment vertical="center"/>
    </xf>
    <xf numFmtId="1" fontId="18" fillId="0" borderId="1" xfId="2" applyNumberFormat="1" applyFont="1" applyBorder="1" applyAlignment="1">
      <alignment vertical="center" wrapText="1"/>
    </xf>
    <xf numFmtId="0" fontId="18" fillId="0" borderId="1" xfId="0" applyFont="1" applyBorder="1" applyAlignment="1">
      <alignment vertical="center"/>
    </xf>
    <xf numFmtId="1" fontId="18" fillId="0" borderId="1" xfId="2" applyNumberFormat="1" applyFont="1" applyBorder="1" applyAlignment="1">
      <alignment vertical="center" wrapText="1"/>
    </xf>
    <xf numFmtId="0" fontId="18" fillId="0" borderId="1" xfId="0" applyFont="1" applyBorder="1" applyAlignment="1">
      <alignment vertical="center"/>
    </xf>
    <xf numFmtId="0" fontId="18" fillId="0" borderId="1" xfId="0" applyFont="1" applyFill="1" applyBorder="1" applyAlignment="1">
      <alignment vertical="center"/>
    </xf>
    <xf numFmtId="0" fontId="18" fillId="11" borderId="1" xfId="2" applyFont="1" applyFill="1" applyBorder="1" applyAlignment="1">
      <alignment vertical="center" wrapText="1"/>
    </xf>
  </cellXfs>
  <cellStyles count="4">
    <cellStyle name="Excel Built-in Normal" xfId="2"/>
    <cellStyle name="Normal" xfId="0" builtinId="0"/>
    <cellStyle name="Normal 2" xfId="1"/>
    <cellStyle name="Normal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A15" sqref="A15:M15"/>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84" t="s">
        <v>69</v>
      </c>
      <c r="B1" s="84"/>
      <c r="C1" s="84"/>
      <c r="D1" s="84"/>
      <c r="E1" s="84"/>
      <c r="F1" s="84"/>
      <c r="G1" s="84"/>
      <c r="H1" s="84"/>
      <c r="I1" s="84"/>
      <c r="J1" s="84"/>
      <c r="K1" s="84"/>
      <c r="L1" s="84"/>
      <c r="M1" s="84"/>
    </row>
    <row r="2" spans="1:14">
      <c r="A2" s="85" t="s">
        <v>0</v>
      </c>
      <c r="B2" s="85"/>
      <c r="C2" s="87" t="s">
        <v>68</v>
      </c>
      <c r="D2" s="88"/>
      <c r="E2" s="2" t="s">
        <v>1</v>
      </c>
      <c r="F2" s="102" t="s">
        <v>786</v>
      </c>
      <c r="G2" s="102"/>
      <c r="H2" s="102"/>
      <c r="I2" s="102"/>
      <c r="J2" s="102"/>
      <c r="K2" s="99" t="s">
        <v>24</v>
      </c>
      <c r="L2" s="99"/>
      <c r="M2" s="266" t="s">
        <v>787</v>
      </c>
    </row>
    <row r="3" spans="1:14" ht="7.5" customHeight="1">
      <c r="A3" s="63"/>
      <c r="B3" s="63"/>
      <c r="C3" s="63"/>
      <c r="D3" s="63"/>
      <c r="E3" s="63"/>
      <c r="F3" s="62"/>
      <c r="G3" s="62"/>
      <c r="H3" s="62"/>
      <c r="I3" s="62"/>
      <c r="J3" s="62"/>
      <c r="K3" s="64"/>
      <c r="L3" s="64"/>
      <c r="M3" s="64"/>
    </row>
    <row r="4" spans="1:14">
      <c r="A4" s="95" t="s">
        <v>2</v>
      </c>
      <c r="B4" s="96"/>
      <c r="C4" s="96"/>
      <c r="D4" s="96"/>
      <c r="E4" s="97"/>
      <c r="F4" s="62"/>
      <c r="G4" s="62"/>
      <c r="H4" s="62"/>
      <c r="I4" s="65" t="s">
        <v>60</v>
      </c>
      <c r="J4" s="65"/>
      <c r="K4" s="65"/>
      <c r="L4" s="65"/>
      <c r="M4" s="65"/>
    </row>
    <row r="5" spans="1:14" ht="18.75" customHeight="1">
      <c r="A5" s="60" t="s">
        <v>4</v>
      </c>
      <c r="B5" s="60"/>
      <c r="C5" s="78"/>
      <c r="D5" s="98"/>
      <c r="E5" s="79"/>
      <c r="F5" s="62"/>
      <c r="G5" s="62"/>
      <c r="H5" s="62"/>
      <c r="I5" s="89" t="s">
        <v>5</v>
      </c>
      <c r="J5" s="89"/>
      <c r="K5" s="92"/>
      <c r="L5" s="93"/>
      <c r="M5" s="94"/>
    </row>
    <row r="6" spans="1:14" ht="18.75" customHeight="1">
      <c r="A6" s="61" t="s">
        <v>18</v>
      </c>
      <c r="B6" s="61"/>
      <c r="C6" s="35"/>
      <c r="D6" s="86"/>
      <c r="E6" s="86"/>
      <c r="F6" s="62"/>
      <c r="G6" s="62"/>
      <c r="H6" s="62"/>
      <c r="I6" s="61" t="s">
        <v>18</v>
      </c>
      <c r="J6" s="61"/>
      <c r="K6" s="90"/>
      <c r="L6" s="91"/>
      <c r="M6" s="100"/>
      <c r="N6" s="94"/>
    </row>
    <row r="7" spans="1:14">
      <c r="A7" s="59" t="s">
        <v>3</v>
      </c>
      <c r="B7" s="59"/>
      <c r="C7" s="59"/>
      <c r="D7" s="59"/>
      <c r="E7" s="59"/>
      <c r="F7" s="59"/>
      <c r="G7" s="59"/>
      <c r="H7" s="59"/>
      <c r="I7" s="59"/>
      <c r="J7" s="59"/>
      <c r="K7" s="59"/>
      <c r="L7" s="59"/>
      <c r="M7" s="59"/>
    </row>
    <row r="8" spans="1:14">
      <c r="A8" s="107" t="s">
        <v>21</v>
      </c>
      <c r="B8" s="108"/>
      <c r="C8" s="109"/>
      <c r="D8" s="3" t="s">
        <v>20</v>
      </c>
      <c r="E8" s="49"/>
      <c r="F8" s="69"/>
      <c r="G8" s="70"/>
      <c r="H8" s="70"/>
      <c r="I8" s="107" t="s">
        <v>22</v>
      </c>
      <c r="J8" s="108"/>
      <c r="K8" s="109"/>
      <c r="L8" s="3" t="s">
        <v>20</v>
      </c>
      <c r="M8" s="49"/>
    </row>
    <row r="9" spans="1:14">
      <c r="A9" s="74" t="s">
        <v>26</v>
      </c>
      <c r="B9" s="75"/>
      <c r="C9" s="6" t="s">
        <v>6</v>
      </c>
      <c r="D9" s="9" t="s">
        <v>12</v>
      </c>
      <c r="E9" s="5" t="s">
        <v>15</v>
      </c>
      <c r="F9" s="71"/>
      <c r="G9" s="72"/>
      <c r="H9" s="72"/>
      <c r="I9" s="74" t="s">
        <v>26</v>
      </c>
      <c r="J9" s="75"/>
      <c r="K9" s="6" t="s">
        <v>6</v>
      </c>
      <c r="L9" s="9" t="s">
        <v>12</v>
      </c>
      <c r="M9" s="5" t="s">
        <v>15</v>
      </c>
    </row>
    <row r="10" spans="1:14">
      <c r="A10" s="83" t="s">
        <v>788</v>
      </c>
      <c r="B10" s="83"/>
      <c r="C10" s="263" t="s">
        <v>791</v>
      </c>
      <c r="D10" s="35">
        <v>9954864332</v>
      </c>
      <c r="E10" s="36"/>
      <c r="F10" s="71"/>
      <c r="G10" s="72"/>
      <c r="H10" s="72"/>
      <c r="I10" s="76" t="s">
        <v>794</v>
      </c>
      <c r="J10" s="77"/>
      <c r="K10" s="263" t="s">
        <v>797</v>
      </c>
      <c r="L10" s="35">
        <v>9401584606</v>
      </c>
      <c r="M10" s="36"/>
    </row>
    <row r="11" spans="1:14">
      <c r="A11" s="83" t="s">
        <v>789</v>
      </c>
      <c r="B11" s="83"/>
      <c r="C11" s="263" t="s">
        <v>792</v>
      </c>
      <c r="D11" s="35">
        <v>9577382361</v>
      </c>
      <c r="E11" s="36"/>
      <c r="F11" s="71"/>
      <c r="G11" s="72"/>
      <c r="H11" s="72"/>
      <c r="I11" s="78" t="s">
        <v>795</v>
      </c>
      <c r="J11" s="79"/>
      <c r="K11" s="265" t="s">
        <v>792</v>
      </c>
      <c r="L11" s="35">
        <v>9854980424</v>
      </c>
      <c r="M11" s="36"/>
    </row>
    <row r="12" spans="1:14">
      <c r="A12" s="83" t="s">
        <v>790</v>
      </c>
      <c r="B12" s="83"/>
      <c r="C12" s="263" t="s">
        <v>793</v>
      </c>
      <c r="D12" s="35">
        <v>9678775793</v>
      </c>
      <c r="E12" s="36"/>
      <c r="F12" s="71"/>
      <c r="G12" s="72"/>
      <c r="H12" s="72"/>
      <c r="I12" s="76" t="s">
        <v>796</v>
      </c>
      <c r="J12" s="77"/>
      <c r="K12" s="263" t="s">
        <v>793</v>
      </c>
      <c r="L12" s="35">
        <v>9954135723</v>
      </c>
      <c r="M12" s="36"/>
    </row>
    <row r="13" spans="1:14">
      <c r="A13" s="83"/>
      <c r="B13" s="83"/>
      <c r="C13" s="17"/>
      <c r="D13" s="35"/>
      <c r="E13" s="36"/>
      <c r="F13" s="71"/>
      <c r="G13" s="72"/>
      <c r="H13" s="72"/>
      <c r="I13" s="76"/>
      <c r="J13" s="77"/>
      <c r="K13" s="17"/>
      <c r="L13" s="35"/>
      <c r="M13" s="36"/>
    </row>
    <row r="14" spans="1:14">
      <c r="A14" s="80" t="s">
        <v>19</v>
      </c>
      <c r="B14" s="81"/>
      <c r="C14" s="82"/>
      <c r="D14" s="106"/>
      <c r="E14" s="106"/>
      <c r="F14" s="71"/>
      <c r="G14" s="72"/>
      <c r="H14" s="72"/>
      <c r="I14" s="73"/>
      <c r="J14" s="73"/>
      <c r="K14" s="73"/>
      <c r="L14" s="73"/>
      <c r="M14" s="73"/>
      <c r="N14" s="8"/>
    </row>
    <row r="15" spans="1:14">
      <c r="A15" s="68"/>
      <c r="B15" s="68"/>
      <c r="C15" s="68"/>
      <c r="D15" s="68"/>
      <c r="E15" s="68"/>
      <c r="F15" s="68"/>
      <c r="G15" s="68"/>
      <c r="H15" s="68"/>
      <c r="I15" s="68"/>
      <c r="J15" s="68"/>
      <c r="K15" s="68"/>
      <c r="L15" s="68"/>
      <c r="M15" s="68"/>
    </row>
    <row r="16" spans="1:14">
      <c r="A16" s="67" t="s">
        <v>44</v>
      </c>
      <c r="B16" s="67"/>
      <c r="C16" s="67"/>
      <c r="D16" s="67"/>
      <c r="E16" s="67"/>
      <c r="F16" s="67"/>
      <c r="G16" s="67"/>
      <c r="H16" s="67"/>
      <c r="I16" s="67"/>
      <c r="J16" s="67"/>
      <c r="K16" s="67"/>
      <c r="L16" s="67"/>
      <c r="M16" s="67"/>
    </row>
    <row r="17" spans="1:13" ht="32.25" customHeight="1">
      <c r="A17" s="104" t="s">
        <v>56</v>
      </c>
      <c r="B17" s="104"/>
      <c r="C17" s="104"/>
      <c r="D17" s="104"/>
      <c r="E17" s="104"/>
      <c r="F17" s="104"/>
      <c r="G17" s="104"/>
      <c r="H17" s="104"/>
      <c r="I17" s="104"/>
      <c r="J17" s="104"/>
      <c r="K17" s="104"/>
      <c r="L17" s="104"/>
      <c r="M17" s="104"/>
    </row>
    <row r="18" spans="1:13">
      <c r="A18" s="66" t="s">
        <v>57</v>
      </c>
      <c r="B18" s="66"/>
      <c r="C18" s="66"/>
      <c r="D18" s="66"/>
      <c r="E18" s="66"/>
      <c r="F18" s="66"/>
      <c r="G18" s="66"/>
      <c r="H18" s="66"/>
      <c r="I18" s="66"/>
      <c r="J18" s="66"/>
      <c r="K18" s="66"/>
      <c r="L18" s="66"/>
      <c r="M18" s="66"/>
    </row>
    <row r="19" spans="1:13">
      <c r="A19" s="66" t="s">
        <v>45</v>
      </c>
      <c r="B19" s="66"/>
      <c r="C19" s="66"/>
      <c r="D19" s="66"/>
      <c r="E19" s="66"/>
      <c r="F19" s="66"/>
      <c r="G19" s="66"/>
      <c r="H19" s="66"/>
      <c r="I19" s="66"/>
      <c r="J19" s="66"/>
      <c r="K19" s="66"/>
      <c r="L19" s="66"/>
      <c r="M19" s="66"/>
    </row>
    <row r="20" spans="1:13">
      <c r="A20" s="66" t="s">
        <v>39</v>
      </c>
      <c r="B20" s="66"/>
      <c r="C20" s="66"/>
      <c r="D20" s="66"/>
      <c r="E20" s="66"/>
      <c r="F20" s="66"/>
      <c r="G20" s="66"/>
      <c r="H20" s="66"/>
      <c r="I20" s="66"/>
      <c r="J20" s="66"/>
      <c r="K20" s="66"/>
      <c r="L20" s="66"/>
      <c r="M20" s="66"/>
    </row>
    <row r="21" spans="1:13">
      <c r="A21" s="66" t="s">
        <v>46</v>
      </c>
      <c r="B21" s="66"/>
      <c r="C21" s="66"/>
      <c r="D21" s="66"/>
      <c r="E21" s="66"/>
      <c r="F21" s="66"/>
      <c r="G21" s="66"/>
      <c r="H21" s="66"/>
      <c r="I21" s="66"/>
      <c r="J21" s="66"/>
      <c r="K21" s="66"/>
      <c r="L21" s="66"/>
      <c r="M21" s="66"/>
    </row>
    <row r="22" spans="1:13">
      <c r="A22" s="66" t="s">
        <v>40</v>
      </c>
      <c r="B22" s="66"/>
      <c r="C22" s="66"/>
      <c r="D22" s="66"/>
      <c r="E22" s="66"/>
      <c r="F22" s="66"/>
      <c r="G22" s="66"/>
      <c r="H22" s="66"/>
      <c r="I22" s="66"/>
      <c r="J22" s="66"/>
      <c r="K22" s="66"/>
      <c r="L22" s="66"/>
      <c r="M22" s="66"/>
    </row>
    <row r="23" spans="1:13">
      <c r="A23" s="105" t="s">
        <v>49</v>
      </c>
      <c r="B23" s="105"/>
      <c r="C23" s="105"/>
      <c r="D23" s="105"/>
      <c r="E23" s="105"/>
      <c r="F23" s="105"/>
      <c r="G23" s="105"/>
      <c r="H23" s="105"/>
      <c r="I23" s="105"/>
      <c r="J23" s="105"/>
      <c r="K23" s="105"/>
      <c r="L23" s="105"/>
      <c r="M23" s="105"/>
    </row>
    <row r="24" spans="1:13">
      <c r="A24" s="66" t="s">
        <v>41</v>
      </c>
      <c r="B24" s="66"/>
      <c r="C24" s="66"/>
      <c r="D24" s="66"/>
      <c r="E24" s="66"/>
      <c r="F24" s="66"/>
      <c r="G24" s="66"/>
      <c r="H24" s="66"/>
      <c r="I24" s="66"/>
      <c r="J24" s="66"/>
      <c r="K24" s="66"/>
      <c r="L24" s="66"/>
      <c r="M24" s="66"/>
    </row>
    <row r="25" spans="1:13">
      <c r="A25" s="66" t="s">
        <v>42</v>
      </c>
      <c r="B25" s="66"/>
      <c r="C25" s="66"/>
      <c r="D25" s="66"/>
      <c r="E25" s="66"/>
      <c r="F25" s="66"/>
      <c r="G25" s="66"/>
      <c r="H25" s="66"/>
      <c r="I25" s="66"/>
      <c r="J25" s="66"/>
      <c r="K25" s="66"/>
      <c r="L25" s="66"/>
      <c r="M25" s="66"/>
    </row>
    <row r="26" spans="1:13">
      <c r="A26" s="66" t="s">
        <v>43</v>
      </c>
      <c r="B26" s="66"/>
      <c r="C26" s="66"/>
      <c r="D26" s="66"/>
      <c r="E26" s="66"/>
      <c r="F26" s="66"/>
      <c r="G26" s="66"/>
      <c r="H26" s="66"/>
      <c r="I26" s="66"/>
      <c r="J26" s="66"/>
      <c r="K26" s="66"/>
      <c r="L26" s="66"/>
      <c r="M26" s="66"/>
    </row>
    <row r="27" spans="1:13">
      <c r="A27" s="103" t="s">
        <v>47</v>
      </c>
      <c r="B27" s="103"/>
      <c r="C27" s="103"/>
      <c r="D27" s="103"/>
      <c r="E27" s="103"/>
      <c r="F27" s="103"/>
      <c r="G27" s="103"/>
      <c r="H27" s="103"/>
      <c r="I27" s="103"/>
      <c r="J27" s="103"/>
      <c r="K27" s="103"/>
      <c r="L27" s="103"/>
      <c r="M27" s="103"/>
    </row>
    <row r="28" spans="1:13">
      <c r="A28" s="66" t="s">
        <v>48</v>
      </c>
      <c r="B28" s="66"/>
      <c r="C28" s="66"/>
      <c r="D28" s="66"/>
      <c r="E28" s="66"/>
      <c r="F28" s="66"/>
      <c r="G28" s="66"/>
      <c r="H28" s="66"/>
      <c r="I28" s="66"/>
      <c r="J28" s="66"/>
      <c r="K28" s="66"/>
      <c r="L28" s="66"/>
      <c r="M28" s="66"/>
    </row>
    <row r="29" spans="1:13" ht="44.25" customHeight="1">
      <c r="A29" s="101" t="s">
        <v>58</v>
      </c>
      <c r="B29" s="101"/>
      <c r="C29" s="101"/>
      <c r="D29" s="101"/>
      <c r="E29" s="101"/>
      <c r="F29" s="101"/>
      <c r="G29" s="101"/>
      <c r="H29" s="101"/>
      <c r="I29" s="101"/>
      <c r="J29" s="101"/>
      <c r="K29" s="101"/>
      <c r="L29" s="101"/>
      <c r="M29" s="101"/>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90" zoomScaleNormal="90" workbookViewId="0">
      <pane xSplit="3" ySplit="4" topLeftCell="D5" activePane="bottomRight" state="frozen"/>
      <selection pane="topRight" activeCell="C1" sqref="C1"/>
      <selection pane="bottomLeft" activeCell="A5" sqref="A5"/>
      <selection pane="bottomRight" activeCell="G51" sqref="G5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2" t="s">
        <v>70</v>
      </c>
      <c r="B1" s="112"/>
      <c r="C1" s="112"/>
      <c r="D1" s="112"/>
      <c r="E1" s="112"/>
      <c r="F1" s="112"/>
      <c r="G1" s="112"/>
      <c r="H1" s="112"/>
      <c r="I1" s="112"/>
      <c r="J1" s="112"/>
      <c r="K1" s="112"/>
      <c r="L1" s="112"/>
      <c r="M1" s="112"/>
      <c r="N1" s="112"/>
      <c r="O1" s="112"/>
      <c r="P1" s="112"/>
      <c r="Q1" s="112"/>
      <c r="R1" s="112"/>
      <c r="S1" s="112"/>
    </row>
    <row r="2" spans="1:20" ht="16.5" customHeight="1">
      <c r="A2" s="115" t="s">
        <v>59</v>
      </c>
      <c r="B2" s="116"/>
      <c r="C2" s="116"/>
      <c r="D2" s="24">
        <v>43556</v>
      </c>
      <c r="E2" s="21"/>
      <c r="F2" s="21"/>
      <c r="G2" s="21"/>
      <c r="H2" s="21"/>
      <c r="I2" s="21"/>
      <c r="J2" s="21"/>
      <c r="K2" s="21"/>
      <c r="L2" s="21"/>
      <c r="M2" s="21"/>
      <c r="N2" s="21"/>
      <c r="O2" s="21"/>
      <c r="P2" s="21"/>
      <c r="Q2" s="21"/>
      <c r="R2" s="21"/>
      <c r="S2" s="21"/>
    </row>
    <row r="3" spans="1:20" ht="24" customHeight="1">
      <c r="A3" s="111" t="s">
        <v>14</v>
      </c>
      <c r="B3" s="113" t="s">
        <v>61</v>
      </c>
      <c r="C3" s="110" t="s">
        <v>7</v>
      </c>
      <c r="D3" s="110" t="s">
        <v>55</v>
      </c>
      <c r="E3" s="110" t="s">
        <v>16</v>
      </c>
      <c r="F3" s="117" t="s">
        <v>17</v>
      </c>
      <c r="G3" s="110" t="s">
        <v>8</v>
      </c>
      <c r="H3" s="110"/>
      <c r="I3" s="110"/>
      <c r="J3" s="110" t="s">
        <v>31</v>
      </c>
      <c r="K3" s="113" t="s">
        <v>33</v>
      </c>
      <c r="L3" s="113" t="s">
        <v>50</v>
      </c>
      <c r="M3" s="113" t="s">
        <v>51</v>
      </c>
      <c r="N3" s="113" t="s">
        <v>34</v>
      </c>
      <c r="O3" s="113" t="s">
        <v>35</v>
      </c>
      <c r="P3" s="111" t="s">
        <v>54</v>
      </c>
      <c r="Q3" s="110" t="s">
        <v>52</v>
      </c>
      <c r="R3" s="110" t="s">
        <v>32</v>
      </c>
      <c r="S3" s="110" t="s">
        <v>53</v>
      </c>
      <c r="T3" s="110" t="s">
        <v>13</v>
      </c>
    </row>
    <row r="4" spans="1:20" ht="25.5" customHeight="1">
      <c r="A4" s="111"/>
      <c r="B4" s="118"/>
      <c r="C4" s="110"/>
      <c r="D4" s="110"/>
      <c r="E4" s="110"/>
      <c r="F4" s="117"/>
      <c r="G4" s="15" t="s">
        <v>9</v>
      </c>
      <c r="H4" s="15" t="s">
        <v>10</v>
      </c>
      <c r="I4" s="11" t="s">
        <v>11</v>
      </c>
      <c r="J4" s="110"/>
      <c r="K4" s="114"/>
      <c r="L4" s="114"/>
      <c r="M4" s="114"/>
      <c r="N4" s="114"/>
      <c r="O4" s="114"/>
      <c r="P4" s="111"/>
      <c r="Q4" s="111"/>
      <c r="R4" s="110"/>
      <c r="S4" s="110"/>
      <c r="T4" s="110"/>
    </row>
    <row r="5" spans="1:20">
      <c r="A5" s="4">
        <v>1</v>
      </c>
      <c r="B5" s="143" t="s">
        <v>63</v>
      </c>
      <c r="C5" s="147" t="s">
        <v>72</v>
      </c>
      <c r="D5" s="147" t="s">
        <v>25</v>
      </c>
      <c r="E5" s="149">
        <v>17</v>
      </c>
      <c r="F5" s="144"/>
      <c r="G5" s="286">
        <v>23</v>
      </c>
      <c r="H5" s="286">
        <v>21</v>
      </c>
      <c r="I5" s="51">
        <f>SUM(G5:H5)</f>
        <v>44</v>
      </c>
      <c r="J5" s="159">
        <v>9401451222</v>
      </c>
      <c r="K5" s="158" t="s">
        <v>160</v>
      </c>
      <c r="L5" s="157" t="s">
        <v>161</v>
      </c>
      <c r="M5" s="157">
        <v>9401963502</v>
      </c>
      <c r="N5" s="157" t="s">
        <v>162</v>
      </c>
      <c r="O5" s="157"/>
      <c r="P5" s="151">
        <v>43565</v>
      </c>
      <c r="Q5" s="168" t="s">
        <v>163</v>
      </c>
      <c r="R5" s="152"/>
      <c r="S5" s="150" t="s">
        <v>164</v>
      </c>
      <c r="T5" s="150"/>
    </row>
    <row r="6" spans="1:20">
      <c r="A6" s="4">
        <v>2</v>
      </c>
      <c r="B6" s="143" t="s">
        <v>63</v>
      </c>
      <c r="C6" s="147" t="s">
        <v>73</v>
      </c>
      <c r="D6" s="147" t="s">
        <v>23</v>
      </c>
      <c r="E6" s="147">
        <v>18200305801</v>
      </c>
      <c r="F6" s="144"/>
      <c r="G6" s="287">
        <v>4</v>
      </c>
      <c r="H6" s="287">
        <v>5</v>
      </c>
      <c r="I6" s="51">
        <f t="shared" ref="I6:I69" si="0">SUM(G6:H6)</f>
        <v>9</v>
      </c>
      <c r="J6" s="155">
        <v>9401309927</v>
      </c>
      <c r="K6" s="158" t="s">
        <v>160</v>
      </c>
      <c r="L6" s="157" t="s">
        <v>161</v>
      </c>
      <c r="M6" s="157">
        <v>9401963502</v>
      </c>
      <c r="N6" s="157" t="s">
        <v>162</v>
      </c>
      <c r="O6" s="157"/>
      <c r="P6" s="151">
        <v>43565</v>
      </c>
      <c r="Q6" s="168" t="s">
        <v>163</v>
      </c>
      <c r="R6" s="152"/>
      <c r="S6" s="150" t="s">
        <v>164</v>
      </c>
      <c r="T6" s="150"/>
    </row>
    <row r="7" spans="1:20">
      <c r="A7" s="4">
        <v>3</v>
      </c>
      <c r="B7" s="143" t="s">
        <v>63</v>
      </c>
      <c r="C7" s="147" t="s">
        <v>74</v>
      </c>
      <c r="D7" s="147" t="s">
        <v>25</v>
      </c>
      <c r="E7" s="149">
        <v>100</v>
      </c>
      <c r="F7" s="144"/>
      <c r="G7" s="286">
        <v>17</v>
      </c>
      <c r="H7" s="286">
        <v>16</v>
      </c>
      <c r="I7" s="51">
        <f t="shared" si="0"/>
        <v>33</v>
      </c>
      <c r="J7" s="155">
        <v>9435077513</v>
      </c>
      <c r="K7" s="158" t="s">
        <v>160</v>
      </c>
      <c r="L7" s="157" t="s">
        <v>161</v>
      </c>
      <c r="M7" s="157">
        <v>9401963502</v>
      </c>
      <c r="N7" s="157" t="s">
        <v>162</v>
      </c>
      <c r="O7" s="157"/>
      <c r="P7" s="151">
        <v>43565</v>
      </c>
      <c r="Q7" s="168" t="s">
        <v>163</v>
      </c>
      <c r="R7" s="152"/>
      <c r="S7" s="150" t="s">
        <v>164</v>
      </c>
      <c r="T7" s="150"/>
    </row>
    <row r="8" spans="1:20">
      <c r="A8" s="4">
        <v>4</v>
      </c>
      <c r="B8" s="143" t="s">
        <v>63</v>
      </c>
      <c r="C8" s="147" t="s">
        <v>75</v>
      </c>
      <c r="D8" s="147" t="s">
        <v>25</v>
      </c>
      <c r="E8" s="149">
        <v>99</v>
      </c>
      <c r="F8" s="144"/>
      <c r="G8" s="287">
        <v>18</v>
      </c>
      <c r="H8" s="287">
        <v>23</v>
      </c>
      <c r="I8" s="51">
        <f t="shared" si="0"/>
        <v>41</v>
      </c>
      <c r="J8" s="155">
        <v>9435077513</v>
      </c>
      <c r="K8" s="160" t="s">
        <v>160</v>
      </c>
      <c r="L8" s="157" t="s">
        <v>161</v>
      </c>
      <c r="M8" s="157">
        <v>9401963502</v>
      </c>
      <c r="N8" s="157" t="s">
        <v>162</v>
      </c>
      <c r="O8" s="157"/>
      <c r="P8" s="151">
        <v>43565</v>
      </c>
      <c r="Q8" s="168" t="s">
        <v>163</v>
      </c>
      <c r="R8" s="152"/>
      <c r="S8" s="150" t="s">
        <v>164</v>
      </c>
      <c r="T8" s="150"/>
    </row>
    <row r="9" spans="1:20">
      <c r="A9" s="4">
        <v>5</v>
      </c>
      <c r="B9" s="143" t="s">
        <v>63</v>
      </c>
      <c r="C9" s="147" t="s">
        <v>76</v>
      </c>
      <c r="D9" s="147" t="s">
        <v>23</v>
      </c>
      <c r="E9" s="147">
        <v>18200301201</v>
      </c>
      <c r="F9" s="144"/>
      <c r="G9" s="287">
        <v>8</v>
      </c>
      <c r="H9" s="287">
        <v>4</v>
      </c>
      <c r="I9" s="51">
        <f t="shared" si="0"/>
        <v>12</v>
      </c>
      <c r="J9" s="155">
        <v>9435624653</v>
      </c>
      <c r="K9" s="160" t="s">
        <v>160</v>
      </c>
      <c r="L9" s="157" t="s">
        <v>161</v>
      </c>
      <c r="M9" s="157">
        <v>9401963502</v>
      </c>
      <c r="N9" s="157" t="s">
        <v>162</v>
      </c>
      <c r="O9" s="157"/>
      <c r="P9" s="151">
        <v>43566</v>
      </c>
      <c r="Q9" s="169" t="s">
        <v>165</v>
      </c>
      <c r="R9" s="152"/>
      <c r="S9" s="150" t="s">
        <v>164</v>
      </c>
      <c r="T9" s="150"/>
    </row>
    <row r="10" spans="1:20">
      <c r="A10" s="4">
        <v>6</v>
      </c>
      <c r="B10" s="143" t="s">
        <v>63</v>
      </c>
      <c r="C10" s="147" t="s">
        <v>77</v>
      </c>
      <c r="D10" s="147" t="s">
        <v>23</v>
      </c>
      <c r="E10" s="147">
        <v>18200306701</v>
      </c>
      <c r="F10" s="144"/>
      <c r="G10" s="287">
        <v>22</v>
      </c>
      <c r="H10" s="287">
        <v>18</v>
      </c>
      <c r="I10" s="51">
        <f t="shared" si="0"/>
        <v>40</v>
      </c>
      <c r="J10" s="155">
        <v>9957292846</v>
      </c>
      <c r="K10" s="160" t="s">
        <v>160</v>
      </c>
      <c r="L10" s="157" t="s">
        <v>161</v>
      </c>
      <c r="M10" s="157">
        <v>9401963502</v>
      </c>
      <c r="N10" s="157" t="s">
        <v>162</v>
      </c>
      <c r="O10" s="157"/>
      <c r="P10" s="151">
        <v>43566</v>
      </c>
      <c r="Q10" s="169" t="s">
        <v>165</v>
      </c>
      <c r="R10" s="152"/>
      <c r="S10" s="150" t="s">
        <v>164</v>
      </c>
      <c r="T10" s="150"/>
    </row>
    <row r="11" spans="1:20">
      <c r="A11" s="4">
        <v>7</v>
      </c>
      <c r="B11" s="143" t="s">
        <v>63</v>
      </c>
      <c r="C11" s="147" t="s">
        <v>78</v>
      </c>
      <c r="D11" s="147" t="s">
        <v>25</v>
      </c>
      <c r="E11" s="149">
        <v>107</v>
      </c>
      <c r="F11" s="144"/>
      <c r="G11" s="287">
        <v>15</v>
      </c>
      <c r="H11" s="287">
        <v>30</v>
      </c>
      <c r="I11" s="51">
        <f t="shared" si="0"/>
        <v>45</v>
      </c>
      <c r="J11" s="155">
        <v>9435077513</v>
      </c>
      <c r="K11" s="160" t="s">
        <v>160</v>
      </c>
      <c r="L11" s="157" t="s">
        <v>161</v>
      </c>
      <c r="M11" s="157">
        <v>9401963502</v>
      </c>
      <c r="N11" s="157" t="s">
        <v>162</v>
      </c>
      <c r="O11" s="157"/>
      <c r="P11" s="151">
        <v>43566</v>
      </c>
      <c r="Q11" s="169" t="s">
        <v>165</v>
      </c>
      <c r="R11" s="152"/>
      <c r="S11" s="150" t="s">
        <v>164</v>
      </c>
      <c r="T11" s="150"/>
    </row>
    <row r="12" spans="1:20" s="48" customFormat="1">
      <c r="A12" s="47">
        <v>8</v>
      </c>
      <c r="B12" s="143" t="s">
        <v>63</v>
      </c>
      <c r="C12" s="147" t="s">
        <v>79</v>
      </c>
      <c r="D12" s="147" t="s">
        <v>23</v>
      </c>
      <c r="E12" s="147">
        <v>18200306501</v>
      </c>
      <c r="F12" s="145"/>
      <c r="G12" s="287">
        <v>5</v>
      </c>
      <c r="H12" s="287">
        <v>3</v>
      </c>
      <c r="I12" s="51">
        <f t="shared" si="0"/>
        <v>8</v>
      </c>
      <c r="J12" s="155">
        <v>9435663214</v>
      </c>
      <c r="K12" s="160" t="s">
        <v>160</v>
      </c>
      <c r="L12" s="157" t="s">
        <v>161</v>
      </c>
      <c r="M12" s="157">
        <v>9401963502</v>
      </c>
      <c r="N12" s="157" t="s">
        <v>162</v>
      </c>
      <c r="O12" s="157"/>
      <c r="P12" s="151">
        <v>43566</v>
      </c>
      <c r="Q12" s="169" t="s">
        <v>165</v>
      </c>
      <c r="R12" s="154"/>
      <c r="S12" s="150" t="s">
        <v>164</v>
      </c>
      <c r="T12" s="153"/>
    </row>
    <row r="13" spans="1:20">
      <c r="A13" s="4">
        <v>9</v>
      </c>
      <c r="B13" s="143" t="s">
        <v>63</v>
      </c>
      <c r="C13" s="147" t="s">
        <v>80</v>
      </c>
      <c r="D13" s="147" t="s">
        <v>23</v>
      </c>
      <c r="E13" s="147">
        <v>18200306502</v>
      </c>
      <c r="F13" s="144"/>
      <c r="G13" s="287">
        <v>5</v>
      </c>
      <c r="H13" s="287">
        <v>10</v>
      </c>
      <c r="I13" s="51">
        <f t="shared" si="0"/>
        <v>15</v>
      </c>
      <c r="J13" s="155">
        <v>9435374581</v>
      </c>
      <c r="K13" s="160" t="s">
        <v>160</v>
      </c>
      <c r="L13" s="157" t="s">
        <v>161</v>
      </c>
      <c r="M13" s="157">
        <v>9401963502</v>
      </c>
      <c r="N13" s="157" t="s">
        <v>162</v>
      </c>
      <c r="O13" s="157"/>
      <c r="P13" s="151">
        <v>43567</v>
      </c>
      <c r="Q13" s="169" t="s">
        <v>166</v>
      </c>
      <c r="R13" s="152"/>
      <c r="S13" s="150" t="s">
        <v>164</v>
      </c>
      <c r="T13" s="150"/>
    </row>
    <row r="14" spans="1:20">
      <c r="A14" s="4">
        <v>10</v>
      </c>
      <c r="B14" s="143" t="s">
        <v>63</v>
      </c>
      <c r="C14" s="147" t="s">
        <v>81</v>
      </c>
      <c r="D14" s="147" t="s">
        <v>23</v>
      </c>
      <c r="E14" s="147">
        <v>18200309702</v>
      </c>
      <c r="F14" s="144"/>
      <c r="G14" s="287">
        <v>9</v>
      </c>
      <c r="H14" s="287">
        <v>4</v>
      </c>
      <c r="I14" s="51">
        <f t="shared" si="0"/>
        <v>13</v>
      </c>
      <c r="J14" s="155">
        <v>9435518471</v>
      </c>
      <c r="K14" s="160" t="s">
        <v>167</v>
      </c>
      <c r="L14" s="157" t="s">
        <v>168</v>
      </c>
      <c r="M14" s="157">
        <v>7086622683</v>
      </c>
      <c r="N14" s="157" t="s">
        <v>169</v>
      </c>
      <c r="O14" s="157"/>
      <c r="P14" s="151">
        <v>43567</v>
      </c>
      <c r="Q14" s="169" t="s">
        <v>166</v>
      </c>
      <c r="R14" s="152"/>
      <c r="S14" s="150" t="s">
        <v>164</v>
      </c>
      <c r="T14" s="150"/>
    </row>
    <row r="15" spans="1:20">
      <c r="A15" s="4">
        <v>11</v>
      </c>
      <c r="B15" s="143" t="s">
        <v>63</v>
      </c>
      <c r="C15" s="147" t="s">
        <v>82</v>
      </c>
      <c r="D15" s="147" t="s">
        <v>23</v>
      </c>
      <c r="E15" s="147">
        <v>18200306601</v>
      </c>
      <c r="F15" s="144"/>
      <c r="G15" s="287">
        <v>1</v>
      </c>
      <c r="H15" s="287">
        <v>4</v>
      </c>
      <c r="I15" s="51">
        <f t="shared" si="0"/>
        <v>5</v>
      </c>
      <c r="J15" s="155">
        <v>9954717449</v>
      </c>
      <c r="K15" s="158" t="s">
        <v>170</v>
      </c>
      <c r="L15" s="157" t="s">
        <v>171</v>
      </c>
      <c r="M15" s="157">
        <v>9435145956</v>
      </c>
      <c r="N15" s="157" t="s">
        <v>172</v>
      </c>
      <c r="O15" s="157"/>
      <c r="P15" s="151">
        <v>43567</v>
      </c>
      <c r="Q15" s="169" t="s">
        <v>166</v>
      </c>
      <c r="R15" s="152"/>
      <c r="S15" s="150" t="s">
        <v>164</v>
      </c>
      <c r="T15" s="150"/>
    </row>
    <row r="16" spans="1:20">
      <c r="A16" s="4">
        <v>12</v>
      </c>
      <c r="B16" s="143" t="s">
        <v>63</v>
      </c>
      <c r="C16" s="147" t="s">
        <v>83</v>
      </c>
      <c r="D16" s="147" t="s">
        <v>23</v>
      </c>
      <c r="E16" s="147">
        <v>18200307001</v>
      </c>
      <c r="F16" s="144"/>
      <c r="G16" s="287">
        <v>8</v>
      </c>
      <c r="H16" s="287">
        <v>3</v>
      </c>
      <c r="I16" s="51">
        <f t="shared" si="0"/>
        <v>11</v>
      </c>
      <c r="J16" s="155">
        <v>8011679112</v>
      </c>
      <c r="K16" s="160" t="s">
        <v>173</v>
      </c>
      <c r="L16" s="157" t="s">
        <v>171</v>
      </c>
      <c r="M16" s="157">
        <v>9435145956</v>
      </c>
      <c r="N16" s="157" t="s">
        <v>174</v>
      </c>
      <c r="O16" s="157"/>
      <c r="P16" s="151">
        <v>43567</v>
      </c>
      <c r="Q16" s="169" t="s">
        <v>166</v>
      </c>
      <c r="R16" s="152"/>
      <c r="S16" s="150" t="s">
        <v>164</v>
      </c>
      <c r="T16" s="150"/>
    </row>
    <row r="17" spans="1:20">
      <c r="A17" s="4">
        <v>13</v>
      </c>
      <c r="B17" s="143" t="s">
        <v>63</v>
      </c>
      <c r="C17" s="147" t="s">
        <v>84</v>
      </c>
      <c r="D17" s="147" t="s">
        <v>25</v>
      </c>
      <c r="E17" s="149">
        <v>145</v>
      </c>
      <c r="F17" s="144"/>
      <c r="G17" s="287">
        <v>15</v>
      </c>
      <c r="H17" s="287">
        <v>19</v>
      </c>
      <c r="I17" s="51">
        <f t="shared" si="0"/>
        <v>34</v>
      </c>
      <c r="J17" s="155">
        <v>9954224393</v>
      </c>
      <c r="K17" s="160" t="s">
        <v>173</v>
      </c>
      <c r="L17" s="157" t="s">
        <v>171</v>
      </c>
      <c r="M17" s="157">
        <v>9435145956</v>
      </c>
      <c r="N17" s="157" t="s">
        <v>174</v>
      </c>
      <c r="O17" s="157"/>
      <c r="P17" s="151">
        <v>43573</v>
      </c>
      <c r="Q17" s="169" t="s">
        <v>165</v>
      </c>
      <c r="R17" s="152"/>
      <c r="S17" s="150" t="s">
        <v>164</v>
      </c>
      <c r="T17" s="150"/>
    </row>
    <row r="18" spans="1:20">
      <c r="A18" s="4">
        <v>14</v>
      </c>
      <c r="B18" s="143" t="s">
        <v>63</v>
      </c>
      <c r="C18" s="147" t="s">
        <v>85</v>
      </c>
      <c r="D18" s="147" t="s">
        <v>25</v>
      </c>
      <c r="E18" s="149">
        <v>22</v>
      </c>
      <c r="F18" s="144"/>
      <c r="G18" s="287">
        <v>14</v>
      </c>
      <c r="H18" s="287">
        <v>9</v>
      </c>
      <c r="I18" s="51">
        <f t="shared" si="0"/>
        <v>23</v>
      </c>
      <c r="J18" s="155">
        <v>9954224393</v>
      </c>
      <c r="K18" s="160" t="s">
        <v>173</v>
      </c>
      <c r="L18" s="157" t="s">
        <v>171</v>
      </c>
      <c r="M18" s="157">
        <v>9435145956</v>
      </c>
      <c r="N18" s="157" t="s">
        <v>174</v>
      </c>
      <c r="O18" s="157"/>
      <c r="P18" s="151">
        <v>43573</v>
      </c>
      <c r="Q18" s="169" t="s">
        <v>165</v>
      </c>
      <c r="R18" s="152"/>
      <c r="S18" s="150" t="s">
        <v>164</v>
      </c>
      <c r="T18" s="150"/>
    </row>
    <row r="19" spans="1:20">
      <c r="A19" s="4">
        <v>15</v>
      </c>
      <c r="B19" s="143" t="s">
        <v>63</v>
      </c>
      <c r="C19" s="147" t="s">
        <v>86</v>
      </c>
      <c r="D19" s="147" t="s">
        <v>23</v>
      </c>
      <c r="E19" s="147">
        <v>18200306101</v>
      </c>
      <c r="F19" s="144"/>
      <c r="G19" s="287">
        <v>7</v>
      </c>
      <c r="H19" s="287">
        <v>5</v>
      </c>
      <c r="I19" s="51">
        <f t="shared" si="0"/>
        <v>12</v>
      </c>
      <c r="J19" s="155">
        <v>8011347913</v>
      </c>
      <c r="K19" s="160" t="s">
        <v>173</v>
      </c>
      <c r="L19" s="157" t="s">
        <v>171</v>
      </c>
      <c r="M19" s="157">
        <v>9435145956</v>
      </c>
      <c r="N19" s="157" t="s">
        <v>174</v>
      </c>
      <c r="O19" s="157"/>
      <c r="P19" s="151">
        <v>43573</v>
      </c>
      <c r="Q19" s="169" t="s">
        <v>165</v>
      </c>
      <c r="R19" s="152"/>
      <c r="S19" s="150" t="s">
        <v>164</v>
      </c>
      <c r="T19" s="150"/>
    </row>
    <row r="20" spans="1:20">
      <c r="A20" s="4">
        <v>16</v>
      </c>
      <c r="B20" s="143" t="s">
        <v>63</v>
      </c>
      <c r="C20" s="147" t="s">
        <v>87</v>
      </c>
      <c r="D20" s="147" t="s">
        <v>23</v>
      </c>
      <c r="E20" s="147">
        <v>18200306801</v>
      </c>
      <c r="F20" s="144"/>
      <c r="G20" s="287">
        <v>6</v>
      </c>
      <c r="H20" s="287">
        <v>7</v>
      </c>
      <c r="I20" s="51">
        <f t="shared" si="0"/>
        <v>13</v>
      </c>
      <c r="J20" s="155">
        <v>9678601366</v>
      </c>
      <c r="K20" s="160" t="s">
        <v>173</v>
      </c>
      <c r="L20" s="157" t="s">
        <v>171</v>
      </c>
      <c r="M20" s="157">
        <v>9435145956</v>
      </c>
      <c r="N20" s="157" t="s">
        <v>174</v>
      </c>
      <c r="O20" s="157"/>
      <c r="P20" s="151">
        <v>43573</v>
      </c>
      <c r="Q20" s="169" t="s">
        <v>165</v>
      </c>
      <c r="R20" s="152"/>
      <c r="S20" s="150" t="s">
        <v>164</v>
      </c>
      <c r="T20" s="150"/>
    </row>
    <row r="21" spans="1:20">
      <c r="A21" s="4">
        <v>17</v>
      </c>
      <c r="B21" s="143" t="s">
        <v>63</v>
      </c>
      <c r="C21" s="147" t="s">
        <v>88</v>
      </c>
      <c r="D21" s="147" t="s">
        <v>25</v>
      </c>
      <c r="E21" s="149">
        <v>91</v>
      </c>
      <c r="F21" s="144"/>
      <c r="G21" s="287">
        <v>22</v>
      </c>
      <c r="H21" s="287">
        <v>18</v>
      </c>
      <c r="I21" s="51">
        <f t="shared" si="0"/>
        <v>40</v>
      </c>
      <c r="J21" s="155">
        <v>9954224393</v>
      </c>
      <c r="K21" s="160" t="s">
        <v>173</v>
      </c>
      <c r="L21" s="157" t="s">
        <v>171</v>
      </c>
      <c r="M21" s="157">
        <v>9435145956</v>
      </c>
      <c r="N21" s="157" t="s">
        <v>174</v>
      </c>
      <c r="O21" s="157"/>
      <c r="P21" s="151">
        <v>43581</v>
      </c>
      <c r="Q21" s="169" t="s">
        <v>166</v>
      </c>
      <c r="R21" s="152"/>
      <c r="S21" s="150" t="s">
        <v>164</v>
      </c>
      <c r="T21" s="150"/>
    </row>
    <row r="22" spans="1:20">
      <c r="A22" s="4">
        <v>18</v>
      </c>
      <c r="B22" s="143" t="s">
        <v>63</v>
      </c>
      <c r="C22" s="147" t="s">
        <v>89</v>
      </c>
      <c r="D22" s="147" t="s">
        <v>23</v>
      </c>
      <c r="E22" s="147">
        <v>18200307202</v>
      </c>
      <c r="F22" s="146"/>
      <c r="G22" s="287">
        <v>0</v>
      </c>
      <c r="H22" s="287">
        <v>0</v>
      </c>
      <c r="I22" s="51">
        <f t="shared" si="0"/>
        <v>0</v>
      </c>
      <c r="J22" s="155">
        <v>8011678059</v>
      </c>
      <c r="K22" s="160" t="s">
        <v>173</v>
      </c>
      <c r="L22" s="157" t="s">
        <v>171</v>
      </c>
      <c r="M22" s="157">
        <v>9435145956</v>
      </c>
      <c r="N22" s="157" t="s">
        <v>174</v>
      </c>
      <c r="O22" s="157"/>
      <c r="P22" s="151">
        <v>43581</v>
      </c>
      <c r="Q22" s="169" t="s">
        <v>166</v>
      </c>
      <c r="R22" s="152"/>
      <c r="S22" s="150" t="s">
        <v>164</v>
      </c>
      <c r="T22" s="150"/>
    </row>
    <row r="23" spans="1:20">
      <c r="A23" s="4">
        <v>19</v>
      </c>
      <c r="B23" s="143" t="s">
        <v>63</v>
      </c>
      <c r="C23" s="147" t="s">
        <v>90</v>
      </c>
      <c r="D23" s="147" t="s">
        <v>23</v>
      </c>
      <c r="E23" s="147">
        <v>18200307201</v>
      </c>
      <c r="F23" s="144"/>
      <c r="G23" s="287">
        <v>6</v>
      </c>
      <c r="H23" s="287">
        <v>15</v>
      </c>
      <c r="I23" s="51">
        <f t="shared" si="0"/>
        <v>21</v>
      </c>
      <c r="J23" s="155">
        <v>8472004198</v>
      </c>
      <c r="K23" s="160" t="s">
        <v>173</v>
      </c>
      <c r="L23" s="157" t="s">
        <v>171</v>
      </c>
      <c r="M23" s="157">
        <v>9435145956</v>
      </c>
      <c r="N23" s="157" t="s">
        <v>174</v>
      </c>
      <c r="O23" s="157"/>
      <c r="P23" s="151">
        <v>43581</v>
      </c>
      <c r="Q23" s="169" t="s">
        <v>166</v>
      </c>
      <c r="R23" s="152"/>
      <c r="S23" s="150" t="s">
        <v>164</v>
      </c>
      <c r="T23" s="150"/>
    </row>
    <row r="24" spans="1:20">
      <c r="A24" s="4">
        <v>20</v>
      </c>
      <c r="B24" s="143" t="s">
        <v>63</v>
      </c>
      <c r="C24" s="147" t="s">
        <v>91</v>
      </c>
      <c r="D24" s="147" t="s">
        <v>25</v>
      </c>
      <c r="E24" s="149">
        <v>147</v>
      </c>
      <c r="F24" s="144"/>
      <c r="G24" s="286">
        <v>13</v>
      </c>
      <c r="H24" s="286">
        <v>12</v>
      </c>
      <c r="I24" s="51">
        <f t="shared" si="0"/>
        <v>25</v>
      </c>
      <c r="J24" s="155">
        <v>9954224393</v>
      </c>
      <c r="K24" s="160" t="s">
        <v>173</v>
      </c>
      <c r="L24" s="157" t="s">
        <v>171</v>
      </c>
      <c r="M24" s="157">
        <v>9435145956</v>
      </c>
      <c r="N24" s="157" t="s">
        <v>174</v>
      </c>
      <c r="O24" s="157"/>
      <c r="P24" s="151">
        <v>43574</v>
      </c>
      <c r="Q24" s="169" t="s">
        <v>166</v>
      </c>
      <c r="R24" s="152"/>
      <c r="S24" s="150" t="s">
        <v>164</v>
      </c>
      <c r="T24" s="150"/>
    </row>
    <row r="25" spans="1:20">
      <c r="A25" s="4">
        <v>21</v>
      </c>
      <c r="B25" s="143" t="s">
        <v>63</v>
      </c>
      <c r="C25" s="147" t="s">
        <v>92</v>
      </c>
      <c r="D25" s="147" t="s">
        <v>25</v>
      </c>
      <c r="E25" s="149">
        <v>46</v>
      </c>
      <c r="F25" s="144"/>
      <c r="G25" s="287">
        <v>7</v>
      </c>
      <c r="H25" s="287">
        <v>12</v>
      </c>
      <c r="I25" s="51">
        <f t="shared" si="0"/>
        <v>19</v>
      </c>
      <c r="J25" s="155">
        <v>9954224393</v>
      </c>
      <c r="K25" s="160" t="s">
        <v>173</v>
      </c>
      <c r="L25" s="157" t="s">
        <v>171</v>
      </c>
      <c r="M25" s="157">
        <v>9435145956</v>
      </c>
      <c r="N25" s="157" t="s">
        <v>175</v>
      </c>
      <c r="O25" s="157"/>
      <c r="P25" s="151">
        <v>43575</v>
      </c>
      <c r="Q25" s="169" t="s">
        <v>176</v>
      </c>
      <c r="R25" s="152"/>
      <c r="S25" s="150" t="s">
        <v>164</v>
      </c>
      <c r="T25" s="150"/>
    </row>
    <row r="26" spans="1:20">
      <c r="A26" s="4">
        <v>22</v>
      </c>
      <c r="B26" s="143" t="s">
        <v>63</v>
      </c>
      <c r="C26" s="147" t="s">
        <v>93</v>
      </c>
      <c r="D26" s="147" t="s">
        <v>23</v>
      </c>
      <c r="E26" s="147">
        <v>18200306901</v>
      </c>
      <c r="F26" s="144"/>
      <c r="G26" s="287">
        <v>5</v>
      </c>
      <c r="H26" s="287">
        <v>4</v>
      </c>
      <c r="I26" s="51">
        <f t="shared" si="0"/>
        <v>9</v>
      </c>
      <c r="J26" s="155">
        <v>7896499774</v>
      </c>
      <c r="K26" s="160" t="s">
        <v>173</v>
      </c>
      <c r="L26" s="157" t="s">
        <v>171</v>
      </c>
      <c r="M26" s="157">
        <v>9435145956</v>
      </c>
      <c r="N26" s="157" t="s">
        <v>175</v>
      </c>
      <c r="O26" s="157"/>
      <c r="P26" s="151">
        <v>43575</v>
      </c>
      <c r="Q26" s="169" t="s">
        <v>176</v>
      </c>
      <c r="R26" s="152"/>
      <c r="S26" s="150" t="s">
        <v>164</v>
      </c>
      <c r="T26" s="150"/>
    </row>
    <row r="27" spans="1:20">
      <c r="A27" s="4">
        <v>23</v>
      </c>
      <c r="B27" s="143" t="s">
        <v>63</v>
      </c>
      <c r="C27" s="147" t="s">
        <v>94</v>
      </c>
      <c r="D27" s="147" t="s">
        <v>25</v>
      </c>
      <c r="E27" s="149">
        <v>73</v>
      </c>
      <c r="F27" s="144"/>
      <c r="G27" s="287">
        <v>3</v>
      </c>
      <c r="H27" s="287">
        <v>13</v>
      </c>
      <c r="I27" s="51">
        <f t="shared" si="0"/>
        <v>16</v>
      </c>
      <c r="J27" s="155">
        <v>9954224393</v>
      </c>
      <c r="K27" s="160" t="s">
        <v>173</v>
      </c>
      <c r="L27" s="157" t="s">
        <v>171</v>
      </c>
      <c r="M27" s="157">
        <v>9435145956</v>
      </c>
      <c r="N27" s="157" t="s">
        <v>175</v>
      </c>
      <c r="O27" s="157"/>
      <c r="P27" s="151">
        <v>43575</v>
      </c>
      <c r="Q27" s="169" t="s">
        <v>176</v>
      </c>
      <c r="R27" s="152"/>
      <c r="S27" s="150" t="s">
        <v>164</v>
      </c>
      <c r="T27" s="150"/>
    </row>
    <row r="28" spans="1:20">
      <c r="A28" s="4">
        <v>24</v>
      </c>
      <c r="B28" s="143" t="s">
        <v>63</v>
      </c>
      <c r="C28" s="147" t="s">
        <v>95</v>
      </c>
      <c r="D28" s="147" t="s">
        <v>23</v>
      </c>
      <c r="E28" s="147">
        <v>18200306201</v>
      </c>
      <c r="F28" s="144"/>
      <c r="G28" s="287">
        <v>0</v>
      </c>
      <c r="H28" s="287">
        <v>0</v>
      </c>
      <c r="I28" s="51">
        <f t="shared" si="0"/>
        <v>0</v>
      </c>
      <c r="J28" s="155">
        <v>9957465617</v>
      </c>
      <c r="K28" s="160" t="s">
        <v>173</v>
      </c>
      <c r="L28" s="157" t="s">
        <v>171</v>
      </c>
      <c r="M28" s="157">
        <v>9435145956</v>
      </c>
      <c r="N28" s="157" t="s">
        <v>175</v>
      </c>
      <c r="O28" s="157"/>
      <c r="P28" s="151">
        <v>43575</v>
      </c>
      <c r="Q28" s="169" t="s">
        <v>176</v>
      </c>
      <c r="R28" s="152"/>
      <c r="S28" s="150" t="s">
        <v>164</v>
      </c>
      <c r="T28" s="150"/>
    </row>
    <row r="29" spans="1:20">
      <c r="A29" s="4">
        <v>25</v>
      </c>
      <c r="B29" s="143" t="s">
        <v>63</v>
      </c>
      <c r="C29" s="147" t="s">
        <v>96</v>
      </c>
      <c r="D29" s="147" t="s">
        <v>25</v>
      </c>
      <c r="E29" s="149">
        <v>144</v>
      </c>
      <c r="F29" s="144"/>
      <c r="G29" s="286">
        <v>31</v>
      </c>
      <c r="H29" s="286">
        <v>28</v>
      </c>
      <c r="I29" s="51">
        <f t="shared" si="0"/>
        <v>59</v>
      </c>
      <c r="J29" s="155">
        <v>9954224393</v>
      </c>
      <c r="K29" s="160" t="s">
        <v>173</v>
      </c>
      <c r="L29" s="157" t="s">
        <v>171</v>
      </c>
      <c r="M29" s="157">
        <v>9435145956</v>
      </c>
      <c r="N29" s="157" t="s">
        <v>175</v>
      </c>
      <c r="O29" s="157"/>
      <c r="P29" s="151">
        <v>43577</v>
      </c>
      <c r="Q29" s="169" t="s">
        <v>177</v>
      </c>
      <c r="R29" s="152"/>
      <c r="S29" s="150" t="s">
        <v>164</v>
      </c>
      <c r="T29" s="150"/>
    </row>
    <row r="30" spans="1:20">
      <c r="A30" s="4">
        <v>26</v>
      </c>
      <c r="B30" s="143" t="s">
        <v>63</v>
      </c>
      <c r="C30" s="147" t="s">
        <v>97</v>
      </c>
      <c r="D30" s="147" t="s">
        <v>23</v>
      </c>
      <c r="E30" s="147">
        <v>18200306301</v>
      </c>
      <c r="F30" s="144"/>
      <c r="G30" s="287">
        <v>7</v>
      </c>
      <c r="H30" s="287">
        <v>7</v>
      </c>
      <c r="I30" s="51">
        <f t="shared" si="0"/>
        <v>14</v>
      </c>
      <c r="J30" s="155">
        <v>8812823747</v>
      </c>
      <c r="K30" s="160" t="s">
        <v>173</v>
      </c>
      <c r="L30" s="157" t="s">
        <v>171</v>
      </c>
      <c r="M30" s="157">
        <v>9435145956</v>
      </c>
      <c r="N30" s="157" t="s">
        <v>175</v>
      </c>
      <c r="O30" s="157"/>
      <c r="P30" s="151">
        <v>43577</v>
      </c>
      <c r="Q30" s="169" t="s">
        <v>177</v>
      </c>
      <c r="R30" s="152"/>
      <c r="S30" s="150" t="s">
        <v>164</v>
      </c>
      <c r="T30" s="150"/>
    </row>
    <row r="31" spans="1:20">
      <c r="A31" s="4">
        <v>27</v>
      </c>
      <c r="B31" s="143" t="s">
        <v>63</v>
      </c>
      <c r="C31" s="147" t="s">
        <v>98</v>
      </c>
      <c r="D31" s="147" t="s">
        <v>23</v>
      </c>
      <c r="E31" s="147">
        <v>18200306401</v>
      </c>
      <c r="F31" s="144"/>
      <c r="G31" s="287">
        <v>1</v>
      </c>
      <c r="H31" s="287">
        <v>1</v>
      </c>
      <c r="I31" s="51">
        <f t="shared" si="0"/>
        <v>2</v>
      </c>
      <c r="J31" s="155">
        <v>9954255465</v>
      </c>
      <c r="K31" s="160" t="s">
        <v>173</v>
      </c>
      <c r="L31" s="157" t="s">
        <v>171</v>
      </c>
      <c r="M31" s="157">
        <v>9435145956</v>
      </c>
      <c r="N31" s="157" t="s">
        <v>175</v>
      </c>
      <c r="O31" s="157"/>
      <c r="P31" s="151">
        <v>43577</v>
      </c>
      <c r="Q31" s="169" t="s">
        <v>177</v>
      </c>
      <c r="R31" s="152"/>
      <c r="S31" s="150" t="s">
        <v>164</v>
      </c>
      <c r="T31" s="150"/>
    </row>
    <row r="32" spans="1:20">
      <c r="A32" s="4">
        <v>28</v>
      </c>
      <c r="B32" s="143" t="s">
        <v>63</v>
      </c>
      <c r="C32" s="147" t="s">
        <v>99</v>
      </c>
      <c r="D32" s="147" t="s">
        <v>25</v>
      </c>
      <c r="E32" s="149">
        <v>146</v>
      </c>
      <c r="F32" s="144"/>
      <c r="G32" s="287">
        <v>9</v>
      </c>
      <c r="H32" s="287">
        <v>12</v>
      </c>
      <c r="I32" s="51">
        <f t="shared" si="0"/>
        <v>21</v>
      </c>
      <c r="J32" s="155">
        <v>9954224393</v>
      </c>
      <c r="K32" s="160" t="s">
        <v>173</v>
      </c>
      <c r="L32" s="157" t="s">
        <v>171</v>
      </c>
      <c r="M32" s="157">
        <v>9435145956</v>
      </c>
      <c r="N32" s="157" t="s">
        <v>175</v>
      </c>
      <c r="O32" s="157"/>
      <c r="P32" s="151">
        <v>43577</v>
      </c>
      <c r="Q32" s="169" t="s">
        <v>177</v>
      </c>
      <c r="R32" s="152"/>
      <c r="S32" s="150" t="s">
        <v>164</v>
      </c>
      <c r="T32" s="150"/>
    </row>
    <row r="33" spans="1:20">
      <c r="A33" s="4">
        <v>29</v>
      </c>
      <c r="B33" s="143" t="s">
        <v>63</v>
      </c>
      <c r="C33" s="147" t="s">
        <v>99</v>
      </c>
      <c r="D33" s="147" t="s">
        <v>25</v>
      </c>
      <c r="E33" s="149">
        <v>48</v>
      </c>
      <c r="F33" s="144"/>
      <c r="G33" s="287">
        <v>4</v>
      </c>
      <c r="H33" s="287">
        <v>12</v>
      </c>
      <c r="I33" s="51">
        <f t="shared" si="0"/>
        <v>16</v>
      </c>
      <c r="J33" s="155">
        <v>9954224393</v>
      </c>
      <c r="K33" s="160" t="s">
        <v>173</v>
      </c>
      <c r="L33" s="157" t="s">
        <v>171</v>
      </c>
      <c r="M33" s="157">
        <v>9435145956</v>
      </c>
      <c r="N33" s="157" t="s">
        <v>175</v>
      </c>
      <c r="O33" s="157"/>
      <c r="P33" s="151">
        <v>43578</v>
      </c>
      <c r="Q33" s="169" t="s">
        <v>178</v>
      </c>
      <c r="R33" s="152"/>
      <c r="S33" s="150" t="s">
        <v>164</v>
      </c>
      <c r="T33" s="150"/>
    </row>
    <row r="34" spans="1:20">
      <c r="A34" s="4">
        <v>30</v>
      </c>
      <c r="B34" s="143" t="s">
        <v>63</v>
      </c>
      <c r="C34" s="147" t="s">
        <v>100</v>
      </c>
      <c r="D34" s="147" t="s">
        <v>23</v>
      </c>
      <c r="E34" s="147">
        <v>18200307101</v>
      </c>
      <c r="F34" s="144"/>
      <c r="G34" s="287">
        <v>3</v>
      </c>
      <c r="H34" s="287">
        <v>1</v>
      </c>
      <c r="I34" s="51">
        <f t="shared" si="0"/>
        <v>4</v>
      </c>
      <c r="J34" s="155">
        <v>8011206445</v>
      </c>
      <c r="K34" s="160" t="s">
        <v>173</v>
      </c>
      <c r="L34" s="157" t="s">
        <v>171</v>
      </c>
      <c r="M34" s="157">
        <v>9435145956</v>
      </c>
      <c r="N34" s="157" t="s">
        <v>175</v>
      </c>
      <c r="O34" s="157"/>
      <c r="P34" s="151">
        <v>43578</v>
      </c>
      <c r="Q34" s="169" t="s">
        <v>178</v>
      </c>
      <c r="R34" s="152"/>
      <c r="S34" s="150" t="s">
        <v>164</v>
      </c>
      <c r="T34" s="150"/>
    </row>
    <row r="35" spans="1:20">
      <c r="A35" s="4">
        <v>31</v>
      </c>
      <c r="B35" s="143" t="s">
        <v>63</v>
      </c>
      <c r="C35" s="149" t="s">
        <v>92</v>
      </c>
      <c r="D35" s="149" t="s">
        <v>25</v>
      </c>
      <c r="E35" s="149">
        <v>143</v>
      </c>
      <c r="F35" s="144"/>
      <c r="G35" s="287">
        <v>7</v>
      </c>
      <c r="H35" s="287">
        <v>10</v>
      </c>
      <c r="I35" s="51">
        <f t="shared" si="0"/>
        <v>17</v>
      </c>
      <c r="J35" s="157"/>
      <c r="K35" s="160" t="s">
        <v>173</v>
      </c>
      <c r="L35" s="157" t="s">
        <v>171</v>
      </c>
      <c r="M35" s="157">
        <v>9435145956</v>
      </c>
      <c r="N35" s="157" t="s">
        <v>175</v>
      </c>
      <c r="O35" s="157"/>
      <c r="P35" s="151">
        <v>43578</v>
      </c>
      <c r="Q35" s="169" t="s">
        <v>178</v>
      </c>
      <c r="R35" s="152"/>
      <c r="S35" s="150" t="s">
        <v>164</v>
      </c>
      <c r="T35" s="150"/>
    </row>
    <row r="36" spans="1:20">
      <c r="A36" s="4">
        <v>32</v>
      </c>
      <c r="B36" s="143" t="s">
        <v>63</v>
      </c>
      <c r="C36" s="147" t="s">
        <v>101</v>
      </c>
      <c r="D36" s="147" t="s">
        <v>23</v>
      </c>
      <c r="E36" s="147">
        <v>18200319401</v>
      </c>
      <c r="F36" s="144"/>
      <c r="G36" s="287">
        <v>7</v>
      </c>
      <c r="H36" s="287">
        <v>9</v>
      </c>
      <c r="I36" s="51">
        <f t="shared" si="0"/>
        <v>16</v>
      </c>
      <c r="J36" s="155">
        <v>9678607820</v>
      </c>
      <c r="K36" s="160" t="s">
        <v>173</v>
      </c>
      <c r="L36" s="157" t="s">
        <v>171</v>
      </c>
      <c r="M36" s="157">
        <v>9435145956</v>
      </c>
      <c r="N36" s="157" t="s">
        <v>175</v>
      </c>
      <c r="O36" s="157"/>
      <c r="P36" s="151">
        <v>43578</v>
      </c>
      <c r="Q36" s="169" t="s">
        <v>178</v>
      </c>
      <c r="R36" s="152"/>
      <c r="S36" s="150" t="s">
        <v>164</v>
      </c>
      <c r="T36" s="150"/>
    </row>
    <row r="37" spans="1:20">
      <c r="A37" s="4">
        <v>33</v>
      </c>
      <c r="B37" s="143" t="s">
        <v>63</v>
      </c>
      <c r="C37" s="147" t="s">
        <v>102</v>
      </c>
      <c r="D37" s="147" t="s">
        <v>23</v>
      </c>
      <c r="E37" s="147">
        <v>18200319301</v>
      </c>
      <c r="F37" s="144"/>
      <c r="G37" s="287">
        <v>5</v>
      </c>
      <c r="H37" s="287">
        <v>8</v>
      </c>
      <c r="I37" s="51">
        <f t="shared" si="0"/>
        <v>13</v>
      </c>
      <c r="J37" s="155">
        <v>9854125885</v>
      </c>
      <c r="K37" s="160" t="s">
        <v>173</v>
      </c>
      <c r="L37" s="157" t="s">
        <v>171</v>
      </c>
      <c r="M37" s="157">
        <v>9435145956</v>
      </c>
      <c r="N37" s="157" t="s">
        <v>175</v>
      </c>
      <c r="O37" s="157"/>
      <c r="P37" s="151">
        <v>43578</v>
      </c>
      <c r="Q37" s="169" t="s">
        <v>178</v>
      </c>
      <c r="R37" s="150"/>
      <c r="S37" s="150" t="s">
        <v>164</v>
      </c>
      <c r="T37" s="150"/>
    </row>
    <row r="38" spans="1:20">
      <c r="A38" s="4">
        <v>34</v>
      </c>
      <c r="B38" s="143" t="s">
        <v>63</v>
      </c>
      <c r="C38" s="148" t="s">
        <v>103</v>
      </c>
      <c r="D38" s="148" t="s">
        <v>23</v>
      </c>
      <c r="E38" s="148">
        <v>18200319601</v>
      </c>
      <c r="F38" s="144"/>
      <c r="G38" s="287">
        <v>1</v>
      </c>
      <c r="H38" s="287">
        <v>0</v>
      </c>
      <c r="I38" s="51">
        <f t="shared" si="0"/>
        <v>1</v>
      </c>
      <c r="J38" s="156">
        <v>7896281009</v>
      </c>
      <c r="K38" s="160" t="s">
        <v>173</v>
      </c>
      <c r="L38" s="157" t="s">
        <v>171</v>
      </c>
      <c r="M38" s="157">
        <v>9435145956</v>
      </c>
      <c r="N38" s="157" t="s">
        <v>175</v>
      </c>
      <c r="O38" s="157"/>
      <c r="P38" s="151">
        <v>43578</v>
      </c>
      <c r="Q38" s="169" t="s">
        <v>178</v>
      </c>
      <c r="R38" s="150"/>
      <c r="S38" s="150" t="s">
        <v>164</v>
      </c>
      <c r="T38" s="150"/>
    </row>
    <row r="39" spans="1:20">
      <c r="A39" s="4">
        <v>35</v>
      </c>
      <c r="B39" s="143" t="s">
        <v>62</v>
      </c>
      <c r="C39" s="147" t="s">
        <v>104</v>
      </c>
      <c r="D39" s="147" t="s">
        <v>23</v>
      </c>
      <c r="E39" s="147">
        <v>18200206002</v>
      </c>
      <c r="F39" s="144"/>
      <c r="G39" s="287">
        <v>33</v>
      </c>
      <c r="H39" s="287">
        <v>37</v>
      </c>
      <c r="I39" s="51">
        <f t="shared" si="0"/>
        <v>70</v>
      </c>
      <c r="J39" s="155">
        <v>9954269941</v>
      </c>
      <c r="K39" s="162" t="s">
        <v>179</v>
      </c>
      <c r="L39" s="163" t="s">
        <v>180</v>
      </c>
      <c r="M39" s="164">
        <v>9435855384</v>
      </c>
      <c r="N39" s="165" t="s">
        <v>181</v>
      </c>
      <c r="O39" s="161">
        <v>9957284072</v>
      </c>
      <c r="P39" s="151">
        <v>43565</v>
      </c>
      <c r="Q39" s="169" t="s">
        <v>163</v>
      </c>
      <c r="R39" s="150"/>
      <c r="S39" s="150" t="s">
        <v>164</v>
      </c>
      <c r="T39" s="150"/>
    </row>
    <row r="40" spans="1:20">
      <c r="A40" s="4">
        <v>36</v>
      </c>
      <c r="B40" s="143" t="s">
        <v>62</v>
      </c>
      <c r="C40" s="147" t="s">
        <v>105</v>
      </c>
      <c r="D40" s="147" t="s">
        <v>23</v>
      </c>
      <c r="E40" s="147">
        <v>18200206001</v>
      </c>
      <c r="F40" s="144"/>
      <c r="G40" s="287"/>
      <c r="H40" s="287"/>
      <c r="I40" s="51">
        <f t="shared" si="0"/>
        <v>0</v>
      </c>
      <c r="J40" s="155">
        <v>9954580802</v>
      </c>
      <c r="K40" s="162" t="s">
        <v>179</v>
      </c>
      <c r="L40" s="163" t="s">
        <v>180</v>
      </c>
      <c r="M40" s="164">
        <v>9435855384</v>
      </c>
      <c r="N40" s="165" t="s">
        <v>181</v>
      </c>
      <c r="O40" s="161">
        <v>9957284072</v>
      </c>
      <c r="P40" s="151">
        <v>43565</v>
      </c>
      <c r="Q40" s="169" t="s">
        <v>163</v>
      </c>
      <c r="R40" s="150"/>
      <c r="S40" s="150" t="s">
        <v>164</v>
      </c>
      <c r="T40" s="150"/>
    </row>
    <row r="41" spans="1:20">
      <c r="A41" s="4">
        <v>37</v>
      </c>
      <c r="B41" s="143" t="s">
        <v>62</v>
      </c>
      <c r="C41" s="147" t="s">
        <v>106</v>
      </c>
      <c r="D41" s="147" t="s">
        <v>25</v>
      </c>
      <c r="E41" s="149">
        <v>42</v>
      </c>
      <c r="F41" s="144"/>
      <c r="G41" s="287">
        <v>20</v>
      </c>
      <c r="H41" s="287">
        <v>34</v>
      </c>
      <c r="I41" s="51">
        <f t="shared" si="0"/>
        <v>54</v>
      </c>
      <c r="J41" s="155">
        <v>9435407386</v>
      </c>
      <c r="K41" s="162" t="s">
        <v>179</v>
      </c>
      <c r="L41" s="163" t="s">
        <v>180</v>
      </c>
      <c r="M41" s="164">
        <v>9435855384</v>
      </c>
      <c r="N41" s="165" t="s">
        <v>181</v>
      </c>
      <c r="O41" s="161">
        <v>9957284072</v>
      </c>
      <c r="P41" s="151">
        <v>43565</v>
      </c>
      <c r="Q41" s="169" t="s">
        <v>163</v>
      </c>
      <c r="R41" s="150"/>
      <c r="S41" s="150" t="s">
        <v>164</v>
      </c>
      <c r="T41" s="150"/>
    </row>
    <row r="42" spans="1:20">
      <c r="A42" s="4">
        <v>38</v>
      </c>
      <c r="B42" s="143" t="s">
        <v>62</v>
      </c>
      <c r="C42" s="147" t="s">
        <v>107</v>
      </c>
      <c r="D42" s="147" t="s">
        <v>25</v>
      </c>
      <c r="E42" s="149">
        <v>36</v>
      </c>
      <c r="F42" s="144"/>
      <c r="G42" s="287">
        <v>14</v>
      </c>
      <c r="H42" s="287">
        <v>27</v>
      </c>
      <c r="I42" s="51">
        <f t="shared" si="0"/>
        <v>41</v>
      </c>
      <c r="J42" s="155">
        <v>9435407386</v>
      </c>
      <c r="K42" s="162" t="s">
        <v>179</v>
      </c>
      <c r="L42" s="166" t="s">
        <v>182</v>
      </c>
      <c r="M42" s="164">
        <v>8761025219</v>
      </c>
      <c r="N42" s="165" t="s">
        <v>183</v>
      </c>
      <c r="O42" s="161">
        <v>7086408142</v>
      </c>
      <c r="P42" s="151">
        <v>43565</v>
      </c>
      <c r="Q42" s="169" t="s">
        <v>163</v>
      </c>
      <c r="R42" s="150"/>
      <c r="S42" s="150" t="s">
        <v>164</v>
      </c>
      <c r="T42" s="150"/>
    </row>
    <row r="43" spans="1:20">
      <c r="A43" s="4">
        <v>39</v>
      </c>
      <c r="B43" s="143" t="s">
        <v>62</v>
      </c>
      <c r="C43" s="147" t="s">
        <v>108</v>
      </c>
      <c r="D43" s="147" t="s">
        <v>23</v>
      </c>
      <c r="E43" s="147">
        <v>18200205501</v>
      </c>
      <c r="F43" s="144"/>
      <c r="G43" s="287">
        <v>34</v>
      </c>
      <c r="H43" s="287">
        <v>29</v>
      </c>
      <c r="I43" s="51">
        <f t="shared" si="0"/>
        <v>63</v>
      </c>
      <c r="J43" s="155">
        <v>9435589694</v>
      </c>
      <c r="K43" s="162" t="s">
        <v>179</v>
      </c>
      <c r="L43" s="166" t="s">
        <v>182</v>
      </c>
      <c r="M43" s="164">
        <v>8761025219</v>
      </c>
      <c r="N43" s="165" t="s">
        <v>183</v>
      </c>
      <c r="O43" s="161">
        <v>7086408142</v>
      </c>
      <c r="P43" s="151">
        <v>43565</v>
      </c>
      <c r="Q43" s="169" t="s">
        <v>163</v>
      </c>
      <c r="R43" s="150"/>
      <c r="S43" s="150" t="s">
        <v>164</v>
      </c>
      <c r="T43" s="150"/>
    </row>
    <row r="44" spans="1:20">
      <c r="A44" s="4">
        <v>40</v>
      </c>
      <c r="B44" s="143" t="s">
        <v>62</v>
      </c>
      <c r="C44" s="147" t="s">
        <v>109</v>
      </c>
      <c r="D44" s="147" t="s">
        <v>23</v>
      </c>
      <c r="E44" s="147">
        <v>18200205502</v>
      </c>
      <c r="F44" s="144"/>
      <c r="G44" s="287">
        <v>47</v>
      </c>
      <c r="H44" s="287">
        <v>60</v>
      </c>
      <c r="I44" s="51">
        <f t="shared" si="0"/>
        <v>107</v>
      </c>
      <c r="J44" s="155">
        <v>7896419948</v>
      </c>
      <c r="K44" s="162" t="s">
        <v>179</v>
      </c>
      <c r="L44" s="166" t="s">
        <v>182</v>
      </c>
      <c r="M44" s="164">
        <v>8761025219</v>
      </c>
      <c r="N44" s="165" t="s">
        <v>183</v>
      </c>
      <c r="O44" s="161">
        <v>7086408142</v>
      </c>
      <c r="P44" s="151">
        <v>43565</v>
      </c>
      <c r="Q44" s="169" t="s">
        <v>163</v>
      </c>
      <c r="R44" s="150"/>
      <c r="S44" s="150" t="s">
        <v>164</v>
      </c>
      <c r="T44" s="150"/>
    </row>
    <row r="45" spans="1:20">
      <c r="A45" s="4">
        <v>41</v>
      </c>
      <c r="B45" s="143" t="s">
        <v>62</v>
      </c>
      <c r="C45" s="147" t="s">
        <v>110</v>
      </c>
      <c r="D45" s="147" t="s">
        <v>23</v>
      </c>
      <c r="E45" s="147">
        <v>18200205006</v>
      </c>
      <c r="F45" s="144"/>
      <c r="G45" s="287">
        <v>23</v>
      </c>
      <c r="H45" s="287">
        <v>25</v>
      </c>
      <c r="I45" s="51">
        <f t="shared" si="0"/>
        <v>48</v>
      </c>
      <c r="J45" s="155">
        <v>9954161509</v>
      </c>
      <c r="K45" s="162" t="s">
        <v>179</v>
      </c>
      <c r="L45" s="166" t="s">
        <v>184</v>
      </c>
      <c r="M45" s="164">
        <v>9435481752</v>
      </c>
      <c r="N45" s="165" t="s">
        <v>185</v>
      </c>
      <c r="O45" s="161">
        <v>9401161510</v>
      </c>
      <c r="P45" s="151">
        <v>43566</v>
      </c>
      <c r="Q45" s="169" t="s">
        <v>165</v>
      </c>
      <c r="R45" s="150"/>
      <c r="S45" s="150" t="s">
        <v>164</v>
      </c>
      <c r="T45" s="150"/>
    </row>
    <row r="46" spans="1:20">
      <c r="A46" s="4">
        <v>42</v>
      </c>
      <c r="B46" s="143" t="s">
        <v>62</v>
      </c>
      <c r="C46" s="147" t="s">
        <v>111</v>
      </c>
      <c r="D46" s="147" t="s">
        <v>23</v>
      </c>
      <c r="E46" s="147">
        <v>18200205007</v>
      </c>
      <c r="F46" s="144"/>
      <c r="G46" s="287">
        <v>0</v>
      </c>
      <c r="H46" s="287">
        <v>484</v>
      </c>
      <c r="I46" s="51">
        <f t="shared" si="0"/>
        <v>484</v>
      </c>
      <c r="J46" s="155">
        <v>8011679672</v>
      </c>
      <c r="K46" s="162" t="s">
        <v>179</v>
      </c>
      <c r="L46" s="166" t="s">
        <v>184</v>
      </c>
      <c r="M46" s="164">
        <v>9435481752</v>
      </c>
      <c r="N46" s="165" t="s">
        <v>185</v>
      </c>
      <c r="O46" s="161">
        <v>9401161510</v>
      </c>
      <c r="P46" s="151">
        <v>43566</v>
      </c>
      <c r="Q46" s="169" t="s">
        <v>165</v>
      </c>
      <c r="R46" s="150"/>
      <c r="S46" s="150" t="s">
        <v>164</v>
      </c>
      <c r="T46" s="150"/>
    </row>
    <row r="47" spans="1:20">
      <c r="A47" s="4">
        <v>43</v>
      </c>
      <c r="B47" s="143" t="s">
        <v>62</v>
      </c>
      <c r="C47" s="147" t="s">
        <v>112</v>
      </c>
      <c r="D47" s="147" t="s">
        <v>23</v>
      </c>
      <c r="E47" s="147">
        <v>18200205001</v>
      </c>
      <c r="F47" s="144"/>
      <c r="G47" s="287">
        <v>60</v>
      </c>
      <c r="H47" s="287">
        <v>80</v>
      </c>
      <c r="I47" s="51">
        <f t="shared" si="0"/>
        <v>140</v>
      </c>
      <c r="J47" s="155">
        <v>9435077647</v>
      </c>
      <c r="K47" s="162" t="s">
        <v>179</v>
      </c>
      <c r="L47" s="166" t="s">
        <v>184</v>
      </c>
      <c r="M47" s="164">
        <v>9435481752</v>
      </c>
      <c r="N47" s="165" t="s">
        <v>185</v>
      </c>
      <c r="O47" s="161">
        <v>9401161510</v>
      </c>
      <c r="P47" s="151">
        <v>43566</v>
      </c>
      <c r="Q47" s="169" t="s">
        <v>165</v>
      </c>
      <c r="R47" s="150"/>
      <c r="S47" s="150" t="s">
        <v>164</v>
      </c>
      <c r="T47" s="150"/>
    </row>
    <row r="48" spans="1:20">
      <c r="A48" s="4">
        <v>44</v>
      </c>
      <c r="B48" s="143" t="s">
        <v>62</v>
      </c>
      <c r="C48" s="147" t="s">
        <v>113</v>
      </c>
      <c r="D48" s="147" t="s">
        <v>23</v>
      </c>
      <c r="E48" s="147">
        <v>18200205005</v>
      </c>
      <c r="F48" s="144"/>
      <c r="G48" s="287">
        <v>43</v>
      </c>
      <c r="H48" s="287">
        <v>42</v>
      </c>
      <c r="I48" s="51">
        <f t="shared" si="0"/>
        <v>85</v>
      </c>
      <c r="J48" s="155">
        <v>9435077378</v>
      </c>
      <c r="K48" s="162" t="s">
        <v>179</v>
      </c>
      <c r="L48" s="166" t="s">
        <v>184</v>
      </c>
      <c r="M48" s="164">
        <v>9435481752</v>
      </c>
      <c r="N48" s="165" t="s">
        <v>185</v>
      </c>
      <c r="O48" s="161">
        <v>9401161510</v>
      </c>
      <c r="P48" s="151">
        <v>43566</v>
      </c>
      <c r="Q48" s="169" t="s">
        <v>165</v>
      </c>
      <c r="R48" s="150"/>
      <c r="S48" s="150" t="s">
        <v>164</v>
      </c>
      <c r="T48" s="150"/>
    </row>
    <row r="49" spans="1:20">
      <c r="A49" s="4">
        <v>45</v>
      </c>
      <c r="B49" s="143" t="s">
        <v>62</v>
      </c>
      <c r="C49" s="148" t="s">
        <v>114</v>
      </c>
      <c r="D49" s="148" t="s">
        <v>23</v>
      </c>
      <c r="E49" s="148">
        <v>18200215301</v>
      </c>
      <c r="F49" s="144"/>
      <c r="G49" s="287">
        <v>3</v>
      </c>
      <c r="H49" s="287">
        <v>9</v>
      </c>
      <c r="I49" s="51">
        <f t="shared" si="0"/>
        <v>12</v>
      </c>
      <c r="J49" s="156">
        <v>9401436722</v>
      </c>
      <c r="K49" s="162" t="s">
        <v>179</v>
      </c>
      <c r="L49" s="166" t="s">
        <v>184</v>
      </c>
      <c r="M49" s="164">
        <v>9435481752</v>
      </c>
      <c r="N49" s="165" t="s">
        <v>185</v>
      </c>
      <c r="O49" s="161">
        <v>9401161510</v>
      </c>
      <c r="P49" s="151">
        <v>43566</v>
      </c>
      <c r="Q49" s="169" t="s">
        <v>165</v>
      </c>
      <c r="R49" s="150"/>
      <c r="S49" s="150" t="s">
        <v>164</v>
      </c>
      <c r="T49" s="150"/>
    </row>
    <row r="50" spans="1:20">
      <c r="A50" s="4">
        <v>46</v>
      </c>
      <c r="B50" s="143" t="s">
        <v>62</v>
      </c>
      <c r="C50" s="147" t="s">
        <v>115</v>
      </c>
      <c r="D50" s="147" t="s">
        <v>23</v>
      </c>
      <c r="E50" s="147">
        <v>18200205003</v>
      </c>
      <c r="F50" s="144"/>
      <c r="G50" s="287">
        <v>17</v>
      </c>
      <c r="H50" s="287">
        <v>24</v>
      </c>
      <c r="I50" s="51">
        <f t="shared" si="0"/>
        <v>41</v>
      </c>
      <c r="J50" s="155">
        <v>9401963337</v>
      </c>
      <c r="K50" s="162" t="s">
        <v>179</v>
      </c>
      <c r="L50" s="166" t="s">
        <v>184</v>
      </c>
      <c r="M50" s="164">
        <v>9435481752</v>
      </c>
      <c r="N50" s="165" t="s">
        <v>186</v>
      </c>
      <c r="O50" s="161">
        <v>9435586987</v>
      </c>
      <c r="P50" s="151">
        <v>43567</v>
      </c>
      <c r="Q50" s="169" t="s">
        <v>166</v>
      </c>
      <c r="R50" s="150"/>
      <c r="S50" s="150" t="s">
        <v>164</v>
      </c>
      <c r="T50" s="150"/>
    </row>
    <row r="51" spans="1:20">
      <c r="A51" s="4">
        <v>47</v>
      </c>
      <c r="B51" s="143" t="s">
        <v>62</v>
      </c>
      <c r="C51" s="147" t="s">
        <v>116</v>
      </c>
      <c r="D51" s="147" t="s">
        <v>23</v>
      </c>
      <c r="E51" s="147">
        <v>18200205014</v>
      </c>
      <c r="F51" s="144"/>
      <c r="G51" s="287">
        <v>288</v>
      </c>
      <c r="H51" s="287">
        <v>219</v>
      </c>
      <c r="I51" s="51">
        <f t="shared" si="0"/>
        <v>507</v>
      </c>
      <c r="J51" s="155">
        <v>9957603450</v>
      </c>
      <c r="K51" s="162" t="s">
        <v>179</v>
      </c>
      <c r="L51" s="166" t="s">
        <v>182</v>
      </c>
      <c r="M51" s="164">
        <v>8761025219</v>
      </c>
      <c r="N51" s="165" t="s">
        <v>187</v>
      </c>
      <c r="O51" s="161">
        <v>9531030842</v>
      </c>
      <c r="P51" s="151">
        <v>43567</v>
      </c>
      <c r="Q51" s="169" t="s">
        <v>166</v>
      </c>
      <c r="R51" s="150"/>
      <c r="S51" s="150" t="s">
        <v>164</v>
      </c>
      <c r="T51" s="150"/>
    </row>
    <row r="52" spans="1:20">
      <c r="A52" s="4">
        <v>48</v>
      </c>
      <c r="B52" s="143" t="s">
        <v>62</v>
      </c>
      <c r="C52" s="147" t="s">
        <v>117</v>
      </c>
      <c r="D52" s="147" t="s">
        <v>23</v>
      </c>
      <c r="E52" s="147">
        <v>18200204501</v>
      </c>
      <c r="F52" s="144"/>
      <c r="G52" s="287">
        <v>6</v>
      </c>
      <c r="H52" s="287">
        <v>7</v>
      </c>
      <c r="I52" s="51">
        <f t="shared" si="0"/>
        <v>13</v>
      </c>
      <c r="J52" s="155">
        <v>9954655146</v>
      </c>
      <c r="K52" s="162" t="s">
        <v>179</v>
      </c>
      <c r="L52" s="166" t="s">
        <v>188</v>
      </c>
      <c r="M52" s="164">
        <v>9435171316</v>
      </c>
      <c r="N52" s="165" t="s">
        <v>189</v>
      </c>
      <c r="O52" s="161">
        <v>9476540523</v>
      </c>
      <c r="P52" s="151">
        <v>43567</v>
      </c>
      <c r="Q52" s="169" t="s">
        <v>166</v>
      </c>
      <c r="R52" s="150"/>
      <c r="S52" s="150" t="s">
        <v>164</v>
      </c>
      <c r="T52" s="150"/>
    </row>
    <row r="53" spans="1:20">
      <c r="A53" s="4">
        <v>49</v>
      </c>
      <c r="B53" s="143" t="s">
        <v>62</v>
      </c>
      <c r="C53" s="147" t="s">
        <v>118</v>
      </c>
      <c r="D53" s="147" t="s">
        <v>23</v>
      </c>
      <c r="E53" s="147">
        <v>18200204401</v>
      </c>
      <c r="F53" s="144"/>
      <c r="G53" s="287">
        <v>3</v>
      </c>
      <c r="H53" s="287">
        <v>2</v>
      </c>
      <c r="I53" s="51">
        <f t="shared" si="0"/>
        <v>5</v>
      </c>
      <c r="J53" s="155">
        <v>9957738725</v>
      </c>
      <c r="K53" s="162" t="s">
        <v>179</v>
      </c>
      <c r="L53" s="166" t="s">
        <v>188</v>
      </c>
      <c r="M53" s="164">
        <v>9435171316</v>
      </c>
      <c r="N53" s="165" t="s">
        <v>189</v>
      </c>
      <c r="O53" s="161">
        <v>9476540523</v>
      </c>
      <c r="P53" s="151">
        <v>43567</v>
      </c>
      <c r="Q53" s="169" t="s">
        <v>166</v>
      </c>
      <c r="R53" s="150"/>
      <c r="S53" s="150" t="s">
        <v>164</v>
      </c>
      <c r="T53" s="150"/>
    </row>
    <row r="54" spans="1:20">
      <c r="A54" s="4">
        <v>50</v>
      </c>
      <c r="B54" s="143" t="s">
        <v>62</v>
      </c>
      <c r="C54" s="147" t="s">
        <v>119</v>
      </c>
      <c r="D54" s="147" t="s">
        <v>23</v>
      </c>
      <c r="E54" s="147">
        <v>18200203602</v>
      </c>
      <c r="F54" s="144"/>
      <c r="G54" s="287">
        <v>5</v>
      </c>
      <c r="H54" s="287">
        <v>1</v>
      </c>
      <c r="I54" s="51">
        <f t="shared" si="0"/>
        <v>6</v>
      </c>
      <c r="J54" s="155">
        <v>9401409460</v>
      </c>
      <c r="K54" s="162" t="s">
        <v>179</v>
      </c>
      <c r="L54" s="166" t="s">
        <v>188</v>
      </c>
      <c r="M54" s="164">
        <v>9435171316</v>
      </c>
      <c r="N54" s="165" t="s">
        <v>189</v>
      </c>
      <c r="O54" s="161">
        <v>9476540523</v>
      </c>
      <c r="P54" s="151">
        <v>43567</v>
      </c>
      <c r="Q54" s="169" t="s">
        <v>166</v>
      </c>
      <c r="R54" s="150"/>
      <c r="S54" s="150" t="s">
        <v>164</v>
      </c>
      <c r="T54" s="150"/>
    </row>
    <row r="55" spans="1:20">
      <c r="A55" s="4">
        <v>51</v>
      </c>
      <c r="B55" s="143" t="s">
        <v>62</v>
      </c>
      <c r="C55" s="147" t="s">
        <v>120</v>
      </c>
      <c r="D55" s="147" t="s">
        <v>23</v>
      </c>
      <c r="E55" s="147"/>
      <c r="F55" s="144"/>
      <c r="G55" s="287"/>
      <c r="H55" s="287"/>
      <c r="I55" s="51">
        <f t="shared" si="0"/>
        <v>0</v>
      </c>
      <c r="J55" s="155">
        <v>9954860052</v>
      </c>
      <c r="K55" s="162" t="s">
        <v>179</v>
      </c>
      <c r="L55" s="166" t="s">
        <v>188</v>
      </c>
      <c r="M55" s="164">
        <v>9435171316</v>
      </c>
      <c r="N55" s="165" t="s">
        <v>189</v>
      </c>
      <c r="O55" s="161">
        <v>9476540523</v>
      </c>
      <c r="P55" s="151">
        <v>43567</v>
      </c>
      <c r="Q55" s="169" t="s">
        <v>166</v>
      </c>
      <c r="R55" s="150"/>
      <c r="S55" s="150" t="s">
        <v>164</v>
      </c>
      <c r="T55" s="150"/>
    </row>
    <row r="56" spans="1:20">
      <c r="A56" s="4">
        <v>52</v>
      </c>
      <c r="B56" s="143" t="s">
        <v>62</v>
      </c>
      <c r="C56" s="147" t="s">
        <v>121</v>
      </c>
      <c r="D56" s="147" t="s">
        <v>23</v>
      </c>
      <c r="E56" s="147">
        <v>18200206101</v>
      </c>
      <c r="F56" s="144"/>
      <c r="G56" s="287">
        <v>26</v>
      </c>
      <c r="H56" s="287">
        <v>20</v>
      </c>
      <c r="I56" s="51">
        <f t="shared" si="0"/>
        <v>46</v>
      </c>
      <c r="J56" s="155">
        <v>9401237136</v>
      </c>
      <c r="K56" s="162" t="s">
        <v>179</v>
      </c>
      <c r="L56" s="166" t="s">
        <v>188</v>
      </c>
      <c r="M56" s="164">
        <v>9435171316</v>
      </c>
      <c r="N56" s="165" t="s">
        <v>189</v>
      </c>
      <c r="O56" s="161">
        <v>9476540523</v>
      </c>
      <c r="P56" s="151">
        <v>43573</v>
      </c>
      <c r="Q56" s="169" t="s">
        <v>165</v>
      </c>
      <c r="R56" s="150"/>
      <c r="S56" s="150" t="s">
        <v>164</v>
      </c>
      <c r="T56" s="150"/>
    </row>
    <row r="57" spans="1:20">
      <c r="A57" s="4">
        <v>53</v>
      </c>
      <c r="B57" s="143" t="s">
        <v>62</v>
      </c>
      <c r="C57" s="147" t="s">
        <v>122</v>
      </c>
      <c r="D57" s="147" t="s">
        <v>25</v>
      </c>
      <c r="E57" s="149">
        <v>41</v>
      </c>
      <c r="F57" s="144"/>
      <c r="G57" s="287">
        <v>57</v>
      </c>
      <c r="H57" s="287">
        <v>62</v>
      </c>
      <c r="I57" s="51">
        <f t="shared" si="0"/>
        <v>119</v>
      </c>
      <c r="J57" s="155">
        <v>9435407386</v>
      </c>
      <c r="K57" s="162" t="s">
        <v>179</v>
      </c>
      <c r="L57" s="166" t="s">
        <v>188</v>
      </c>
      <c r="M57" s="164">
        <v>9435171316</v>
      </c>
      <c r="N57" s="165" t="s">
        <v>189</v>
      </c>
      <c r="O57" s="161">
        <v>9476540523</v>
      </c>
      <c r="P57" s="151">
        <v>43573</v>
      </c>
      <c r="Q57" s="169" t="s">
        <v>165</v>
      </c>
      <c r="R57" s="150"/>
      <c r="S57" s="150" t="s">
        <v>164</v>
      </c>
      <c r="T57" s="150"/>
    </row>
    <row r="58" spans="1:20">
      <c r="A58" s="4">
        <v>54</v>
      </c>
      <c r="B58" s="143" t="s">
        <v>62</v>
      </c>
      <c r="C58" s="147" t="s">
        <v>123</v>
      </c>
      <c r="D58" s="147" t="s">
        <v>23</v>
      </c>
      <c r="E58" s="147">
        <v>18200205601</v>
      </c>
      <c r="F58" s="144"/>
      <c r="G58" s="287"/>
      <c r="H58" s="287"/>
      <c r="I58" s="51">
        <f t="shared" si="0"/>
        <v>0</v>
      </c>
      <c r="J58" s="155">
        <v>8011380157</v>
      </c>
      <c r="K58" s="162" t="s">
        <v>179</v>
      </c>
      <c r="L58" s="166" t="s">
        <v>190</v>
      </c>
      <c r="M58" s="164">
        <v>8133890209</v>
      </c>
      <c r="N58" s="165" t="s">
        <v>191</v>
      </c>
      <c r="O58" s="161">
        <v>9954472637</v>
      </c>
      <c r="P58" s="151">
        <v>43573</v>
      </c>
      <c r="Q58" s="169" t="s">
        <v>165</v>
      </c>
      <c r="R58" s="150"/>
      <c r="S58" s="150" t="s">
        <v>164</v>
      </c>
      <c r="T58" s="150"/>
    </row>
    <row r="59" spans="1:20">
      <c r="A59" s="4">
        <v>55</v>
      </c>
      <c r="B59" s="143" t="s">
        <v>62</v>
      </c>
      <c r="C59" s="147" t="s">
        <v>124</v>
      </c>
      <c r="D59" s="147" t="s">
        <v>23</v>
      </c>
      <c r="E59" s="147">
        <v>18200218604</v>
      </c>
      <c r="F59" s="144"/>
      <c r="G59" s="287">
        <v>4</v>
      </c>
      <c r="H59" s="287">
        <v>7</v>
      </c>
      <c r="I59" s="51">
        <f t="shared" si="0"/>
        <v>11</v>
      </c>
      <c r="J59" s="155">
        <v>8471826962</v>
      </c>
      <c r="K59" s="162" t="s">
        <v>179</v>
      </c>
      <c r="L59" s="166" t="s">
        <v>190</v>
      </c>
      <c r="M59" s="164">
        <v>8133890209</v>
      </c>
      <c r="N59" s="165" t="s">
        <v>191</v>
      </c>
      <c r="O59" s="161">
        <v>9954472637</v>
      </c>
      <c r="P59" s="151">
        <v>43573</v>
      </c>
      <c r="Q59" s="169" t="s">
        <v>165</v>
      </c>
      <c r="R59" s="150"/>
      <c r="S59" s="150" t="s">
        <v>164</v>
      </c>
      <c r="T59" s="150"/>
    </row>
    <row r="60" spans="1:20">
      <c r="A60" s="4">
        <v>56</v>
      </c>
      <c r="B60" s="143" t="s">
        <v>62</v>
      </c>
      <c r="C60" s="147" t="s">
        <v>125</v>
      </c>
      <c r="D60" s="147" t="s">
        <v>23</v>
      </c>
      <c r="E60" s="147">
        <v>18200216401</v>
      </c>
      <c r="F60" s="144"/>
      <c r="G60" s="287">
        <v>10</v>
      </c>
      <c r="H60" s="287">
        <v>14</v>
      </c>
      <c r="I60" s="51">
        <f t="shared" si="0"/>
        <v>24</v>
      </c>
      <c r="J60" s="155">
        <v>8011676960</v>
      </c>
      <c r="K60" s="162" t="s">
        <v>179</v>
      </c>
      <c r="L60" s="166" t="s">
        <v>190</v>
      </c>
      <c r="M60" s="164">
        <v>8133890209</v>
      </c>
      <c r="N60" s="165" t="s">
        <v>192</v>
      </c>
      <c r="O60" s="161">
        <v>7896419466</v>
      </c>
      <c r="P60" s="151">
        <v>43573</v>
      </c>
      <c r="Q60" s="169" t="s">
        <v>165</v>
      </c>
      <c r="R60" s="150"/>
      <c r="S60" s="150" t="s">
        <v>164</v>
      </c>
      <c r="T60" s="150"/>
    </row>
    <row r="61" spans="1:20">
      <c r="A61" s="4">
        <v>57</v>
      </c>
      <c r="B61" s="143" t="s">
        <v>62</v>
      </c>
      <c r="C61" s="147" t="s">
        <v>126</v>
      </c>
      <c r="D61" s="147" t="s">
        <v>23</v>
      </c>
      <c r="E61" s="147">
        <v>18200218603</v>
      </c>
      <c r="F61" s="144"/>
      <c r="G61" s="287">
        <v>72</v>
      </c>
      <c r="H61" s="287">
        <v>90</v>
      </c>
      <c r="I61" s="51">
        <f t="shared" si="0"/>
        <v>162</v>
      </c>
      <c r="J61" s="155">
        <v>9401687712</v>
      </c>
      <c r="K61" s="162" t="s">
        <v>179</v>
      </c>
      <c r="L61" s="166" t="s">
        <v>190</v>
      </c>
      <c r="M61" s="164">
        <v>8133890209</v>
      </c>
      <c r="N61" s="165" t="s">
        <v>192</v>
      </c>
      <c r="O61" s="161">
        <v>7896419466</v>
      </c>
      <c r="P61" s="151">
        <v>43574</v>
      </c>
      <c r="Q61" s="169" t="s">
        <v>166</v>
      </c>
      <c r="R61" s="150"/>
      <c r="S61" s="150" t="s">
        <v>164</v>
      </c>
      <c r="T61" s="150"/>
    </row>
    <row r="62" spans="1:20">
      <c r="A62" s="4">
        <v>58</v>
      </c>
      <c r="B62" s="143" t="s">
        <v>62</v>
      </c>
      <c r="C62" s="147" t="s">
        <v>127</v>
      </c>
      <c r="D62" s="147" t="s">
        <v>23</v>
      </c>
      <c r="E62" s="147">
        <v>18200218601</v>
      </c>
      <c r="F62" s="144"/>
      <c r="G62" s="287"/>
      <c r="H62" s="287"/>
      <c r="I62" s="51">
        <f t="shared" si="0"/>
        <v>0</v>
      </c>
      <c r="J62" s="155">
        <v>9435612299</v>
      </c>
      <c r="K62" s="162" t="s">
        <v>179</v>
      </c>
      <c r="L62" s="166" t="s">
        <v>190</v>
      </c>
      <c r="M62" s="164">
        <v>8133890209</v>
      </c>
      <c r="N62" s="165" t="s">
        <v>192</v>
      </c>
      <c r="O62" s="161">
        <v>7896419466</v>
      </c>
      <c r="P62" s="151">
        <v>43581</v>
      </c>
      <c r="Q62" s="169" t="s">
        <v>166</v>
      </c>
      <c r="R62" s="150"/>
      <c r="S62" s="150" t="s">
        <v>164</v>
      </c>
      <c r="T62" s="150"/>
    </row>
    <row r="63" spans="1:20">
      <c r="A63" s="4">
        <v>59</v>
      </c>
      <c r="B63" s="143" t="s">
        <v>62</v>
      </c>
      <c r="C63" s="147" t="s">
        <v>128</v>
      </c>
      <c r="D63" s="147" t="s">
        <v>25</v>
      </c>
      <c r="E63" s="149">
        <v>65</v>
      </c>
      <c r="F63" s="144"/>
      <c r="G63" s="287">
        <v>29</v>
      </c>
      <c r="H63" s="287">
        <v>55</v>
      </c>
      <c r="I63" s="51">
        <f t="shared" si="0"/>
        <v>84</v>
      </c>
      <c r="J63" s="155">
        <v>9435407386</v>
      </c>
      <c r="K63" s="162" t="s">
        <v>179</v>
      </c>
      <c r="L63" s="166" t="s">
        <v>188</v>
      </c>
      <c r="M63" s="164">
        <v>9435171316</v>
      </c>
      <c r="N63" s="165" t="s">
        <v>193</v>
      </c>
      <c r="O63" s="161">
        <v>9435172763</v>
      </c>
      <c r="P63" s="151">
        <v>43581</v>
      </c>
      <c r="Q63" s="169" t="s">
        <v>166</v>
      </c>
      <c r="R63" s="150"/>
      <c r="S63" s="150" t="s">
        <v>164</v>
      </c>
      <c r="T63" s="150"/>
    </row>
    <row r="64" spans="1:20">
      <c r="A64" s="4">
        <v>60</v>
      </c>
      <c r="B64" s="143" t="s">
        <v>62</v>
      </c>
      <c r="C64" s="147" t="s">
        <v>129</v>
      </c>
      <c r="D64" s="147" t="s">
        <v>23</v>
      </c>
      <c r="E64" s="147">
        <v>18200214902</v>
      </c>
      <c r="F64" s="144"/>
      <c r="G64" s="287">
        <v>11</v>
      </c>
      <c r="H64" s="287">
        <v>12</v>
      </c>
      <c r="I64" s="51">
        <f t="shared" si="0"/>
        <v>23</v>
      </c>
      <c r="J64" s="155">
        <v>9957431073</v>
      </c>
      <c r="K64" s="162" t="s">
        <v>179</v>
      </c>
      <c r="L64" s="166" t="s">
        <v>188</v>
      </c>
      <c r="M64" s="164">
        <v>9435171316</v>
      </c>
      <c r="N64" s="165" t="s">
        <v>193</v>
      </c>
      <c r="O64" s="161">
        <v>9435172763</v>
      </c>
      <c r="P64" s="151">
        <v>43581</v>
      </c>
      <c r="Q64" s="169" t="s">
        <v>166</v>
      </c>
      <c r="R64" s="150"/>
      <c r="S64" s="150" t="s">
        <v>164</v>
      </c>
      <c r="T64" s="150"/>
    </row>
    <row r="65" spans="1:20">
      <c r="A65" s="4">
        <v>61</v>
      </c>
      <c r="B65" s="143" t="s">
        <v>62</v>
      </c>
      <c r="C65" s="147" t="s">
        <v>130</v>
      </c>
      <c r="D65" s="147" t="s">
        <v>23</v>
      </c>
      <c r="E65" s="147">
        <v>18200214901</v>
      </c>
      <c r="F65" s="144"/>
      <c r="G65" s="287">
        <v>9</v>
      </c>
      <c r="H65" s="287">
        <v>5</v>
      </c>
      <c r="I65" s="51">
        <f t="shared" si="0"/>
        <v>14</v>
      </c>
      <c r="J65" s="155">
        <v>9435610624</v>
      </c>
      <c r="K65" s="162" t="s">
        <v>179</v>
      </c>
      <c r="L65" s="166" t="s">
        <v>188</v>
      </c>
      <c r="M65" s="164">
        <v>9435171316</v>
      </c>
      <c r="N65" s="165" t="s">
        <v>193</v>
      </c>
      <c r="O65" s="161">
        <v>9435172763</v>
      </c>
      <c r="P65" s="151">
        <v>43581</v>
      </c>
      <c r="Q65" s="169" t="s">
        <v>166</v>
      </c>
      <c r="R65" s="150"/>
      <c r="S65" s="150" t="s">
        <v>164</v>
      </c>
      <c r="T65" s="150"/>
    </row>
    <row r="66" spans="1:20">
      <c r="A66" s="4">
        <v>62</v>
      </c>
      <c r="B66" s="143" t="s">
        <v>62</v>
      </c>
      <c r="C66" s="147" t="s">
        <v>131</v>
      </c>
      <c r="D66" s="147" t="s">
        <v>23</v>
      </c>
      <c r="E66" s="147">
        <v>18200205004</v>
      </c>
      <c r="F66" s="144"/>
      <c r="G66" s="287">
        <v>2</v>
      </c>
      <c r="H66" s="287">
        <v>4</v>
      </c>
      <c r="I66" s="51">
        <f t="shared" si="0"/>
        <v>6</v>
      </c>
      <c r="J66" s="155">
        <v>9435791722</v>
      </c>
      <c r="K66" s="162" t="s">
        <v>179</v>
      </c>
      <c r="L66" s="166" t="s">
        <v>190</v>
      </c>
      <c r="M66" s="164">
        <v>8133890209</v>
      </c>
      <c r="N66" s="165" t="s">
        <v>194</v>
      </c>
      <c r="O66" s="167">
        <v>7896803656</v>
      </c>
      <c r="P66" s="151">
        <v>43575</v>
      </c>
      <c r="Q66" s="169" t="s">
        <v>195</v>
      </c>
      <c r="R66" s="150"/>
      <c r="S66" s="150" t="s">
        <v>164</v>
      </c>
      <c r="T66" s="150"/>
    </row>
    <row r="67" spans="1:20">
      <c r="A67" s="4">
        <v>63</v>
      </c>
      <c r="B67" s="143" t="s">
        <v>62</v>
      </c>
      <c r="C67" s="147" t="s">
        <v>132</v>
      </c>
      <c r="D67" s="147" t="s">
        <v>23</v>
      </c>
      <c r="E67" s="147">
        <v>18200204602</v>
      </c>
      <c r="F67" s="144"/>
      <c r="G67" s="287">
        <v>41</v>
      </c>
      <c r="H67" s="287">
        <v>52</v>
      </c>
      <c r="I67" s="51">
        <f t="shared" si="0"/>
        <v>93</v>
      </c>
      <c r="J67" s="155">
        <v>9435077402</v>
      </c>
      <c r="K67" s="162" t="s">
        <v>179</v>
      </c>
      <c r="L67" s="166" t="s">
        <v>190</v>
      </c>
      <c r="M67" s="164">
        <v>8133890209</v>
      </c>
      <c r="N67" s="165" t="s">
        <v>196</v>
      </c>
      <c r="O67" s="161">
        <v>9954415839</v>
      </c>
      <c r="P67" s="151">
        <v>43575</v>
      </c>
      <c r="Q67" s="169" t="s">
        <v>176</v>
      </c>
      <c r="R67" s="150"/>
      <c r="S67" s="150" t="s">
        <v>164</v>
      </c>
      <c r="T67" s="150"/>
    </row>
    <row r="68" spans="1:20">
      <c r="A68" s="4">
        <v>64</v>
      </c>
      <c r="B68" s="143" t="s">
        <v>62</v>
      </c>
      <c r="C68" s="147" t="s">
        <v>133</v>
      </c>
      <c r="D68" s="147" t="s">
        <v>23</v>
      </c>
      <c r="E68" s="147">
        <v>18200204601</v>
      </c>
      <c r="F68" s="144"/>
      <c r="G68" s="287">
        <v>19</v>
      </c>
      <c r="H68" s="287">
        <v>20</v>
      </c>
      <c r="I68" s="51">
        <f t="shared" si="0"/>
        <v>39</v>
      </c>
      <c r="J68" s="155">
        <v>9401688564</v>
      </c>
      <c r="K68" s="162" t="s">
        <v>179</v>
      </c>
      <c r="L68" s="166" t="s">
        <v>190</v>
      </c>
      <c r="M68" s="164">
        <v>8133890209</v>
      </c>
      <c r="N68" s="165" t="s">
        <v>196</v>
      </c>
      <c r="O68" s="161">
        <v>9954415839</v>
      </c>
      <c r="P68" s="151">
        <v>43575</v>
      </c>
      <c r="Q68" s="169" t="s">
        <v>176</v>
      </c>
      <c r="R68" s="150"/>
      <c r="S68" s="150" t="s">
        <v>164</v>
      </c>
      <c r="T68" s="150"/>
    </row>
    <row r="69" spans="1:20">
      <c r="A69" s="4">
        <v>65</v>
      </c>
      <c r="B69" s="143" t="s">
        <v>62</v>
      </c>
      <c r="C69" s="147" t="s">
        <v>134</v>
      </c>
      <c r="D69" s="147" t="s">
        <v>23</v>
      </c>
      <c r="E69" s="147">
        <v>18200205801</v>
      </c>
      <c r="F69" s="144"/>
      <c r="G69" s="287">
        <v>18</v>
      </c>
      <c r="H69" s="287">
        <v>14</v>
      </c>
      <c r="I69" s="51">
        <f t="shared" si="0"/>
        <v>32</v>
      </c>
      <c r="J69" s="155">
        <v>9401642947</v>
      </c>
      <c r="K69" s="162" t="s">
        <v>179</v>
      </c>
      <c r="L69" s="166" t="s">
        <v>184</v>
      </c>
      <c r="M69" s="164">
        <v>9435481752</v>
      </c>
      <c r="N69" s="165" t="s">
        <v>197</v>
      </c>
      <c r="O69" s="161">
        <v>9401859176</v>
      </c>
      <c r="P69" s="151">
        <v>43575</v>
      </c>
      <c r="Q69" s="169" t="s">
        <v>176</v>
      </c>
      <c r="R69" s="150"/>
      <c r="S69" s="150" t="s">
        <v>164</v>
      </c>
      <c r="T69" s="150"/>
    </row>
    <row r="70" spans="1:20">
      <c r="A70" s="4">
        <v>66</v>
      </c>
      <c r="B70" s="143" t="s">
        <v>62</v>
      </c>
      <c r="C70" s="147" t="s">
        <v>135</v>
      </c>
      <c r="D70" s="147" t="s">
        <v>23</v>
      </c>
      <c r="E70" s="147">
        <v>18200205802</v>
      </c>
      <c r="F70" s="144"/>
      <c r="G70" s="287">
        <v>42</v>
      </c>
      <c r="H70" s="287">
        <v>30</v>
      </c>
      <c r="I70" s="51">
        <f t="shared" ref="I70:I133" si="1">SUM(G70:H70)</f>
        <v>72</v>
      </c>
      <c r="J70" s="155">
        <v>9435913395</v>
      </c>
      <c r="K70" s="162" t="s">
        <v>179</v>
      </c>
      <c r="L70" s="166" t="s">
        <v>184</v>
      </c>
      <c r="M70" s="164">
        <v>9435481752</v>
      </c>
      <c r="N70" s="165" t="s">
        <v>197</v>
      </c>
      <c r="O70" s="161">
        <v>9401859176</v>
      </c>
      <c r="P70" s="151">
        <v>43575</v>
      </c>
      <c r="Q70" s="169" t="s">
        <v>176</v>
      </c>
      <c r="R70" s="150"/>
      <c r="S70" s="150" t="s">
        <v>164</v>
      </c>
      <c r="T70" s="150"/>
    </row>
    <row r="71" spans="1:20">
      <c r="A71" s="4">
        <v>67</v>
      </c>
      <c r="B71" s="143" t="s">
        <v>62</v>
      </c>
      <c r="C71" s="147" t="s">
        <v>136</v>
      </c>
      <c r="D71" s="147" t="s">
        <v>23</v>
      </c>
      <c r="E71" s="147">
        <v>18200205009</v>
      </c>
      <c r="F71" s="144"/>
      <c r="G71" s="287">
        <v>287</v>
      </c>
      <c r="H71" s="287">
        <v>0</v>
      </c>
      <c r="I71" s="51">
        <f t="shared" si="1"/>
        <v>287</v>
      </c>
      <c r="J71" s="155">
        <v>9435565482</v>
      </c>
      <c r="K71" s="162" t="s">
        <v>179</v>
      </c>
      <c r="L71" s="166" t="s">
        <v>184</v>
      </c>
      <c r="M71" s="164">
        <v>9435481752</v>
      </c>
      <c r="N71" s="165" t="s">
        <v>198</v>
      </c>
      <c r="O71" s="161">
        <v>9401154203</v>
      </c>
      <c r="P71" s="151">
        <v>43577</v>
      </c>
      <c r="Q71" s="169" t="s">
        <v>177</v>
      </c>
      <c r="R71" s="150"/>
      <c r="S71" s="150" t="s">
        <v>164</v>
      </c>
      <c r="T71" s="150"/>
    </row>
    <row r="72" spans="1:20">
      <c r="A72" s="4">
        <v>68</v>
      </c>
      <c r="B72" s="143" t="s">
        <v>62</v>
      </c>
      <c r="C72" s="147" t="s">
        <v>137</v>
      </c>
      <c r="D72" s="147" t="s">
        <v>23</v>
      </c>
      <c r="E72" s="147">
        <v>18200205017</v>
      </c>
      <c r="F72" s="144"/>
      <c r="G72" s="287">
        <v>32</v>
      </c>
      <c r="H72" s="287">
        <v>41</v>
      </c>
      <c r="I72" s="51">
        <f t="shared" si="1"/>
        <v>73</v>
      </c>
      <c r="J72" s="155">
        <v>9435705553</v>
      </c>
      <c r="K72" s="162" t="s">
        <v>179</v>
      </c>
      <c r="L72" s="166" t="s">
        <v>184</v>
      </c>
      <c r="M72" s="164">
        <v>9435481752</v>
      </c>
      <c r="N72" s="165" t="s">
        <v>198</v>
      </c>
      <c r="O72" s="161">
        <v>9401154203</v>
      </c>
      <c r="P72" s="151">
        <v>43577</v>
      </c>
      <c r="Q72" s="169" t="s">
        <v>177</v>
      </c>
      <c r="R72" s="150"/>
      <c r="S72" s="150" t="s">
        <v>164</v>
      </c>
      <c r="T72" s="150"/>
    </row>
    <row r="73" spans="1:20">
      <c r="A73" s="4">
        <v>69</v>
      </c>
      <c r="B73" s="143" t="s">
        <v>62</v>
      </c>
      <c r="C73" s="147" t="s">
        <v>138</v>
      </c>
      <c r="D73" s="147" t="s">
        <v>23</v>
      </c>
      <c r="E73" s="147">
        <v>18200214403</v>
      </c>
      <c r="F73" s="144"/>
      <c r="G73" s="287">
        <v>13</v>
      </c>
      <c r="H73" s="287"/>
      <c r="I73" s="51">
        <f t="shared" si="1"/>
        <v>13</v>
      </c>
      <c r="J73" s="155">
        <v>9435566369</v>
      </c>
      <c r="K73" s="162" t="s">
        <v>179</v>
      </c>
      <c r="L73" s="166" t="s">
        <v>184</v>
      </c>
      <c r="M73" s="164">
        <v>9435481752</v>
      </c>
      <c r="N73" s="165" t="s">
        <v>198</v>
      </c>
      <c r="O73" s="161">
        <v>9401154203</v>
      </c>
      <c r="P73" s="151">
        <v>43577</v>
      </c>
      <c r="Q73" s="169" t="s">
        <v>177</v>
      </c>
      <c r="R73" s="150"/>
      <c r="S73" s="150" t="s">
        <v>164</v>
      </c>
      <c r="T73" s="150"/>
    </row>
    <row r="74" spans="1:20">
      <c r="A74" s="4">
        <v>70</v>
      </c>
      <c r="B74" s="143" t="s">
        <v>62</v>
      </c>
      <c r="C74" s="147" t="s">
        <v>139</v>
      </c>
      <c r="D74" s="147" t="s">
        <v>23</v>
      </c>
      <c r="E74" s="147">
        <v>18200214404</v>
      </c>
      <c r="F74" s="146"/>
      <c r="G74" s="287"/>
      <c r="H74" s="287">
        <v>18</v>
      </c>
      <c r="I74" s="51">
        <f t="shared" si="1"/>
        <v>18</v>
      </c>
      <c r="J74" s="155">
        <v>9435072525</v>
      </c>
      <c r="K74" s="162" t="s">
        <v>179</v>
      </c>
      <c r="L74" s="166" t="s">
        <v>184</v>
      </c>
      <c r="M74" s="164">
        <v>9435481752</v>
      </c>
      <c r="N74" s="165" t="s">
        <v>198</v>
      </c>
      <c r="O74" s="161">
        <v>9401154203</v>
      </c>
      <c r="P74" s="151">
        <v>43577</v>
      </c>
      <c r="Q74" s="169" t="s">
        <v>177</v>
      </c>
      <c r="R74" s="150"/>
      <c r="S74" s="150" t="s">
        <v>164</v>
      </c>
      <c r="T74" s="150"/>
    </row>
    <row r="75" spans="1:20">
      <c r="A75" s="4">
        <v>71</v>
      </c>
      <c r="B75" s="143" t="s">
        <v>62</v>
      </c>
      <c r="C75" s="147" t="s">
        <v>140</v>
      </c>
      <c r="D75" s="147" t="s">
        <v>23</v>
      </c>
      <c r="E75" s="147">
        <v>18200214402</v>
      </c>
      <c r="F75" s="144"/>
      <c r="G75" s="287">
        <v>8</v>
      </c>
      <c r="H75" s="287">
        <v>8</v>
      </c>
      <c r="I75" s="51">
        <f t="shared" si="1"/>
        <v>16</v>
      </c>
      <c r="J75" s="155">
        <v>9435867754</v>
      </c>
      <c r="K75" s="162" t="s">
        <v>179</v>
      </c>
      <c r="L75" s="166" t="s">
        <v>184</v>
      </c>
      <c r="M75" s="164">
        <v>9435481752</v>
      </c>
      <c r="N75" s="165" t="s">
        <v>198</v>
      </c>
      <c r="O75" s="161">
        <v>9401154203</v>
      </c>
      <c r="P75" s="151">
        <v>43577</v>
      </c>
      <c r="Q75" s="169" t="s">
        <v>177</v>
      </c>
      <c r="R75" s="150"/>
      <c r="S75" s="150" t="s">
        <v>164</v>
      </c>
      <c r="T75" s="150"/>
    </row>
    <row r="76" spans="1:20">
      <c r="A76" s="4">
        <v>72</v>
      </c>
      <c r="B76" s="143" t="s">
        <v>62</v>
      </c>
      <c r="C76" s="147" t="s">
        <v>141</v>
      </c>
      <c r="D76" s="147" t="s">
        <v>23</v>
      </c>
      <c r="E76" s="147">
        <v>18200206601</v>
      </c>
      <c r="F76" s="144"/>
      <c r="G76" s="287"/>
      <c r="H76" s="287"/>
      <c r="I76" s="51">
        <f t="shared" si="1"/>
        <v>0</v>
      </c>
      <c r="J76" s="155">
        <v>9435712902</v>
      </c>
      <c r="K76" s="162" t="s">
        <v>179</v>
      </c>
      <c r="L76" s="166" t="s">
        <v>184</v>
      </c>
      <c r="M76" s="164">
        <v>9435481752</v>
      </c>
      <c r="N76" s="165" t="s">
        <v>198</v>
      </c>
      <c r="O76" s="161">
        <v>9401154203</v>
      </c>
      <c r="P76" s="151">
        <v>43578</v>
      </c>
      <c r="Q76" s="169" t="s">
        <v>178</v>
      </c>
      <c r="R76" s="150"/>
      <c r="S76" s="150" t="s">
        <v>164</v>
      </c>
      <c r="T76" s="150"/>
    </row>
    <row r="77" spans="1:20">
      <c r="A77" s="4">
        <v>73</v>
      </c>
      <c r="B77" s="143" t="s">
        <v>62</v>
      </c>
      <c r="C77" s="147" t="s">
        <v>142</v>
      </c>
      <c r="D77" s="147" t="s">
        <v>23</v>
      </c>
      <c r="E77" s="147">
        <v>18200220201</v>
      </c>
      <c r="F77" s="144"/>
      <c r="G77" s="287">
        <v>6</v>
      </c>
      <c r="H77" s="287">
        <v>6</v>
      </c>
      <c r="I77" s="51">
        <f t="shared" si="1"/>
        <v>12</v>
      </c>
      <c r="J77" s="155">
        <v>8011678084</v>
      </c>
      <c r="K77" s="162" t="s">
        <v>179</v>
      </c>
      <c r="L77" s="166" t="s">
        <v>184</v>
      </c>
      <c r="M77" s="164">
        <v>9435481752</v>
      </c>
      <c r="N77" s="165" t="s">
        <v>198</v>
      </c>
      <c r="O77" s="161">
        <v>9401154203</v>
      </c>
      <c r="P77" s="151">
        <v>43578</v>
      </c>
      <c r="Q77" s="169" t="s">
        <v>178</v>
      </c>
      <c r="R77" s="150"/>
      <c r="S77" s="150" t="s">
        <v>164</v>
      </c>
      <c r="T77" s="150"/>
    </row>
    <row r="78" spans="1:20">
      <c r="A78" s="4">
        <v>74</v>
      </c>
      <c r="B78" s="143" t="s">
        <v>62</v>
      </c>
      <c r="C78" s="147" t="s">
        <v>143</v>
      </c>
      <c r="D78" s="147" t="s">
        <v>23</v>
      </c>
      <c r="E78" s="147">
        <v>18200203603</v>
      </c>
      <c r="F78" s="144"/>
      <c r="G78" s="287">
        <v>12</v>
      </c>
      <c r="H78" s="287">
        <v>17</v>
      </c>
      <c r="I78" s="51">
        <f t="shared" si="1"/>
        <v>29</v>
      </c>
      <c r="J78" s="155">
        <v>9435792224</v>
      </c>
      <c r="K78" s="162" t="s">
        <v>179</v>
      </c>
      <c r="L78" s="166" t="s">
        <v>190</v>
      </c>
      <c r="M78" s="164">
        <v>8133890209</v>
      </c>
      <c r="N78" s="165" t="s">
        <v>199</v>
      </c>
      <c r="O78" s="161">
        <v>9531118970</v>
      </c>
      <c r="P78" s="151">
        <v>43578</v>
      </c>
      <c r="Q78" s="169" t="s">
        <v>178</v>
      </c>
      <c r="R78" s="150"/>
      <c r="S78" s="150" t="s">
        <v>164</v>
      </c>
      <c r="T78" s="150"/>
    </row>
    <row r="79" spans="1:20">
      <c r="A79" s="4">
        <v>75</v>
      </c>
      <c r="B79" s="143" t="s">
        <v>62</v>
      </c>
      <c r="C79" s="147" t="s">
        <v>144</v>
      </c>
      <c r="D79" s="147" t="s">
        <v>23</v>
      </c>
      <c r="E79" s="147">
        <v>18200203601</v>
      </c>
      <c r="F79" s="144"/>
      <c r="G79" s="287">
        <v>13</v>
      </c>
      <c r="H79" s="287">
        <v>9</v>
      </c>
      <c r="I79" s="51">
        <f t="shared" si="1"/>
        <v>22</v>
      </c>
      <c r="J79" s="155">
        <v>9401636445</v>
      </c>
      <c r="K79" s="162" t="s">
        <v>179</v>
      </c>
      <c r="L79" s="166" t="s">
        <v>190</v>
      </c>
      <c r="M79" s="164">
        <v>8133890209</v>
      </c>
      <c r="N79" s="165" t="s">
        <v>199</v>
      </c>
      <c r="O79" s="161">
        <v>9531118970</v>
      </c>
      <c r="P79" s="151">
        <v>43578</v>
      </c>
      <c r="Q79" s="169" t="s">
        <v>178</v>
      </c>
      <c r="R79" s="150"/>
      <c r="S79" s="150" t="s">
        <v>164</v>
      </c>
      <c r="T79" s="150"/>
    </row>
    <row r="80" spans="1:20">
      <c r="A80" s="4">
        <v>76</v>
      </c>
      <c r="B80" s="143" t="s">
        <v>62</v>
      </c>
      <c r="C80" s="147" t="s">
        <v>145</v>
      </c>
      <c r="D80" s="147" t="s">
        <v>23</v>
      </c>
      <c r="E80" s="147">
        <v>18200203604</v>
      </c>
      <c r="F80" s="144"/>
      <c r="G80" s="287">
        <v>22</v>
      </c>
      <c r="H80" s="287">
        <v>20</v>
      </c>
      <c r="I80" s="51">
        <f t="shared" si="1"/>
        <v>42</v>
      </c>
      <c r="J80" s="155">
        <v>9435791657</v>
      </c>
      <c r="K80" s="162" t="s">
        <v>179</v>
      </c>
      <c r="L80" s="166" t="s">
        <v>190</v>
      </c>
      <c r="M80" s="164">
        <v>8133890209</v>
      </c>
      <c r="N80" s="165" t="s">
        <v>199</v>
      </c>
      <c r="O80" s="161">
        <v>9531118970</v>
      </c>
      <c r="P80" s="151">
        <v>43578</v>
      </c>
      <c r="Q80" s="169" t="s">
        <v>178</v>
      </c>
      <c r="R80" s="150"/>
      <c r="S80" s="150" t="s">
        <v>164</v>
      </c>
      <c r="T80" s="150"/>
    </row>
    <row r="81" spans="1:20">
      <c r="A81" s="4">
        <v>77</v>
      </c>
      <c r="B81" s="143" t="s">
        <v>62</v>
      </c>
      <c r="C81" s="147" t="s">
        <v>146</v>
      </c>
      <c r="D81" s="147" t="s">
        <v>23</v>
      </c>
      <c r="E81" s="147">
        <v>18200205203</v>
      </c>
      <c r="F81" s="144"/>
      <c r="G81" s="287">
        <v>7</v>
      </c>
      <c r="H81" s="287">
        <v>5</v>
      </c>
      <c r="I81" s="51">
        <f t="shared" si="1"/>
        <v>12</v>
      </c>
      <c r="J81" s="155">
        <v>9957829702</v>
      </c>
      <c r="K81" s="162" t="s">
        <v>179</v>
      </c>
      <c r="L81" s="166" t="s">
        <v>190</v>
      </c>
      <c r="M81" s="164">
        <v>8133890209</v>
      </c>
      <c r="N81" s="165" t="s">
        <v>200</v>
      </c>
      <c r="O81" s="161">
        <v>8011380882</v>
      </c>
      <c r="P81" s="151">
        <v>43578</v>
      </c>
      <c r="Q81" s="169" t="s">
        <v>178</v>
      </c>
      <c r="R81" s="150"/>
      <c r="S81" s="150" t="s">
        <v>164</v>
      </c>
      <c r="T81" s="150"/>
    </row>
    <row r="82" spans="1:20">
      <c r="A82" s="4">
        <v>78</v>
      </c>
      <c r="B82" s="143" t="s">
        <v>62</v>
      </c>
      <c r="C82" s="147" t="s">
        <v>147</v>
      </c>
      <c r="D82" s="147" t="s">
        <v>23</v>
      </c>
      <c r="E82" s="147">
        <v>18200214702</v>
      </c>
      <c r="F82" s="144"/>
      <c r="G82" s="287">
        <v>10</v>
      </c>
      <c r="H82" s="287">
        <v>6</v>
      </c>
      <c r="I82" s="51">
        <f t="shared" si="1"/>
        <v>16</v>
      </c>
      <c r="J82" s="155">
        <v>7896086697</v>
      </c>
      <c r="K82" s="162" t="s">
        <v>179</v>
      </c>
      <c r="L82" s="166" t="s">
        <v>190</v>
      </c>
      <c r="M82" s="164">
        <v>8133890209</v>
      </c>
      <c r="N82" s="165" t="s">
        <v>201</v>
      </c>
      <c r="O82" s="161">
        <v>9435065499</v>
      </c>
      <c r="P82" s="151">
        <v>43579</v>
      </c>
      <c r="Q82" s="169" t="s">
        <v>163</v>
      </c>
      <c r="R82" s="150"/>
      <c r="S82" s="150" t="s">
        <v>164</v>
      </c>
      <c r="T82" s="150"/>
    </row>
    <row r="83" spans="1:20">
      <c r="A83" s="4">
        <v>79</v>
      </c>
      <c r="B83" s="143" t="s">
        <v>62</v>
      </c>
      <c r="C83" s="147" t="s">
        <v>148</v>
      </c>
      <c r="D83" s="147" t="s">
        <v>23</v>
      </c>
      <c r="E83" s="147">
        <v>18200209601</v>
      </c>
      <c r="F83" s="144"/>
      <c r="G83" s="287">
        <v>1</v>
      </c>
      <c r="H83" s="287">
        <v>3</v>
      </c>
      <c r="I83" s="51">
        <f t="shared" si="1"/>
        <v>4</v>
      </c>
      <c r="J83" s="155">
        <v>9401941094</v>
      </c>
      <c r="K83" s="162" t="s">
        <v>179</v>
      </c>
      <c r="L83" s="166" t="s">
        <v>190</v>
      </c>
      <c r="M83" s="164">
        <v>8133890209</v>
      </c>
      <c r="N83" s="165" t="s">
        <v>201</v>
      </c>
      <c r="O83" s="161">
        <v>9435065499</v>
      </c>
      <c r="P83" s="151">
        <v>43579</v>
      </c>
      <c r="Q83" s="169" t="s">
        <v>163</v>
      </c>
      <c r="R83" s="150"/>
      <c r="S83" s="150" t="s">
        <v>164</v>
      </c>
      <c r="T83" s="150"/>
    </row>
    <row r="84" spans="1:20">
      <c r="A84" s="4">
        <v>80</v>
      </c>
      <c r="B84" s="143" t="s">
        <v>62</v>
      </c>
      <c r="C84" s="147" t="s">
        <v>149</v>
      </c>
      <c r="D84" s="147" t="s">
        <v>25</v>
      </c>
      <c r="E84" s="149">
        <v>39</v>
      </c>
      <c r="F84" s="144"/>
      <c r="G84" s="287">
        <v>7</v>
      </c>
      <c r="H84" s="287">
        <v>31</v>
      </c>
      <c r="I84" s="51">
        <f t="shared" si="1"/>
        <v>38</v>
      </c>
      <c r="J84" s="155">
        <v>9401634950</v>
      </c>
      <c r="K84" s="162" t="s">
        <v>179</v>
      </c>
      <c r="L84" s="166" t="s">
        <v>190</v>
      </c>
      <c r="M84" s="164">
        <v>8133890209</v>
      </c>
      <c r="N84" s="165" t="s">
        <v>201</v>
      </c>
      <c r="O84" s="161">
        <v>9435065499</v>
      </c>
      <c r="P84" s="151">
        <v>43579</v>
      </c>
      <c r="Q84" s="169" t="s">
        <v>163</v>
      </c>
      <c r="R84" s="150"/>
      <c r="S84" s="150" t="s">
        <v>164</v>
      </c>
      <c r="T84" s="150"/>
    </row>
    <row r="85" spans="1:20">
      <c r="A85" s="4">
        <v>81</v>
      </c>
      <c r="B85" s="143" t="s">
        <v>62</v>
      </c>
      <c r="C85" s="147" t="s">
        <v>150</v>
      </c>
      <c r="D85" s="147" t="s">
        <v>23</v>
      </c>
      <c r="E85" s="147">
        <v>18200223901</v>
      </c>
      <c r="F85" s="144"/>
      <c r="G85" s="287">
        <v>1</v>
      </c>
      <c r="H85" s="287">
        <v>1</v>
      </c>
      <c r="I85" s="51">
        <f t="shared" si="1"/>
        <v>2</v>
      </c>
      <c r="J85" s="155">
        <v>9401941048</v>
      </c>
      <c r="K85" s="162" t="s">
        <v>179</v>
      </c>
      <c r="L85" s="166" t="s">
        <v>190</v>
      </c>
      <c r="M85" s="164">
        <v>8133890209</v>
      </c>
      <c r="N85" s="165" t="s">
        <v>201</v>
      </c>
      <c r="O85" s="161">
        <v>9435065499</v>
      </c>
      <c r="P85" s="151">
        <v>43579</v>
      </c>
      <c r="Q85" s="169" t="s">
        <v>163</v>
      </c>
      <c r="R85" s="150"/>
      <c r="S85" s="150" t="s">
        <v>164</v>
      </c>
      <c r="T85" s="150"/>
    </row>
    <row r="86" spans="1:20">
      <c r="A86" s="4">
        <v>82</v>
      </c>
      <c r="B86" s="143" t="s">
        <v>62</v>
      </c>
      <c r="C86" s="147" t="s">
        <v>151</v>
      </c>
      <c r="D86" s="147" t="s">
        <v>23</v>
      </c>
      <c r="E86" s="147">
        <v>18200209903</v>
      </c>
      <c r="F86" s="144"/>
      <c r="G86" s="287">
        <v>15</v>
      </c>
      <c r="H86" s="287">
        <v>6</v>
      </c>
      <c r="I86" s="51">
        <f t="shared" si="1"/>
        <v>21</v>
      </c>
      <c r="J86" s="155">
        <v>9957382877</v>
      </c>
      <c r="K86" s="162" t="s">
        <v>179</v>
      </c>
      <c r="L86" s="166" t="s">
        <v>190</v>
      </c>
      <c r="M86" s="164">
        <v>8133890209</v>
      </c>
      <c r="N86" s="165" t="s">
        <v>201</v>
      </c>
      <c r="O86" s="161">
        <v>9435065499</v>
      </c>
      <c r="P86" s="151">
        <v>43579</v>
      </c>
      <c r="Q86" s="169" t="s">
        <v>163</v>
      </c>
      <c r="R86" s="150"/>
      <c r="S86" s="150" t="s">
        <v>164</v>
      </c>
      <c r="T86" s="150"/>
    </row>
    <row r="87" spans="1:20">
      <c r="A87" s="4">
        <v>83</v>
      </c>
      <c r="B87" s="143" t="s">
        <v>62</v>
      </c>
      <c r="C87" s="147" t="s">
        <v>152</v>
      </c>
      <c r="D87" s="147" t="s">
        <v>23</v>
      </c>
      <c r="E87" s="147">
        <v>18200213801</v>
      </c>
      <c r="F87" s="144"/>
      <c r="G87" s="287">
        <v>2</v>
      </c>
      <c r="H87" s="287">
        <v>6</v>
      </c>
      <c r="I87" s="51">
        <f t="shared" si="1"/>
        <v>8</v>
      </c>
      <c r="J87" s="155">
        <v>9531030799</v>
      </c>
      <c r="K87" s="162" t="s">
        <v>179</v>
      </c>
      <c r="L87" s="166" t="s">
        <v>190</v>
      </c>
      <c r="M87" s="164">
        <v>8133890209</v>
      </c>
      <c r="N87" s="165" t="s">
        <v>201</v>
      </c>
      <c r="O87" s="161">
        <v>9435065499</v>
      </c>
      <c r="P87" s="151">
        <v>43580</v>
      </c>
      <c r="Q87" s="169" t="s">
        <v>165</v>
      </c>
      <c r="R87" s="150"/>
      <c r="S87" s="150" t="s">
        <v>164</v>
      </c>
      <c r="T87" s="150"/>
    </row>
    <row r="88" spans="1:20">
      <c r="A88" s="4">
        <v>84</v>
      </c>
      <c r="B88" s="143" t="s">
        <v>62</v>
      </c>
      <c r="C88" s="147" t="s">
        <v>153</v>
      </c>
      <c r="D88" s="147" t="s">
        <v>23</v>
      </c>
      <c r="E88" s="147">
        <v>18200210601</v>
      </c>
      <c r="F88" s="144"/>
      <c r="G88" s="287">
        <v>3</v>
      </c>
      <c r="H88" s="287">
        <v>2</v>
      </c>
      <c r="I88" s="51">
        <f t="shared" si="1"/>
        <v>5</v>
      </c>
      <c r="J88" s="155">
        <v>9401020250</v>
      </c>
      <c r="K88" s="162" t="s">
        <v>179</v>
      </c>
      <c r="L88" s="166" t="s">
        <v>190</v>
      </c>
      <c r="M88" s="164">
        <v>8133890209</v>
      </c>
      <c r="N88" s="165" t="s">
        <v>201</v>
      </c>
      <c r="O88" s="161">
        <v>9435065499</v>
      </c>
      <c r="P88" s="151">
        <v>43580</v>
      </c>
      <c r="Q88" s="169" t="s">
        <v>165</v>
      </c>
      <c r="R88" s="150"/>
      <c r="S88" s="150" t="s">
        <v>164</v>
      </c>
      <c r="T88" s="150"/>
    </row>
    <row r="89" spans="1:20">
      <c r="A89" s="4">
        <v>85</v>
      </c>
      <c r="B89" s="143" t="s">
        <v>62</v>
      </c>
      <c r="C89" s="147" t="s">
        <v>154</v>
      </c>
      <c r="D89" s="147" t="s">
        <v>23</v>
      </c>
      <c r="E89" s="147">
        <v>18200221001</v>
      </c>
      <c r="F89" s="144"/>
      <c r="G89" s="287">
        <v>0</v>
      </c>
      <c r="H89" s="287">
        <v>0</v>
      </c>
      <c r="I89" s="51">
        <f t="shared" si="1"/>
        <v>0</v>
      </c>
      <c r="J89" s="155">
        <v>8011679853</v>
      </c>
      <c r="K89" s="162" t="s">
        <v>179</v>
      </c>
      <c r="L89" s="166" t="s">
        <v>190</v>
      </c>
      <c r="M89" s="164">
        <v>8133890209</v>
      </c>
      <c r="N89" s="165" t="s">
        <v>201</v>
      </c>
      <c r="O89" s="161">
        <v>9435065499</v>
      </c>
      <c r="P89" s="151">
        <v>43580</v>
      </c>
      <c r="Q89" s="169" t="s">
        <v>165</v>
      </c>
      <c r="R89" s="150"/>
      <c r="S89" s="150" t="s">
        <v>164</v>
      </c>
      <c r="T89" s="150"/>
    </row>
    <row r="90" spans="1:20">
      <c r="A90" s="4">
        <v>86</v>
      </c>
      <c r="B90" s="143" t="s">
        <v>62</v>
      </c>
      <c r="C90" s="147" t="s">
        <v>155</v>
      </c>
      <c r="D90" s="147" t="s">
        <v>25</v>
      </c>
      <c r="E90" s="149">
        <v>75</v>
      </c>
      <c r="F90" s="144"/>
      <c r="G90" s="287">
        <v>9</v>
      </c>
      <c r="H90" s="287">
        <v>12</v>
      </c>
      <c r="I90" s="51">
        <f t="shared" si="1"/>
        <v>21</v>
      </c>
      <c r="J90" s="155">
        <v>9954224393</v>
      </c>
      <c r="K90" s="162" t="s">
        <v>179</v>
      </c>
      <c r="L90" s="166" t="s">
        <v>190</v>
      </c>
      <c r="M90" s="164">
        <v>8133890209</v>
      </c>
      <c r="N90" s="165" t="s">
        <v>201</v>
      </c>
      <c r="O90" s="161">
        <v>9435065499</v>
      </c>
      <c r="P90" s="151">
        <v>43580</v>
      </c>
      <c r="Q90" s="169" t="s">
        <v>165</v>
      </c>
      <c r="R90" s="150"/>
      <c r="S90" s="150" t="s">
        <v>164</v>
      </c>
      <c r="T90" s="150"/>
    </row>
    <row r="91" spans="1:20">
      <c r="A91" s="4">
        <v>87</v>
      </c>
      <c r="B91" s="143" t="s">
        <v>62</v>
      </c>
      <c r="C91" s="147" t="s">
        <v>156</v>
      </c>
      <c r="D91" s="147" t="s">
        <v>25</v>
      </c>
      <c r="E91" s="149">
        <v>73</v>
      </c>
      <c r="F91" s="144"/>
      <c r="G91" s="286">
        <v>12</v>
      </c>
      <c r="H91" s="286">
        <v>12</v>
      </c>
      <c r="I91" s="51">
        <f t="shared" si="1"/>
        <v>24</v>
      </c>
      <c r="J91" s="155">
        <v>9954224393</v>
      </c>
      <c r="K91" s="162" t="s">
        <v>179</v>
      </c>
      <c r="L91" s="166" t="s">
        <v>190</v>
      </c>
      <c r="M91" s="164">
        <v>8133890209</v>
      </c>
      <c r="N91" s="165" t="s">
        <v>201</v>
      </c>
      <c r="O91" s="161">
        <v>9435065499</v>
      </c>
      <c r="P91" s="151">
        <v>43581</v>
      </c>
      <c r="Q91" s="169" t="s">
        <v>166</v>
      </c>
      <c r="R91" s="150"/>
      <c r="S91" s="150" t="s">
        <v>164</v>
      </c>
      <c r="T91" s="150"/>
    </row>
    <row r="92" spans="1:20">
      <c r="A92" s="4">
        <v>88</v>
      </c>
      <c r="B92" s="143" t="s">
        <v>62</v>
      </c>
      <c r="C92" s="148" t="s">
        <v>157</v>
      </c>
      <c r="D92" s="148" t="s">
        <v>23</v>
      </c>
      <c r="E92" s="148">
        <v>18200220601</v>
      </c>
      <c r="F92" s="144"/>
      <c r="G92" s="287">
        <v>7</v>
      </c>
      <c r="H92" s="287">
        <v>6</v>
      </c>
      <c r="I92" s="51">
        <f t="shared" si="1"/>
        <v>13</v>
      </c>
      <c r="J92" s="156">
        <v>9954626448</v>
      </c>
      <c r="K92" s="162" t="s">
        <v>179</v>
      </c>
      <c r="L92" s="166" t="s">
        <v>190</v>
      </c>
      <c r="M92" s="164">
        <v>8133890209</v>
      </c>
      <c r="N92" s="165" t="s">
        <v>201</v>
      </c>
      <c r="O92" s="161">
        <v>9435065499</v>
      </c>
      <c r="P92" s="151">
        <v>43581</v>
      </c>
      <c r="Q92" s="169" t="s">
        <v>166</v>
      </c>
      <c r="R92" s="150"/>
      <c r="S92" s="150" t="s">
        <v>164</v>
      </c>
      <c r="T92" s="150"/>
    </row>
    <row r="93" spans="1:20">
      <c r="A93" s="4">
        <v>89</v>
      </c>
      <c r="B93" s="143" t="s">
        <v>62</v>
      </c>
      <c r="C93" s="148" t="s">
        <v>158</v>
      </c>
      <c r="D93" s="148" t="s">
        <v>23</v>
      </c>
      <c r="E93" s="148">
        <v>18200312101</v>
      </c>
      <c r="F93" s="144"/>
      <c r="G93" s="287">
        <v>0</v>
      </c>
      <c r="H93" s="287">
        <v>8</v>
      </c>
      <c r="I93" s="51">
        <f t="shared" si="1"/>
        <v>8</v>
      </c>
      <c r="J93" s="156">
        <v>9678832132</v>
      </c>
      <c r="K93" s="162" t="s">
        <v>179</v>
      </c>
      <c r="L93" s="166" t="s">
        <v>190</v>
      </c>
      <c r="M93" s="164">
        <v>8133890209</v>
      </c>
      <c r="N93" s="165" t="s">
        <v>201</v>
      </c>
      <c r="O93" s="161">
        <v>9435065499</v>
      </c>
      <c r="P93" s="151">
        <v>43581</v>
      </c>
      <c r="Q93" s="169" t="s">
        <v>166</v>
      </c>
      <c r="R93" s="150"/>
      <c r="S93" s="150" t="s">
        <v>164</v>
      </c>
      <c r="T93" s="150"/>
    </row>
    <row r="94" spans="1:20">
      <c r="A94" s="4">
        <v>90</v>
      </c>
      <c r="B94" s="143" t="s">
        <v>62</v>
      </c>
      <c r="C94" s="147" t="s">
        <v>159</v>
      </c>
      <c r="D94" s="147" t="s">
        <v>23</v>
      </c>
      <c r="E94" s="147">
        <v>18200224001</v>
      </c>
      <c r="F94" s="144"/>
      <c r="G94" s="287">
        <v>7</v>
      </c>
      <c r="H94" s="287">
        <v>6</v>
      </c>
      <c r="I94" s="51">
        <f t="shared" si="1"/>
        <v>13</v>
      </c>
      <c r="J94" s="155">
        <v>9435168107</v>
      </c>
      <c r="K94" s="162" t="s">
        <v>179</v>
      </c>
      <c r="L94" s="166" t="s">
        <v>190</v>
      </c>
      <c r="M94" s="164">
        <v>8133890209</v>
      </c>
      <c r="N94" s="165" t="s">
        <v>201</v>
      </c>
      <c r="O94" s="161">
        <v>9435065499</v>
      </c>
      <c r="P94" s="151">
        <v>43581</v>
      </c>
      <c r="Q94" s="169" t="s">
        <v>166</v>
      </c>
      <c r="R94" s="150"/>
      <c r="S94" s="150" t="s">
        <v>164</v>
      </c>
      <c r="T94" s="150"/>
    </row>
    <row r="95" spans="1:20">
      <c r="A95" s="4">
        <v>91</v>
      </c>
      <c r="B95" s="17"/>
      <c r="C95" s="18"/>
      <c r="D95" s="18"/>
      <c r="E95" s="19"/>
      <c r="F95" s="18"/>
      <c r="G95" s="19"/>
      <c r="H95" s="19"/>
      <c r="I95" s="51">
        <f t="shared" si="1"/>
        <v>0</v>
      </c>
      <c r="J95" s="18"/>
      <c r="K95" s="18"/>
      <c r="L95" s="18"/>
      <c r="M95" s="18"/>
      <c r="N95" s="18"/>
      <c r="O95" s="18"/>
      <c r="P95" s="23"/>
      <c r="Q95" s="18"/>
      <c r="R95" s="18"/>
      <c r="S95" s="18"/>
      <c r="T95" s="18"/>
    </row>
    <row r="96" spans="1:20">
      <c r="A96" s="4">
        <v>92</v>
      </c>
      <c r="B96" s="17"/>
      <c r="C96" s="18"/>
      <c r="D96" s="18"/>
      <c r="E96" s="19"/>
      <c r="F96" s="18"/>
      <c r="G96" s="19"/>
      <c r="H96" s="19"/>
      <c r="I96" s="51">
        <f t="shared" si="1"/>
        <v>0</v>
      </c>
      <c r="J96" s="18"/>
      <c r="K96" s="18"/>
      <c r="L96" s="18"/>
      <c r="M96" s="18"/>
      <c r="N96" s="18"/>
      <c r="O96" s="18"/>
      <c r="P96" s="23"/>
      <c r="Q96" s="18"/>
      <c r="R96" s="18"/>
      <c r="S96" s="18"/>
      <c r="T96" s="18"/>
    </row>
    <row r="97" spans="1:20">
      <c r="A97" s="4">
        <v>93</v>
      </c>
      <c r="B97" s="17"/>
      <c r="C97" s="18"/>
      <c r="D97" s="18"/>
      <c r="E97" s="19"/>
      <c r="F97" s="18"/>
      <c r="G97" s="19"/>
      <c r="H97" s="19"/>
      <c r="I97" s="51">
        <f t="shared" si="1"/>
        <v>0</v>
      </c>
      <c r="J97" s="18"/>
      <c r="K97" s="18"/>
      <c r="L97" s="18"/>
      <c r="M97" s="18"/>
      <c r="N97" s="18"/>
      <c r="O97" s="18"/>
      <c r="P97" s="23"/>
      <c r="Q97" s="18"/>
      <c r="R97" s="18"/>
      <c r="S97" s="18"/>
      <c r="T97" s="18"/>
    </row>
    <row r="98" spans="1:20">
      <c r="A98" s="4">
        <v>94</v>
      </c>
      <c r="B98" s="17"/>
      <c r="C98" s="18"/>
      <c r="D98" s="18"/>
      <c r="E98" s="19"/>
      <c r="F98" s="18"/>
      <c r="G98" s="19"/>
      <c r="H98" s="19"/>
      <c r="I98" s="51">
        <f t="shared" si="1"/>
        <v>0</v>
      </c>
      <c r="J98" s="18"/>
      <c r="K98" s="18"/>
      <c r="L98" s="18"/>
      <c r="M98" s="18"/>
      <c r="N98" s="18"/>
      <c r="O98" s="18"/>
      <c r="P98" s="23"/>
      <c r="Q98" s="18"/>
      <c r="R98" s="18"/>
      <c r="S98" s="18"/>
      <c r="T98" s="18"/>
    </row>
    <row r="99" spans="1:20">
      <c r="A99" s="4">
        <v>95</v>
      </c>
      <c r="B99" s="17"/>
      <c r="C99" s="18"/>
      <c r="D99" s="18"/>
      <c r="E99" s="19"/>
      <c r="F99" s="18"/>
      <c r="G99" s="19"/>
      <c r="H99" s="19"/>
      <c r="I99" s="51">
        <f t="shared" si="1"/>
        <v>0</v>
      </c>
      <c r="J99" s="18"/>
      <c r="K99" s="18"/>
      <c r="L99" s="18"/>
      <c r="M99" s="18"/>
      <c r="N99" s="18"/>
      <c r="O99" s="18"/>
      <c r="P99" s="23"/>
      <c r="Q99" s="18"/>
      <c r="R99" s="18"/>
      <c r="S99" s="18"/>
      <c r="T99" s="18"/>
    </row>
    <row r="100" spans="1:20">
      <c r="A100" s="4">
        <v>96</v>
      </c>
      <c r="B100" s="17"/>
      <c r="C100" s="18"/>
      <c r="D100" s="18"/>
      <c r="E100" s="19"/>
      <c r="F100" s="18"/>
      <c r="G100" s="19"/>
      <c r="H100" s="19"/>
      <c r="I100" s="51">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1">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1">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1">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1">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1">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1">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1">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1">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1">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1">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1">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1">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1">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1">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1">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1">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1">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1">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1">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1">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1">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1">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1">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1">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1">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1">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1">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1">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1">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1">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1">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1">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1">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1">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1">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1">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1">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1">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1">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1">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1">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1">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1">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1">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1">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1">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1">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1">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1">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1">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1">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1">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1">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1">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1">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1">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1">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1">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1">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1">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1">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1">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1">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1">
        <f t="shared" si="2"/>
        <v>0</v>
      </c>
      <c r="J164" s="18"/>
      <c r="K164" s="18"/>
      <c r="L164" s="18"/>
      <c r="M164" s="18"/>
      <c r="N164" s="18"/>
      <c r="O164" s="18"/>
      <c r="P164" s="23"/>
      <c r="Q164" s="18"/>
      <c r="R164" s="18"/>
      <c r="S164" s="18"/>
      <c r="T164" s="18"/>
    </row>
    <row r="165" spans="1:20">
      <c r="A165" s="3" t="s">
        <v>11</v>
      </c>
      <c r="B165" s="37"/>
      <c r="C165" s="3">
        <f>COUNTIFS(C5:C164,"*")</f>
        <v>90</v>
      </c>
      <c r="D165" s="3"/>
      <c r="E165" s="13"/>
      <c r="F165" s="3"/>
      <c r="G165" s="53">
        <f>SUM(G5:G164)</f>
        <v>1718</v>
      </c>
      <c r="H165" s="53">
        <f>SUM(H5:H164)</f>
        <v>2031</v>
      </c>
      <c r="I165" s="53">
        <f>SUM(I5:I164)</f>
        <v>3749</v>
      </c>
      <c r="J165" s="3"/>
      <c r="K165" s="7"/>
      <c r="L165" s="20"/>
      <c r="M165" s="20"/>
      <c r="N165" s="7"/>
      <c r="O165" s="7"/>
      <c r="P165" s="14"/>
      <c r="Q165" s="3"/>
      <c r="R165" s="3"/>
      <c r="S165" s="3"/>
      <c r="T165" s="12"/>
    </row>
    <row r="166" spans="1:20">
      <c r="A166" s="42" t="s">
        <v>62</v>
      </c>
      <c r="B166" s="10">
        <f>COUNTIF(B$5:B$164,"Team 1")</f>
        <v>56</v>
      </c>
      <c r="C166" s="42" t="s">
        <v>25</v>
      </c>
      <c r="D166" s="10">
        <f>COUNTIF(D5:D164,"Anganwadi")</f>
        <v>21</v>
      </c>
    </row>
    <row r="167" spans="1:20">
      <c r="A167" s="42" t="s">
        <v>63</v>
      </c>
      <c r="B167" s="10">
        <f>COUNTIF(B$6:B$164,"Team 2")</f>
        <v>33</v>
      </c>
      <c r="C167" s="42" t="s">
        <v>23</v>
      </c>
      <c r="D167" s="10">
        <f>COUNTIF(D5:D164,"School")</f>
        <v>69</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G5" sqref="G5:H99"/>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19" t="s">
        <v>70</v>
      </c>
      <c r="B1" s="119"/>
      <c r="C1" s="119"/>
      <c r="D1" s="50"/>
      <c r="E1" s="50"/>
      <c r="F1" s="50"/>
      <c r="G1" s="50"/>
      <c r="H1" s="50"/>
      <c r="I1" s="50"/>
      <c r="J1" s="50"/>
      <c r="K1" s="50"/>
      <c r="L1" s="50"/>
      <c r="M1" s="120"/>
      <c r="N1" s="120"/>
      <c r="O1" s="120"/>
      <c r="P1" s="120"/>
      <c r="Q1" s="120"/>
      <c r="R1" s="120"/>
      <c r="S1" s="120"/>
      <c r="T1" s="120"/>
    </row>
    <row r="2" spans="1:20">
      <c r="A2" s="115" t="s">
        <v>59</v>
      </c>
      <c r="B2" s="116"/>
      <c r="C2" s="116"/>
      <c r="D2" s="24">
        <v>43586</v>
      </c>
      <c r="E2" s="21"/>
      <c r="F2" s="21"/>
      <c r="G2" s="21"/>
      <c r="H2" s="21"/>
      <c r="I2" s="21"/>
      <c r="J2" s="21"/>
      <c r="K2" s="21"/>
      <c r="L2" s="21"/>
      <c r="M2" s="21"/>
      <c r="N2" s="21"/>
      <c r="O2" s="21"/>
      <c r="P2" s="21"/>
      <c r="Q2" s="21"/>
      <c r="R2" s="21"/>
      <c r="S2" s="21"/>
    </row>
    <row r="3" spans="1:20" ht="24" customHeight="1">
      <c r="A3" s="111" t="s">
        <v>14</v>
      </c>
      <c r="B3" s="113" t="s">
        <v>61</v>
      </c>
      <c r="C3" s="110" t="s">
        <v>7</v>
      </c>
      <c r="D3" s="110" t="s">
        <v>55</v>
      </c>
      <c r="E3" s="110" t="s">
        <v>16</v>
      </c>
      <c r="F3" s="117" t="s">
        <v>17</v>
      </c>
      <c r="G3" s="110" t="s">
        <v>8</v>
      </c>
      <c r="H3" s="110"/>
      <c r="I3" s="110"/>
      <c r="J3" s="110" t="s">
        <v>31</v>
      </c>
      <c r="K3" s="113" t="s">
        <v>33</v>
      </c>
      <c r="L3" s="113" t="s">
        <v>50</v>
      </c>
      <c r="M3" s="113" t="s">
        <v>51</v>
      </c>
      <c r="N3" s="113" t="s">
        <v>34</v>
      </c>
      <c r="O3" s="113" t="s">
        <v>35</v>
      </c>
      <c r="P3" s="111" t="s">
        <v>54</v>
      </c>
      <c r="Q3" s="110" t="s">
        <v>52</v>
      </c>
      <c r="R3" s="110" t="s">
        <v>32</v>
      </c>
      <c r="S3" s="110" t="s">
        <v>53</v>
      </c>
      <c r="T3" s="110" t="s">
        <v>13</v>
      </c>
    </row>
    <row r="4" spans="1:20" ht="25.5" customHeight="1">
      <c r="A4" s="111"/>
      <c r="B4" s="118"/>
      <c r="C4" s="110"/>
      <c r="D4" s="110"/>
      <c r="E4" s="110"/>
      <c r="F4" s="117"/>
      <c r="G4" s="22" t="s">
        <v>9</v>
      </c>
      <c r="H4" s="22" t="s">
        <v>10</v>
      </c>
      <c r="I4" s="22" t="s">
        <v>11</v>
      </c>
      <c r="J4" s="110"/>
      <c r="K4" s="114"/>
      <c r="L4" s="114"/>
      <c r="M4" s="114"/>
      <c r="N4" s="114"/>
      <c r="O4" s="114"/>
      <c r="P4" s="111"/>
      <c r="Q4" s="111"/>
      <c r="R4" s="110"/>
      <c r="S4" s="110"/>
      <c r="T4" s="110"/>
    </row>
    <row r="5" spans="1:20">
      <c r="A5" s="4">
        <v>1</v>
      </c>
      <c r="B5" s="170" t="s">
        <v>63</v>
      </c>
      <c r="C5" s="171" t="s">
        <v>202</v>
      </c>
      <c r="D5" s="171" t="s">
        <v>23</v>
      </c>
      <c r="E5" s="171">
        <v>18200311105</v>
      </c>
      <c r="F5" s="46"/>
      <c r="G5" s="288"/>
      <c r="H5" s="288"/>
      <c r="I5" s="54">
        <f>SUM(G5:H5)</f>
        <v>0</v>
      </c>
      <c r="J5" s="178">
        <v>9402810609</v>
      </c>
      <c r="K5" s="184" t="s">
        <v>293</v>
      </c>
      <c r="L5" s="182" t="s">
        <v>294</v>
      </c>
      <c r="M5" s="182">
        <v>9435305651</v>
      </c>
      <c r="N5" s="182" t="s">
        <v>295</v>
      </c>
      <c r="O5" s="182"/>
      <c r="P5" s="192">
        <v>43587</v>
      </c>
      <c r="Q5" s="193" t="s">
        <v>165</v>
      </c>
      <c r="R5" s="177"/>
      <c r="S5" s="176" t="s">
        <v>164</v>
      </c>
      <c r="T5" s="177"/>
    </row>
    <row r="6" spans="1:20">
      <c r="A6" s="4">
        <v>2</v>
      </c>
      <c r="B6" s="170" t="s">
        <v>63</v>
      </c>
      <c r="C6" s="172" t="s">
        <v>203</v>
      </c>
      <c r="D6" s="172" t="s">
        <v>23</v>
      </c>
      <c r="E6" s="172">
        <v>18200311101</v>
      </c>
      <c r="F6" s="46"/>
      <c r="G6" s="288">
        <v>3</v>
      </c>
      <c r="H6" s="288">
        <v>8</v>
      </c>
      <c r="I6" s="54">
        <f t="shared" ref="I6:I69" si="0">SUM(G6:H6)</f>
        <v>11</v>
      </c>
      <c r="J6" s="179">
        <v>9435253581</v>
      </c>
      <c r="K6" s="184" t="s">
        <v>293</v>
      </c>
      <c r="L6" s="182" t="s">
        <v>294</v>
      </c>
      <c r="M6" s="182">
        <v>9435305651</v>
      </c>
      <c r="N6" s="182" t="s">
        <v>295</v>
      </c>
      <c r="O6" s="182"/>
      <c r="P6" s="192">
        <v>43587</v>
      </c>
      <c r="Q6" s="193" t="s">
        <v>165</v>
      </c>
      <c r="R6" s="177"/>
      <c r="S6" s="176" t="s">
        <v>164</v>
      </c>
      <c r="T6" s="177"/>
    </row>
    <row r="7" spans="1:20">
      <c r="A7" s="4">
        <v>3</v>
      </c>
      <c r="B7" s="170" t="s">
        <v>63</v>
      </c>
      <c r="C7" s="171" t="s">
        <v>204</v>
      </c>
      <c r="D7" s="171" t="s">
        <v>23</v>
      </c>
      <c r="E7" s="171">
        <v>18200311102</v>
      </c>
      <c r="F7" s="46"/>
      <c r="G7" s="288">
        <v>13</v>
      </c>
      <c r="H7" s="288">
        <v>8</v>
      </c>
      <c r="I7" s="54">
        <f t="shared" si="0"/>
        <v>21</v>
      </c>
      <c r="J7" s="178">
        <v>9401156090</v>
      </c>
      <c r="K7" s="184" t="s">
        <v>293</v>
      </c>
      <c r="L7" s="182" t="s">
        <v>294</v>
      </c>
      <c r="M7" s="182">
        <v>9435305651</v>
      </c>
      <c r="N7" s="182" t="s">
        <v>295</v>
      </c>
      <c r="O7" s="182"/>
      <c r="P7" s="192">
        <v>43588</v>
      </c>
      <c r="Q7" s="193" t="s">
        <v>166</v>
      </c>
      <c r="R7" s="177"/>
      <c r="S7" s="176" t="s">
        <v>164</v>
      </c>
      <c r="T7" s="177"/>
    </row>
    <row r="8" spans="1:20">
      <c r="A8" s="4">
        <v>4</v>
      </c>
      <c r="B8" s="170" t="s">
        <v>63</v>
      </c>
      <c r="C8" s="171" t="s">
        <v>205</v>
      </c>
      <c r="D8" s="171" t="s">
        <v>25</v>
      </c>
      <c r="E8" s="174">
        <v>42</v>
      </c>
      <c r="F8" s="46"/>
      <c r="G8" s="288">
        <v>45</v>
      </c>
      <c r="H8" s="288">
        <v>42</v>
      </c>
      <c r="I8" s="54">
        <f t="shared" si="0"/>
        <v>87</v>
      </c>
      <c r="J8" s="178">
        <v>9678601007</v>
      </c>
      <c r="K8" s="184" t="s">
        <v>293</v>
      </c>
      <c r="L8" s="182" t="s">
        <v>294</v>
      </c>
      <c r="M8" s="182">
        <v>9435305651</v>
      </c>
      <c r="N8" s="182" t="s">
        <v>295</v>
      </c>
      <c r="O8" s="182"/>
      <c r="P8" s="192">
        <v>43588</v>
      </c>
      <c r="Q8" s="193" t="s">
        <v>166</v>
      </c>
      <c r="R8" s="177"/>
      <c r="S8" s="176" t="s">
        <v>164</v>
      </c>
      <c r="T8" s="177"/>
    </row>
    <row r="9" spans="1:20">
      <c r="A9" s="4">
        <v>5</v>
      </c>
      <c r="B9" s="170" t="s">
        <v>63</v>
      </c>
      <c r="C9" s="171" t="s">
        <v>205</v>
      </c>
      <c r="D9" s="171" t="s">
        <v>25</v>
      </c>
      <c r="E9" s="174">
        <v>112</v>
      </c>
      <c r="F9" s="46"/>
      <c r="G9" s="288">
        <v>38</v>
      </c>
      <c r="H9" s="288">
        <v>35</v>
      </c>
      <c r="I9" s="54">
        <f t="shared" si="0"/>
        <v>73</v>
      </c>
      <c r="J9" s="178">
        <v>9678601007</v>
      </c>
      <c r="K9" s="184" t="s">
        <v>293</v>
      </c>
      <c r="L9" s="182" t="s">
        <v>294</v>
      </c>
      <c r="M9" s="182">
        <v>9435305651</v>
      </c>
      <c r="N9" s="182" t="s">
        <v>295</v>
      </c>
      <c r="O9" s="182"/>
      <c r="P9" s="192">
        <v>43588</v>
      </c>
      <c r="Q9" s="194" t="s">
        <v>166</v>
      </c>
      <c r="R9" s="177"/>
      <c r="S9" s="176" t="s">
        <v>164</v>
      </c>
      <c r="T9" s="177"/>
    </row>
    <row r="10" spans="1:20">
      <c r="A10" s="4">
        <v>6</v>
      </c>
      <c r="B10" s="170" t="s">
        <v>63</v>
      </c>
      <c r="C10" s="171" t="s">
        <v>206</v>
      </c>
      <c r="D10" s="171" t="s">
        <v>23</v>
      </c>
      <c r="E10" s="171">
        <v>18200311502</v>
      </c>
      <c r="F10" s="46"/>
      <c r="G10" s="288">
        <v>64</v>
      </c>
      <c r="H10" s="288">
        <v>49</v>
      </c>
      <c r="I10" s="54">
        <f t="shared" si="0"/>
        <v>113</v>
      </c>
      <c r="J10" s="178">
        <v>9401504220</v>
      </c>
      <c r="K10" s="184" t="s">
        <v>293</v>
      </c>
      <c r="L10" s="182" t="s">
        <v>294</v>
      </c>
      <c r="M10" s="182">
        <v>9435305651</v>
      </c>
      <c r="N10" s="182" t="s">
        <v>295</v>
      </c>
      <c r="O10" s="182"/>
      <c r="P10" s="192">
        <v>43588</v>
      </c>
      <c r="Q10" s="194" t="s">
        <v>166</v>
      </c>
      <c r="R10" s="177"/>
      <c r="S10" s="176" t="s">
        <v>164</v>
      </c>
      <c r="T10" s="177"/>
    </row>
    <row r="11" spans="1:20">
      <c r="A11" s="4">
        <v>7</v>
      </c>
      <c r="B11" s="170" t="s">
        <v>63</v>
      </c>
      <c r="C11" s="171" t="s">
        <v>207</v>
      </c>
      <c r="D11" s="171" t="s">
        <v>23</v>
      </c>
      <c r="E11" s="171">
        <v>18200311501</v>
      </c>
      <c r="F11" s="46"/>
      <c r="G11" s="288">
        <v>3</v>
      </c>
      <c r="H11" s="288">
        <v>3</v>
      </c>
      <c r="I11" s="54">
        <f t="shared" si="0"/>
        <v>6</v>
      </c>
      <c r="J11" s="178">
        <v>9435077866</v>
      </c>
      <c r="K11" s="184" t="s">
        <v>293</v>
      </c>
      <c r="L11" s="182" t="s">
        <v>294</v>
      </c>
      <c r="M11" s="182">
        <v>9435305651</v>
      </c>
      <c r="N11" s="182" t="s">
        <v>295</v>
      </c>
      <c r="O11" s="182"/>
      <c r="P11" s="192">
        <v>43589</v>
      </c>
      <c r="Q11" s="194" t="s">
        <v>176</v>
      </c>
      <c r="R11" s="177"/>
      <c r="S11" s="176" t="s">
        <v>164</v>
      </c>
      <c r="T11" s="177"/>
    </row>
    <row r="12" spans="1:20">
      <c r="A12" s="4">
        <v>8</v>
      </c>
      <c r="B12" s="170" t="s">
        <v>63</v>
      </c>
      <c r="C12" s="171" t="s">
        <v>208</v>
      </c>
      <c r="D12" s="171" t="s">
        <v>25</v>
      </c>
      <c r="E12" s="174">
        <v>154</v>
      </c>
      <c r="F12" s="46"/>
      <c r="G12" s="288">
        <v>64</v>
      </c>
      <c r="H12" s="288">
        <v>49</v>
      </c>
      <c r="I12" s="54">
        <f t="shared" si="0"/>
        <v>113</v>
      </c>
      <c r="J12" s="178">
        <v>9678601007</v>
      </c>
      <c r="K12" s="184" t="s">
        <v>293</v>
      </c>
      <c r="L12" s="182" t="s">
        <v>294</v>
      </c>
      <c r="M12" s="182">
        <v>9435305651</v>
      </c>
      <c r="N12" s="182" t="s">
        <v>295</v>
      </c>
      <c r="O12" s="182"/>
      <c r="P12" s="192">
        <v>43589</v>
      </c>
      <c r="Q12" s="194" t="s">
        <v>176</v>
      </c>
      <c r="R12" s="177"/>
      <c r="S12" s="176" t="s">
        <v>164</v>
      </c>
      <c r="T12" s="177"/>
    </row>
    <row r="13" spans="1:20">
      <c r="A13" s="4">
        <v>9</v>
      </c>
      <c r="B13" s="170" t="s">
        <v>63</v>
      </c>
      <c r="C13" s="171" t="s">
        <v>209</v>
      </c>
      <c r="D13" s="171" t="s">
        <v>25</v>
      </c>
      <c r="E13" s="174">
        <v>10</v>
      </c>
      <c r="F13" s="46"/>
      <c r="G13" s="288">
        <v>52</v>
      </c>
      <c r="H13" s="288">
        <v>43</v>
      </c>
      <c r="I13" s="54">
        <f t="shared" si="0"/>
        <v>95</v>
      </c>
      <c r="J13" s="178">
        <v>9678601007</v>
      </c>
      <c r="K13" s="184" t="s">
        <v>293</v>
      </c>
      <c r="L13" s="182" t="s">
        <v>294</v>
      </c>
      <c r="M13" s="182">
        <v>9435305651</v>
      </c>
      <c r="N13" s="182" t="s">
        <v>296</v>
      </c>
      <c r="O13" s="182"/>
      <c r="P13" s="192">
        <v>43589</v>
      </c>
      <c r="Q13" s="194" t="s">
        <v>176</v>
      </c>
      <c r="R13" s="177"/>
      <c r="S13" s="176" t="s">
        <v>164</v>
      </c>
      <c r="T13" s="177"/>
    </row>
    <row r="14" spans="1:20">
      <c r="A14" s="4">
        <v>10</v>
      </c>
      <c r="B14" s="170" t="s">
        <v>63</v>
      </c>
      <c r="C14" s="171" t="s">
        <v>209</v>
      </c>
      <c r="D14" s="171" t="s">
        <v>25</v>
      </c>
      <c r="E14" s="174">
        <v>111</v>
      </c>
      <c r="F14" s="46"/>
      <c r="G14" s="288">
        <v>36</v>
      </c>
      <c r="H14" s="288">
        <v>37</v>
      </c>
      <c r="I14" s="54">
        <f t="shared" si="0"/>
        <v>73</v>
      </c>
      <c r="J14" s="178">
        <v>9678601007</v>
      </c>
      <c r="K14" s="184" t="s">
        <v>293</v>
      </c>
      <c r="L14" s="182" t="s">
        <v>294</v>
      </c>
      <c r="M14" s="182">
        <v>9435305651</v>
      </c>
      <c r="N14" s="182" t="s">
        <v>296</v>
      </c>
      <c r="O14" s="182"/>
      <c r="P14" s="192">
        <v>43589</v>
      </c>
      <c r="Q14" s="194" t="s">
        <v>176</v>
      </c>
      <c r="R14" s="177"/>
      <c r="S14" s="176" t="s">
        <v>164</v>
      </c>
      <c r="T14" s="177"/>
    </row>
    <row r="15" spans="1:20">
      <c r="A15" s="4">
        <v>11</v>
      </c>
      <c r="B15" s="170" t="s">
        <v>63</v>
      </c>
      <c r="C15" s="171" t="s">
        <v>210</v>
      </c>
      <c r="D15" s="171" t="s">
        <v>25</v>
      </c>
      <c r="E15" s="174">
        <v>115</v>
      </c>
      <c r="F15" s="46"/>
      <c r="G15" s="288">
        <v>34</v>
      </c>
      <c r="H15" s="288">
        <v>48</v>
      </c>
      <c r="I15" s="54">
        <f t="shared" si="0"/>
        <v>82</v>
      </c>
      <c r="J15" s="178">
        <v>9678601007</v>
      </c>
      <c r="K15" s="184" t="s">
        <v>293</v>
      </c>
      <c r="L15" s="182" t="s">
        <v>294</v>
      </c>
      <c r="M15" s="182">
        <v>9435305651</v>
      </c>
      <c r="N15" s="182" t="s">
        <v>296</v>
      </c>
      <c r="O15" s="182"/>
      <c r="P15" s="192">
        <v>43591</v>
      </c>
      <c r="Q15" s="194" t="s">
        <v>177</v>
      </c>
      <c r="R15" s="177"/>
      <c r="S15" s="176" t="s">
        <v>164</v>
      </c>
      <c r="T15" s="177"/>
    </row>
    <row r="16" spans="1:20">
      <c r="A16" s="4">
        <v>12</v>
      </c>
      <c r="B16" s="170" t="s">
        <v>63</v>
      </c>
      <c r="C16" s="171" t="s">
        <v>211</v>
      </c>
      <c r="D16" s="171" t="s">
        <v>23</v>
      </c>
      <c r="E16" s="171">
        <v>18200311301</v>
      </c>
      <c r="F16" s="52"/>
      <c r="G16" s="288">
        <v>4</v>
      </c>
      <c r="H16" s="288">
        <v>4</v>
      </c>
      <c r="I16" s="54">
        <f t="shared" si="0"/>
        <v>8</v>
      </c>
      <c r="J16" s="178">
        <v>9401356260</v>
      </c>
      <c r="K16" s="184" t="s">
        <v>293</v>
      </c>
      <c r="L16" s="182" t="s">
        <v>294</v>
      </c>
      <c r="M16" s="182">
        <v>9435305651</v>
      </c>
      <c r="N16" s="182" t="s">
        <v>296</v>
      </c>
      <c r="O16" s="182"/>
      <c r="P16" s="192">
        <v>43591</v>
      </c>
      <c r="Q16" s="194" t="s">
        <v>177</v>
      </c>
      <c r="R16" s="177"/>
      <c r="S16" s="176" t="s">
        <v>164</v>
      </c>
      <c r="T16" s="177"/>
    </row>
    <row r="17" spans="1:20">
      <c r="A17" s="4">
        <v>13</v>
      </c>
      <c r="B17" s="170" t="s">
        <v>63</v>
      </c>
      <c r="C17" s="171" t="s">
        <v>212</v>
      </c>
      <c r="D17" s="171" t="s">
        <v>23</v>
      </c>
      <c r="E17" s="171">
        <v>18200311302</v>
      </c>
      <c r="F17" s="46"/>
      <c r="G17" s="288">
        <v>2</v>
      </c>
      <c r="H17" s="288">
        <v>1</v>
      </c>
      <c r="I17" s="54">
        <f t="shared" si="0"/>
        <v>3</v>
      </c>
      <c r="J17" s="178">
        <v>9435221539</v>
      </c>
      <c r="K17" s="184" t="s">
        <v>293</v>
      </c>
      <c r="L17" s="182" t="s">
        <v>294</v>
      </c>
      <c r="M17" s="182">
        <v>9435305651</v>
      </c>
      <c r="N17" s="182" t="s">
        <v>296</v>
      </c>
      <c r="O17" s="182"/>
      <c r="P17" s="192">
        <v>43591</v>
      </c>
      <c r="Q17" s="194" t="s">
        <v>177</v>
      </c>
      <c r="R17" s="177"/>
      <c r="S17" s="176" t="s">
        <v>164</v>
      </c>
      <c r="T17" s="177"/>
    </row>
    <row r="18" spans="1:20">
      <c r="A18" s="4">
        <v>14</v>
      </c>
      <c r="B18" s="170" t="s">
        <v>63</v>
      </c>
      <c r="C18" s="171" t="s">
        <v>213</v>
      </c>
      <c r="D18" s="171" t="s">
        <v>23</v>
      </c>
      <c r="E18" s="171">
        <v>18200312901</v>
      </c>
      <c r="F18" s="46"/>
      <c r="G18" s="288">
        <v>5</v>
      </c>
      <c r="H18" s="288">
        <v>4</v>
      </c>
      <c r="I18" s="54">
        <f t="shared" si="0"/>
        <v>9</v>
      </c>
      <c r="J18" s="178">
        <v>9401327605</v>
      </c>
      <c r="K18" s="184" t="s">
        <v>293</v>
      </c>
      <c r="L18" s="182" t="s">
        <v>294</v>
      </c>
      <c r="M18" s="182">
        <v>9435305651</v>
      </c>
      <c r="N18" s="182" t="s">
        <v>296</v>
      </c>
      <c r="O18" s="182"/>
      <c r="P18" s="192">
        <v>43591</v>
      </c>
      <c r="Q18" s="194" t="s">
        <v>177</v>
      </c>
      <c r="R18" s="177"/>
      <c r="S18" s="176" t="s">
        <v>164</v>
      </c>
      <c r="T18" s="177"/>
    </row>
    <row r="19" spans="1:20">
      <c r="A19" s="4">
        <v>15</v>
      </c>
      <c r="B19" s="170" t="s">
        <v>63</v>
      </c>
      <c r="C19" s="171" t="s">
        <v>214</v>
      </c>
      <c r="D19" s="171" t="s">
        <v>25</v>
      </c>
      <c r="E19" s="174">
        <v>53</v>
      </c>
      <c r="F19" s="46"/>
      <c r="G19" s="290">
        <v>54</v>
      </c>
      <c r="H19" s="290">
        <v>49</v>
      </c>
      <c r="I19" s="54">
        <f t="shared" si="0"/>
        <v>103</v>
      </c>
      <c r="J19" s="178">
        <v>9678601007</v>
      </c>
      <c r="K19" s="184" t="s">
        <v>297</v>
      </c>
      <c r="L19" s="182" t="s">
        <v>298</v>
      </c>
      <c r="M19" s="182">
        <v>94014244451</v>
      </c>
      <c r="N19" s="182" t="s">
        <v>299</v>
      </c>
      <c r="O19" s="182"/>
      <c r="P19" s="192">
        <v>43592</v>
      </c>
      <c r="Q19" s="194" t="s">
        <v>178</v>
      </c>
      <c r="R19" s="177"/>
      <c r="S19" s="176" t="s">
        <v>164</v>
      </c>
      <c r="T19" s="177"/>
    </row>
    <row r="20" spans="1:20">
      <c r="A20" s="4">
        <v>16</v>
      </c>
      <c r="B20" s="170" t="s">
        <v>63</v>
      </c>
      <c r="C20" s="171" t="s">
        <v>214</v>
      </c>
      <c r="D20" s="171" t="s">
        <v>25</v>
      </c>
      <c r="E20" s="174">
        <v>136</v>
      </c>
      <c r="F20" s="46"/>
      <c r="G20" s="290">
        <v>44</v>
      </c>
      <c r="H20" s="290">
        <v>40</v>
      </c>
      <c r="I20" s="54">
        <f t="shared" si="0"/>
        <v>84</v>
      </c>
      <c r="J20" s="178">
        <v>9678601007</v>
      </c>
      <c r="K20" s="184" t="s">
        <v>297</v>
      </c>
      <c r="L20" s="182" t="s">
        <v>298</v>
      </c>
      <c r="M20" s="182">
        <v>94014244451</v>
      </c>
      <c r="N20" s="182" t="s">
        <v>299</v>
      </c>
      <c r="O20" s="182"/>
      <c r="P20" s="192">
        <v>43592</v>
      </c>
      <c r="Q20" s="194" t="s">
        <v>178</v>
      </c>
      <c r="R20" s="177"/>
      <c r="S20" s="176" t="s">
        <v>164</v>
      </c>
      <c r="T20" s="177"/>
    </row>
    <row r="21" spans="1:20">
      <c r="A21" s="4">
        <v>17</v>
      </c>
      <c r="B21" s="170" t="s">
        <v>63</v>
      </c>
      <c r="C21" s="172" t="s">
        <v>215</v>
      </c>
      <c r="D21" s="172" t="s">
        <v>23</v>
      </c>
      <c r="E21" s="172">
        <v>18200310701</v>
      </c>
      <c r="F21" s="46"/>
      <c r="G21" s="288">
        <v>4</v>
      </c>
      <c r="H21" s="288">
        <v>5</v>
      </c>
      <c r="I21" s="54">
        <f t="shared" si="0"/>
        <v>9</v>
      </c>
      <c r="J21" s="179">
        <v>9678849611</v>
      </c>
      <c r="K21" s="184" t="s">
        <v>297</v>
      </c>
      <c r="L21" s="182" t="s">
        <v>298</v>
      </c>
      <c r="M21" s="182">
        <v>94014244451</v>
      </c>
      <c r="N21" s="182" t="s">
        <v>299</v>
      </c>
      <c r="O21" s="182"/>
      <c r="P21" s="192">
        <v>43592</v>
      </c>
      <c r="Q21" s="194" t="s">
        <v>178</v>
      </c>
      <c r="R21" s="177"/>
      <c r="S21" s="176" t="s">
        <v>164</v>
      </c>
      <c r="T21" s="177"/>
    </row>
    <row r="22" spans="1:20">
      <c r="A22" s="4">
        <v>18</v>
      </c>
      <c r="B22" s="170" t="s">
        <v>63</v>
      </c>
      <c r="C22" s="172" t="s">
        <v>216</v>
      </c>
      <c r="D22" s="172" t="s">
        <v>23</v>
      </c>
      <c r="E22" s="172">
        <v>18200310801</v>
      </c>
      <c r="F22" s="46"/>
      <c r="G22" s="288">
        <v>0</v>
      </c>
      <c r="H22" s="288">
        <v>3</v>
      </c>
      <c r="I22" s="54">
        <f t="shared" si="0"/>
        <v>3</v>
      </c>
      <c r="J22" s="179">
        <v>9954311178</v>
      </c>
      <c r="K22" s="184" t="s">
        <v>297</v>
      </c>
      <c r="L22" s="182" t="s">
        <v>298</v>
      </c>
      <c r="M22" s="182">
        <v>94014244451</v>
      </c>
      <c r="N22" s="182" t="s">
        <v>299</v>
      </c>
      <c r="O22" s="182"/>
      <c r="P22" s="192">
        <v>43592</v>
      </c>
      <c r="Q22" s="194" t="s">
        <v>178</v>
      </c>
      <c r="R22" s="177"/>
      <c r="S22" s="176" t="s">
        <v>164</v>
      </c>
      <c r="T22" s="177"/>
    </row>
    <row r="23" spans="1:20">
      <c r="A23" s="4">
        <v>19</v>
      </c>
      <c r="B23" s="170" t="s">
        <v>63</v>
      </c>
      <c r="C23" s="171" t="s">
        <v>217</v>
      </c>
      <c r="D23" s="171" t="s">
        <v>23</v>
      </c>
      <c r="E23" s="171">
        <v>18200320701</v>
      </c>
      <c r="F23" s="52"/>
      <c r="G23" s="288">
        <v>5</v>
      </c>
      <c r="H23" s="288">
        <v>8</v>
      </c>
      <c r="I23" s="54">
        <f t="shared" si="0"/>
        <v>13</v>
      </c>
      <c r="J23" s="178">
        <v>9435251910</v>
      </c>
      <c r="K23" s="184" t="s">
        <v>297</v>
      </c>
      <c r="L23" s="182" t="s">
        <v>298</v>
      </c>
      <c r="M23" s="182">
        <v>94014244451</v>
      </c>
      <c r="N23" s="182" t="s">
        <v>299</v>
      </c>
      <c r="O23" s="182"/>
      <c r="P23" s="192">
        <v>43593</v>
      </c>
      <c r="Q23" s="194" t="s">
        <v>163</v>
      </c>
      <c r="R23" s="177"/>
      <c r="S23" s="176" t="s">
        <v>164</v>
      </c>
      <c r="T23" s="177"/>
    </row>
    <row r="24" spans="1:20">
      <c r="A24" s="4">
        <v>20</v>
      </c>
      <c r="B24" s="170" t="s">
        <v>63</v>
      </c>
      <c r="C24" s="171" t="s">
        <v>218</v>
      </c>
      <c r="D24" s="171" t="s">
        <v>23</v>
      </c>
      <c r="E24" s="171">
        <v>18200311002</v>
      </c>
      <c r="F24" s="46"/>
      <c r="G24" s="288">
        <v>5</v>
      </c>
      <c r="H24" s="288">
        <v>3</v>
      </c>
      <c r="I24" s="54">
        <f t="shared" si="0"/>
        <v>8</v>
      </c>
      <c r="J24" s="178">
        <v>9954273494</v>
      </c>
      <c r="K24" s="184" t="s">
        <v>300</v>
      </c>
      <c r="L24" s="182" t="s">
        <v>301</v>
      </c>
      <c r="M24" s="182">
        <v>9401424451</v>
      </c>
      <c r="N24" s="182" t="s">
        <v>302</v>
      </c>
      <c r="O24" s="182"/>
      <c r="P24" s="192">
        <v>43593</v>
      </c>
      <c r="Q24" s="194" t="s">
        <v>163</v>
      </c>
      <c r="R24" s="177"/>
      <c r="S24" s="176" t="s">
        <v>164</v>
      </c>
      <c r="T24" s="177"/>
    </row>
    <row r="25" spans="1:20">
      <c r="A25" s="4">
        <v>21</v>
      </c>
      <c r="B25" s="170" t="s">
        <v>63</v>
      </c>
      <c r="C25" s="171" t="s">
        <v>219</v>
      </c>
      <c r="D25" s="171" t="s">
        <v>23</v>
      </c>
      <c r="E25" s="171">
        <v>18200311001</v>
      </c>
      <c r="F25" s="46"/>
      <c r="G25" s="288">
        <v>3</v>
      </c>
      <c r="H25" s="288">
        <v>6</v>
      </c>
      <c r="I25" s="54">
        <f t="shared" si="0"/>
        <v>9</v>
      </c>
      <c r="J25" s="178">
        <v>9401325241</v>
      </c>
      <c r="K25" s="184" t="s">
        <v>300</v>
      </c>
      <c r="L25" s="182" t="s">
        <v>301</v>
      </c>
      <c r="M25" s="182">
        <v>9401424451</v>
      </c>
      <c r="N25" s="182" t="s">
        <v>302</v>
      </c>
      <c r="O25" s="182"/>
      <c r="P25" s="192">
        <v>43593</v>
      </c>
      <c r="Q25" s="194" t="s">
        <v>163</v>
      </c>
      <c r="R25" s="177"/>
      <c r="S25" s="176" t="s">
        <v>164</v>
      </c>
      <c r="T25" s="177"/>
    </row>
    <row r="26" spans="1:20">
      <c r="A26" s="4">
        <v>22</v>
      </c>
      <c r="B26" s="170" t="s">
        <v>63</v>
      </c>
      <c r="C26" s="171" t="s">
        <v>220</v>
      </c>
      <c r="D26" s="171" t="s">
        <v>25</v>
      </c>
      <c r="E26" s="174">
        <v>142</v>
      </c>
      <c r="F26" s="46"/>
      <c r="G26" s="288">
        <v>65</v>
      </c>
      <c r="H26" s="288">
        <v>48</v>
      </c>
      <c r="I26" s="54">
        <f t="shared" si="0"/>
        <v>113</v>
      </c>
      <c r="J26" s="178">
        <v>9678601007</v>
      </c>
      <c r="K26" s="184" t="s">
        <v>300</v>
      </c>
      <c r="L26" s="182" t="s">
        <v>301</v>
      </c>
      <c r="M26" s="182">
        <v>9401424451</v>
      </c>
      <c r="N26" s="182" t="s">
        <v>302</v>
      </c>
      <c r="O26" s="182"/>
      <c r="P26" s="192">
        <v>43593</v>
      </c>
      <c r="Q26" s="194" t="s">
        <v>163</v>
      </c>
      <c r="R26" s="177"/>
      <c r="S26" s="176" t="s">
        <v>164</v>
      </c>
      <c r="T26" s="177"/>
    </row>
    <row r="27" spans="1:20">
      <c r="A27" s="4">
        <v>23</v>
      </c>
      <c r="B27" s="170" t="s">
        <v>63</v>
      </c>
      <c r="C27" s="172" t="s">
        <v>221</v>
      </c>
      <c r="D27" s="172" t="s">
        <v>23</v>
      </c>
      <c r="E27" s="172">
        <v>18200311404</v>
      </c>
      <c r="F27" s="46"/>
      <c r="G27" s="288">
        <v>17</v>
      </c>
      <c r="H27" s="288">
        <v>18</v>
      </c>
      <c r="I27" s="54">
        <f t="shared" si="0"/>
        <v>35</v>
      </c>
      <c r="J27" s="179">
        <v>9954600745</v>
      </c>
      <c r="K27" s="184" t="s">
        <v>300</v>
      </c>
      <c r="L27" s="182" t="s">
        <v>301</v>
      </c>
      <c r="M27" s="182">
        <v>9401424451</v>
      </c>
      <c r="N27" s="182" t="s">
        <v>302</v>
      </c>
      <c r="O27" s="182"/>
      <c r="P27" s="192">
        <v>43594</v>
      </c>
      <c r="Q27" s="194" t="s">
        <v>165</v>
      </c>
      <c r="R27" s="177"/>
      <c r="S27" s="176" t="s">
        <v>164</v>
      </c>
      <c r="T27" s="177"/>
    </row>
    <row r="28" spans="1:20">
      <c r="A28" s="4">
        <v>24</v>
      </c>
      <c r="B28" s="170" t="s">
        <v>63</v>
      </c>
      <c r="C28" s="172" t="s">
        <v>222</v>
      </c>
      <c r="D28" s="172" t="s">
        <v>23</v>
      </c>
      <c r="E28" s="172">
        <v>18200311402</v>
      </c>
      <c r="F28" s="46"/>
      <c r="G28" s="288">
        <v>13</v>
      </c>
      <c r="H28" s="288">
        <v>9</v>
      </c>
      <c r="I28" s="54">
        <f t="shared" si="0"/>
        <v>22</v>
      </c>
      <c r="J28" s="179">
        <v>9401432471</v>
      </c>
      <c r="K28" s="184" t="s">
        <v>300</v>
      </c>
      <c r="L28" s="182" t="s">
        <v>301</v>
      </c>
      <c r="M28" s="182">
        <v>9401424451</v>
      </c>
      <c r="N28" s="182" t="s">
        <v>302</v>
      </c>
      <c r="O28" s="182"/>
      <c r="P28" s="192">
        <v>43594</v>
      </c>
      <c r="Q28" s="194" t="s">
        <v>165</v>
      </c>
      <c r="R28" s="177"/>
      <c r="S28" s="176" t="s">
        <v>164</v>
      </c>
      <c r="T28" s="177"/>
    </row>
    <row r="29" spans="1:20">
      <c r="A29" s="4">
        <v>25</v>
      </c>
      <c r="B29" s="170" t="s">
        <v>63</v>
      </c>
      <c r="C29" s="172" t="s">
        <v>223</v>
      </c>
      <c r="D29" s="172" t="s">
        <v>23</v>
      </c>
      <c r="E29" s="172">
        <v>18200311412</v>
      </c>
      <c r="F29" s="46"/>
      <c r="G29" s="288">
        <v>2</v>
      </c>
      <c r="H29" s="288">
        <v>2</v>
      </c>
      <c r="I29" s="54">
        <f t="shared" si="0"/>
        <v>4</v>
      </c>
      <c r="J29" s="179">
        <v>9435305509</v>
      </c>
      <c r="K29" s="184" t="s">
        <v>300</v>
      </c>
      <c r="L29" s="182" t="s">
        <v>301</v>
      </c>
      <c r="M29" s="182">
        <v>9401424451</v>
      </c>
      <c r="N29" s="182" t="s">
        <v>302</v>
      </c>
      <c r="O29" s="182"/>
      <c r="P29" s="192">
        <v>43594</v>
      </c>
      <c r="Q29" s="194" t="s">
        <v>165</v>
      </c>
      <c r="R29" s="177"/>
      <c r="S29" s="176" t="s">
        <v>164</v>
      </c>
      <c r="T29" s="177"/>
    </row>
    <row r="30" spans="1:20">
      <c r="A30" s="4">
        <v>26</v>
      </c>
      <c r="B30" s="170" t="s">
        <v>63</v>
      </c>
      <c r="C30" s="172" t="s">
        <v>224</v>
      </c>
      <c r="D30" s="172" t="s">
        <v>23</v>
      </c>
      <c r="E30" s="172">
        <v>18200311403</v>
      </c>
      <c r="F30" s="52"/>
      <c r="G30" s="288">
        <v>5</v>
      </c>
      <c r="H30" s="288">
        <v>5</v>
      </c>
      <c r="I30" s="54">
        <f t="shared" si="0"/>
        <v>10</v>
      </c>
      <c r="J30" s="179">
        <v>9435178395</v>
      </c>
      <c r="K30" s="184" t="s">
        <v>300</v>
      </c>
      <c r="L30" s="182" t="s">
        <v>301</v>
      </c>
      <c r="M30" s="182">
        <v>9401424451</v>
      </c>
      <c r="N30" s="182" t="s">
        <v>302</v>
      </c>
      <c r="O30" s="182"/>
      <c r="P30" s="192">
        <v>43594</v>
      </c>
      <c r="Q30" s="194" t="s">
        <v>165</v>
      </c>
      <c r="R30" s="177"/>
      <c r="S30" s="176" t="s">
        <v>164</v>
      </c>
      <c r="T30" s="177"/>
    </row>
    <row r="31" spans="1:20">
      <c r="A31" s="4">
        <v>27</v>
      </c>
      <c r="B31" s="170" t="s">
        <v>63</v>
      </c>
      <c r="C31" s="172" t="s">
        <v>225</v>
      </c>
      <c r="D31" s="172" t="s">
        <v>23</v>
      </c>
      <c r="E31" s="172">
        <v>18200311409</v>
      </c>
      <c r="F31" s="46"/>
      <c r="G31" s="288">
        <v>19</v>
      </c>
      <c r="H31" s="288">
        <v>17</v>
      </c>
      <c r="I31" s="54">
        <f t="shared" si="0"/>
        <v>36</v>
      </c>
      <c r="J31" s="179">
        <v>9435238387</v>
      </c>
      <c r="K31" s="184" t="s">
        <v>300</v>
      </c>
      <c r="L31" s="182" t="s">
        <v>301</v>
      </c>
      <c r="M31" s="182">
        <v>9401424451</v>
      </c>
      <c r="N31" s="182" t="s">
        <v>302</v>
      </c>
      <c r="O31" s="182"/>
      <c r="P31" s="192">
        <v>43594</v>
      </c>
      <c r="Q31" s="194" t="s">
        <v>165</v>
      </c>
      <c r="R31" s="177"/>
      <c r="S31" s="176" t="s">
        <v>164</v>
      </c>
      <c r="T31" s="177"/>
    </row>
    <row r="32" spans="1:20">
      <c r="A32" s="4">
        <v>28</v>
      </c>
      <c r="B32" s="170" t="s">
        <v>63</v>
      </c>
      <c r="C32" s="171" t="s">
        <v>226</v>
      </c>
      <c r="D32" s="171" t="s">
        <v>23</v>
      </c>
      <c r="E32" s="171">
        <v>18200311408</v>
      </c>
      <c r="F32" s="46"/>
      <c r="G32" s="288">
        <v>27</v>
      </c>
      <c r="H32" s="288">
        <v>52</v>
      </c>
      <c r="I32" s="54">
        <f t="shared" si="0"/>
        <v>79</v>
      </c>
      <c r="J32" s="178">
        <v>9435589831</v>
      </c>
      <c r="K32" s="184" t="s">
        <v>300</v>
      </c>
      <c r="L32" s="182" t="s">
        <v>301</v>
      </c>
      <c r="M32" s="182">
        <v>9401424451</v>
      </c>
      <c r="N32" s="182" t="s">
        <v>302</v>
      </c>
      <c r="O32" s="182"/>
      <c r="P32" s="192">
        <v>43594</v>
      </c>
      <c r="Q32" s="194" t="s">
        <v>165</v>
      </c>
      <c r="R32" s="177"/>
      <c r="S32" s="176" t="s">
        <v>164</v>
      </c>
      <c r="T32" s="177"/>
    </row>
    <row r="33" spans="1:20">
      <c r="A33" s="4">
        <v>29</v>
      </c>
      <c r="B33" s="170" t="s">
        <v>63</v>
      </c>
      <c r="C33" s="171" t="s">
        <v>227</v>
      </c>
      <c r="D33" s="171" t="s">
        <v>25</v>
      </c>
      <c r="E33" s="174">
        <v>137</v>
      </c>
      <c r="F33" s="46"/>
      <c r="G33" s="290">
        <v>41</v>
      </c>
      <c r="H33" s="290">
        <v>37</v>
      </c>
      <c r="I33" s="54">
        <f t="shared" si="0"/>
        <v>78</v>
      </c>
      <c r="J33" s="178">
        <v>9678601007</v>
      </c>
      <c r="K33" s="184" t="s">
        <v>300</v>
      </c>
      <c r="L33" s="182" t="s">
        <v>301</v>
      </c>
      <c r="M33" s="182">
        <v>9401424451</v>
      </c>
      <c r="N33" s="182" t="s">
        <v>302</v>
      </c>
      <c r="O33" s="182"/>
      <c r="P33" s="192">
        <v>43595</v>
      </c>
      <c r="Q33" s="194" t="s">
        <v>166</v>
      </c>
      <c r="R33" s="177"/>
      <c r="S33" s="176" t="s">
        <v>164</v>
      </c>
      <c r="T33" s="177"/>
    </row>
    <row r="34" spans="1:20">
      <c r="A34" s="4">
        <v>30</v>
      </c>
      <c r="B34" s="170" t="s">
        <v>63</v>
      </c>
      <c r="C34" s="171" t="s">
        <v>227</v>
      </c>
      <c r="D34" s="171" t="s">
        <v>25</v>
      </c>
      <c r="E34" s="173">
        <v>9</v>
      </c>
      <c r="F34" s="46"/>
      <c r="G34" s="289">
        <v>49</v>
      </c>
      <c r="H34" s="289">
        <v>45</v>
      </c>
      <c r="I34" s="54">
        <f t="shared" si="0"/>
        <v>94</v>
      </c>
      <c r="J34" s="178">
        <v>9678601007</v>
      </c>
      <c r="K34" s="181" t="s">
        <v>300</v>
      </c>
      <c r="L34" s="180" t="s">
        <v>301</v>
      </c>
      <c r="M34" s="180">
        <v>9401424451</v>
      </c>
      <c r="N34" s="180" t="s">
        <v>302</v>
      </c>
      <c r="O34" s="180"/>
      <c r="P34" s="192">
        <v>43595</v>
      </c>
      <c r="Q34" s="194" t="s">
        <v>166</v>
      </c>
      <c r="R34" s="177"/>
      <c r="S34" s="176" t="s">
        <v>164</v>
      </c>
      <c r="T34" s="177"/>
    </row>
    <row r="35" spans="1:20">
      <c r="A35" s="4">
        <v>31</v>
      </c>
      <c r="B35" s="170" t="s">
        <v>63</v>
      </c>
      <c r="C35" s="171" t="s">
        <v>228</v>
      </c>
      <c r="D35" s="171" t="s">
        <v>23</v>
      </c>
      <c r="E35" s="171">
        <v>18200312702</v>
      </c>
      <c r="F35" s="46"/>
      <c r="G35" s="288">
        <v>5</v>
      </c>
      <c r="H35" s="288">
        <v>5</v>
      </c>
      <c r="I35" s="54">
        <f t="shared" si="0"/>
        <v>10</v>
      </c>
      <c r="J35" s="178">
        <v>9435791812</v>
      </c>
      <c r="K35" s="184" t="s">
        <v>300</v>
      </c>
      <c r="L35" s="182" t="s">
        <v>301</v>
      </c>
      <c r="M35" s="182">
        <v>9401424451</v>
      </c>
      <c r="N35" s="182" t="s">
        <v>302</v>
      </c>
      <c r="O35" s="182"/>
      <c r="P35" s="192">
        <v>43595</v>
      </c>
      <c r="Q35" s="194" t="s">
        <v>166</v>
      </c>
      <c r="R35" s="177"/>
      <c r="S35" s="176" t="s">
        <v>164</v>
      </c>
      <c r="T35" s="177"/>
    </row>
    <row r="36" spans="1:20">
      <c r="A36" s="4">
        <v>32</v>
      </c>
      <c r="B36" s="170" t="s">
        <v>63</v>
      </c>
      <c r="C36" s="172" t="s">
        <v>229</v>
      </c>
      <c r="D36" s="172" t="s">
        <v>23</v>
      </c>
      <c r="E36" s="172">
        <v>18200312701</v>
      </c>
      <c r="F36" s="18"/>
      <c r="G36" s="288">
        <v>1</v>
      </c>
      <c r="H36" s="288">
        <v>1</v>
      </c>
      <c r="I36" s="54">
        <f t="shared" si="0"/>
        <v>2</v>
      </c>
      <c r="J36" s="179">
        <v>9435356331</v>
      </c>
      <c r="K36" s="184" t="s">
        <v>300</v>
      </c>
      <c r="L36" s="182" t="s">
        <v>301</v>
      </c>
      <c r="M36" s="182">
        <v>9401424451</v>
      </c>
      <c r="N36" s="182" t="s">
        <v>302</v>
      </c>
      <c r="O36" s="182"/>
      <c r="P36" s="192">
        <v>43596</v>
      </c>
      <c r="Q36" s="194" t="s">
        <v>176</v>
      </c>
      <c r="R36" s="176"/>
      <c r="S36" s="176" t="s">
        <v>164</v>
      </c>
      <c r="T36" s="176"/>
    </row>
    <row r="37" spans="1:20">
      <c r="A37" s="4">
        <v>33</v>
      </c>
      <c r="B37" s="170" t="s">
        <v>63</v>
      </c>
      <c r="C37" s="171" t="s">
        <v>230</v>
      </c>
      <c r="D37" s="171" t="s">
        <v>23</v>
      </c>
      <c r="E37" s="171">
        <v>18200310601</v>
      </c>
      <c r="F37" s="18"/>
      <c r="G37" s="288">
        <v>3</v>
      </c>
      <c r="H37" s="288">
        <v>7</v>
      </c>
      <c r="I37" s="54">
        <f t="shared" si="0"/>
        <v>10</v>
      </c>
      <c r="J37" s="178">
        <v>9401502720</v>
      </c>
      <c r="K37" s="184" t="s">
        <v>300</v>
      </c>
      <c r="L37" s="182" t="s">
        <v>301</v>
      </c>
      <c r="M37" s="182">
        <v>9401424451</v>
      </c>
      <c r="N37" s="182" t="s">
        <v>302</v>
      </c>
      <c r="O37" s="182"/>
      <c r="P37" s="192">
        <v>43596</v>
      </c>
      <c r="Q37" s="194" t="s">
        <v>176</v>
      </c>
      <c r="R37" s="176"/>
      <c r="S37" s="176" t="s">
        <v>164</v>
      </c>
      <c r="T37" s="176"/>
    </row>
    <row r="38" spans="1:20">
      <c r="A38" s="4">
        <v>34</v>
      </c>
      <c r="B38" s="170" t="s">
        <v>63</v>
      </c>
      <c r="C38" s="171" t="s">
        <v>231</v>
      </c>
      <c r="D38" s="171" t="s">
        <v>25</v>
      </c>
      <c r="E38" s="174">
        <v>8</v>
      </c>
      <c r="F38" s="18"/>
      <c r="G38" s="288">
        <v>49</v>
      </c>
      <c r="H38" s="288">
        <v>42</v>
      </c>
      <c r="I38" s="54">
        <f t="shared" si="0"/>
        <v>91</v>
      </c>
      <c r="J38" s="178">
        <v>9678601007</v>
      </c>
      <c r="K38" s="184" t="s">
        <v>300</v>
      </c>
      <c r="L38" s="182" t="s">
        <v>301</v>
      </c>
      <c r="M38" s="182">
        <v>9401424451</v>
      </c>
      <c r="N38" s="182" t="s">
        <v>302</v>
      </c>
      <c r="O38" s="182"/>
      <c r="P38" s="192">
        <v>43596</v>
      </c>
      <c r="Q38" s="194" t="s">
        <v>176</v>
      </c>
      <c r="R38" s="176"/>
      <c r="S38" s="176" t="s">
        <v>164</v>
      </c>
      <c r="T38" s="176"/>
    </row>
    <row r="39" spans="1:20">
      <c r="A39" s="4">
        <v>35</v>
      </c>
      <c r="B39" s="170" t="s">
        <v>63</v>
      </c>
      <c r="C39" s="171" t="s">
        <v>232</v>
      </c>
      <c r="D39" s="171" t="s">
        <v>25</v>
      </c>
      <c r="E39" s="174">
        <v>52</v>
      </c>
      <c r="F39" s="18"/>
      <c r="G39" s="288">
        <v>44</v>
      </c>
      <c r="H39" s="288">
        <v>43</v>
      </c>
      <c r="I39" s="54">
        <f t="shared" si="0"/>
        <v>87</v>
      </c>
      <c r="J39" s="178">
        <v>9678601007</v>
      </c>
      <c r="K39" s="184" t="s">
        <v>300</v>
      </c>
      <c r="L39" s="182" t="s">
        <v>301</v>
      </c>
      <c r="M39" s="182">
        <v>9401424451</v>
      </c>
      <c r="N39" s="182" t="s">
        <v>302</v>
      </c>
      <c r="O39" s="182"/>
      <c r="P39" s="192">
        <v>43598</v>
      </c>
      <c r="Q39" s="194" t="s">
        <v>177</v>
      </c>
      <c r="R39" s="176"/>
      <c r="S39" s="176" t="s">
        <v>164</v>
      </c>
      <c r="T39" s="176"/>
    </row>
    <row r="40" spans="1:20">
      <c r="A40" s="4">
        <v>36</v>
      </c>
      <c r="B40" s="170" t="s">
        <v>63</v>
      </c>
      <c r="C40" s="171" t="s">
        <v>233</v>
      </c>
      <c r="D40" s="171" t="s">
        <v>23</v>
      </c>
      <c r="E40" s="171">
        <v>18200311411</v>
      </c>
      <c r="F40" s="18"/>
      <c r="G40" s="288">
        <v>15</v>
      </c>
      <c r="H40" s="288">
        <v>3</v>
      </c>
      <c r="I40" s="54">
        <f t="shared" si="0"/>
        <v>18</v>
      </c>
      <c r="J40" s="178">
        <v>9435989201</v>
      </c>
      <c r="K40" s="184" t="s">
        <v>300</v>
      </c>
      <c r="L40" s="182" t="s">
        <v>301</v>
      </c>
      <c r="M40" s="182">
        <v>9401424451</v>
      </c>
      <c r="N40" s="182" t="s">
        <v>303</v>
      </c>
      <c r="O40" s="182"/>
      <c r="P40" s="192">
        <v>43598</v>
      </c>
      <c r="Q40" s="194" t="s">
        <v>177</v>
      </c>
      <c r="R40" s="176"/>
      <c r="S40" s="176" t="s">
        <v>164</v>
      </c>
      <c r="T40" s="176"/>
    </row>
    <row r="41" spans="1:20">
      <c r="A41" s="4">
        <v>37</v>
      </c>
      <c r="B41" s="170" t="s">
        <v>63</v>
      </c>
      <c r="C41" s="171" t="s">
        <v>234</v>
      </c>
      <c r="D41" s="171" t="s">
        <v>25</v>
      </c>
      <c r="E41" s="174">
        <v>69</v>
      </c>
      <c r="F41" s="18"/>
      <c r="G41" s="288">
        <v>39</v>
      </c>
      <c r="H41" s="288">
        <v>46</v>
      </c>
      <c r="I41" s="54">
        <f t="shared" si="0"/>
        <v>85</v>
      </c>
      <c r="J41" s="178">
        <v>9678601007</v>
      </c>
      <c r="K41" s="184" t="s">
        <v>300</v>
      </c>
      <c r="L41" s="182" t="s">
        <v>301</v>
      </c>
      <c r="M41" s="182">
        <v>9401424451</v>
      </c>
      <c r="N41" s="182" t="s">
        <v>303</v>
      </c>
      <c r="O41" s="182"/>
      <c r="P41" s="192">
        <v>43598</v>
      </c>
      <c r="Q41" s="194" t="s">
        <v>177</v>
      </c>
      <c r="R41" s="176"/>
      <c r="S41" s="176" t="s">
        <v>164</v>
      </c>
      <c r="T41" s="176"/>
    </row>
    <row r="42" spans="1:20">
      <c r="A42" s="4">
        <v>38</v>
      </c>
      <c r="B42" s="170" t="s">
        <v>63</v>
      </c>
      <c r="C42" s="171" t="s">
        <v>235</v>
      </c>
      <c r="D42" s="171" t="s">
        <v>23</v>
      </c>
      <c r="E42" s="171">
        <v>18200311601</v>
      </c>
      <c r="F42" s="18"/>
      <c r="G42" s="288">
        <v>39</v>
      </c>
      <c r="H42" s="288">
        <v>46</v>
      </c>
      <c r="I42" s="54">
        <f t="shared" si="0"/>
        <v>85</v>
      </c>
      <c r="J42" s="178">
        <v>9401920409</v>
      </c>
      <c r="K42" s="184" t="s">
        <v>300</v>
      </c>
      <c r="L42" s="182" t="s">
        <v>301</v>
      </c>
      <c r="M42" s="182">
        <v>9401424451</v>
      </c>
      <c r="N42" s="182" t="s">
        <v>303</v>
      </c>
      <c r="O42" s="182"/>
      <c r="P42" s="192">
        <v>43599</v>
      </c>
      <c r="Q42" s="194" t="s">
        <v>178</v>
      </c>
      <c r="R42" s="176"/>
      <c r="S42" s="176" t="s">
        <v>164</v>
      </c>
      <c r="T42" s="176"/>
    </row>
    <row r="43" spans="1:20">
      <c r="A43" s="4">
        <v>39</v>
      </c>
      <c r="B43" s="170" t="s">
        <v>63</v>
      </c>
      <c r="C43" s="171" t="s">
        <v>236</v>
      </c>
      <c r="D43" s="171" t="s">
        <v>25</v>
      </c>
      <c r="E43" s="174">
        <v>140</v>
      </c>
      <c r="F43" s="18"/>
      <c r="G43" s="288">
        <v>48</v>
      </c>
      <c r="H43" s="288">
        <v>47</v>
      </c>
      <c r="I43" s="54">
        <f t="shared" si="0"/>
        <v>95</v>
      </c>
      <c r="J43" s="178">
        <v>9678601007</v>
      </c>
      <c r="K43" s="184" t="s">
        <v>300</v>
      </c>
      <c r="L43" s="182" t="s">
        <v>301</v>
      </c>
      <c r="M43" s="182">
        <v>9401424451</v>
      </c>
      <c r="N43" s="182" t="s">
        <v>303</v>
      </c>
      <c r="O43" s="182"/>
      <c r="P43" s="192">
        <v>43599</v>
      </c>
      <c r="Q43" s="194" t="s">
        <v>178</v>
      </c>
      <c r="R43" s="176"/>
      <c r="S43" s="176" t="s">
        <v>164</v>
      </c>
      <c r="T43" s="176"/>
    </row>
    <row r="44" spans="1:20">
      <c r="A44" s="4">
        <v>40</v>
      </c>
      <c r="B44" s="170" t="s">
        <v>63</v>
      </c>
      <c r="C44" s="171" t="s">
        <v>237</v>
      </c>
      <c r="D44" s="171" t="s">
        <v>25</v>
      </c>
      <c r="E44" s="174">
        <v>139</v>
      </c>
      <c r="F44" s="18"/>
      <c r="G44" s="288">
        <v>42</v>
      </c>
      <c r="H44" s="288">
        <v>50</v>
      </c>
      <c r="I44" s="54">
        <f t="shared" si="0"/>
        <v>92</v>
      </c>
      <c r="J44" s="178">
        <v>9678601007</v>
      </c>
      <c r="K44" s="184" t="s">
        <v>300</v>
      </c>
      <c r="L44" s="182" t="s">
        <v>301</v>
      </c>
      <c r="M44" s="182">
        <v>9401424451</v>
      </c>
      <c r="N44" s="182" t="s">
        <v>303</v>
      </c>
      <c r="O44" s="182"/>
      <c r="P44" s="192">
        <v>43599</v>
      </c>
      <c r="Q44" s="194" t="s">
        <v>178</v>
      </c>
      <c r="R44" s="176"/>
      <c r="S44" s="176" t="s">
        <v>164</v>
      </c>
      <c r="T44" s="176"/>
    </row>
    <row r="45" spans="1:20">
      <c r="A45" s="4">
        <v>41</v>
      </c>
      <c r="B45" s="170" t="s">
        <v>62</v>
      </c>
      <c r="C45" s="172" t="s">
        <v>238</v>
      </c>
      <c r="D45" s="172" t="s">
        <v>23</v>
      </c>
      <c r="E45" s="172">
        <v>18200201201</v>
      </c>
      <c r="F45" s="18"/>
      <c r="G45" s="288">
        <v>2</v>
      </c>
      <c r="H45" s="288">
        <v>1</v>
      </c>
      <c r="I45" s="54">
        <f t="shared" si="0"/>
        <v>3</v>
      </c>
      <c r="J45" s="179">
        <v>9954618577</v>
      </c>
      <c r="K45" s="185" t="s">
        <v>304</v>
      </c>
      <c r="L45" s="190" t="s">
        <v>305</v>
      </c>
      <c r="M45" s="187">
        <v>9401595032</v>
      </c>
      <c r="N45" s="188" t="s">
        <v>306</v>
      </c>
      <c r="O45" s="189">
        <v>9435168371</v>
      </c>
      <c r="P45" s="192">
        <v>43587</v>
      </c>
      <c r="Q45" s="194" t="s">
        <v>165</v>
      </c>
      <c r="R45" s="176"/>
      <c r="S45" s="176" t="s">
        <v>164</v>
      </c>
      <c r="T45" s="176"/>
    </row>
    <row r="46" spans="1:20">
      <c r="A46" s="4">
        <v>42</v>
      </c>
      <c r="B46" s="170" t="s">
        <v>62</v>
      </c>
      <c r="C46" s="172" t="s">
        <v>239</v>
      </c>
      <c r="D46" s="172" t="s">
        <v>23</v>
      </c>
      <c r="E46" s="172">
        <v>18200201202</v>
      </c>
      <c r="F46" s="18"/>
      <c r="G46" s="288">
        <v>2</v>
      </c>
      <c r="H46" s="288">
        <v>1</v>
      </c>
      <c r="I46" s="54">
        <f t="shared" si="0"/>
        <v>3</v>
      </c>
      <c r="J46" s="179">
        <v>9954373077</v>
      </c>
      <c r="K46" s="185" t="s">
        <v>304</v>
      </c>
      <c r="L46" s="190" t="s">
        <v>305</v>
      </c>
      <c r="M46" s="187">
        <v>9401595032</v>
      </c>
      <c r="N46" s="188" t="s">
        <v>306</v>
      </c>
      <c r="O46" s="189">
        <v>9435168371</v>
      </c>
      <c r="P46" s="192">
        <v>43587</v>
      </c>
      <c r="Q46" s="194" t="s">
        <v>165</v>
      </c>
      <c r="R46" s="176"/>
      <c r="S46" s="176" t="s">
        <v>164</v>
      </c>
      <c r="T46" s="176"/>
    </row>
    <row r="47" spans="1:20">
      <c r="A47" s="4">
        <v>43</v>
      </c>
      <c r="B47" s="170" t="s">
        <v>62</v>
      </c>
      <c r="C47" s="172" t="s">
        <v>240</v>
      </c>
      <c r="D47" s="172" t="s">
        <v>23</v>
      </c>
      <c r="E47" s="172">
        <v>18200203401</v>
      </c>
      <c r="F47" s="18"/>
      <c r="G47" s="288">
        <v>5</v>
      </c>
      <c r="H47" s="288">
        <v>1</v>
      </c>
      <c r="I47" s="54">
        <f t="shared" si="0"/>
        <v>6</v>
      </c>
      <c r="J47" s="179">
        <v>9957593231</v>
      </c>
      <c r="K47" s="185" t="s">
        <v>304</v>
      </c>
      <c r="L47" s="190" t="s">
        <v>305</v>
      </c>
      <c r="M47" s="187">
        <v>9401595032</v>
      </c>
      <c r="N47" s="188" t="s">
        <v>306</v>
      </c>
      <c r="O47" s="189">
        <v>9435168371</v>
      </c>
      <c r="P47" s="192">
        <v>43588</v>
      </c>
      <c r="Q47" s="194" t="s">
        <v>166</v>
      </c>
      <c r="R47" s="176"/>
      <c r="S47" s="176" t="s">
        <v>164</v>
      </c>
      <c r="T47" s="176"/>
    </row>
    <row r="48" spans="1:20">
      <c r="A48" s="4">
        <v>44</v>
      </c>
      <c r="B48" s="170" t="s">
        <v>62</v>
      </c>
      <c r="C48" s="172" t="s">
        <v>241</v>
      </c>
      <c r="D48" s="172" t="s">
        <v>25</v>
      </c>
      <c r="E48" s="174">
        <v>24</v>
      </c>
      <c r="F48" s="18"/>
      <c r="G48" s="288">
        <v>27</v>
      </c>
      <c r="H48" s="288">
        <v>31</v>
      </c>
      <c r="I48" s="54">
        <f t="shared" si="0"/>
        <v>58</v>
      </c>
      <c r="J48" s="179">
        <v>9401634950</v>
      </c>
      <c r="K48" s="185" t="s">
        <v>304</v>
      </c>
      <c r="L48" s="190" t="s">
        <v>305</v>
      </c>
      <c r="M48" s="187">
        <v>9401595032</v>
      </c>
      <c r="N48" s="188" t="s">
        <v>306</v>
      </c>
      <c r="O48" s="189">
        <v>9435168371</v>
      </c>
      <c r="P48" s="192">
        <v>43588</v>
      </c>
      <c r="Q48" s="194" t="s">
        <v>166</v>
      </c>
      <c r="R48" s="176"/>
      <c r="S48" s="176" t="s">
        <v>164</v>
      </c>
      <c r="T48" s="176"/>
    </row>
    <row r="49" spans="1:20">
      <c r="A49" s="4">
        <v>45</v>
      </c>
      <c r="B49" s="170" t="s">
        <v>62</v>
      </c>
      <c r="C49" s="172" t="s">
        <v>242</v>
      </c>
      <c r="D49" s="172" t="s">
        <v>23</v>
      </c>
      <c r="E49" s="172">
        <v>18200201401</v>
      </c>
      <c r="F49" s="18"/>
      <c r="G49" s="288">
        <v>1</v>
      </c>
      <c r="H49" s="288">
        <v>5</v>
      </c>
      <c r="I49" s="54">
        <f t="shared" si="0"/>
        <v>6</v>
      </c>
      <c r="J49" s="179">
        <v>9401429918</v>
      </c>
      <c r="K49" s="185" t="s">
        <v>304</v>
      </c>
      <c r="L49" s="190" t="s">
        <v>305</v>
      </c>
      <c r="M49" s="187">
        <v>9401595032</v>
      </c>
      <c r="N49" s="188" t="s">
        <v>306</v>
      </c>
      <c r="O49" s="189">
        <v>9435168371</v>
      </c>
      <c r="P49" s="192">
        <v>43588</v>
      </c>
      <c r="Q49" s="194" t="s">
        <v>166</v>
      </c>
      <c r="R49" s="176"/>
      <c r="S49" s="176" t="s">
        <v>164</v>
      </c>
      <c r="T49" s="176"/>
    </row>
    <row r="50" spans="1:20">
      <c r="A50" s="4">
        <v>46</v>
      </c>
      <c r="B50" s="170" t="s">
        <v>62</v>
      </c>
      <c r="C50" s="171" t="s">
        <v>243</v>
      </c>
      <c r="D50" s="171" t="s">
        <v>25</v>
      </c>
      <c r="E50" s="174">
        <v>1</v>
      </c>
      <c r="F50" s="18"/>
      <c r="G50" s="290">
        <v>16</v>
      </c>
      <c r="H50" s="290">
        <v>15</v>
      </c>
      <c r="I50" s="54">
        <f t="shared" si="0"/>
        <v>31</v>
      </c>
      <c r="J50" s="178">
        <v>9435407386</v>
      </c>
      <c r="K50" s="185" t="s">
        <v>304</v>
      </c>
      <c r="L50" s="186" t="s">
        <v>305</v>
      </c>
      <c r="M50" s="187">
        <v>9401595032</v>
      </c>
      <c r="N50" s="188" t="s">
        <v>307</v>
      </c>
      <c r="O50" s="189">
        <v>9401929588</v>
      </c>
      <c r="P50" s="192">
        <v>43588</v>
      </c>
      <c r="Q50" s="194" t="s">
        <v>166</v>
      </c>
      <c r="R50" s="176"/>
      <c r="S50" s="176" t="s">
        <v>164</v>
      </c>
      <c r="T50" s="176"/>
    </row>
    <row r="51" spans="1:20">
      <c r="A51" s="4">
        <v>47</v>
      </c>
      <c r="B51" s="170" t="s">
        <v>62</v>
      </c>
      <c r="C51" s="172" t="s">
        <v>244</v>
      </c>
      <c r="D51" s="172" t="s">
        <v>23</v>
      </c>
      <c r="E51" s="172">
        <v>18200207101</v>
      </c>
      <c r="F51" s="18"/>
      <c r="G51" s="288">
        <v>2</v>
      </c>
      <c r="H51" s="288">
        <v>1</v>
      </c>
      <c r="I51" s="54">
        <f t="shared" si="0"/>
        <v>3</v>
      </c>
      <c r="J51" s="179">
        <v>9401459354</v>
      </c>
      <c r="K51" s="185" t="s">
        <v>304</v>
      </c>
      <c r="L51" s="186" t="s">
        <v>305</v>
      </c>
      <c r="M51" s="187">
        <v>9401595032</v>
      </c>
      <c r="N51" s="188" t="s">
        <v>307</v>
      </c>
      <c r="O51" s="189">
        <v>9401929588</v>
      </c>
      <c r="P51" s="192">
        <v>43589</v>
      </c>
      <c r="Q51" s="194" t="s">
        <v>176</v>
      </c>
      <c r="R51" s="176"/>
      <c r="S51" s="176" t="s">
        <v>164</v>
      </c>
      <c r="T51" s="176"/>
    </row>
    <row r="52" spans="1:20">
      <c r="A52" s="4">
        <v>48</v>
      </c>
      <c r="B52" s="170" t="s">
        <v>62</v>
      </c>
      <c r="C52" s="172" t="s">
        <v>245</v>
      </c>
      <c r="D52" s="172" t="s">
        <v>25</v>
      </c>
      <c r="E52" s="174">
        <v>29</v>
      </c>
      <c r="F52" s="18"/>
      <c r="G52" s="288">
        <v>26</v>
      </c>
      <c r="H52" s="288">
        <v>37</v>
      </c>
      <c r="I52" s="54">
        <f t="shared" si="0"/>
        <v>63</v>
      </c>
      <c r="J52" s="179">
        <v>9401634950</v>
      </c>
      <c r="K52" s="185" t="s">
        <v>304</v>
      </c>
      <c r="L52" s="186" t="s">
        <v>305</v>
      </c>
      <c r="M52" s="187">
        <v>9401595032</v>
      </c>
      <c r="N52" s="188" t="s">
        <v>307</v>
      </c>
      <c r="O52" s="189">
        <v>9401929588</v>
      </c>
      <c r="P52" s="192">
        <v>43589</v>
      </c>
      <c r="Q52" s="194" t="s">
        <v>176</v>
      </c>
      <c r="R52" s="176"/>
      <c r="S52" s="176" t="s">
        <v>164</v>
      </c>
      <c r="T52" s="176"/>
    </row>
    <row r="53" spans="1:20">
      <c r="A53" s="4">
        <v>49</v>
      </c>
      <c r="B53" s="170" t="s">
        <v>62</v>
      </c>
      <c r="C53" s="172" t="s">
        <v>246</v>
      </c>
      <c r="D53" s="172" t="s">
        <v>23</v>
      </c>
      <c r="E53" s="172">
        <v>18200201501</v>
      </c>
      <c r="F53" s="18"/>
      <c r="G53" s="288">
        <v>2</v>
      </c>
      <c r="H53" s="288">
        <v>1</v>
      </c>
      <c r="I53" s="54">
        <f t="shared" si="0"/>
        <v>3</v>
      </c>
      <c r="J53" s="179">
        <v>9577763696</v>
      </c>
      <c r="K53" s="185" t="s">
        <v>304</v>
      </c>
      <c r="L53" s="186" t="s">
        <v>305</v>
      </c>
      <c r="M53" s="187">
        <v>9401595032</v>
      </c>
      <c r="N53" s="188" t="s">
        <v>307</v>
      </c>
      <c r="O53" s="189">
        <v>9401929588</v>
      </c>
      <c r="P53" s="192">
        <v>43589</v>
      </c>
      <c r="Q53" s="194" t="s">
        <v>176</v>
      </c>
      <c r="R53" s="176"/>
      <c r="S53" s="176" t="s">
        <v>164</v>
      </c>
      <c r="T53" s="176"/>
    </row>
    <row r="54" spans="1:20">
      <c r="A54" s="4">
        <v>50</v>
      </c>
      <c r="B54" s="170" t="s">
        <v>62</v>
      </c>
      <c r="C54" s="172" t="s">
        <v>247</v>
      </c>
      <c r="D54" s="172" t="s">
        <v>23</v>
      </c>
      <c r="E54" s="172">
        <v>18200218701</v>
      </c>
      <c r="F54" s="52"/>
      <c r="G54" s="288">
        <v>2</v>
      </c>
      <c r="H54" s="288">
        <v>1</v>
      </c>
      <c r="I54" s="54">
        <f t="shared" si="0"/>
        <v>3</v>
      </c>
      <c r="J54" s="179">
        <v>9401425509</v>
      </c>
      <c r="K54" s="185" t="s">
        <v>304</v>
      </c>
      <c r="L54" s="186" t="s">
        <v>305</v>
      </c>
      <c r="M54" s="187">
        <v>9401595032</v>
      </c>
      <c r="N54" s="188" t="s">
        <v>307</v>
      </c>
      <c r="O54" s="189">
        <v>9401929588</v>
      </c>
      <c r="P54" s="192">
        <v>43589</v>
      </c>
      <c r="Q54" s="194" t="s">
        <v>176</v>
      </c>
      <c r="R54" s="176"/>
      <c r="S54" s="176" t="s">
        <v>164</v>
      </c>
      <c r="T54" s="176"/>
    </row>
    <row r="55" spans="1:20">
      <c r="A55" s="4">
        <v>51</v>
      </c>
      <c r="B55" s="170" t="s">
        <v>62</v>
      </c>
      <c r="C55" s="171" t="s">
        <v>248</v>
      </c>
      <c r="D55" s="171" t="s">
        <v>23</v>
      </c>
      <c r="E55" s="171">
        <v>18200200101</v>
      </c>
      <c r="F55" s="18"/>
      <c r="G55" s="288">
        <v>8</v>
      </c>
      <c r="H55" s="288">
        <v>4</v>
      </c>
      <c r="I55" s="54">
        <f t="shared" si="0"/>
        <v>12</v>
      </c>
      <c r="J55" s="178">
        <v>9401551771</v>
      </c>
      <c r="K55" s="185" t="s">
        <v>304</v>
      </c>
      <c r="L55" s="190" t="s">
        <v>305</v>
      </c>
      <c r="M55" s="187">
        <v>9401595032</v>
      </c>
      <c r="N55" s="188" t="s">
        <v>307</v>
      </c>
      <c r="O55" s="189">
        <v>9401929588</v>
      </c>
      <c r="P55" s="192">
        <v>43591</v>
      </c>
      <c r="Q55" s="194" t="s">
        <v>177</v>
      </c>
      <c r="R55" s="176"/>
      <c r="S55" s="176" t="s">
        <v>164</v>
      </c>
      <c r="T55" s="176"/>
    </row>
    <row r="56" spans="1:20">
      <c r="A56" s="4">
        <v>52</v>
      </c>
      <c r="B56" s="170" t="s">
        <v>62</v>
      </c>
      <c r="C56" s="171" t="s">
        <v>249</v>
      </c>
      <c r="D56" s="171" t="s">
        <v>25</v>
      </c>
      <c r="E56" s="174">
        <v>25</v>
      </c>
      <c r="F56" s="18"/>
      <c r="G56" s="288">
        <v>8</v>
      </c>
      <c r="H56" s="288">
        <v>39</v>
      </c>
      <c r="I56" s="54">
        <f t="shared" si="0"/>
        <v>47</v>
      </c>
      <c r="J56" s="178">
        <v>9401634950</v>
      </c>
      <c r="K56" s="185" t="s">
        <v>304</v>
      </c>
      <c r="L56" s="190" t="s">
        <v>305</v>
      </c>
      <c r="M56" s="187">
        <v>9401595032</v>
      </c>
      <c r="N56" s="188" t="s">
        <v>307</v>
      </c>
      <c r="O56" s="189">
        <v>9401929588</v>
      </c>
      <c r="P56" s="192">
        <v>43591</v>
      </c>
      <c r="Q56" s="194" t="s">
        <v>177</v>
      </c>
      <c r="R56" s="176"/>
      <c r="S56" s="176" t="s">
        <v>164</v>
      </c>
      <c r="T56" s="176"/>
    </row>
    <row r="57" spans="1:20">
      <c r="A57" s="4">
        <v>53</v>
      </c>
      <c r="B57" s="170" t="s">
        <v>62</v>
      </c>
      <c r="C57" s="171" t="s">
        <v>250</v>
      </c>
      <c r="D57" s="171" t="s">
        <v>23</v>
      </c>
      <c r="E57" s="171">
        <v>18200201701</v>
      </c>
      <c r="F57" s="18"/>
      <c r="G57" s="288">
        <v>3</v>
      </c>
      <c r="H57" s="288">
        <v>2</v>
      </c>
      <c r="I57" s="54">
        <f t="shared" si="0"/>
        <v>5</v>
      </c>
      <c r="J57" s="178">
        <v>7896421312</v>
      </c>
      <c r="K57" s="185" t="s">
        <v>304</v>
      </c>
      <c r="L57" s="190" t="s">
        <v>305</v>
      </c>
      <c r="M57" s="187">
        <v>9401595032</v>
      </c>
      <c r="N57" s="188" t="s">
        <v>307</v>
      </c>
      <c r="O57" s="189">
        <v>9401929588</v>
      </c>
      <c r="P57" s="192">
        <v>43591</v>
      </c>
      <c r="Q57" s="194" t="s">
        <v>177</v>
      </c>
      <c r="R57" s="176"/>
      <c r="S57" s="176" t="s">
        <v>164</v>
      </c>
      <c r="T57" s="176"/>
    </row>
    <row r="58" spans="1:20">
      <c r="A58" s="4">
        <v>54</v>
      </c>
      <c r="B58" s="170" t="s">
        <v>62</v>
      </c>
      <c r="C58" s="171" t="s">
        <v>251</v>
      </c>
      <c r="D58" s="171" t="s">
        <v>23</v>
      </c>
      <c r="E58" s="171">
        <v>18200201801</v>
      </c>
      <c r="F58" s="18"/>
      <c r="G58" s="288">
        <v>1</v>
      </c>
      <c r="H58" s="288">
        <v>3</v>
      </c>
      <c r="I58" s="54">
        <f t="shared" si="0"/>
        <v>4</v>
      </c>
      <c r="J58" s="178">
        <v>9957214701</v>
      </c>
      <c r="K58" s="185" t="s">
        <v>304</v>
      </c>
      <c r="L58" s="190" t="s">
        <v>305</v>
      </c>
      <c r="M58" s="187">
        <v>9401595032</v>
      </c>
      <c r="N58" s="188" t="s">
        <v>307</v>
      </c>
      <c r="O58" s="189">
        <v>9401929588</v>
      </c>
      <c r="P58" s="192">
        <v>43591</v>
      </c>
      <c r="Q58" s="194" t="s">
        <v>177</v>
      </c>
      <c r="R58" s="176"/>
      <c r="S58" s="176" t="s">
        <v>164</v>
      </c>
      <c r="T58" s="176"/>
    </row>
    <row r="59" spans="1:20">
      <c r="A59" s="4">
        <v>55</v>
      </c>
      <c r="B59" s="170" t="s">
        <v>62</v>
      </c>
      <c r="C59" s="171" t="s">
        <v>252</v>
      </c>
      <c r="D59" s="171" t="s">
        <v>23</v>
      </c>
      <c r="E59" s="171">
        <v>18200202101</v>
      </c>
      <c r="F59" s="18"/>
      <c r="G59" s="288">
        <v>1</v>
      </c>
      <c r="H59" s="288">
        <v>1</v>
      </c>
      <c r="I59" s="54">
        <f t="shared" si="0"/>
        <v>2</v>
      </c>
      <c r="J59" s="178">
        <v>9859953641</v>
      </c>
      <c r="K59" s="185" t="s">
        <v>304</v>
      </c>
      <c r="L59" s="186" t="s">
        <v>305</v>
      </c>
      <c r="M59" s="187">
        <v>9401595032</v>
      </c>
      <c r="N59" s="188" t="s">
        <v>307</v>
      </c>
      <c r="O59" s="189">
        <v>9401929588</v>
      </c>
      <c r="P59" s="192">
        <v>43592</v>
      </c>
      <c r="Q59" s="194" t="s">
        <v>178</v>
      </c>
      <c r="R59" s="176"/>
      <c r="S59" s="176" t="s">
        <v>164</v>
      </c>
      <c r="T59" s="176"/>
    </row>
    <row r="60" spans="1:20">
      <c r="A60" s="4">
        <v>56</v>
      </c>
      <c r="B60" s="170" t="s">
        <v>62</v>
      </c>
      <c r="C60" s="171" t="s">
        <v>253</v>
      </c>
      <c r="D60" s="171" t="s">
        <v>23</v>
      </c>
      <c r="E60" s="171">
        <v>18200202103</v>
      </c>
      <c r="F60" s="18"/>
      <c r="G60" s="288">
        <v>0</v>
      </c>
      <c r="H60" s="288">
        <v>1</v>
      </c>
      <c r="I60" s="54">
        <f t="shared" si="0"/>
        <v>1</v>
      </c>
      <c r="J60" s="178">
        <v>9859953641</v>
      </c>
      <c r="K60" s="185" t="s">
        <v>304</v>
      </c>
      <c r="L60" s="186" t="s">
        <v>305</v>
      </c>
      <c r="M60" s="187">
        <v>9401595032</v>
      </c>
      <c r="N60" s="188" t="s">
        <v>307</v>
      </c>
      <c r="O60" s="189">
        <v>9401929588</v>
      </c>
      <c r="P60" s="192">
        <v>43592</v>
      </c>
      <c r="Q60" s="194" t="s">
        <v>178</v>
      </c>
      <c r="R60" s="176"/>
      <c r="S60" s="176" t="s">
        <v>164</v>
      </c>
      <c r="T60" s="176"/>
    </row>
    <row r="61" spans="1:20">
      <c r="A61" s="4">
        <v>57</v>
      </c>
      <c r="B61" s="170" t="s">
        <v>62</v>
      </c>
      <c r="C61" s="172" t="s">
        <v>254</v>
      </c>
      <c r="D61" s="172" t="s">
        <v>23</v>
      </c>
      <c r="E61" s="172">
        <v>18200202304</v>
      </c>
      <c r="F61" s="52"/>
      <c r="G61" s="288">
        <v>18</v>
      </c>
      <c r="H61" s="288">
        <v>9</v>
      </c>
      <c r="I61" s="54">
        <f t="shared" si="0"/>
        <v>27</v>
      </c>
      <c r="J61" s="179">
        <v>9678849727</v>
      </c>
      <c r="K61" s="185" t="s">
        <v>304</v>
      </c>
      <c r="L61" s="186" t="s">
        <v>305</v>
      </c>
      <c r="M61" s="187">
        <v>9401595032</v>
      </c>
      <c r="N61" s="188" t="s">
        <v>307</v>
      </c>
      <c r="O61" s="189">
        <v>9401929588</v>
      </c>
      <c r="P61" s="192">
        <v>43592</v>
      </c>
      <c r="Q61" s="194" t="s">
        <v>178</v>
      </c>
      <c r="R61" s="176"/>
      <c r="S61" s="176" t="s">
        <v>164</v>
      </c>
      <c r="T61" s="176"/>
    </row>
    <row r="62" spans="1:20">
      <c r="A62" s="4">
        <v>58</v>
      </c>
      <c r="B62" s="170" t="s">
        <v>62</v>
      </c>
      <c r="C62" s="172" t="s">
        <v>255</v>
      </c>
      <c r="D62" s="172" t="s">
        <v>23</v>
      </c>
      <c r="E62" s="172">
        <v>18200202302</v>
      </c>
      <c r="F62" s="18"/>
      <c r="G62" s="288">
        <v>1</v>
      </c>
      <c r="H62" s="288">
        <v>5</v>
      </c>
      <c r="I62" s="54">
        <f t="shared" si="0"/>
        <v>6</v>
      </c>
      <c r="J62" s="179">
        <v>8011677891</v>
      </c>
      <c r="K62" s="185" t="s">
        <v>304</v>
      </c>
      <c r="L62" s="186" t="s">
        <v>305</v>
      </c>
      <c r="M62" s="187">
        <v>9401595032</v>
      </c>
      <c r="N62" s="188" t="s">
        <v>307</v>
      </c>
      <c r="O62" s="189">
        <v>9401929588</v>
      </c>
      <c r="P62" s="192">
        <v>43592</v>
      </c>
      <c r="Q62" s="194" t="s">
        <v>178</v>
      </c>
      <c r="R62" s="176"/>
      <c r="S62" s="176" t="s">
        <v>164</v>
      </c>
      <c r="T62" s="176"/>
    </row>
    <row r="63" spans="1:20">
      <c r="A63" s="4">
        <v>59</v>
      </c>
      <c r="B63" s="170" t="s">
        <v>62</v>
      </c>
      <c r="C63" s="172" t="s">
        <v>256</v>
      </c>
      <c r="D63" s="172" t="s">
        <v>23</v>
      </c>
      <c r="E63" s="172">
        <v>18200202601</v>
      </c>
      <c r="F63" s="18"/>
      <c r="G63" s="288">
        <v>5</v>
      </c>
      <c r="H63" s="288">
        <v>6</v>
      </c>
      <c r="I63" s="54">
        <f t="shared" si="0"/>
        <v>11</v>
      </c>
      <c r="J63" s="179">
        <v>7399253556</v>
      </c>
      <c r="K63" s="185" t="s">
        <v>304</v>
      </c>
      <c r="L63" s="186" t="s">
        <v>305</v>
      </c>
      <c r="M63" s="187">
        <v>9401595032</v>
      </c>
      <c r="N63" s="188" t="s">
        <v>307</v>
      </c>
      <c r="O63" s="189">
        <v>9401929588</v>
      </c>
      <c r="P63" s="192">
        <v>43593</v>
      </c>
      <c r="Q63" s="194" t="s">
        <v>163</v>
      </c>
      <c r="R63" s="176"/>
      <c r="S63" s="176" t="s">
        <v>164</v>
      </c>
      <c r="T63" s="176"/>
    </row>
    <row r="64" spans="1:20">
      <c r="A64" s="4">
        <v>60</v>
      </c>
      <c r="B64" s="170" t="s">
        <v>62</v>
      </c>
      <c r="C64" s="172" t="s">
        <v>257</v>
      </c>
      <c r="D64" s="172" t="s">
        <v>23</v>
      </c>
      <c r="E64" s="172">
        <v>18200200901</v>
      </c>
      <c r="F64" s="18"/>
      <c r="G64" s="288">
        <v>2</v>
      </c>
      <c r="H64" s="288">
        <v>4</v>
      </c>
      <c r="I64" s="54">
        <f t="shared" si="0"/>
        <v>6</v>
      </c>
      <c r="J64" s="179">
        <v>9435168491</v>
      </c>
      <c r="K64" s="185" t="s">
        <v>304</v>
      </c>
      <c r="L64" s="186" t="s">
        <v>308</v>
      </c>
      <c r="M64" s="187">
        <v>9435893153</v>
      </c>
      <c r="N64" s="188" t="s">
        <v>309</v>
      </c>
      <c r="O64" s="189">
        <v>7399725279</v>
      </c>
      <c r="P64" s="192">
        <v>43593</v>
      </c>
      <c r="Q64" s="194" t="s">
        <v>163</v>
      </c>
      <c r="R64" s="176"/>
      <c r="S64" s="176" t="s">
        <v>164</v>
      </c>
      <c r="T64" s="176"/>
    </row>
    <row r="65" spans="1:20">
      <c r="A65" s="4">
        <v>61</v>
      </c>
      <c r="B65" s="170" t="s">
        <v>62</v>
      </c>
      <c r="C65" s="172" t="s">
        <v>258</v>
      </c>
      <c r="D65" s="172" t="s">
        <v>23</v>
      </c>
      <c r="E65" s="172">
        <v>18200200902</v>
      </c>
      <c r="F65" s="18"/>
      <c r="G65" s="288">
        <v>2</v>
      </c>
      <c r="H65" s="288">
        <v>5</v>
      </c>
      <c r="I65" s="54">
        <f t="shared" si="0"/>
        <v>7</v>
      </c>
      <c r="J65" s="179">
        <v>9401377404</v>
      </c>
      <c r="K65" s="185" t="s">
        <v>304</v>
      </c>
      <c r="L65" s="186" t="s">
        <v>308</v>
      </c>
      <c r="M65" s="187">
        <v>9435893153</v>
      </c>
      <c r="N65" s="188" t="s">
        <v>309</v>
      </c>
      <c r="O65" s="189">
        <v>7399725279</v>
      </c>
      <c r="P65" s="192">
        <v>43593</v>
      </c>
      <c r="Q65" s="194" t="s">
        <v>163</v>
      </c>
      <c r="R65" s="176"/>
      <c r="S65" s="176" t="s">
        <v>164</v>
      </c>
      <c r="T65" s="176"/>
    </row>
    <row r="66" spans="1:20">
      <c r="A66" s="4">
        <v>62</v>
      </c>
      <c r="B66" s="170" t="s">
        <v>62</v>
      </c>
      <c r="C66" s="171" t="s">
        <v>259</v>
      </c>
      <c r="D66" s="171" t="s">
        <v>23</v>
      </c>
      <c r="E66" s="171">
        <v>18200200903</v>
      </c>
      <c r="F66" s="18"/>
      <c r="G66" s="288">
        <v>2</v>
      </c>
      <c r="H66" s="288">
        <v>6</v>
      </c>
      <c r="I66" s="54">
        <f t="shared" si="0"/>
        <v>8</v>
      </c>
      <c r="J66" s="178">
        <v>9435168586</v>
      </c>
      <c r="K66" s="185" t="s">
        <v>304</v>
      </c>
      <c r="L66" s="186" t="s">
        <v>308</v>
      </c>
      <c r="M66" s="187">
        <v>9435893153</v>
      </c>
      <c r="N66" s="188" t="s">
        <v>309</v>
      </c>
      <c r="O66" s="189">
        <v>7399725279</v>
      </c>
      <c r="P66" s="192">
        <v>43593</v>
      </c>
      <c r="Q66" s="194" t="s">
        <v>163</v>
      </c>
      <c r="R66" s="176"/>
      <c r="S66" s="176" t="s">
        <v>164</v>
      </c>
      <c r="T66" s="176"/>
    </row>
    <row r="67" spans="1:20">
      <c r="A67" s="4">
        <v>63</v>
      </c>
      <c r="B67" s="170" t="s">
        <v>62</v>
      </c>
      <c r="C67" s="171" t="s">
        <v>260</v>
      </c>
      <c r="D67" s="171" t="s">
        <v>25</v>
      </c>
      <c r="E67" s="174">
        <v>16</v>
      </c>
      <c r="F67" s="18"/>
      <c r="G67" s="290">
        <v>35</v>
      </c>
      <c r="H67" s="290">
        <v>32</v>
      </c>
      <c r="I67" s="54">
        <f t="shared" si="0"/>
        <v>67</v>
      </c>
      <c r="J67" s="178">
        <v>9401634950</v>
      </c>
      <c r="K67" s="185" t="s">
        <v>304</v>
      </c>
      <c r="L67" s="186" t="s">
        <v>308</v>
      </c>
      <c r="M67" s="187">
        <v>9435893153</v>
      </c>
      <c r="N67" s="188" t="s">
        <v>309</v>
      </c>
      <c r="O67" s="189">
        <v>7399725279</v>
      </c>
      <c r="P67" s="192">
        <v>43594</v>
      </c>
      <c r="Q67" s="194" t="s">
        <v>165</v>
      </c>
      <c r="R67" s="176"/>
      <c r="S67" s="176" t="s">
        <v>164</v>
      </c>
      <c r="T67" s="176"/>
    </row>
    <row r="68" spans="1:20">
      <c r="A68" s="4">
        <v>64</v>
      </c>
      <c r="B68" s="170" t="s">
        <v>62</v>
      </c>
      <c r="C68" s="171" t="s">
        <v>261</v>
      </c>
      <c r="D68" s="171" t="s">
        <v>25</v>
      </c>
      <c r="E68" s="174">
        <v>53</v>
      </c>
      <c r="F68" s="18"/>
      <c r="G68" s="288">
        <v>26</v>
      </c>
      <c r="H68" s="288">
        <v>57</v>
      </c>
      <c r="I68" s="54">
        <f t="shared" si="0"/>
        <v>83</v>
      </c>
      <c r="J68" s="178">
        <v>9401634950</v>
      </c>
      <c r="K68" s="185" t="s">
        <v>304</v>
      </c>
      <c r="L68" s="186" t="s">
        <v>308</v>
      </c>
      <c r="M68" s="187">
        <v>9435893153</v>
      </c>
      <c r="N68" s="188" t="s">
        <v>309</v>
      </c>
      <c r="O68" s="189">
        <v>7399725279</v>
      </c>
      <c r="P68" s="192">
        <v>43594</v>
      </c>
      <c r="Q68" s="194" t="s">
        <v>165</v>
      </c>
      <c r="R68" s="176"/>
      <c r="S68" s="176" t="s">
        <v>164</v>
      </c>
      <c r="T68" s="176"/>
    </row>
    <row r="69" spans="1:20">
      <c r="A69" s="4">
        <v>65</v>
      </c>
      <c r="B69" s="170" t="s">
        <v>62</v>
      </c>
      <c r="C69" s="171" t="s">
        <v>262</v>
      </c>
      <c r="D69" s="171" t="s">
        <v>23</v>
      </c>
      <c r="E69" s="171">
        <v>18200202303</v>
      </c>
      <c r="F69" s="18"/>
      <c r="G69" s="288">
        <v>0</v>
      </c>
      <c r="H69" s="288">
        <v>6</v>
      </c>
      <c r="I69" s="54">
        <f t="shared" si="0"/>
        <v>6</v>
      </c>
      <c r="J69" s="178">
        <v>9401253068</v>
      </c>
      <c r="K69" s="185" t="s">
        <v>304</v>
      </c>
      <c r="L69" s="186" t="s">
        <v>308</v>
      </c>
      <c r="M69" s="187">
        <v>9435893153</v>
      </c>
      <c r="N69" s="188" t="s">
        <v>309</v>
      </c>
      <c r="O69" s="189">
        <v>7399725279</v>
      </c>
      <c r="P69" s="192">
        <v>43594</v>
      </c>
      <c r="Q69" s="194" t="s">
        <v>165</v>
      </c>
      <c r="R69" s="176"/>
      <c r="S69" s="176" t="s">
        <v>164</v>
      </c>
      <c r="T69" s="176"/>
    </row>
    <row r="70" spans="1:20">
      <c r="A70" s="4">
        <v>66</v>
      </c>
      <c r="B70" s="170" t="s">
        <v>62</v>
      </c>
      <c r="C70" s="172" t="s">
        <v>263</v>
      </c>
      <c r="D70" s="172" t="s">
        <v>23</v>
      </c>
      <c r="E70" s="172">
        <v>18200202401</v>
      </c>
      <c r="F70" s="18"/>
      <c r="G70" s="288">
        <v>3</v>
      </c>
      <c r="H70" s="288">
        <v>2</v>
      </c>
      <c r="I70" s="54">
        <f t="shared" ref="I70:I133" si="1">SUM(G70:H70)</f>
        <v>5</v>
      </c>
      <c r="J70" s="179">
        <v>7399329249</v>
      </c>
      <c r="K70" s="185" t="s">
        <v>304</v>
      </c>
      <c r="L70" s="186" t="s">
        <v>308</v>
      </c>
      <c r="M70" s="187">
        <v>9435893153</v>
      </c>
      <c r="N70" s="188" t="s">
        <v>309</v>
      </c>
      <c r="O70" s="189">
        <v>7399725279</v>
      </c>
      <c r="P70" s="192">
        <v>43594</v>
      </c>
      <c r="Q70" s="194" t="s">
        <v>165</v>
      </c>
      <c r="R70" s="176"/>
      <c r="S70" s="176" t="s">
        <v>164</v>
      </c>
      <c r="T70" s="176"/>
    </row>
    <row r="71" spans="1:20">
      <c r="A71" s="4">
        <v>67</v>
      </c>
      <c r="B71" s="170" t="s">
        <v>62</v>
      </c>
      <c r="C71" s="171" t="s">
        <v>264</v>
      </c>
      <c r="D71" s="171" t="s">
        <v>25</v>
      </c>
      <c r="E71" s="174">
        <v>50</v>
      </c>
      <c r="F71" s="18"/>
      <c r="G71" s="288">
        <v>36</v>
      </c>
      <c r="H71" s="288">
        <v>49</v>
      </c>
      <c r="I71" s="54">
        <f t="shared" si="1"/>
        <v>85</v>
      </c>
      <c r="J71" s="178">
        <v>9401634950</v>
      </c>
      <c r="K71" s="185" t="s">
        <v>304</v>
      </c>
      <c r="L71" s="186" t="s">
        <v>308</v>
      </c>
      <c r="M71" s="187">
        <v>9435893153</v>
      </c>
      <c r="N71" s="188" t="s">
        <v>310</v>
      </c>
      <c r="O71" s="189">
        <v>9435304283</v>
      </c>
      <c r="P71" s="192">
        <v>43594</v>
      </c>
      <c r="Q71" s="194" t="s">
        <v>165</v>
      </c>
      <c r="R71" s="176"/>
      <c r="S71" s="176" t="s">
        <v>164</v>
      </c>
      <c r="T71" s="176"/>
    </row>
    <row r="72" spans="1:20">
      <c r="A72" s="4">
        <v>68</v>
      </c>
      <c r="B72" s="170" t="s">
        <v>62</v>
      </c>
      <c r="C72" s="171" t="s">
        <v>265</v>
      </c>
      <c r="D72" s="171" t="s">
        <v>23</v>
      </c>
      <c r="E72" s="171">
        <v>18200202201</v>
      </c>
      <c r="F72" s="18"/>
      <c r="G72" s="288">
        <v>8</v>
      </c>
      <c r="H72" s="288"/>
      <c r="I72" s="54">
        <f t="shared" si="1"/>
        <v>8</v>
      </c>
      <c r="J72" s="178">
        <v>9435730172</v>
      </c>
      <c r="K72" s="185" t="s">
        <v>304</v>
      </c>
      <c r="L72" s="186" t="s">
        <v>308</v>
      </c>
      <c r="M72" s="187">
        <v>9435893153</v>
      </c>
      <c r="N72" s="188" t="s">
        <v>310</v>
      </c>
      <c r="O72" s="189">
        <v>9435304283</v>
      </c>
      <c r="P72" s="192">
        <v>43594</v>
      </c>
      <c r="Q72" s="194" t="s">
        <v>165</v>
      </c>
      <c r="R72" s="176"/>
      <c r="S72" s="176" t="s">
        <v>164</v>
      </c>
      <c r="T72" s="176"/>
    </row>
    <row r="73" spans="1:20">
      <c r="A73" s="4">
        <v>69</v>
      </c>
      <c r="B73" s="170" t="s">
        <v>62</v>
      </c>
      <c r="C73" s="172" t="s">
        <v>266</v>
      </c>
      <c r="D73" s="172" t="s">
        <v>23</v>
      </c>
      <c r="E73" s="172">
        <v>18200202202</v>
      </c>
      <c r="F73" s="18"/>
      <c r="G73" s="288">
        <v>5</v>
      </c>
      <c r="H73" s="288">
        <v>3</v>
      </c>
      <c r="I73" s="54">
        <f t="shared" si="1"/>
        <v>8</v>
      </c>
      <c r="J73" s="179">
        <v>9954728843</v>
      </c>
      <c r="K73" s="185" t="s">
        <v>304</v>
      </c>
      <c r="L73" s="186" t="s">
        <v>308</v>
      </c>
      <c r="M73" s="187">
        <v>9435893153</v>
      </c>
      <c r="N73" s="188" t="s">
        <v>310</v>
      </c>
      <c r="O73" s="189">
        <v>9435304283</v>
      </c>
      <c r="P73" s="192">
        <v>43595</v>
      </c>
      <c r="Q73" s="194" t="s">
        <v>166</v>
      </c>
      <c r="R73" s="176"/>
      <c r="S73" s="176" t="s">
        <v>164</v>
      </c>
      <c r="T73" s="176"/>
    </row>
    <row r="74" spans="1:20">
      <c r="A74" s="4">
        <v>70</v>
      </c>
      <c r="B74" s="170" t="s">
        <v>62</v>
      </c>
      <c r="C74" s="171" t="s">
        <v>267</v>
      </c>
      <c r="D74" s="171" t="s">
        <v>23</v>
      </c>
      <c r="E74" s="171">
        <v>18200202501</v>
      </c>
      <c r="F74" s="18"/>
      <c r="G74" s="288">
        <v>5</v>
      </c>
      <c r="H74" s="288">
        <v>4</v>
      </c>
      <c r="I74" s="54">
        <f t="shared" si="1"/>
        <v>9</v>
      </c>
      <c r="J74" s="178">
        <v>9577175235</v>
      </c>
      <c r="K74" s="185" t="s">
        <v>304</v>
      </c>
      <c r="L74" s="186" t="s">
        <v>308</v>
      </c>
      <c r="M74" s="187">
        <v>9435893153</v>
      </c>
      <c r="N74" s="188" t="s">
        <v>310</v>
      </c>
      <c r="O74" s="189">
        <v>9435304283</v>
      </c>
      <c r="P74" s="192">
        <v>43595</v>
      </c>
      <c r="Q74" s="194" t="s">
        <v>166</v>
      </c>
      <c r="R74" s="176"/>
      <c r="S74" s="176" t="s">
        <v>164</v>
      </c>
      <c r="T74" s="176"/>
    </row>
    <row r="75" spans="1:20">
      <c r="A75" s="4">
        <v>71</v>
      </c>
      <c r="B75" s="170" t="s">
        <v>62</v>
      </c>
      <c r="C75" s="171" t="s">
        <v>268</v>
      </c>
      <c r="D75" s="171" t="s">
        <v>25</v>
      </c>
      <c r="E75" s="174">
        <v>51</v>
      </c>
      <c r="F75" s="18"/>
      <c r="G75" s="288">
        <v>17</v>
      </c>
      <c r="H75" s="288">
        <v>27</v>
      </c>
      <c r="I75" s="54">
        <f t="shared" si="1"/>
        <v>44</v>
      </c>
      <c r="J75" s="178">
        <v>9401634950</v>
      </c>
      <c r="K75" s="185" t="s">
        <v>304</v>
      </c>
      <c r="L75" s="186" t="s">
        <v>308</v>
      </c>
      <c r="M75" s="187">
        <v>9435893153</v>
      </c>
      <c r="N75" s="188" t="s">
        <v>310</v>
      </c>
      <c r="O75" s="189">
        <v>9435304283</v>
      </c>
      <c r="P75" s="192">
        <v>43595</v>
      </c>
      <c r="Q75" s="194" t="s">
        <v>166</v>
      </c>
      <c r="R75" s="176"/>
      <c r="S75" s="176" t="s">
        <v>164</v>
      </c>
      <c r="T75" s="176"/>
    </row>
    <row r="76" spans="1:20">
      <c r="A76" s="4">
        <v>72</v>
      </c>
      <c r="B76" s="170" t="s">
        <v>62</v>
      </c>
      <c r="C76" s="171" t="s">
        <v>269</v>
      </c>
      <c r="D76" s="171" t="s">
        <v>23</v>
      </c>
      <c r="E76" s="171">
        <v>18200205101</v>
      </c>
      <c r="F76" s="18"/>
      <c r="G76" s="288">
        <v>8</v>
      </c>
      <c r="H76" s="288">
        <v>8</v>
      </c>
      <c r="I76" s="54">
        <f t="shared" si="1"/>
        <v>16</v>
      </c>
      <c r="J76" s="178">
        <v>9954978604</v>
      </c>
      <c r="K76" s="185" t="s">
        <v>311</v>
      </c>
      <c r="L76" s="190" t="s">
        <v>182</v>
      </c>
      <c r="M76" s="187">
        <v>8761025219</v>
      </c>
      <c r="N76" s="188" t="s">
        <v>312</v>
      </c>
      <c r="O76" s="189">
        <v>9435309168</v>
      </c>
      <c r="P76" s="192">
        <v>43596</v>
      </c>
      <c r="Q76" s="194" t="s">
        <v>176</v>
      </c>
      <c r="R76" s="176"/>
      <c r="S76" s="176" t="s">
        <v>164</v>
      </c>
      <c r="T76" s="176"/>
    </row>
    <row r="77" spans="1:20">
      <c r="A77" s="4">
        <v>73</v>
      </c>
      <c r="B77" s="170" t="s">
        <v>62</v>
      </c>
      <c r="C77" s="172" t="s">
        <v>270</v>
      </c>
      <c r="D77" s="172" t="s">
        <v>25</v>
      </c>
      <c r="E77" s="174">
        <v>74</v>
      </c>
      <c r="F77" s="18"/>
      <c r="G77" s="288">
        <v>8</v>
      </c>
      <c r="H77" s="288">
        <v>8</v>
      </c>
      <c r="I77" s="54">
        <f t="shared" si="1"/>
        <v>16</v>
      </c>
      <c r="J77" s="179">
        <v>9954224393</v>
      </c>
      <c r="K77" s="185" t="s">
        <v>311</v>
      </c>
      <c r="L77" s="190" t="s">
        <v>180</v>
      </c>
      <c r="M77" s="187">
        <v>9435855384</v>
      </c>
      <c r="N77" s="188" t="s">
        <v>313</v>
      </c>
      <c r="O77" s="189">
        <v>8011845871</v>
      </c>
      <c r="P77" s="192">
        <v>43596</v>
      </c>
      <c r="Q77" s="194" t="s">
        <v>176</v>
      </c>
      <c r="R77" s="176"/>
      <c r="S77" s="176" t="s">
        <v>164</v>
      </c>
      <c r="T77" s="176"/>
    </row>
    <row r="78" spans="1:20">
      <c r="A78" s="4">
        <v>74</v>
      </c>
      <c r="B78" s="170" t="s">
        <v>62</v>
      </c>
      <c r="C78" s="171" t="s">
        <v>271</v>
      </c>
      <c r="D78" s="171" t="s">
        <v>23</v>
      </c>
      <c r="E78" s="171">
        <v>18200221101</v>
      </c>
      <c r="F78" s="18"/>
      <c r="G78" s="288">
        <v>0</v>
      </c>
      <c r="H78" s="288">
        <v>3</v>
      </c>
      <c r="I78" s="54">
        <f t="shared" si="1"/>
        <v>3</v>
      </c>
      <c r="J78" s="178">
        <v>9435723404</v>
      </c>
      <c r="K78" s="185" t="s">
        <v>311</v>
      </c>
      <c r="L78" s="190" t="s">
        <v>180</v>
      </c>
      <c r="M78" s="187">
        <v>9435855384</v>
      </c>
      <c r="N78" s="188" t="s">
        <v>313</v>
      </c>
      <c r="O78" s="189">
        <v>8011845871</v>
      </c>
      <c r="P78" s="192">
        <v>43596</v>
      </c>
      <c r="Q78" s="194" t="s">
        <v>176</v>
      </c>
      <c r="R78" s="176"/>
      <c r="S78" s="176" t="s">
        <v>164</v>
      </c>
      <c r="T78" s="176"/>
    </row>
    <row r="79" spans="1:20">
      <c r="A79" s="4">
        <v>75</v>
      </c>
      <c r="B79" s="170" t="s">
        <v>62</v>
      </c>
      <c r="C79" s="172" t="s">
        <v>272</v>
      </c>
      <c r="D79" s="172" t="s">
        <v>23</v>
      </c>
      <c r="E79" s="172">
        <v>18200300601</v>
      </c>
      <c r="F79" s="18"/>
      <c r="G79" s="288">
        <v>5</v>
      </c>
      <c r="H79" s="288">
        <v>2</v>
      </c>
      <c r="I79" s="54">
        <f t="shared" si="1"/>
        <v>7</v>
      </c>
      <c r="J79" s="179">
        <v>9435430285</v>
      </c>
      <c r="K79" s="185" t="s">
        <v>311</v>
      </c>
      <c r="L79" s="190" t="s">
        <v>180</v>
      </c>
      <c r="M79" s="187">
        <v>9435855384</v>
      </c>
      <c r="N79" s="188" t="s">
        <v>313</v>
      </c>
      <c r="O79" s="189">
        <v>8011845871</v>
      </c>
      <c r="P79" s="192">
        <v>43598</v>
      </c>
      <c r="Q79" s="194" t="s">
        <v>177</v>
      </c>
      <c r="R79" s="176"/>
      <c r="S79" s="176" t="s">
        <v>164</v>
      </c>
      <c r="T79" s="176"/>
    </row>
    <row r="80" spans="1:20">
      <c r="A80" s="4">
        <v>76</v>
      </c>
      <c r="B80" s="170" t="s">
        <v>62</v>
      </c>
      <c r="C80" s="171" t="s">
        <v>273</v>
      </c>
      <c r="D80" s="171" t="s">
        <v>25</v>
      </c>
      <c r="E80" s="174">
        <v>34</v>
      </c>
      <c r="F80" s="18"/>
      <c r="G80" s="288">
        <v>10</v>
      </c>
      <c r="H80" s="288">
        <v>16</v>
      </c>
      <c r="I80" s="54">
        <f t="shared" si="1"/>
        <v>26</v>
      </c>
      <c r="J80" s="178">
        <v>9435407386</v>
      </c>
      <c r="K80" s="185" t="s">
        <v>311</v>
      </c>
      <c r="L80" s="186" t="s">
        <v>180</v>
      </c>
      <c r="M80" s="187">
        <v>9435855384</v>
      </c>
      <c r="N80" s="188" t="s">
        <v>314</v>
      </c>
      <c r="O80" s="189">
        <v>9435949403</v>
      </c>
      <c r="P80" s="192">
        <v>43598</v>
      </c>
      <c r="Q80" s="194" t="s">
        <v>177</v>
      </c>
      <c r="R80" s="176"/>
      <c r="S80" s="176" t="s">
        <v>164</v>
      </c>
      <c r="T80" s="176"/>
    </row>
    <row r="81" spans="1:20">
      <c r="A81" s="4">
        <v>77</v>
      </c>
      <c r="B81" s="170" t="s">
        <v>62</v>
      </c>
      <c r="C81" s="175" t="s">
        <v>274</v>
      </c>
      <c r="D81" s="175" t="s">
        <v>23</v>
      </c>
      <c r="E81" s="175">
        <v>18200205301</v>
      </c>
      <c r="F81" s="18"/>
      <c r="G81" s="288">
        <v>0</v>
      </c>
      <c r="H81" s="288">
        <v>1</v>
      </c>
      <c r="I81" s="54">
        <f t="shared" si="1"/>
        <v>1</v>
      </c>
      <c r="J81" s="183">
        <v>9957648194</v>
      </c>
      <c r="K81" s="185" t="s">
        <v>311</v>
      </c>
      <c r="L81" s="186" t="s">
        <v>180</v>
      </c>
      <c r="M81" s="187">
        <v>9435855384</v>
      </c>
      <c r="N81" s="188" t="s">
        <v>314</v>
      </c>
      <c r="O81" s="189">
        <v>9435949403</v>
      </c>
      <c r="P81" s="192">
        <v>43598</v>
      </c>
      <c r="Q81" s="194" t="s">
        <v>177</v>
      </c>
      <c r="R81" s="176"/>
      <c r="S81" s="176" t="s">
        <v>164</v>
      </c>
      <c r="T81" s="176"/>
    </row>
    <row r="82" spans="1:20">
      <c r="A82" s="4">
        <v>78</v>
      </c>
      <c r="B82" s="170" t="s">
        <v>62</v>
      </c>
      <c r="C82" s="171" t="s">
        <v>275</v>
      </c>
      <c r="D82" s="171" t="s">
        <v>25</v>
      </c>
      <c r="E82" s="174">
        <v>71</v>
      </c>
      <c r="F82" s="18"/>
      <c r="G82" s="288">
        <v>10</v>
      </c>
      <c r="H82" s="288">
        <v>26</v>
      </c>
      <c r="I82" s="54">
        <f t="shared" si="1"/>
        <v>36</v>
      </c>
      <c r="J82" s="178">
        <v>9954224393</v>
      </c>
      <c r="K82" s="185" t="s">
        <v>311</v>
      </c>
      <c r="L82" s="186" t="s">
        <v>180</v>
      </c>
      <c r="M82" s="187">
        <v>9435855384</v>
      </c>
      <c r="N82" s="188" t="s">
        <v>314</v>
      </c>
      <c r="O82" s="191">
        <v>9435949403</v>
      </c>
      <c r="P82" s="192">
        <v>43599</v>
      </c>
      <c r="Q82" s="194" t="s">
        <v>178</v>
      </c>
      <c r="R82" s="176"/>
      <c r="S82" s="176" t="s">
        <v>164</v>
      </c>
      <c r="T82" s="176"/>
    </row>
    <row r="83" spans="1:20">
      <c r="A83" s="4">
        <v>79</v>
      </c>
      <c r="B83" s="170" t="s">
        <v>62</v>
      </c>
      <c r="C83" s="171" t="s">
        <v>276</v>
      </c>
      <c r="D83" s="171" t="s">
        <v>23</v>
      </c>
      <c r="E83" s="171">
        <v>18200204202</v>
      </c>
      <c r="F83" s="18"/>
      <c r="G83" s="288">
        <v>14</v>
      </c>
      <c r="H83" s="288">
        <v>12</v>
      </c>
      <c r="I83" s="54">
        <f t="shared" si="1"/>
        <v>26</v>
      </c>
      <c r="J83" s="178">
        <v>9435730089</v>
      </c>
      <c r="K83" s="185" t="s">
        <v>311</v>
      </c>
      <c r="L83" s="186" t="s">
        <v>180</v>
      </c>
      <c r="M83" s="187">
        <v>9435855384</v>
      </c>
      <c r="N83" s="188" t="s">
        <v>314</v>
      </c>
      <c r="O83" s="191">
        <v>9435949403</v>
      </c>
      <c r="P83" s="192">
        <v>43599</v>
      </c>
      <c r="Q83" s="194" t="s">
        <v>178</v>
      </c>
      <c r="R83" s="176"/>
      <c r="S83" s="176" t="s">
        <v>164</v>
      </c>
      <c r="T83" s="176"/>
    </row>
    <row r="84" spans="1:20">
      <c r="A84" s="4">
        <v>80</v>
      </c>
      <c r="B84" s="170" t="s">
        <v>62</v>
      </c>
      <c r="C84" s="171" t="s">
        <v>277</v>
      </c>
      <c r="D84" s="171" t="s">
        <v>23</v>
      </c>
      <c r="E84" s="171">
        <v>18200204201</v>
      </c>
      <c r="F84" s="18"/>
      <c r="G84" s="288">
        <v>4</v>
      </c>
      <c r="H84" s="288">
        <v>3</v>
      </c>
      <c r="I84" s="54">
        <f t="shared" si="1"/>
        <v>7</v>
      </c>
      <c r="J84" s="178">
        <v>9435740563</v>
      </c>
      <c r="K84" s="185" t="s">
        <v>311</v>
      </c>
      <c r="L84" s="186" t="s">
        <v>180</v>
      </c>
      <c r="M84" s="187">
        <v>9435855384</v>
      </c>
      <c r="N84" s="188" t="s">
        <v>314</v>
      </c>
      <c r="O84" s="191">
        <v>9435949403</v>
      </c>
      <c r="P84" s="192">
        <v>43599</v>
      </c>
      <c r="Q84" s="194" t="s">
        <v>178</v>
      </c>
      <c r="R84" s="176"/>
      <c r="S84" s="176" t="s">
        <v>164</v>
      </c>
      <c r="T84" s="176"/>
    </row>
    <row r="85" spans="1:20">
      <c r="A85" s="4">
        <v>81</v>
      </c>
      <c r="B85" s="170" t="s">
        <v>62</v>
      </c>
      <c r="C85" s="171" t="s">
        <v>278</v>
      </c>
      <c r="D85" s="171" t="s">
        <v>25</v>
      </c>
      <c r="E85" s="174">
        <v>52</v>
      </c>
      <c r="F85" s="18"/>
      <c r="G85" s="288">
        <v>12</v>
      </c>
      <c r="H85" s="288">
        <v>9</v>
      </c>
      <c r="I85" s="54">
        <f t="shared" si="1"/>
        <v>21</v>
      </c>
      <c r="J85" s="178">
        <v>9435407386</v>
      </c>
      <c r="K85" s="185" t="s">
        <v>311</v>
      </c>
      <c r="L85" s="186" t="s">
        <v>180</v>
      </c>
      <c r="M85" s="187">
        <v>9435855384</v>
      </c>
      <c r="N85" s="188" t="s">
        <v>314</v>
      </c>
      <c r="O85" s="191">
        <v>9435949403</v>
      </c>
      <c r="P85" s="192">
        <v>43600</v>
      </c>
      <c r="Q85" s="194" t="s">
        <v>163</v>
      </c>
      <c r="R85" s="176"/>
      <c r="S85" s="176" t="s">
        <v>164</v>
      </c>
      <c r="T85" s="176"/>
    </row>
    <row r="86" spans="1:20">
      <c r="A86" s="4">
        <v>82</v>
      </c>
      <c r="B86" s="170" t="s">
        <v>62</v>
      </c>
      <c r="C86" s="171" t="s">
        <v>279</v>
      </c>
      <c r="D86" s="171" t="s">
        <v>23</v>
      </c>
      <c r="E86" s="171">
        <v>18200203901</v>
      </c>
      <c r="F86" s="18"/>
      <c r="G86" s="288">
        <v>9</v>
      </c>
      <c r="H86" s="288">
        <v>4</v>
      </c>
      <c r="I86" s="54">
        <f t="shared" si="1"/>
        <v>13</v>
      </c>
      <c r="J86" s="178">
        <v>9957136300</v>
      </c>
      <c r="K86" s="185" t="s">
        <v>311</v>
      </c>
      <c r="L86" s="186" t="s">
        <v>180</v>
      </c>
      <c r="M86" s="187">
        <v>9435855384</v>
      </c>
      <c r="N86" s="188" t="s">
        <v>314</v>
      </c>
      <c r="O86" s="191">
        <v>9435949403</v>
      </c>
      <c r="P86" s="192">
        <v>43600</v>
      </c>
      <c r="Q86" s="194" t="s">
        <v>163</v>
      </c>
      <c r="R86" s="176"/>
      <c r="S86" s="176" t="s">
        <v>164</v>
      </c>
      <c r="T86" s="176"/>
    </row>
    <row r="87" spans="1:20">
      <c r="A87" s="4">
        <v>83</v>
      </c>
      <c r="B87" s="170" t="s">
        <v>62</v>
      </c>
      <c r="C87" s="172" t="s">
        <v>280</v>
      </c>
      <c r="D87" s="172" t="s">
        <v>23</v>
      </c>
      <c r="E87" s="172">
        <v>18200320101</v>
      </c>
      <c r="F87" s="18"/>
      <c r="G87" s="288">
        <v>6</v>
      </c>
      <c r="H87" s="288">
        <v>1</v>
      </c>
      <c r="I87" s="54">
        <f t="shared" si="1"/>
        <v>7</v>
      </c>
      <c r="J87" s="179">
        <v>9085261086</v>
      </c>
      <c r="K87" s="185" t="s">
        <v>311</v>
      </c>
      <c r="L87" s="186" t="s">
        <v>182</v>
      </c>
      <c r="M87" s="187">
        <v>8761025219</v>
      </c>
      <c r="N87" s="188" t="s">
        <v>315</v>
      </c>
      <c r="O87" s="189">
        <v>9854100564</v>
      </c>
      <c r="P87" s="192">
        <v>43600</v>
      </c>
      <c r="Q87" s="194" t="s">
        <v>163</v>
      </c>
      <c r="R87" s="176"/>
      <c r="S87" s="176" t="s">
        <v>164</v>
      </c>
      <c r="T87" s="176"/>
    </row>
    <row r="88" spans="1:20">
      <c r="A88" s="4">
        <v>84</v>
      </c>
      <c r="B88" s="170" t="s">
        <v>62</v>
      </c>
      <c r="C88" s="172" t="s">
        <v>281</v>
      </c>
      <c r="D88" s="172" t="s">
        <v>23</v>
      </c>
      <c r="E88" s="172">
        <v>18200212401</v>
      </c>
      <c r="F88" s="18"/>
      <c r="G88" s="288">
        <v>4</v>
      </c>
      <c r="H88" s="288"/>
      <c r="I88" s="54">
        <f t="shared" si="1"/>
        <v>4</v>
      </c>
      <c r="J88" s="179">
        <v>9401060990</v>
      </c>
      <c r="K88" s="185" t="s">
        <v>311</v>
      </c>
      <c r="L88" s="186" t="s">
        <v>182</v>
      </c>
      <c r="M88" s="187">
        <v>8761025219</v>
      </c>
      <c r="N88" s="188" t="s">
        <v>315</v>
      </c>
      <c r="O88" s="189">
        <v>9854100564</v>
      </c>
      <c r="P88" s="192">
        <v>43601</v>
      </c>
      <c r="Q88" s="194" t="s">
        <v>165</v>
      </c>
      <c r="R88" s="176"/>
      <c r="S88" s="176" t="s">
        <v>164</v>
      </c>
      <c r="T88" s="176"/>
    </row>
    <row r="89" spans="1:20">
      <c r="A89" s="4">
        <v>85</v>
      </c>
      <c r="B89" s="170" t="s">
        <v>62</v>
      </c>
      <c r="C89" s="171" t="s">
        <v>282</v>
      </c>
      <c r="D89" s="171" t="s">
        <v>23</v>
      </c>
      <c r="E89" s="171">
        <v>18200206301</v>
      </c>
      <c r="F89" s="18"/>
      <c r="G89" s="288">
        <v>2</v>
      </c>
      <c r="H89" s="288">
        <v>3</v>
      </c>
      <c r="I89" s="54">
        <f t="shared" si="1"/>
        <v>5</v>
      </c>
      <c r="J89" s="178">
        <v>8011380179</v>
      </c>
      <c r="K89" s="185" t="s">
        <v>311</v>
      </c>
      <c r="L89" s="186" t="s">
        <v>182</v>
      </c>
      <c r="M89" s="187">
        <v>8761025219</v>
      </c>
      <c r="N89" s="188" t="s">
        <v>315</v>
      </c>
      <c r="O89" s="189">
        <v>9854100564</v>
      </c>
      <c r="P89" s="192">
        <v>43601</v>
      </c>
      <c r="Q89" s="194" t="s">
        <v>165</v>
      </c>
      <c r="R89" s="176"/>
      <c r="S89" s="176" t="s">
        <v>164</v>
      </c>
      <c r="T89" s="176"/>
    </row>
    <row r="90" spans="1:20">
      <c r="A90" s="4">
        <v>86</v>
      </c>
      <c r="B90" s="170" t="s">
        <v>62</v>
      </c>
      <c r="C90" s="171" t="s">
        <v>283</v>
      </c>
      <c r="D90" s="171" t="s">
        <v>23</v>
      </c>
      <c r="E90" s="171">
        <v>18200206303</v>
      </c>
      <c r="F90" s="18"/>
      <c r="G90" s="288">
        <v>17</v>
      </c>
      <c r="H90" s="288">
        <v>18</v>
      </c>
      <c r="I90" s="54">
        <f t="shared" si="1"/>
        <v>35</v>
      </c>
      <c r="J90" s="178">
        <v>9678350797</v>
      </c>
      <c r="K90" s="185" t="s">
        <v>311</v>
      </c>
      <c r="L90" s="186" t="s">
        <v>182</v>
      </c>
      <c r="M90" s="187">
        <v>8761025219</v>
      </c>
      <c r="N90" s="188" t="s">
        <v>315</v>
      </c>
      <c r="O90" s="189">
        <v>9854100564</v>
      </c>
      <c r="P90" s="192">
        <v>43601</v>
      </c>
      <c r="Q90" s="194" t="s">
        <v>165</v>
      </c>
      <c r="R90" s="176"/>
      <c r="S90" s="176" t="s">
        <v>164</v>
      </c>
      <c r="T90" s="176"/>
    </row>
    <row r="91" spans="1:20">
      <c r="A91" s="4">
        <v>87</v>
      </c>
      <c r="B91" s="170" t="s">
        <v>62</v>
      </c>
      <c r="C91" s="171" t="s">
        <v>284</v>
      </c>
      <c r="D91" s="171" t="s">
        <v>23</v>
      </c>
      <c r="E91" s="171">
        <v>18200205302</v>
      </c>
      <c r="F91" s="18"/>
      <c r="G91" s="288">
        <v>7</v>
      </c>
      <c r="H91" s="288">
        <v>6</v>
      </c>
      <c r="I91" s="54">
        <f t="shared" si="1"/>
        <v>13</v>
      </c>
      <c r="J91" s="178">
        <v>9435686781</v>
      </c>
      <c r="K91" s="185" t="s">
        <v>311</v>
      </c>
      <c r="L91" s="186" t="s">
        <v>182</v>
      </c>
      <c r="M91" s="187">
        <v>8761025219</v>
      </c>
      <c r="N91" s="188" t="s">
        <v>315</v>
      </c>
      <c r="O91" s="189">
        <v>9854100564</v>
      </c>
      <c r="P91" s="192">
        <v>43602</v>
      </c>
      <c r="Q91" s="194" t="s">
        <v>166</v>
      </c>
      <c r="R91" s="176"/>
      <c r="S91" s="176" t="s">
        <v>164</v>
      </c>
      <c r="T91" s="176"/>
    </row>
    <row r="92" spans="1:20">
      <c r="A92" s="4">
        <v>88</v>
      </c>
      <c r="B92" s="170" t="s">
        <v>62</v>
      </c>
      <c r="C92" s="172" t="s">
        <v>285</v>
      </c>
      <c r="D92" s="172" t="s">
        <v>23</v>
      </c>
      <c r="E92" s="172">
        <v>18200204101</v>
      </c>
      <c r="F92" s="18"/>
      <c r="G92" s="288">
        <v>3</v>
      </c>
      <c r="H92" s="288">
        <v>4</v>
      </c>
      <c r="I92" s="54">
        <f t="shared" si="1"/>
        <v>7</v>
      </c>
      <c r="J92" s="179">
        <v>9954165686</v>
      </c>
      <c r="K92" s="185" t="s">
        <v>311</v>
      </c>
      <c r="L92" s="186" t="s">
        <v>182</v>
      </c>
      <c r="M92" s="187">
        <v>8761025219</v>
      </c>
      <c r="N92" s="188" t="s">
        <v>315</v>
      </c>
      <c r="O92" s="189">
        <v>9854100564</v>
      </c>
      <c r="P92" s="192">
        <v>43602</v>
      </c>
      <c r="Q92" s="194" t="s">
        <v>166</v>
      </c>
      <c r="R92" s="176"/>
      <c r="S92" s="176" t="s">
        <v>164</v>
      </c>
      <c r="T92" s="176"/>
    </row>
    <row r="93" spans="1:20">
      <c r="A93" s="4">
        <v>89</v>
      </c>
      <c r="B93" s="170" t="s">
        <v>62</v>
      </c>
      <c r="C93" s="172" t="s">
        <v>286</v>
      </c>
      <c r="D93" s="172" t="s">
        <v>23</v>
      </c>
      <c r="E93" s="172">
        <v>18200220501</v>
      </c>
      <c r="F93" s="18"/>
      <c r="G93" s="288">
        <v>9</v>
      </c>
      <c r="H93" s="288">
        <v>3</v>
      </c>
      <c r="I93" s="54">
        <f t="shared" si="1"/>
        <v>12</v>
      </c>
      <c r="J93" s="179">
        <v>9678389930</v>
      </c>
      <c r="K93" s="185" t="s">
        <v>311</v>
      </c>
      <c r="L93" s="190" t="s">
        <v>180</v>
      </c>
      <c r="M93" s="187">
        <v>9435855384</v>
      </c>
      <c r="N93" s="188" t="s">
        <v>312</v>
      </c>
      <c r="O93" s="189">
        <v>9435309168</v>
      </c>
      <c r="P93" s="192">
        <v>43602</v>
      </c>
      <c r="Q93" s="194" t="s">
        <v>166</v>
      </c>
      <c r="R93" s="176"/>
      <c r="S93" s="176" t="s">
        <v>164</v>
      </c>
      <c r="T93" s="176"/>
    </row>
    <row r="94" spans="1:20">
      <c r="A94" s="4">
        <v>90</v>
      </c>
      <c r="B94" s="170" t="s">
        <v>62</v>
      </c>
      <c r="C94" s="171" t="s">
        <v>287</v>
      </c>
      <c r="D94" s="171" t="s">
        <v>23</v>
      </c>
      <c r="E94" s="171">
        <v>18200205102</v>
      </c>
      <c r="F94" s="18"/>
      <c r="G94" s="288">
        <v>11</v>
      </c>
      <c r="H94" s="288">
        <v>4</v>
      </c>
      <c r="I94" s="54">
        <f t="shared" si="1"/>
        <v>15</v>
      </c>
      <c r="J94" s="178">
        <v>9954505315</v>
      </c>
      <c r="K94" s="185" t="s">
        <v>311</v>
      </c>
      <c r="L94" s="190" t="s">
        <v>182</v>
      </c>
      <c r="M94" s="187">
        <v>8761025219</v>
      </c>
      <c r="N94" s="188" t="s">
        <v>312</v>
      </c>
      <c r="O94" s="189">
        <v>9435309168</v>
      </c>
      <c r="P94" s="192">
        <v>43610</v>
      </c>
      <c r="Q94" s="194" t="s">
        <v>176</v>
      </c>
      <c r="R94" s="176"/>
      <c r="S94" s="176" t="s">
        <v>164</v>
      </c>
      <c r="T94" s="176"/>
    </row>
    <row r="95" spans="1:20">
      <c r="A95" s="4">
        <v>91</v>
      </c>
      <c r="B95" s="170" t="s">
        <v>62</v>
      </c>
      <c r="C95" s="171" t="s">
        <v>288</v>
      </c>
      <c r="D95" s="171" t="s">
        <v>25</v>
      </c>
      <c r="E95" s="174">
        <v>72</v>
      </c>
      <c r="F95" s="18"/>
      <c r="G95" s="288">
        <v>11</v>
      </c>
      <c r="H95" s="288">
        <v>14</v>
      </c>
      <c r="I95" s="54">
        <f t="shared" si="1"/>
        <v>25</v>
      </c>
      <c r="J95" s="178">
        <v>9954224393</v>
      </c>
      <c r="K95" s="185" t="s">
        <v>311</v>
      </c>
      <c r="L95" s="190" t="s">
        <v>182</v>
      </c>
      <c r="M95" s="187">
        <v>8761025219</v>
      </c>
      <c r="N95" s="188" t="s">
        <v>312</v>
      </c>
      <c r="O95" s="189">
        <v>9435309168</v>
      </c>
      <c r="P95" s="192">
        <v>43610</v>
      </c>
      <c r="Q95" s="194" t="s">
        <v>176</v>
      </c>
      <c r="R95" s="176"/>
      <c r="S95" s="176" t="s">
        <v>164</v>
      </c>
      <c r="T95" s="176"/>
    </row>
    <row r="96" spans="1:20">
      <c r="A96" s="4">
        <v>92</v>
      </c>
      <c r="B96" s="170" t="s">
        <v>62</v>
      </c>
      <c r="C96" s="171" t="s">
        <v>289</v>
      </c>
      <c r="D96" s="171" t="s">
        <v>23</v>
      </c>
      <c r="E96" s="171">
        <v>18200203802</v>
      </c>
      <c r="F96" s="18"/>
      <c r="G96" s="288">
        <v>7</v>
      </c>
      <c r="H96" s="288">
        <v>11</v>
      </c>
      <c r="I96" s="54">
        <f t="shared" si="1"/>
        <v>18</v>
      </c>
      <c r="J96" s="178">
        <v>9401859108</v>
      </c>
      <c r="K96" s="185" t="s">
        <v>311</v>
      </c>
      <c r="L96" s="190" t="s">
        <v>182</v>
      </c>
      <c r="M96" s="187">
        <v>8761025219</v>
      </c>
      <c r="N96" s="188" t="s">
        <v>312</v>
      </c>
      <c r="O96" s="189">
        <v>9435309168</v>
      </c>
      <c r="P96" s="192">
        <v>43610</v>
      </c>
      <c r="Q96" s="194" t="s">
        <v>176</v>
      </c>
      <c r="R96" s="176"/>
      <c r="S96" s="176" t="s">
        <v>164</v>
      </c>
      <c r="T96" s="176"/>
    </row>
    <row r="97" spans="1:20">
      <c r="A97" s="4">
        <v>93</v>
      </c>
      <c r="B97" s="170" t="s">
        <v>62</v>
      </c>
      <c r="C97" s="171" t="s">
        <v>290</v>
      </c>
      <c r="D97" s="171" t="s">
        <v>23</v>
      </c>
      <c r="E97" s="171">
        <v>18200203801</v>
      </c>
      <c r="F97" s="18"/>
      <c r="G97" s="288">
        <v>1</v>
      </c>
      <c r="H97" s="288">
        <v>7</v>
      </c>
      <c r="I97" s="54">
        <f t="shared" si="1"/>
        <v>8</v>
      </c>
      <c r="J97" s="178">
        <v>9435583474</v>
      </c>
      <c r="K97" s="185" t="s">
        <v>311</v>
      </c>
      <c r="L97" s="190" t="s">
        <v>182</v>
      </c>
      <c r="M97" s="187">
        <v>8761025219</v>
      </c>
      <c r="N97" s="188" t="s">
        <v>312</v>
      </c>
      <c r="O97" s="189">
        <v>9435309168</v>
      </c>
      <c r="P97" s="192">
        <v>43605</v>
      </c>
      <c r="Q97" s="194" t="s">
        <v>177</v>
      </c>
      <c r="R97" s="176"/>
      <c r="S97" s="176" t="s">
        <v>164</v>
      </c>
      <c r="T97" s="176"/>
    </row>
    <row r="98" spans="1:20">
      <c r="A98" s="4">
        <v>94</v>
      </c>
      <c r="B98" s="170" t="s">
        <v>62</v>
      </c>
      <c r="C98" s="171" t="s">
        <v>291</v>
      </c>
      <c r="D98" s="171" t="s">
        <v>23</v>
      </c>
      <c r="E98" s="171">
        <v>18200204301</v>
      </c>
      <c r="F98" s="18"/>
      <c r="G98" s="288">
        <v>4</v>
      </c>
      <c r="H98" s="288">
        <v>2</v>
      </c>
      <c r="I98" s="54">
        <f t="shared" si="1"/>
        <v>6</v>
      </c>
      <c r="J98" s="178">
        <v>9957593162</v>
      </c>
      <c r="K98" s="185" t="s">
        <v>311</v>
      </c>
      <c r="L98" s="190" t="s">
        <v>182</v>
      </c>
      <c r="M98" s="187">
        <v>8761025219</v>
      </c>
      <c r="N98" s="188" t="s">
        <v>312</v>
      </c>
      <c r="O98" s="189">
        <v>9435309168</v>
      </c>
      <c r="P98" s="192">
        <v>43605</v>
      </c>
      <c r="Q98" s="194" t="s">
        <v>177</v>
      </c>
      <c r="R98" s="176"/>
      <c r="S98" s="176" t="s">
        <v>164</v>
      </c>
      <c r="T98" s="176"/>
    </row>
    <row r="99" spans="1:20">
      <c r="A99" s="4">
        <v>95</v>
      </c>
      <c r="B99" s="170" t="s">
        <v>62</v>
      </c>
      <c r="C99" s="171" t="s">
        <v>292</v>
      </c>
      <c r="D99" s="171" t="s">
        <v>25</v>
      </c>
      <c r="E99" s="174">
        <v>2</v>
      </c>
      <c r="F99" s="18"/>
      <c r="G99" s="290">
        <v>23</v>
      </c>
      <c r="H99" s="290">
        <v>21</v>
      </c>
      <c r="I99" s="54">
        <f t="shared" si="1"/>
        <v>44</v>
      </c>
      <c r="J99" s="178">
        <v>9435407386</v>
      </c>
      <c r="K99" s="185" t="s">
        <v>311</v>
      </c>
      <c r="L99" s="190" t="s">
        <v>182</v>
      </c>
      <c r="M99" s="187">
        <v>8761025219</v>
      </c>
      <c r="N99" s="188" t="s">
        <v>312</v>
      </c>
      <c r="O99" s="189">
        <v>9435309168</v>
      </c>
      <c r="P99" s="192">
        <v>43605</v>
      </c>
      <c r="Q99" s="194" t="s">
        <v>177</v>
      </c>
      <c r="R99" s="176"/>
      <c r="S99" s="176" t="s">
        <v>164</v>
      </c>
      <c r="T99" s="176"/>
    </row>
    <row r="100" spans="1:20">
      <c r="A100" s="4">
        <v>96</v>
      </c>
      <c r="B100" s="17"/>
      <c r="C100" s="18"/>
      <c r="D100" s="18"/>
      <c r="E100" s="19"/>
      <c r="F100" s="18"/>
      <c r="G100" s="19"/>
      <c r="H100" s="19"/>
      <c r="I100" s="54">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4">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4">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4">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4">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4">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4">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4">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4">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4">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4">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4">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4">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4">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4">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4">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4">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4">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4">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4">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4">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4">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4">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4">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4">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4">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4">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4">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4">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4">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4">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4">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4">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4">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4">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4">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4">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4">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4">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4">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4">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4">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4">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4">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4">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4">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4">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4">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4">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4">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4">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4">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4">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4">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4">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4">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4">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4">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4">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4">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4">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4">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4">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4">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4">
        <f t="shared" si="2"/>
        <v>0</v>
      </c>
      <c r="J164" s="18"/>
      <c r="K164" s="18"/>
      <c r="L164" s="18"/>
      <c r="M164" s="18"/>
      <c r="N164" s="18"/>
      <c r="O164" s="18"/>
      <c r="P164" s="23"/>
      <c r="Q164" s="18"/>
      <c r="R164" s="18"/>
      <c r="S164" s="18"/>
      <c r="T164" s="18"/>
    </row>
    <row r="165" spans="1:20">
      <c r="A165" s="20" t="s">
        <v>11</v>
      </c>
      <c r="B165" s="37"/>
      <c r="C165" s="20">
        <f>COUNTIFS(C5:C164,"*")</f>
        <v>95</v>
      </c>
      <c r="D165" s="20"/>
      <c r="E165" s="13"/>
      <c r="F165" s="20"/>
      <c r="G165" s="55">
        <f>SUM(G5:G164)</f>
        <v>1457</v>
      </c>
      <c r="H165" s="55">
        <f>SUM(H5:H164)</f>
        <v>1513</v>
      </c>
      <c r="I165" s="55">
        <f>SUM(I5:I164)</f>
        <v>2970</v>
      </c>
      <c r="J165" s="20"/>
      <c r="K165" s="20"/>
      <c r="L165" s="20"/>
      <c r="M165" s="20"/>
      <c r="N165" s="20"/>
      <c r="O165" s="20"/>
      <c r="P165" s="14"/>
      <c r="Q165" s="20"/>
      <c r="R165" s="20"/>
      <c r="S165" s="20"/>
      <c r="T165" s="12"/>
    </row>
    <row r="166" spans="1:20">
      <c r="A166" s="42" t="s">
        <v>62</v>
      </c>
      <c r="B166" s="10">
        <f>COUNTIF(B$5:B$164,"Team 1")</f>
        <v>55</v>
      </c>
      <c r="C166" s="42" t="s">
        <v>25</v>
      </c>
      <c r="D166" s="10">
        <f>COUNTIF(D5:D164,"Anganwadi")</f>
        <v>30</v>
      </c>
    </row>
    <row r="167" spans="1:20">
      <c r="A167" s="42" t="s">
        <v>63</v>
      </c>
      <c r="B167" s="10">
        <f>COUNTIF(B$6:B$164,"Team 2")</f>
        <v>39</v>
      </c>
      <c r="C167" s="42" t="s">
        <v>23</v>
      </c>
      <c r="D167" s="10">
        <f>COUNTIF(D5:D164,"School")</f>
        <v>65</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G5" sqref="G5:H96"/>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19" t="s">
        <v>70</v>
      </c>
      <c r="B1" s="119"/>
      <c r="C1" s="119"/>
      <c r="D1" s="50"/>
      <c r="E1" s="50"/>
      <c r="F1" s="50"/>
      <c r="G1" s="50"/>
      <c r="H1" s="50"/>
      <c r="I1" s="50"/>
      <c r="J1" s="50"/>
      <c r="K1" s="50"/>
      <c r="L1" s="50"/>
      <c r="M1" s="120"/>
      <c r="N1" s="120"/>
      <c r="O1" s="120"/>
      <c r="P1" s="120"/>
      <c r="Q1" s="120"/>
      <c r="R1" s="120"/>
      <c r="S1" s="120"/>
      <c r="T1" s="120"/>
    </row>
    <row r="2" spans="1:20">
      <c r="A2" s="115" t="s">
        <v>59</v>
      </c>
      <c r="B2" s="116"/>
      <c r="C2" s="116"/>
      <c r="D2" s="24">
        <v>43617</v>
      </c>
      <c r="E2" s="21"/>
      <c r="F2" s="21"/>
      <c r="G2" s="21"/>
      <c r="H2" s="21"/>
      <c r="I2" s="21"/>
      <c r="J2" s="21"/>
      <c r="K2" s="21"/>
      <c r="L2" s="21"/>
      <c r="M2" s="21"/>
      <c r="N2" s="21"/>
      <c r="O2" s="21"/>
      <c r="P2" s="21"/>
      <c r="Q2" s="21"/>
      <c r="R2" s="21"/>
      <c r="S2" s="21"/>
    </row>
    <row r="3" spans="1:20" ht="24" customHeight="1">
      <c r="A3" s="111" t="s">
        <v>14</v>
      </c>
      <c r="B3" s="113" t="s">
        <v>61</v>
      </c>
      <c r="C3" s="110" t="s">
        <v>7</v>
      </c>
      <c r="D3" s="110" t="s">
        <v>55</v>
      </c>
      <c r="E3" s="110" t="s">
        <v>16</v>
      </c>
      <c r="F3" s="117" t="s">
        <v>17</v>
      </c>
      <c r="G3" s="110" t="s">
        <v>8</v>
      </c>
      <c r="H3" s="110"/>
      <c r="I3" s="110"/>
      <c r="J3" s="110" t="s">
        <v>31</v>
      </c>
      <c r="K3" s="113" t="s">
        <v>33</v>
      </c>
      <c r="L3" s="113" t="s">
        <v>50</v>
      </c>
      <c r="M3" s="113" t="s">
        <v>51</v>
      </c>
      <c r="N3" s="113" t="s">
        <v>34</v>
      </c>
      <c r="O3" s="113" t="s">
        <v>35</v>
      </c>
      <c r="P3" s="111" t="s">
        <v>54</v>
      </c>
      <c r="Q3" s="110" t="s">
        <v>52</v>
      </c>
      <c r="R3" s="110" t="s">
        <v>32</v>
      </c>
      <c r="S3" s="110" t="s">
        <v>53</v>
      </c>
      <c r="T3" s="110" t="s">
        <v>13</v>
      </c>
    </row>
    <row r="4" spans="1:20" ht="25.5" customHeight="1">
      <c r="A4" s="111"/>
      <c r="B4" s="118"/>
      <c r="C4" s="110"/>
      <c r="D4" s="110"/>
      <c r="E4" s="110"/>
      <c r="F4" s="117"/>
      <c r="G4" s="22" t="s">
        <v>9</v>
      </c>
      <c r="H4" s="22" t="s">
        <v>10</v>
      </c>
      <c r="I4" s="22" t="s">
        <v>11</v>
      </c>
      <c r="J4" s="110"/>
      <c r="K4" s="114"/>
      <c r="L4" s="114"/>
      <c r="M4" s="114"/>
      <c r="N4" s="114"/>
      <c r="O4" s="114"/>
      <c r="P4" s="111"/>
      <c r="Q4" s="111"/>
      <c r="R4" s="110"/>
      <c r="S4" s="110"/>
      <c r="T4" s="110"/>
    </row>
    <row r="5" spans="1:20">
      <c r="A5" s="4">
        <v>1</v>
      </c>
      <c r="B5" s="195" t="s">
        <v>63</v>
      </c>
      <c r="C5" s="196" t="s">
        <v>316</v>
      </c>
      <c r="D5" s="196" t="s">
        <v>23</v>
      </c>
      <c r="E5" s="196">
        <v>18200221301</v>
      </c>
      <c r="F5" s="46"/>
      <c r="G5" s="292">
        <v>1</v>
      </c>
      <c r="H5" s="292">
        <v>1</v>
      </c>
      <c r="I5" s="54">
        <f>SUM(G5:H5)</f>
        <v>2</v>
      </c>
      <c r="J5" s="201">
        <v>9435840129</v>
      </c>
      <c r="K5" s="204" t="s">
        <v>404</v>
      </c>
      <c r="L5" s="203" t="s">
        <v>405</v>
      </c>
      <c r="M5" s="203">
        <v>9435448097</v>
      </c>
      <c r="N5" s="203" t="s">
        <v>406</v>
      </c>
      <c r="O5" s="203"/>
      <c r="P5" s="213">
        <v>43619</v>
      </c>
      <c r="Q5" s="211" t="s">
        <v>177</v>
      </c>
      <c r="R5" s="200"/>
      <c r="S5" s="199" t="s">
        <v>164</v>
      </c>
      <c r="T5" s="18"/>
    </row>
    <row r="6" spans="1:20">
      <c r="A6" s="4">
        <v>2</v>
      </c>
      <c r="B6" s="195" t="s">
        <v>63</v>
      </c>
      <c r="C6" s="196" t="s">
        <v>317</v>
      </c>
      <c r="D6" s="196" t="s">
        <v>23</v>
      </c>
      <c r="E6" s="196">
        <v>18200220701</v>
      </c>
      <c r="F6" s="52"/>
      <c r="G6" s="292">
        <v>7</v>
      </c>
      <c r="H6" s="292">
        <v>2</v>
      </c>
      <c r="I6" s="54">
        <f t="shared" ref="I6:I69" si="0">SUM(G6:H6)</f>
        <v>9</v>
      </c>
      <c r="J6" s="201">
        <v>9435712003</v>
      </c>
      <c r="K6" s="204" t="s">
        <v>404</v>
      </c>
      <c r="L6" s="203" t="s">
        <v>405</v>
      </c>
      <c r="M6" s="203">
        <v>9435448097</v>
      </c>
      <c r="N6" s="203" t="s">
        <v>406</v>
      </c>
      <c r="O6" s="203"/>
      <c r="P6" s="213">
        <v>43619</v>
      </c>
      <c r="Q6" s="211" t="s">
        <v>177</v>
      </c>
      <c r="R6" s="200"/>
      <c r="S6" s="199" t="s">
        <v>164</v>
      </c>
      <c r="T6" s="18"/>
    </row>
    <row r="7" spans="1:20">
      <c r="A7" s="4">
        <v>3</v>
      </c>
      <c r="B7" s="195" t="s">
        <v>63</v>
      </c>
      <c r="C7" s="196" t="s">
        <v>318</v>
      </c>
      <c r="D7" s="196" t="s">
        <v>25</v>
      </c>
      <c r="E7" s="198">
        <v>36</v>
      </c>
      <c r="F7" s="46"/>
      <c r="G7" s="292">
        <v>8</v>
      </c>
      <c r="H7" s="292">
        <v>9</v>
      </c>
      <c r="I7" s="54">
        <f t="shared" si="0"/>
        <v>17</v>
      </c>
      <c r="J7" s="201">
        <v>9954224393</v>
      </c>
      <c r="K7" s="204" t="s">
        <v>404</v>
      </c>
      <c r="L7" s="203" t="s">
        <v>405</v>
      </c>
      <c r="M7" s="203">
        <v>9435448097</v>
      </c>
      <c r="N7" s="203" t="s">
        <v>406</v>
      </c>
      <c r="O7" s="203"/>
      <c r="P7" s="213">
        <v>43619</v>
      </c>
      <c r="Q7" s="211" t="s">
        <v>177</v>
      </c>
      <c r="R7" s="200"/>
      <c r="S7" s="199" t="s">
        <v>164</v>
      </c>
      <c r="T7" s="18"/>
    </row>
    <row r="8" spans="1:20">
      <c r="A8" s="4">
        <v>4</v>
      </c>
      <c r="B8" s="195" t="s">
        <v>63</v>
      </c>
      <c r="C8" s="196" t="s">
        <v>319</v>
      </c>
      <c r="D8" s="196" t="s">
        <v>23</v>
      </c>
      <c r="E8" s="196">
        <v>18200307502</v>
      </c>
      <c r="F8" s="46"/>
      <c r="G8" s="292">
        <v>1</v>
      </c>
      <c r="H8" s="292">
        <v>2</v>
      </c>
      <c r="I8" s="54">
        <f t="shared" si="0"/>
        <v>3</v>
      </c>
      <c r="J8" s="201">
        <v>9401794569</v>
      </c>
      <c r="K8" s="204" t="s">
        <v>404</v>
      </c>
      <c r="L8" s="203" t="s">
        <v>405</v>
      </c>
      <c r="M8" s="203">
        <v>9435448097</v>
      </c>
      <c r="N8" s="203" t="s">
        <v>406</v>
      </c>
      <c r="O8" s="203"/>
      <c r="P8" s="213">
        <v>43620</v>
      </c>
      <c r="Q8" s="211" t="s">
        <v>178</v>
      </c>
      <c r="R8" s="200"/>
      <c r="S8" s="199" t="s">
        <v>164</v>
      </c>
      <c r="T8" s="18"/>
    </row>
    <row r="9" spans="1:20">
      <c r="A9" s="4">
        <v>5</v>
      </c>
      <c r="B9" s="195" t="s">
        <v>63</v>
      </c>
      <c r="C9" s="196" t="s">
        <v>320</v>
      </c>
      <c r="D9" s="196" t="s">
        <v>23</v>
      </c>
      <c r="E9" s="196">
        <v>18200307501</v>
      </c>
      <c r="F9" s="46"/>
      <c r="G9" s="292">
        <v>4</v>
      </c>
      <c r="H9" s="292">
        <v>2</v>
      </c>
      <c r="I9" s="54">
        <f t="shared" si="0"/>
        <v>6</v>
      </c>
      <c r="J9" s="201">
        <v>9435454565</v>
      </c>
      <c r="K9" s="204" t="s">
        <v>404</v>
      </c>
      <c r="L9" s="203" t="s">
        <v>405</v>
      </c>
      <c r="M9" s="203">
        <v>9435448097</v>
      </c>
      <c r="N9" s="203" t="s">
        <v>406</v>
      </c>
      <c r="O9" s="203"/>
      <c r="P9" s="213">
        <v>43620</v>
      </c>
      <c r="Q9" s="212" t="s">
        <v>178</v>
      </c>
      <c r="R9" s="200"/>
      <c r="S9" s="199" t="s">
        <v>164</v>
      </c>
      <c r="T9" s="18"/>
    </row>
    <row r="10" spans="1:20">
      <c r="A10" s="4">
        <v>6</v>
      </c>
      <c r="B10" s="195" t="s">
        <v>63</v>
      </c>
      <c r="C10" s="196" t="s">
        <v>321</v>
      </c>
      <c r="D10" s="196" t="s">
        <v>23</v>
      </c>
      <c r="E10" s="196">
        <v>18200315201</v>
      </c>
      <c r="F10" s="46"/>
      <c r="G10" s="292">
        <v>8</v>
      </c>
      <c r="H10" s="292">
        <v>3</v>
      </c>
      <c r="I10" s="54">
        <f t="shared" si="0"/>
        <v>11</v>
      </c>
      <c r="J10" s="201">
        <v>9401086272</v>
      </c>
      <c r="K10" s="204" t="s">
        <v>404</v>
      </c>
      <c r="L10" s="203" t="s">
        <v>405</v>
      </c>
      <c r="M10" s="203">
        <v>9435448097</v>
      </c>
      <c r="N10" s="203" t="s">
        <v>406</v>
      </c>
      <c r="O10" s="203"/>
      <c r="P10" s="213">
        <v>43620</v>
      </c>
      <c r="Q10" s="212" t="s">
        <v>178</v>
      </c>
      <c r="R10" s="200"/>
      <c r="S10" s="199" t="s">
        <v>164</v>
      </c>
      <c r="T10" s="18"/>
    </row>
    <row r="11" spans="1:20">
      <c r="A11" s="4">
        <v>7</v>
      </c>
      <c r="B11" s="195" t="s">
        <v>63</v>
      </c>
      <c r="C11" s="196" t="s">
        <v>322</v>
      </c>
      <c r="D11" s="196" t="s">
        <v>25</v>
      </c>
      <c r="E11" s="198">
        <v>3</v>
      </c>
      <c r="F11" s="46"/>
      <c r="G11" s="292">
        <v>13</v>
      </c>
      <c r="H11" s="292">
        <v>14</v>
      </c>
      <c r="I11" s="54">
        <f t="shared" si="0"/>
        <v>27</v>
      </c>
      <c r="J11" s="201">
        <v>9954224393</v>
      </c>
      <c r="K11" s="204" t="s">
        <v>404</v>
      </c>
      <c r="L11" s="203" t="s">
        <v>405</v>
      </c>
      <c r="M11" s="203">
        <v>9435448097</v>
      </c>
      <c r="N11" s="203" t="s">
        <v>406</v>
      </c>
      <c r="O11" s="203"/>
      <c r="P11" s="213">
        <v>43640</v>
      </c>
      <c r="Q11" s="212" t="s">
        <v>163</v>
      </c>
      <c r="R11" s="200"/>
      <c r="S11" s="199" t="s">
        <v>164</v>
      </c>
      <c r="T11" s="18"/>
    </row>
    <row r="12" spans="1:20">
      <c r="A12" s="4">
        <v>8</v>
      </c>
      <c r="B12" s="195" t="s">
        <v>63</v>
      </c>
      <c r="C12" s="196" t="s">
        <v>323</v>
      </c>
      <c r="D12" s="196" t="s">
        <v>25</v>
      </c>
      <c r="E12" s="198">
        <v>37</v>
      </c>
      <c r="F12" s="46"/>
      <c r="G12" s="292">
        <v>9</v>
      </c>
      <c r="H12" s="292">
        <v>7</v>
      </c>
      <c r="I12" s="54">
        <f t="shared" si="0"/>
        <v>16</v>
      </c>
      <c r="J12" s="201">
        <v>9954224393</v>
      </c>
      <c r="K12" s="204" t="s">
        <v>404</v>
      </c>
      <c r="L12" s="203" t="s">
        <v>405</v>
      </c>
      <c r="M12" s="203">
        <v>9435448097</v>
      </c>
      <c r="N12" s="203" t="s">
        <v>406</v>
      </c>
      <c r="O12" s="203"/>
      <c r="P12" s="213">
        <v>43640</v>
      </c>
      <c r="Q12" s="212" t="s">
        <v>163</v>
      </c>
      <c r="R12" s="200"/>
      <c r="S12" s="199" t="s">
        <v>164</v>
      </c>
      <c r="T12" s="18"/>
    </row>
    <row r="13" spans="1:20">
      <c r="A13" s="4">
        <v>9</v>
      </c>
      <c r="B13" s="195" t="s">
        <v>63</v>
      </c>
      <c r="C13" s="196" t="s">
        <v>324</v>
      </c>
      <c r="D13" s="196" t="s">
        <v>23</v>
      </c>
      <c r="E13" s="196">
        <v>18200220901</v>
      </c>
      <c r="F13" s="52"/>
      <c r="G13" s="292">
        <v>2</v>
      </c>
      <c r="H13" s="292">
        <v>1</v>
      </c>
      <c r="I13" s="54">
        <f t="shared" si="0"/>
        <v>3</v>
      </c>
      <c r="J13" s="201">
        <v>9435141331</v>
      </c>
      <c r="K13" s="204" t="s">
        <v>404</v>
      </c>
      <c r="L13" s="203" t="s">
        <v>405</v>
      </c>
      <c r="M13" s="203">
        <v>9435448097</v>
      </c>
      <c r="N13" s="203" t="s">
        <v>406</v>
      </c>
      <c r="O13" s="203"/>
      <c r="P13" s="213">
        <v>43640</v>
      </c>
      <c r="Q13" s="212" t="s">
        <v>163</v>
      </c>
      <c r="R13" s="200"/>
      <c r="S13" s="199" t="s">
        <v>164</v>
      </c>
      <c r="T13" s="18"/>
    </row>
    <row r="14" spans="1:20">
      <c r="A14" s="4">
        <v>10</v>
      </c>
      <c r="B14" s="195" t="s">
        <v>63</v>
      </c>
      <c r="C14" s="197" t="s">
        <v>325</v>
      </c>
      <c r="D14" s="197" t="s">
        <v>23</v>
      </c>
      <c r="E14" s="197">
        <v>18200317301</v>
      </c>
      <c r="F14" s="46"/>
      <c r="G14" s="292">
        <v>1</v>
      </c>
      <c r="H14" s="292">
        <v>0</v>
      </c>
      <c r="I14" s="54">
        <f t="shared" si="0"/>
        <v>1</v>
      </c>
      <c r="J14" s="202">
        <v>9435143918</v>
      </c>
      <c r="K14" s="204" t="s">
        <v>404</v>
      </c>
      <c r="L14" s="203" t="s">
        <v>405</v>
      </c>
      <c r="M14" s="203">
        <v>9435448097</v>
      </c>
      <c r="N14" s="203" t="s">
        <v>406</v>
      </c>
      <c r="O14" s="203"/>
      <c r="P14" s="213">
        <v>43622</v>
      </c>
      <c r="Q14" s="212" t="s">
        <v>165</v>
      </c>
      <c r="R14" s="200"/>
      <c r="S14" s="199" t="s">
        <v>164</v>
      </c>
      <c r="T14" s="18"/>
    </row>
    <row r="15" spans="1:20">
      <c r="A15" s="4">
        <v>11</v>
      </c>
      <c r="B15" s="195" t="s">
        <v>63</v>
      </c>
      <c r="C15" s="196" t="s">
        <v>326</v>
      </c>
      <c r="D15" s="196" t="s">
        <v>23</v>
      </c>
      <c r="E15" s="196">
        <v>18200221201</v>
      </c>
      <c r="F15" s="46"/>
      <c r="G15" s="292">
        <v>4</v>
      </c>
      <c r="H15" s="292"/>
      <c r="I15" s="54">
        <f t="shared" si="0"/>
        <v>4</v>
      </c>
      <c r="J15" s="201">
        <v>9401963377</v>
      </c>
      <c r="K15" s="204" t="s">
        <v>404</v>
      </c>
      <c r="L15" s="203" t="s">
        <v>405</v>
      </c>
      <c r="M15" s="203">
        <v>9435448097</v>
      </c>
      <c r="N15" s="203" t="s">
        <v>406</v>
      </c>
      <c r="O15" s="203"/>
      <c r="P15" s="213">
        <v>43622</v>
      </c>
      <c r="Q15" s="212" t="s">
        <v>165</v>
      </c>
      <c r="R15" s="200"/>
      <c r="S15" s="199" t="s">
        <v>164</v>
      </c>
      <c r="T15" s="18"/>
    </row>
    <row r="16" spans="1:20">
      <c r="A16" s="4">
        <v>12</v>
      </c>
      <c r="B16" s="195" t="s">
        <v>63</v>
      </c>
      <c r="C16" s="196" t="s">
        <v>327</v>
      </c>
      <c r="D16" s="196" t="s">
        <v>23</v>
      </c>
      <c r="E16" s="196">
        <v>18200313201</v>
      </c>
      <c r="F16" s="46"/>
      <c r="G16" s="292">
        <v>5</v>
      </c>
      <c r="H16" s="292">
        <v>8</v>
      </c>
      <c r="I16" s="54">
        <f t="shared" si="0"/>
        <v>13</v>
      </c>
      <c r="J16" s="201">
        <v>7399275317</v>
      </c>
      <c r="K16" s="204" t="s">
        <v>404</v>
      </c>
      <c r="L16" s="203" t="s">
        <v>405</v>
      </c>
      <c r="M16" s="203">
        <v>9435448097</v>
      </c>
      <c r="N16" s="203" t="s">
        <v>407</v>
      </c>
      <c r="O16" s="203"/>
      <c r="P16" s="213">
        <v>43622</v>
      </c>
      <c r="Q16" s="212" t="s">
        <v>165</v>
      </c>
      <c r="R16" s="200"/>
      <c r="S16" s="199" t="s">
        <v>164</v>
      </c>
      <c r="T16" s="18"/>
    </row>
    <row r="17" spans="1:20">
      <c r="A17" s="4">
        <v>13</v>
      </c>
      <c r="B17" s="195" t="s">
        <v>63</v>
      </c>
      <c r="C17" s="196" t="s">
        <v>328</v>
      </c>
      <c r="D17" s="196" t="s">
        <v>23</v>
      </c>
      <c r="E17" s="196">
        <v>18200313202</v>
      </c>
      <c r="F17" s="46"/>
      <c r="G17" s="292">
        <v>3</v>
      </c>
      <c r="H17" s="292">
        <v>5</v>
      </c>
      <c r="I17" s="54">
        <f t="shared" si="0"/>
        <v>8</v>
      </c>
      <c r="J17" s="201">
        <v>7399275317</v>
      </c>
      <c r="K17" s="204" t="s">
        <v>404</v>
      </c>
      <c r="L17" s="203" t="s">
        <v>405</v>
      </c>
      <c r="M17" s="203">
        <v>9435448097</v>
      </c>
      <c r="N17" s="203" t="s">
        <v>407</v>
      </c>
      <c r="O17" s="203"/>
      <c r="P17" s="213">
        <v>43622</v>
      </c>
      <c r="Q17" s="212" t="s">
        <v>165</v>
      </c>
      <c r="R17" s="200"/>
      <c r="S17" s="199" t="s">
        <v>164</v>
      </c>
      <c r="T17" s="18"/>
    </row>
    <row r="18" spans="1:20">
      <c r="A18" s="4">
        <v>14</v>
      </c>
      <c r="B18" s="195" t="s">
        <v>63</v>
      </c>
      <c r="C18" s="196" t="s">
        <v>329</v>
      </c>
      <c r="D18" s="196" t="s">
        <v>23</v>
      </c>
      <c r="E18" s="196">
        <v>18200313204</v>
      </c>
      <c r="F18" s="46"/>
      <c r="G18" s="292">
        <v>10</v>
      </c>
      <c r="H18" s="292">
        <v>18</v>
      </c>
      <c r="I18" s="54">
        <f t="shared" si="0"/>
        <v>28</v>
      </c>
      <c r="J18" s="201">
        <v>9085506401</v>
      </c>
      <c r="K18" s="204" t="s">
        <v>404</v>
      </c>
      <c r="L18" s="203" t="s">
        <v>405</v>
      </c>
      <c r="M18" s="203">
        <v>9435448097</v>
      </c>
      <c r="N18" s="203" t="s">
        <v>407</v>
      </c>
      <c r="O18" s="203"/>
      <c r="P18" s="213">
        <v>43622</v>
      </c>
      <c r="Q18" s="212" t="s">
        <v>165</v>
      </c>
      <c r="R18" s="200"/>
      <c r="S18" s="199" t="s">
        <v>164</v>
      </c>
      <c r="T18" s="18"/>
    </row>
    <row r="19" spans="1:20">
      <c r="A19" s="4">
        <v>15</v>
      </c>
      <c r="B19" s="195" t="s">
        <v>63</v>
      </c>
      <c r="C19" s="196" t="s">
        <v>330</v>
      </c>
      <c r="D19" s="196" t="s">
        <v>25</v>
      </c>
      <c r="E19" s="198">
        <v>86</v>
      </c>
      <c r="F19" s="46"/>
      <c r="G19" s="291">
        <v>9</v>
      </c>
      <c r="H19" s="291">
        <v>9</v>
      </c>
      <c r="I19" s="54">
        <f t="shared" si="0"/>
        <v>18</v>
      </c>
      <c r="J19" s="201">
        <v>9954224393</v>
      </c>
      <c r="K19" s="204" t="s">
        <v>404</v>
      </c>
      <c r="L19" s="203" t="s">
        <v>405</v>
      </c>
      <c r="M19" s="203">
        <v>9435448097</v>
      </c>
      <c r="N19" s="203" t="s">
        <v>407</v>
      </c>
      <c r="O19" s="203"/>
      <c r="P19" s="213">
        <v>43623</v>
      </c>
      <c r="Q19" s="212" t="s">
        <v>166</v>
      </c>
      <c r="R19" s="200"/>
      <c r="S19" s="199" t="s">
        <v>164</v>
      </c>
      <c r="T19" s="18"/>
    </row>
    <row r="20" spans="1:20">
      <c r="A20" s="4">
        <v>16</v>
      </c>
      <c r="B20" s="195" t="s">
        <v>63</v>
      </c>
      <c r="C20" s="196" t="s">
        <v>330</v>
      </c>
      <c r="D20" s="196" t="s">
        <v>25</v>
      </c>
      <c r="E20" s="198">
        <v>44</v>
      </c>
      <c r="F20" s="46"/>
      <c r="G20" s="293">
        <v>13</v>
      </c>
      <c r="H20" s="293">
        <v>12</v>
      </c>
      <c r="I20" s="54">
        <f t="shared" si="0"/>
        <v>25</v>
      </c>
      <c r="J20" s="201">
        <v>9954224393</v>
      </c>
      <c r="K20" s="204" t="s">
        <v>404</v>
      </c>
      <c r="L20" s="203" t="s">
        <v>405</v>
      </c>
      <c r="M20" s="203">
        <v>9435448097</v>
      </c>
      <c r="N20" s="203" t="s">
        <v>407</v>
      </c>
      <c r="O20" s="203"/>
      <c r="P20" s="213">
        <v>43623</v>
      </c>
      <c r="Q20" s="212" t="s">
        <v>166</v>
      </c>
      <c r="R20" s="200"/>
      <c r="S20" s="199" t="s">
        <v>164</v>
      </c>
      <c r="T20" s="18"/>
    </row>
    <row r="21" spans="1:20">
      <c r="A21" s="4">
        <v>17</v>
      </c>
      <c r="B21" s="195" t="s">
        <v>63</v>
      </c>
      <c r="C21" s="197" t="s">
        <v>331</v>
      </c>
      <c r="D21" s="197" t="s">
        <v>25</v>
      </c>
      <c r="E21" s="198">
        <v>110</v>
      </c>
      <c r="F21" s="46"/>
      <c r="G21" s="292">
        <v>47</v>
      </c>
      <c r="H21" s="292">
        <v>48</v>
      </c>
      <c r="I21" s="54">
        <f t="shared" si="0"/>
        <v>95</v>
      </c>
      <c r="J21" s="202">
        <v>9678601007</v>
      </c>
      <c r="K21" s="204" t="s">
        <v>408</v>
      </c>
      <c r="L21" s="203" t="s">
        <v>409</v>
      </c>
      <c r="M21" s="203">
        <v>9401963289</v>
      </c>
      <c r="N21" s="203" t="s">
        <v>410</v>
      </c>
      <c r="O21" s="203"/>
      <c r="P21" s="213">
        <v>43626</v>
      </c>
      <c r="Q21" s="212" t="s">
        <v>177</v>
      </c>
      <c r="R21" s="200"/>
      <c r="S21" s="199" t="s">
        <v>164</v>
      </c>
      <c r="T21" s="18"/>
    </row>
    <row r="22" spans="1:20">
      <c r="A22" s="4">
        <v>18</v>
      </c>
      <c r="B22" s="195" t="s">
        <v>63</v>
      </c>
      <c r="C22" s="196" t="s">
        <v>332</v>
      </c>
      <c r="D22" s="196" t="s">
        <v>23</v>
      </c>
      <c r="E22" s="196">
        <v>18200308901</v>
      </c>
      <c r="F22" s="46"/>
      <c r="G22" s="292">
        <v>3</v>
      </c>
      <c r="H22" s="292">
        <v>3</v>
      </c>
      <c r="I22" s="54">
        <f t="shared" si="0"/>
        <v>6</v>
      </c>
      <c r="J22" s="201">
        <v>9435239408</v>
      </c>
      <c r="K22" s="204" t="s">
        <v>408</v>
      </c>
      <c r="L22" s="203" t="s">
        <v>409</v>
      </c>
      <c r="M22" s="203">
        <v>9401963289</v>
      </c>
      <c r="N22" s="203" t="s">
        <v>410</v>
      </c>
      <c r="O22" s="203"/>
      <c r="P22" s="213">
        <v>43626</v>
      </c>
      <c r="Q22" s="212" t="s">
        <v>177</v>
      </c>
      <c r="R22" s="200"/>
      <c r="S22" s="199" t="s">
        <v>164</v>
      </c>
      <c r="T22" s="18"/>
    </row>
    <row r="23" spans="1:20">
      <c r="A23" s="4">
        <v>19</v>
      </c>
      <c r="B23" s="195" t="s">
        <v>63</v>
      </c>
      <c r="C23" s="197" t="s">
        <v>333</v>
      </c>
      <c r="D23" s="197" t="s">
        <v>23</v>
      </c>
      <c r="E23" s="197">
        <v>18200308702</v>
      </c>
      <c r="F23" s="46"/>
      <c r="G23" s="292">
        <v>1</v>
      </c>
      <c r="H23" s="292">
        <v>2</v>
      </c>
      <c r="I23" s="54">
        <f t="shared" si="0"/>
        <v>3</v>
      </c>
      <c r="J23" s="202">
        <v>9401376533</v>
      </c>
      <c r="K23" s="204" t="s">
        <v>408</v>
      </c>
      <c r="L23" s="203" t="s">
        <v>411</v>
      </c>
      <c r="M23" s="203">
        <v>9401963289</v>
      </c>
      <c r="N23" s="203" t="s">
        <v>410</v>
      </c>
      <c r="O23" s="203"/>
      <c r="P23" s="213">
        <v>43626</v>
      </c>
      <c r="Q23" s="212" t="s">
        <v>177</v>
      </c>
      <c r="R23" s="200"/>
      <c r="S23" s="199" t="s">
        <v>164</v>
      </c>
      <c r="T23" s="18"/>
    </row>
    <row r="24" spans="1:20">
      <c r="A24" s="4">
        <v>20</v>
      </c>
      <c r="B24" s="195" t="s">
        <v>63</v>
      </c>
      <c r="C24" s="196" t="s">
        <v>334</v>
      </c>
      <c r="D24" s="196" t="s">
        <v>23</v>
      </c>
      <c r="E24" s="196">
        <v>18200308602</v>
      </c>
      <c r="F24" s="46"/>
      <c r="G24" s="292">
        <v>10</v>
      </c>
      <c r="H24" s="292">
        <v>9</v>
      </c>
      <c r="I24" s="54">
        <f t="shared" si="0"/>
        <v>19</v>
      </c>
      <c r="J24" s="201">
        <v>9401292959</v>
      </c>
      <c r="K24" s="204" t="s">
        <v>408</v>
      </c>
      <c r="L24" s="203" t="s">
        <v>412</v>
      </c>
      <c r="M24" s="203">
        <v>9401963289</v>
      </c>
      <c r="N24" s="203" t="s">
        <v>413</v>
      </c>
      <c r="O24" s="203"/>
      <c r="P24" s="213">
        <v>43627</v>
      </c>
      <c r="Q24" s="212" t="s">
        <v>178</v>
      </c>
      <c r="R24" s="200"/>
      <c r="S24" s="199" t="s">
        <v>164</v>
      </c>
      <c r="T24" s="18"/>
    </row>
    <row r="25" spans="1:20">
      <c r="A25" s="4">
        <v>21</v>
      </c>
      <c r="B25" s="195" t="s">
        <v>63</v>
      </c>
      <c r="C25" s="196" t="s">
        <v>335</v>
      </c>
      <c r="D25" s="196" t="s">
        <v>23</v>
      </c>
      <c r="E25" s="196">
        <v>18200308601</v>
      </c>
      <c r="F25" s="46"/>
      <c r="G25" s="292">
        <v>6</v>
      </c>
      <c r="H25" s="292">
        <v>9</v>
      </c>
      <c r="I25" s="54">
        <f t="shared" si="0"/>
        <v>15</v>
      </c>
      <c r="J25" s="201">
        <v>9085710950</v>
      </c>
      <c r="K25" s="204" t="s">
        <v>408</v>
      </c>
      <c r="L25" s="203" t="s">
        <v>412</v>
      </c>
      <c r="M25" s="203">
        <v>9401963289</v>
      </c>
      <c r="N25" s="203" t="s">
        <v>413</v>
      </c>
      <c r="O25" s="203"/>
      <c r="P25" s="213">
        <v>43627</v>
      </c>
      <c r="Q25" s="212" t="s">
        <v>178</v>
      </c>
      <c r="R25" s="200"/>
      <c r="S25" s="199" t="s">
        <v>164</v>
      </c>
      <c r="T25" s="18"/>
    </row>
    <row r="26" spans="1:20">
      <c r="A26" s="4">
        <v>22</v>
      </c>
      <c r="B26" s="195" t="s">
        <v>63</v>
      </c>
      <c r="C26" s="196" t="s">
        <v>336</v>
      </c>
      <c r="D26" s="196" t="s">
        <v>25</v>
      </c>
      <c r="E26" s="198">
        <v>11</v>
      </c>
      <c r="F26" s="46"/>
      <c r="G26" s="292">
        <v>44</v>
      </c>
      <c r="H26" s="292">
        <v>53</v>
      </c>
      <c r="I26" s="54">
        <f t="shared" si="0"/>
        <v>97</v>
      </c>
      <c r="J26" s="201">
        <v>9678601007</v>
      </c>
      <c r="K26" s="204" t="s">
        <v>408</v>
      </c>
      <c r="L26" s="203" t="s">
        <v>412</v>
      </c>
      <c r="M26" s="203">
        <v>9401963289</v>
      </c>
      <c r="N26" s="203" t="s">
        <v>413</v>
      </c>
      <c r="O26" s="203"/>
      <c r="P26" s="213">
        <v>43627</v>
      </c>
      <c r="Q26" s="212" t="s">
        <v>178</v>
      </c>
      <c r="R26" s="200"/>
      <c r="S26" s="199" t="s">
        <v>164</v>
      </c>
      <c r="T26" s="18"/>
    </row>
    <row r="27" spans="1:20">
      <c r="A27" s="4">
        <v>23</v>
      </c>
      <c r="B27" s="195" t="s">
        <v>63</v>
      </c>
      <c r="C27" s="196" t="s">
        <v>337</v>
      </c>
      <c r="D27" s="196" t="s">
        <v>25</v>
      </c>
      <c r="E27" s="198">
        <v>132</v>
      </c>
      <c r="F27" s="46"/>
      <c r="G27" s="292">
        <v>47</v>
      </c>
      <c r="H27" s="292">
        <v>45</v>
      </c>
      <c r="I27" s="54">
        <f t="shared" si="0"/>
        <v>92</v>
      </c>
      <c r="J27" s="201">
        <v>9678601007</v>
      </c>
      <c r="K27" s="204" t="s">
        <v>408</v>
      </c>
      <c r="L27" s="203" t="s">
        <v>412</v>
      </c>
      <c r="M27" s="203">
        <v>9401963289</v>
      </c>
      <c r="N27" s="203" t="s">
        <v>413</v>
      </c>
      <c r="O27" s="203"/>
      <c r="P27" s="213">
        <v>43628</v>
      </c>
      <c r="Q27" s="212" t="s">
        <v>163</v>
      </c>
      <c r="R27" s="200"/>
      <c r="S27" s="199" t="s">
        <v>164</v>
      </c>
      <c r="T27" s="18"/>
    </row>
    <row r="28" spans="1:20">
      <c r="A28" s="4">
        <v>24</v>
      </c>
      <c r="B28" s="195" t="s">
        <v>63</v>
      </c>
      <c r="C28" s="196" t="s">
        <v>338</v>
      </c>
      <c r="D28" s="196" t="s">
        <v>23</v>
      </c>
      <c r="E28" s="196">
        <v>18200308701</v>
      </c>
      <c r="F28" s="18"/>
      <c r="G28" s="292">
        <v>6</v>
      </c>
      <c r="H28" s="292">
        <v>7</v>
      </c>
      <c r="I28" s="54">
        <f t="shared" si="0"/>
        <v>13</v>
      </c>
      <c r="J28" s="201">
        <v>9401132590</v>
      </c>
      <c r="K28" s="204" t="s">
        <v>408</v>
      </c>
      <c r="L28" s="203" t="s">
        <v>412</v>
      </c>
      <c r="M28" s="203">
        <v>9401963289</v>
      </c>
      <c r="N28" s="203" t="s">
        <v>413</v>
      </c>
      <c r="O28" s="203"/>
      <c r="P28" s="213">
        <v>43628</v>
      </c>
      <c r="Q28" s="212" t="s">
        <v>163</v>
      </c>
      <c r="R28" s="200"/>
      <c r="S28" s="199" t="s">
        <v>164</v>
      </c>
      <c r="T28" s="18"/>
    </row>
    <row r="29" spans="1:20">
      <c r="A29" s="4">
        <v>25</v>
      </c>
      <c r="B29" s="195" t="s">
        <v>63</v>
      </c>
      <c r="C29" s="196" t="s">
        <v>339</v>
      </c>
      <c r="D29" s="196" t="s">
        <v>23</v>
      </c>
      <c r="E29" s="196">
        <v>18200308801</v>
      </c>
      <c r="F29" s="46"/>
      <c r="G29" s="292">
        <v>4</v>
      </c>
      <c r="H29" s="292">
        <v>5</v>
      </c>
      <c r="I29" s="54">
        <f t="shared" si="0"/>
        <v>9</v>
      </c>
      <c r="J29" s="201">
        <v>9401161429</v>
      </c>
      <c r="K29" s="204" t="s">
        <v>408</v>
      </c>
      <c r="L29" s="203" t="s">
        <v>412</v>
      </c>
      <c r="M29" s="203">
        <v>9401963289</v>
      </c>
      <c r="N29" s="203" t="s">
        <v>413</v>
      </c>
      <c r="O29" s="203"/>
      <c r="P29" s="213">
        <v>43628</v>
      </c>
      <c r="Q29" s="212" t="s">
        <v>163</v>
      </c>
      <c r="R29" s="200"/>
      <c r="S29" s="199" t="s">
        <v>164</v>
      </c>
      <c r="T29" s="18"/>
    </row>
    <row r="30" spans="1:20">
      <c r="A30" s="4">
        <v>26</v>
      </c>
      <c r="B30" s="195" t="s">
        <v>63</v>
      </c>
      <c r="C30" s="196" t="s">
        <v>340</v>
      </c>
      <c r="D30" s="196" t="s">
        <v>23</v>
      </c>
      <c r="E30" s="196">
        <v>18200308501</v>
      </c>
      <c r="F30" s="18"/>
      <c r="G30" s="292">
        <v>9</v>
      </c>
      <c r="H30" s="292">
        <v>16</v>
      </c>
      <c r="I30" s="54">
        <f t="shared" si="0"/>
        <v>25</v>
      </c>
      <c r="J30" s="201">
        <v>9435724087</v>
      </c>
      <c r="K30" s="204" t="s">
        <v>414</v>
      </c>
      <c r="L30" s="203" t="s">
        <v>411</v>
      </c>
      <c r="M30" s="203">
        <v>9401963289</v>
      </c>
      <c r="N30" s="203" t="s">
        <v>410</v>
      </c>
      <c r="O30" s="203"/>
      <c r="P30" s="213">
        <v>43629</v>
      </c>
      <c r="Q30" s="212" t="s">
        <v>165</v>
      </c>
      <c r="R30" s="200"/>
      <c r="S30" s="199" t="s">
        <v>164</v>
      </c>
      <c r="T30" s="18"/>
    </row>
    <row r="31" spans="1:20">
      <c r="A31" s="4">
        <v>27</v>
      </c>
      <c r="B31" s="195" t="s">
        <v>63</v>
      </c>
      <c r="C31" s="196" t="s">
        <v>341</v>
      </c>
      <c r="D31" s="196" t="s">
        <v>23</v>
      </c>
      <c r="E31" s="196">
        <v>18200308503</v>
      </c>
      <c r="F31" s="18"/>
      <c r="G31" s="292">
        <v>8</v>
      </c>
      <c r="H31" s="292">
        <v>5</v>
      </c>
      <c r="I31" s="54">
        <f t="shared" si="0"/>
        <v>13</v>
      </c>
      <c r="J31" s="201">
        <v>9435896311</v>
      </c>
      <c r="K31" s="204" t="s">
        <v>414</v>
      </c>
      <c r="L31" s="203" t="s">
        <v>411</v>
      </c>
      <c r="M31" s="203">
        <v>9401963289</v>
      </c>
      <c r="N31" s="203" t="s">
        <v>410</v>
      </c>
      <c r="O31" s="203"/>
      <c r="P31" s="213">
        <v>43629</v>
      </c>
      <c r="Q31" s="212" t="s">
        <v>165</v>
      </c>
      <c r="R31" s="200"/>
      <c r="S31" s="199" t="s">
        <v>164</v>
      </c>
      <c r="T31" s="18"/>
    </row>
    <row r="32" spans="1:20">
      <c r="A32" s="4">
        <v>28</v>
      </c>
      <c r="B32" s="195" t="s">
        <v>63</v>
      </c>
      <c r="C32" s="196" t="s">
        <v>342</v>
      </c>
      <c r="D32" s="196" t="s">
        <v>25</v>
      </c>
      <c r="E32" s="198">
        <v>40</v>
      </c>
      <c r="F32" s="18"/>
      <c r="G32" s="292">
        <v>49</v>
      </c>
      <c r="H32" s="292">
        <v>45</v>
      </c>
      <c r="I32" s="54">
        <f t="shared" si="0"/>
        <v>94</v>
      </c>
      <c r="J32" s="201">
        <v>9678601007</v>
      </c>
      <c r="K32" s="204" t="s">
        <v>414</v>
      </c>
      <c r="L32" s="203" t="s">
        <v>411</v>
      </c>
      <c r="M32" s="203">
        <v>9401963289</v>
      </c>
      <c r="N32" s="203" t="s">
        <v>410</v>
      </c>
      <c r="O32" s="203"/>
      <c r="P32" s="213">
        <v>43629</v>
      </c>
      <c r="Q32" s="212" t="s">
        <v>165</v>
      </c>
      <c r="R32" s="200"/>
      <c r="S32" s="199" t="s">
        <v>164</v>
      </c>
      <c r="T32" s="18"/>
    </row>
    <row r="33" spans="1:20">
      <c r="A33" s="4">
        <v>29</v>
      </c>
      <c r="B33" s="195" t="s">
        <v>63</v>
      </c>
      <c r="C33" s="196" t="s">
        <v>343</v>
      </c>
      <c r="D33" s="196" t="s">
        <v>25</v>
      </c>
      <c r="E33" s="198">
        <v>113</v>
      </c>
      <c r="F33" s="18"/>
      <c r="G33" s="292">
        <v>38</v>
      </c>
      <c r="H33" s="292">
        <v>45</v>
      </c>
      <c r="I33" s="54">
        <f t="shared" si="0"/>
        <v>83</v>
      </c>
      <c r="J33" s="201">
        <v>9678601007</v>
      </c>
      <c r="K33" s="204" t="s">
        <v>414</v>
      </c>
      <c r="L33" s="203" t="s">
        <v>411</v>
      </c>
      <c r="M33" s="203">
        <v>9401963289</v>
      </c>
      <c r="N33" s="203" t="s">
        <v>410</v>
      </c>
      <c r="O33" s="203"/>
      <c r="P33" s="213">
        <v>43630</v>
      </c>
      <c r="Q33" s="212" t="s">
        <v>166</v>
      </c>
      <c r="R33" s="200"/>
      <c r="S33" s="199" t="s">
        <v>164</v>
      </c>
      <c r="T33" s="18"/>
    </row>
    <row r="34" spans="1:20">
      <c r="A34" s="4">
        <v>30</v>
      </c>
      <c r="B34" s="195" t="s">
        <v>63</v>
      </c>
      <c r="C34" s="196" t="s">
        <v>344</v>
      </c>
      <c r="D34" s="196" t="s">
        <v>25</v>
      </c>
      <c r="E34" s="198">
        <v>150</v>
      </c>
      <c r="F34" s="18"/>
      <c r="G34" s="292">
        <v>40</v>
      </c>
      <c r="H34" s="292">
        <v>37</v>
      </c>
      <c r="I34" s="54">
        <f t="shared" si="0"/>
        <v>77</v>
      </c>
      <c r="J34" s="201">
        <v>9678601007</v>
      </c>
      <c r="K34" s="204" t="s">
        <v>414</v>
      </c>
      <c r="L34" s="203" t="s">
        <v>411</v>
      </c>
      <c r="M34" s="203">
        <v>9401963289</v>
      </c>
      <c r="N34" s="203" t="s">
        <v>410</v>
      </c>
      <c r="O34" s="203"/>
      <c r="P34" s="213">
        <v>43630</v>
      </c>
      <c r="Q34" s="212" t="s">
        <v>166</v>
      </c>
      <c r="R34" s="199"/>
      <c r="S34" s="199" t="s">
        <v>164</v>
      </c>
      <c r="T34" s="18"/>
    </row>
    <row r="35" spans="1:20">
      <c r="A35" s="4">
        <v>31</v>
      </c>
      <c r="B35" s="195" t="s">
        <v>63</v>
      </c>
      <c r="C35" s="197" t="s">
        <v>345</v>
      </c>
      <c r="D35" s="197" t="s">
        <v>23</v>
      </c>
      <c r="E35" s="197">
        <v>18200309001</v>
      </c>
      <c r="F35" s="18"/>
      <c r="G35" s="292">
        <v>3</v>
      </c>
      <c r="H35" s="292">
        <v>8</v>
      </c>
      <c r="I35" s="54">
        <f t="shared" si="0"/>
        <v>11</v>
      </c>
      <c r="J35" s="202">
        <v>9435167622</v>
      </c>
      <c r="K35" s="204" t="s">
        <v>415</v>
      </c>
      <c r="L35" s="203" t="s">
        <v>416</v>
      </c>
      <c r="M35" s="203">
        <v>9401503414</v>
      </c>
      <c r="N35" s="203" t="s">
        <v>417</v>
      </c>
      <c r="O35" s="203"/>
      <c r="P35" s="213">
        <v>43630</v>
      </c>
      <c r="Q35" s="212" t="s">
        <v>166</v>
      </c>
      <c r="R35" s="199"/>
      <c r="S35" s="199" t="s">
        <v>164</v>
      </c>
      <c r="T35" s="18"/>
    </row>
    <row r="36" spans="1:20">
      <c r="A36" s="4">
        <v>32</v>
      </c>
      <c r="B36" s="195" t="s">
        <v>63</v>
      </c>
      <c r="C36" s="197" t="s">
        <v>346</v>
      </c>
      <c r="D36" s="197" t="s">
        <v>25</v>
      </c>
      <c r="E36" s="198">
        <v>114</v>
      </c>
      <c r="F36" s="52"/>
      <c r="G36" s="292">
        <v>55</v>
      </c>
      <c r="H36" s="292">
        <v>58</v>
      </c>
      <c r="I36" s="54">
        <f t="shared" si="0"/>
        <v>113</v>
      </c>
      <c r="J36" s="202">
        <v>9678601007</v>
      </c>
      <c r="K36" s="204" t="s">
        <v>415</v>
      </c>
      <c r="L36" s="203" t="s">
        <v>416</v>
      </c>
      <c r="M36" s="203">
        <v>9401503414</v>
      </c>
      <c r="N36" s="203" t="s">
        <v>418</v>
      </c>
      <c r="O36" s="203"/>
      <c r="P36" s="213">
        <v>43631</v>
      </c>
      <c r="Q36" s="212" t="s">
        <v>176</v>
      </c>
      <c r="R36" s="199"/>
      <c r="S36" s="199" t="s">
        <v>164</v>
      </c>
      <c r="T36" s="18"/>
    </row>
    <row r="37" spans="1:20">
      <c r="A37" s="4">
        <v>33</v>
      </c>
      <c r="B37" s="195" t="s">
        <v>63</v>
      </c>
      <c r="C37" s="197" t="s">
        <v>347</v>
      </c>
      <c r="D37" s="197" t="s">
        <v>23</v>
      </c>
      <c r="E37" s="197">
        <v>18200311901</v>
      </c>
      <c r="F37" s="18"/>
      <c r="G37" s="292">
        <v>10</v>
      </c>
      <c r="H37" s="292">
        <v>8</v>
      </c>
      <c r="I37" s="54">
        <f t="shared" si="0"/>
        <v>18</v>
      </c>
      <c r="J37" s="202">
        <v>9401132774</v>
      </c>
      <c r="K37" s="204" t="s">
        <v>415</v>
      </c>
      <c r="L37" s="203" t="s">
        <v>416</v>
      </c>
      <c r="M37" s="203">
        <v>9401503414</v>
      </c>
      <c r="N37" s="203" t="s">
        <v>418</v>
      </c>
      <c r="O37" s="203"/>
      <c r="P37" s="213">
        <v>43631</v>
      </c>
      <c r="Q37" s="212" t="s">
        <v>176</v>
      </c>
      <c r="R37" s="199"/>
      <c r="S37" s="199" t="s">
        <v>164</v>
      </c>
      <c r="T37" s="18"/>
    </row>
    <row r="38" spans="1:20">
      <c r="A38" s="4">
        <v>34</v>
      </c>
      <c r="B38" s="195" t="s">
        <v>63</v>
      </c>
      <c r="C38" s="196" t="s">
        <v>348</v>
      </c>
      <c r="D38" s="196" t="s">
        <v>25</v>
      </c>
      <c r="E38" s="198">
        <v>54</v>
      </c>
      <c r="F38" s="18"/>
      <c r="G38" s="293">
        <v>14</v>
      </c>
      <c r="H38" s="293">
        <v>13</v>
      </c>
      <c r="I38" s="54">
        <f t="shared" si="0"/>
        <v>27</v>
      </c>
      <c r="J38" s="201">
        <v>9435077513</v>
      </c>
      <c r="K38" s="204" t="s">
        <v>419</v>
      </c>
      <c r="L38" s="203" t="s">
        <v>420</v>
      </c>
      <c r="M38" s="203">
        <v>70862264414</v>
      </c>
      <c r="N38" s="203" t="s">
        <v>421</v>
      </c>
      <c r="O38" s="209"/>
      <c r="P38" s="213">
        <v>43633</v>
      </c>
      <c r="Q38" s="212" t="s">
        <v>177</v>
      </c>
      <c r="R38" s="199"/>
      <c r="S38" s="199" t="s">
        <v>164</v>
      </c>
      <c r="T38" s="18"/>
    </row>
    <row r="39" spans="1:20">
      <c r="A39" s="4">
        <v>35</v>
      </c>
      <c r="B39" s="195" t="s">
        <v>63</v>
      </c>
      <c r="C39" s="196" t="s">
        <v>349</v>
      </c>
      <c r="D39" s="196" t="s">
        <v>25</v>
      </c>
      <c r="E39" s="198">
        <v>12</v>
      </c>
      <c r="F39" s="18"/>
      <c r="G39" s="292">
        <v>15</v>
      </c>
      <c r="H39" s="292">
        <v>21</v>
      </c>
      <c r="I39" s="54">
        <f t="shared" si="0"/>
        <v>36</v>
      </c>
      <c r="J39" s="201">
        <v>9435077513</v>
      </c>
      <c r="K39" s="204" t="s">
        <v>419</v>
      </c>
      <c r="L39" s="203" t="s">
        <v>420</v>
      </c>
      <c r="M39" s="203">
        <v>70862264414</v>
      </c>
      <c r="N39" s="203" t="s">
        <v>421</v>
      </c>
      <c r="O39" s="203"/>
      <c r="P39" s="213">
        <v>43633</v>
      </c>
      <c r="Q39" s="212" t="s">
        <v>177</v>
      </c>
      <c r="R39" s="199"/>
      <c r="S39" s="199" t="s">
        <v>164</v>
      </c>
      <c r="T39" s="18"/>
    </row>
    <row r="40" spans="1:20">
      <c r="A40" s="4">
        <v>36</v>
      </c>
      <c r="B40" s="195" t="s">
        <v>63</v>
      </c>
      <c r="C40" s="196" t="s">
        <v>349</v>
      </c>
      <c r="D40" s="196" t="s">
        <v>25</v>
      </c>
      <c r="E40" s="198">
        <v>93</v>
      </c>
      <c r="F40" s="18"/>
      <c r="G40" s="293">
        <v>19</v>
      </c>
      <c r="H40" s="293">
        <v>17</v>
      </c>
      <c r="I40" s="54">
        <f t="shared" si="0"/>
        <v>36</v>
      </c>
      <c r="J40" s="201">
        <v>9435077513</v>
      </c>
      <c r="K40" s="204" t="s">
        <v>419</v>
      </c>
      <c r="L40" s="203" t="s">
        <v>420</v>
      </c>
      <c r="M40" s="203">
        <v>70862264414</v>
      </c>
      <c r="N40" s="203" t="s">
        <v>421</v>
      </c>
      <c r="O40" s="203"/>
      <c r="P40" s="213">
        <v>43633</v>
      </c>
      <c r="Q40" s="212" t="s">
        <v>177</v>
      </c>
      <c r="R40" s="199"/>
      <c r="S40" s="199" t="s">
        <v>164</v>
      </c>
      <c r="T40" s="18"/>
    </row>
    <row r="41" spans="1:20">
      <c r="A41" s="4">
        <v>37</v>
      </c>
      <c r="B41" s="195" t="s">
        <v>63</v>
      </c>
      <c r="C41" s="196" t="s">
        <v>348</v>
      </c>
      <c r="D41" s="196" t="s">
        <v>25</v>
      </c>
      <c r="E41" s="198">
        <v>97</v>
      </c>
      <c r="F41" s="18"/>
      <c r="G41" s="293">
        <v>15</v>
      </c>
      <c r="H41" s="293">
        <v>13</v>
      </c>
      <c r="I41" s="54">
        <f t="shared" si="0"/>
        <v>28</v>
      </c>
      <c r="J41" s="201">
        <v>9435077513</v>
      </c>
      <c r="K41" s="204" t="s">
        <v>419</v>
      </c>
      <c r="L41" s="203" t="s">
        <v>420</v>
      </c>
      <c r="M41" s="203">
        <v>70862264414</v>
      </c>
      <c r="N41" s="203" t="s">
        <v>421</v>
      </c>
      <c r="O41" s="203"/>
      <c r="P41" s="213">
        <v>43634</v>
      </c>
      <c r="Q41" s="212" t="s">
        <v>178</v>
      </c>
      <c r="R41" s="199"/>
      <c r="S41" s="199" t="s">
        <v>164</v>
      </c>
      <c r="T41" s="18"/>
    </row>
    <row r="42" spans="1:20">
      <c r="A42" s="4">
        <v>38</v>
      </c>
      <c r="B42" s="195" t="s">
        <v>63</v>
      </c>
      <c r="C42" s="196" t="s">
        <v>350</v>
      </c>
      <c r="D42" s="196" t="s">
        <v>23</v>
      </c>
      <c r="E42" s="196">
        <v>18200315301</v>
      </c>
      <c r="F42" s="18"/>
      <c r="G42" s="292">
        <v>0</v>
      </c>
      <c r="H42" s="292">
        <v>1</v>
      </c>
      <c r="I42" s="54">
        <f t="shared" si="0"/>
        <v>1</v>
      </c>
      <c r="J42" s="201">
        <v>8135092052</v>
      </c>
      <c r="K42" s="204" t="s">
        <v>419</v>
      </c>
      <c r="L42" s="203" t="s">
        <v>420</v>
      </c>
      <c r="M42" s="203">
        <v>70862264414</v>
      </c>
      <c r="N42" s="203" t="s">
        <v>421</v>
      </c>
      <c r="O42" s="203"/>
      <c r="P42" s="213">
        <v>43634</v>
      </c>
      <c r="Q42" s="212" t="s">
        <v>178</v>
      </c>
      <c r="R42" s="199"/>
      <c r="S42" s="199" t="s">
        <v>164</v>
      </c>
      <c r="T42" s="18"/>
    </row>
    <row r="43" spans="1:20">
      <c r="A43" s="4">
        <v>39</v>
      </c>
      <c r="B43" s="195" t="s">
        <v>63</v>
      </c>
      <c r="C43" s="196" t="s">
        <v>351</v>
      </c>
      <c r="D43" s="196" t="s">
        <v>23</v>
      </c>
      <c r="E43" s="196">
        <v>18200315302</v>
      </c>
      <c r="F43" s="52"/>
      <c r="G43" s="292">
        <v>4</v>
      </c>
      <c r="H43" s="292">
        <v>7</v>
      </c>
      <c r="I43" s="54">
        <f t="shared" si="0"/>
        <v>11</v>
      </c>
      <c r="J43" s="201">
        <v>9401116760</v>
      </c>
      <c r="K43" s="204" t="s">
        <v>419</v>
      </c>
      <c r="L43" s="203" t="s">
        <v>420</v>
      </c>
      <c r="M43" s="203">
        <v>70862264414</v>
      </c>
      <c r="N43" s="203" t="s">
        <v>421</v>
      </c>
      <c r="O43" s="203"/>
      <c r="P43" s="213">
        <v>43634</v>
      </c>
      <c r="Q43" s="212" t="s">
        <v>178</v>
      </c>
      <c r="R43" s="199"/>
      <c r="S43" s="199" t="s">
        <v>164</v>
      </c>
      <c r="T43" s="18"/>
    </row>
    <row r="44" spans="1:20">
      <c r="A44" s="4">
        <v>40</v>
      </c>
      <c r="B44" s="195" t="s">
        <v>63</v>
      </c>
      <c r="C44" s="197" t="s">
        <v>352</v>
      </c>
      <c r="D44" s="197" t="s">
        <v>25</v>
      </c>
      <c r="E44" s="198">
        <v>83</v>
      </c>
      <c r="F44" s="18"/>
      <c r="G44" s="292">
        <v>13</v>
      </c>
      <c r="H44" s="292">
        <v>17</v>
      </c>
      <c r="I44" s="54">
        <f t="shared" si="0"/>
        <v>30</v>
      </c>
      <c r="J44" s="202">
        <v>9435077513</v>
      </c>
      <c r="K44" s="204" t="s">
        <v>419</v>
      </c>
      <c r="L44" s="203" t="s">
        <v>420</v>
      </c>
      <c r="M44" s="203">
        <v>70862264414</v>
      </c>
      <c r="N44" s="203" t="s">
        <v>421</v>
      </c>
      <c r="O44" s="209"/>
      <c r="P44" s="213">
        <v>43635</v>
      </c>
      <c r="Q44" s="212" t="s">
        <v>163</v>
      </c>
      <c r="R44" s="199"/>
      <c r="S44" s="199" t="s">
        <v>164</v>
      </c>
      <c r="T44" s="18"/>
    </row>
    <row r="45" spans="1:20">
      <c r="A45" s="4">
        <v>41</v>
      </c>
      <c r="B45" s="195" t="s">
        <v>63</v>
      </c>
      <c r="C45" s="197" t="s">
        <v>353</v>
      </c>
      <c r="D45" s="197" t="s">
        <v>23</v>
      </c>
      <c r="E45" s="197">
        <v>18200316901</v>
      </c>
      <c r="F45" s="18"/>
      <c r="G45" s="292">
        <v>10</v>
      </c>
      <c r="H45" s="292">
        <v>20</v>
      </c>
      <c r="I45" s="54">
        <f t="shared" si="0"/>
        <v>30</v>
      </c>
      <c r="J45" s="202">
        <v>9435375975</v>
      </c>
      <c r="K45" s="204" t="s">
        <v>419</v>
      </c>
      <c r="L45" s="203" t="s">
        <v>420</v>
      </c>
      <c r="M45" s="203">
        <v>70862264414</v>
      </c>
      <c r="N45" s="203" t="s">
        <v>421</v>
      </c>
      <c r="O45" s="209"/>
      <c r="P45" s="213">
        <v>43635</v>
      </c>
      <c r="Q45" s="212" t="s">
        <v>163</v>
      </c>
      <c r="R45" s="199"/>
      <c r="S45" s="199" t="s">
        <v>164</v>
      </c>
      <c r="T45" s="18"/>
    </row>
    <row r="46" spans="1:20">
      <c r="A46" s="4">
        <v>42</v>
      </c>
      <c r="B46" s="195" t="s">
        <v>63</v>
      </c>
      <c r="C46" s="196" t="s">
        <v>354</v>
      </c>
      <c r="D46" s="196" t="s">
        <v>23</v>
      </c>
      <c r="E46" s="196">
        <v>18200305203</v>
      </c>
      <c r="F46" s="18"/>
      <c r="G46" s="292">
        <v>11</v>
      </c>
      <c r="H46" s="292">
        <v>14</v>
      </c>
      <c r="I46" s="54">
        <f t="shared" si="0"/>
        <v>25</v>
      </c>
      <c r="J46" s="201">
        <v>9957463615</v>
      </c>
      <c r="K46" s="204" t="s">
        <v>419</v>
      </c>
      <c r="L46" s="203" t="s">
        <v>420</v>
      </c>
      <c r="M46" s="203">
        <v>70862264414</v>
      </c>
      <c r="N46" s="203" t="s">
        <v>421</v>
      </c>
      <c r="O46" s="209"/>
      <c r="P46" s="213">
        <v>43635</v>
      </c>
      <c r="Q46" s="212" t="s">
        <v>163</v>
      </c>
      <c r="R46" s="199"/>
      <c r="S46" s="199" t="s">
        <v>164</v>
      </c>
      <c r="T46" s="18"/>
    </row>
    <row r="47" spans="1:20">
      <c r="A47" s="4">
        <v>43</v>
      </c>
      <c r="B47" s="195" t="s">
        <v>63</v>
      </c>
      <c r="C47" s="196" t="s">
        <v>355</v>
      </c>
      <c r="D47" s="196" t="s">
        <v>23</v>
      </c>
      <c r="E47" s="196">
        <v>18200305201</v>
      </c>
      <c r="F47" s="18"/>
      <c r="G47" s="292">
        <v>3</v>
      </c>
      <c r="H47" s="292">
        <v>8</v>
      </c>
      <c r="I47" s="54">
        <f t="shared" si="0"/>
        <v>11</v>
      </c>
      <c r="J47" s="201">
        <v>9085148186</v>
      </c>
      <c r="K47" s="204" t="s">
        <v>419</v>
      </c>
      <c r="L47" s="203" t="s">
        <v>420</v>
      </c>
      <c r="M47" s="203">
        <v>70862264414</v>
      </c>
      <c r="N47" s="203" t="s">
        <v>421</v>
      </c>
      <c r="O47" s="209"/>
      <c r="P47" s="213">
        <v>43636</v>
      </c>
      <c r="Q47" s="212" t="s">
        <v>165</v>
      </c>
      <c r="R47" s="199"/>
      <c r="S47" s="199" t="s">
        <v>164</v>
      </c>
      <c r="T47" s="18"/>
    </row>
    <row r="48" spans="1:20">
      <c r="A48" s="4">
        <v>44</v>
      </c>
      <c r="B48" s="195" t="s">
        <v>63</v>
      </c>
      <c r="C48" s="196" t="s">
        <v>356</v>
      </c>
      <c r="D48" s="196" t="s">
        <v>23</v>
      </c>
      <c r="E48" s="196">
        <v>18200305204</v>
      </c>
      <c r="F48" s="18"/>
      <c r="G48" s="292">
        <v>4</v>
      </c>
      <c r="H48" s="292">
        <v>3</v>
      </c>
      <c r="I48" s="54">
        <f t="shared" si="0"/>
        <v>7</v>
      </c>
      <c r="J48" s="201">
        <v>9401153911</v>
      </c>
      <c r="K48" s="204" t="s">
        <v>419</v>
      </c>
      <c r="L48" s="203" t="s">
        <v>420</v>
      </c>
      <c r="M48" s="203">
        <v>70862264414</v>
      </c>
      <c r="N48" s="203" t="s">
        <v>421</v>
      </c>
      <c r="O48" s="209"/>
      <c r="P48" s="213">
        <v>43636</v>
      </c>
      <c r="Q48" s="212" t="s">
        <v>165</v>
      </c>
      <c r="R48" s="199"/>
      <c r="S48" s="199" t="s">
        <v>164</v>
      </c>
      <c r="T48" s="18"/>
    </row>
    <row r="49" spans="1:20">
      <c r="A49" s="4">
        <v>45</v>
      </c>
      <c r="B49" s="195" t="s">
        <v>63</v>
      </c>
      <c r="C49" s="196" t="s">
        <v>357</v>
      </c>
      <c r="D49" s="196" t="s">
        <v>23</v>
      </c>
      <c r="E49" s="196">
        <v>18200305205</v>
      </c>
      <c r="F49" s="18"/>
      <c r="G49" s="292">
        <v>32</v>
      </c>
      <c r="H49" s="292">
        <v>25</v>
      </c>
      <c r="I49" s="54">
        <f t="shared" si="0"/>
        <v>57</v>
      </c>
      <c r="J49" s="201">
        <v>9435273535</v>
      </c>
      <c r="K49" s="204" t="s">
        <v>419</v>
      </c>
      <c r="L49" s="203" t="s">
        <v>420</v>
      </c>
      <c r="M49" s="203">
        <v>70862264414</v>
      </c>
      <c r="N49" s="203" t="s">
        <v>421</v>
      </c>
      <c r="O49" s="209"/>
      <c r="P49" s="213">
        <v>43636</v>
      </c>
      <c r="Q49" s="212" t="s">
        <v>165</v>
      </c>
      <c r="R49" s="199"/>
      <c r="S49" s="199" t="s">
        <v>164</v>
      </c>
      <c r="T49" s="18"/>
    </row>
    <row r="50" spans="1:20">
      <c r="A50" s="4">
        <v>46</v>
      </c>
      <c r="B50" s="195" t="s">
        <v>63</v>
      </c>
      <c r="C50" s="196" t="s">
        <v>358</v>
      </c>
      <c r="D50" s="196" t="s">
        <v>25</v>
      </c>
      <c r="E50" s="198">
        <v>96</v>
      </c>
      <c r="F50" s="52"/>
      <c r="G50" s="292">
        <v>23</v>
      </c>
      <c r="H50" s="292">
        <v>22</v>
      </c>
      <c r="I50" s="54">
        <f t="shared" si="0"/>
        <v>45</v>
      </c>
      <c r="J50" s="201">
        <v>9435077513</v>
      </c>
      <c r="K50" s="204" t="s">
        <v>419</v>
      </c>
      <c r="L50" s="203" t="s">
        <v>420</v>
      </c>
      <c r="M50" s="203">
        <v>70862264414</v>
      </c>
      <c r="N50" s="203" t="s">
        <v>421</v>
      </c>
      <c r="O50" s="209"/>
      <c r="P50" s="213">
        <v>43637</v>
      </c>
      <c r="Q50" s="212" t="s">
        <v>166</v>
      </c>
      <c r="R50" s="199"/>
      <c r="S50" s="199" t="s">
        <v>164</v>
      </c>
      <c r="T50" s="18"/>
    </row>
    <row r="51" spans="1:20">
      <c r="A51" s="4">
        <v>47</v>
      </c>
      <c r="B51" s="195" t="s">
        <v>63</v>
      </c>
      <c r="C51" s="196" t="s">
        <v>358</v>
      </c>
      <c r="D51" s="196" t="s">
        <v>25</v>
      </c>
      <c r="E51" s="198">
        <v>15</v>
      </c>
      <c r="F51" s="18"/>
      <c r="G51" s="292">
        <v>21</v>
      </c>
      <c r="H51" s="292">
        <v>20</v>
      </c>
      <c r="I51" s="54">
        <f t="shared" si="0"/>
        <v>41</v>
      </c>
      <c r="J51" s="201">
        <v>9435077513</v>
      </c>
      <c r="K51" s="204" t="s">
        <v>419</v>
      </c>
      <c r="L51" s="203" t="s">
        <v>420</v>
      </c>
      <c r="M51" s="203">
        <v>70862264414</v>
      </c>
      <c r="N51" s="203" t="s">
        <v>421</v>
      </c>
      <c r="O51" s="209"/>
      <c r="P51" s="213">
        <v>43637</v>
      </c>
      <c r="Q51" s="212" t="s">
        <v>166</v>
      </c>
      <c r="R51" s="199"/>
      <c r="S51" s="199" t="s">
        <v>164</v>
      </c>
      <c r="T51" s="18"/>
    </row>
    <row r="52" spans="1:20">
      <c r="A52" s="4">
        <v>48</v>
      </c>
      <c r="B52" s="195" t="s">
        <v>62</v>
      </c>
      <c r="C52" s="197" t="s">
        <v>359</v>
      </c>
      <c r="D52" s="197" t="s">
        <v>23</v>
      </c>
      <c r="E52" s="197">
        <v>18200304901</v>
      </c>
      <c r="F52" s="18"/>
      <c r="G52" s="292">
        <v>3</v>
      </c>
      <c r="H52" s="292">
        <v>2</v>
      </c>
      <c r="I52" s="54">
        <f t="shared" si="0"/>
        <v>5</v>
      </c>
      <c r="J52" s="202">
        <v>7896559441</v>
      </c>
      <c r="K52" s="204" t="s">
        <v>419</v>
      </c>
      <c r="L52" s="203" t="s">
        <v>420</v>
      </c>
      <c r="M52" s="203">
        <v>70862264414</v>
      </c>
      <c r="N52" s="203" t="s">
        <v>421</v>
      </c>
      <c r="O52" s="209"/>
      <c r="P52" s="213">
        <v>43619</v>
      </c>
      <c r="Q52" s="212" t="s">
        <v>177</v>
      </c>
      <c r="R52" s="199"/>
      <c r="S52" s="199" t="s">
        <v>164</v>
      </c>
      <c r="T52" s="18"/>
    </row>
    <row r="53" spans="1:20">
      <c r="A53" s="4">
        <v>49</v>
      </c>
      <c r="B53" s="195" t="s">
        <v>62</v>
      </c>
      <c r="C53" s="197" t="s">
        <v>360</v>
      </c>
      <c r="D53" s="197" t="s">
        <v>23</v>
      </c>
      <c r="E53" s="197">
        <v>18200206201</v>
      </c>
      <c r="F53" s="18"/>
      <c r="G53" s="292">
        <v>5</v>
      </c>
      <c r="H53" s="292">
        <v>7</v>
      </c>
      <c r="I53" s="54">
        <f t="shared" si="0"/>
        <v>12</v>
      </c>
      <c r="J53" s="202">
        <v>9401437310</v>
      </c>
      <c r="K53" s="210" t="s">
        <v>422</v>
      </c>
      <c r="L53" s="206" t="s">
        <v>423</v>
      </c>
      <c r="M53" s="210">
        <v>9401927681</v>
      </c>
      <c r="N53" s="207" t="s">
        <v>424</v>
      </c>
      <c r="O53" s="208">
        <v>9401781099</v>
      </c>
      <c r="P53" s="213">
        <v>43619</v>
      </c>
      <c r="Q53" s="212" t="s">
        <v>177</v>
      </c>
      <c r="R53" s="199"/>
      <c r="S53" s="199" t="s">
        <v>164</v>
      </c>
      <c r="T53" s="18"/>
    </row>
    <row r="54" spans="1:20">
      <c r="A54" s="4">
        <v>50</v>
      </c>
      <c r="B54" s="195" t="s">
        <v>62</v>
      </c>
      <c r="C54" s="197" t="s">
        <v>361</v>
      </c>
      <c r="D54" s="197" t="s">
        <v>25</v>
      </c>
      <c r="E54" s="198">
        <v>44</v>
      </c>
      <c r="F54" s="18"/>
      <c r="G54" s="292">
        <v>4</v>
      </c>
      <c r="H54" s="292">
        <v>28</v>
      </c>
      <c r="I54" s="54">
        <f t="shared" si="0"/>
        <v>32</v>
      </c>
      <c r="J54" s="202">
        <v>9401634950</v>
      </c>
      <c r="K54" s="210" t="s">
        <v>422</v>
      </c>
      <c r="L54" s="206" t="s">
        <v>423</v>
      </c>
      <c r="M54" s="210">
        <v>9401927681</v>
      </c>
      <c r="N54" s="207" t="s">
        <v>424</v>
      </c>
      <c r="O54" s="208">
        <v>9401781099</v>
      </c>
      <c r="P54" s="213">
        <v>43619</v>
      </c>
      <c r="Q54" s="212" t="s">
        <v>177</v>
      </c>
      <c r="R54" s="199"/>
      <c r="S54" s="199" t="s">
        <v>164</v>
      </c>
      <c r="T54" s="18"/>
    </row>
    <row r="55" spans="1:20">
      <c r="A55" s="4">
        <v>51</v>
      </c>
      <c r="B55" s="195" t="s">
        <v>62</v>
      </c>
      <c r="C55" s="197" t="s">
        <v>362</v>
      </c>
      <c r="D55" s="197" t="s">
        <v>23</v>
      </c>
      <c r="E55" s="197">
        <v>18200224201</v>
      </c>
      <c r="F55" s="18"/>
      <c r="G55" s="292">
        <v>7</v>
      </c>
      <c r="H55" s="292">
        <v>5</v>
      </c>
      <c r="I55" s="54">
        <f t="shared" si="0"/>
        <v>12</v>
      </c>
      <c r="J55" s="202">
        <v>9435157883</v>
      </c>
      <c r="K55" s="210" t="s">
        <v>422</v>
      </c>
      <c r="L55" s="206" t="s">
        <v>423</v>
      </c>
      <c r="M55" s="210">
        <v>9401927681</v>
      </c>
      <c r="N55" s="207" t="s">
        <v>424</v>
      </c>
      <c r="O55" s="208">
        <v>9401781099</v>
      </c>
      <c r="P55" s="213">
        <v>43620</v>
      </c>
      <c r="Q55" s="212" t="s">
        <v>178</v>
      </c>
      <c r="R55" s="199"/>
      <c r="S55" s="199" t="s">
        <v>164</v>
      </c>
      <c r="T55" s="18"/>
    </row>
    <row r="56" spans="1:20">
      <c r="A56" s="4">
        <v>52</v>
      </c>
      <c r="B56" s="195" t="s">
        <v>62</v>
      </c>
      <c r="C56" s="197" t="s">
        <v>363</v>
      </c>
      <c r="D56" s="197" t="s">
        <v>23</v>
      </c>
      <c r="E56" s="197">
        <v>18200205901</v>
      </c>
      <c r="F56" s="18"/>
      <c r="G56" s="292">
        <v>6</v>
      </c>
      <c r="H56" s="292">
        <v>2</v>
      </c>
      <c r="I56" s="54">
        <f t="shared" si="0"/>
        <v>8</v>
      </c>
      <c r="J56" s="202">
        <v>9435816314</v>
      </c>
      <c r="K56" s="205" t="s">
        <v>422</v>
      </c>
      <c r="L56" s="206" t="s">
        <v>423</v>
      </c>
      <c r="M56" s="210">
        <v>9401927681</v>
      </c>
      <c r="N56" s="207" t="s">
        <v>424</v>
      </c>
      <c r="O56" s="208">
        <v>9401781099</v>
      </c>
      <c r="P56" s="213">
        <v>43620</v>
      </c>
      <c r="Q56" s="212" t="s">
        <v>178</v>
      </c>
      <c r="R56" s="199"/>
      <c r="S56" s="199" t="s">
        <v>164</v>
      </c>
      <c r="T56" s="18"/>
    </row>
    <row r="57" spans="1:20">
      <c r="A57" s="4">
        <v>53</v>
      </c>
      <c r="B57" s="195" t="s">
        <v>62</v>
      </c>
      <c r="C57" s="196" t="s">
        <v>364</v>
      </c>
      <c r="D57" s="196" t="s">
        <v>23</v>
      </c>
      <c r="E57" s="196">
        <v>18200206702</v>
      </c>
      <c r="F57" s="52"/>
      <c r="G57" s="292">
        <v>74</v>
      </c>
      <c r="H57" s="292">
        <v>72</v>
      </c>
      <c r="I57" s="54">
        <f t="shared" si="0"/>
        <v>146</v>
      </c>
      <c r="J57" s="201">
        <v>9435379210</v>
      </c>
      <c r="K57" s="205" t="s">
        <v>422</v>
      </c>
      <c r="L57" s="206" t="s">
        <v>423</v>
      </c>
      <c r="M57" s="210">
        <v>9401927681</v>
      </c>
      <c r="N57" s="207" t="s">
        <v>424</v>
      </c>
      <c r="O57" s="208">
        <v>9401781099</v>
      </c>
      <c r="P57" s="213">
        <v>43620</v>
      </c>
      <c r="Q57" s="212" t="s">
        <v>178</v>
      </c>
      <c r="R57" s="199"/>
      <c r="S57" s="199" t="s">
        <v>164</v>
      </c>
      <c r="T57" s="18"/>
    </row>
    <row r="58" spans="1:20">
      <c r="A58" s="4">
        <v>54</v>
      </c>
      <c r="B58" s="195" t="s">
        <v>62</v>
      </c>
      <c r="C58" s="196" t="s">
        <v>365</v>
      </c>
      <c r="D58" s="196" t="s">
        <v>23</v>
      </c>
      <c r="E58" s="196">
        <v>18200206701</v>
      </c>
      <c r="F58" s="18"/>
      <c r="G58" s="292">
        <v>43</v>
      </c>
      <c r="H58" s="292">
        <v>49</v>
      </c>
      <c r="I58" s="54">
        <f t="shared" si="0"/>
        <v>92</v>
      </c>
      <c r="J58" s="201">
        <v>9435723675</v>
      </c>
      <c r="K58" s="205" t="s">
        <v>422</v>
      </c>
      <c r="L58" s="206" t="s">
        <v>423</v>
      </c>
      <c r="M58" s="210">
        <v>9401927681</v>
      </c>
      <c r="N58" s="207" t="s">
        <v>424</v>
      </c>
      <c r="O58" s="208">
        <v>9401781099</v>
      </c>
      <c r="P58" s="213">
        <v>43640</v>
      </c>
      <c r="Q58" s="212" t="s">
        <v>163</v>
      </c>
      <c r="R58" s="199"/>
      <c r="S58" s="199" t="s">
        <v>164</v>
      </c>
      <c r="T58" s="18"/>
    </row>
    <row r="59" spans="1:20">
      <c r="A59" s="4">
        <v>55</v>
      </c>
      <c r="B59" s="195" t="s">
        <v>62</v>
      </c>
      <c r="C59" s="196" t="s">
        <v>366</v>
      </c>
      <c r="D59" s="196" t="s">
        <v>25</v>
      </c>
      <c r="E59" s="198">
        <v>63</v>
      </c>
      <c r="F59" s="18"/>
      <c r="G59" s="292">
        <v>24</v>
      </c>
      <c r="H59" s="292">
        <v>61</v>
      </c>
      <c r="I59" s="54">
        <f t="shared" si="0"/>
        <v>85</v>
      </c>
      <c r="J59" s="201">
        <v>9435407386</v>
      </c>
      <c r="K59" s="205" t="s">
        <v>422</v>
      </c>
      <c r="L59" s="206" t="s">
        <v>423</v>
      </c>
      <c r="M59" s="210">
        <v>9401927681</v>
      </c>
      <c r="N59" s="207" t="s">
        <v>424</v>
      </c>
      <c r="O59" s="208">
        <v>9401781099</v>
      </c>
      <c r="P59" s="213">
        <v>43640</v>
      </c>
      <c r="Q59" s="212" t="s">
        <v>163</v>
      </c>
      <c r="R59" s="199"/>
      <c r="S59" s="199" t="s">
        <v>164</v>
      </c>
      <c r="T59" s="18"/>
    </row>
    <row r="60" spans="1:20">
      <c r="A60" s="4">
        <v>56</v>
      </c>
      <c r="B60" s="195" t="s">
        <v>62</v>
      </c>
      <c r="C60" s="196" t="s">
        <v>367</v>
      </c>
      <c r="D60" s="196" t="s">
        <v>23</v>
      </c>
      <c r="E60" s="196">
        <v>18200204702</v>
      </c>
      <c r="F60" s="18"/>
      <c r="G60" s="292">
        <v>7</v>
      </c>
      <c r="H60" s="292">
        <v>11</v>
      </c>
      <c r="I60" s="54">
        <f t="shared" si="0"/>
        <v>18</v>
      </c>
      <c r="J60" s="201">
        <v>9401299786</v>
      </c>
      <c r="K60" s="205" t="s">
        <v>422</v>
      </c>
      <c r="L60" s="206" t="s">
        <v>423</v>
      </c>
      <c r="M60" s="210">
        <v>9401927681</v>
      </c>
      <c r="N60" s="207" t="s">
        <v>425</v>
      </c>
      <c r="O60" s="208">
        <v>8472808859</v>
      </c>
      <c r="P60" s="213">
        <v>43640</v>
      </c>
      <c r="Q60" s="212" t="s">
        <v>163</v>
      </c>
      <c r="R60" s="199"/>
      <c r="S60" s="199" t="s">
        <v>164</v>
      </c>
      <c r="T60" s="18"/>
    </row>
    <row r="61" spans="1:20">
      <c r="A61" s="4">
        <v>57</v>
      </c>
      <c r="B61" s="195" t="s">
        <v>62</v>
      </c>
      <c r="C61" s="196" t="s">
        <v>368</v>
      </c>
      <c r="D61" s="196" t="s">
        <v>23</v>
      </c>
      <c r="E61" s="196">
        <v>18200204703</v>
      </c>
      <c r="F61" s="18"/>
      <c r="G61" s="292">
        <v>51</v>
      </c>
      <c r="H61" s="292">
        <v>84</v>
      </c>
      <c r="I61" s="54">
        <f t="shared" si="0"/>
        <v>135</v>
      </c>
      <c r="J61" s="201">
        <v>9401335597</v>
      </c>
      <c r="K61" s="205" t="s">
        <v>422</v>
      </c>
      <c r="L61" s="206" t="s">
        <v>423</v>
      </c>
      <c r="M61" s="210">
        <v>9401927681</v>
      </c>
      <c r="N61" s="207" t="s">
        <v>425</v>
      </c>
      <c r="O61" s="208">
        <v>8472808859</v>
      </c>
      <c r="P61" s="213">
        <v>43622</v>
      </c>
      <c r="Q61" s="212" t="s">
        <v>165</v>
      </c>
      <c r="R61" s="199"/>
      <c r="S61" s="199" t="s">
        <v>164</v>
      </c>
      <c r="T61" s="18"/>
    </row>
    <row r="62" spans="1:20">
      <c r="A62" s="4">
        <v>58</v>
      </c>
      <c r="B62" s="195" t="s">
        <v>62</v>
      </c>
      <c r="C62" s="196" t="s">
        <v>369</v>
      </c>
      <c r="D62" s="196" t="s">
        <v>25</v>
      </c>
      <c r="E62" s="198">
        <v>21</v>
      </c>
      <c r="F62" s="18"/>
      <c r="G62" s="293">
        <v>22</v>
      </c>
      <c r="H62" s="293">
        <v>21</v>
      </c>
      <c r="I62" s="54">
        <f t="shared" si="0"/>
        <v>43</v>
      </c>
      <c r="J62" s="201">
        <v>9435407386</v>
      </c>
      <c r="K62" s="205" t="s">
        <v>422</v>
      </c>
      <c r="L62" s="206" t="s">
        <v>426</v>
      </c>
      <c r="M62" s="210">
        <v>9401634461</v>
      </c>
      <c r="N62" s="207" t="s">
        <v>427</v>
      </c>
      <c r="O62" s="208">
        <v>8472965631</v>
      </c>
      <c r="P62" s="213">
        <v>43622</v>
      </c>
      <c r="Q62" s="212" t="s">
        <v>165</v>
      </c>
      <c r="R62" s="199"/>
      <c r="S62" s="199" t="s">
        <v>164</v>
      </c>
      <c r="T62" s="18"/>
    </row>
    <row r="63" spans="1:20">
      <c r="A63" s="4">
        <v>59</v>
      </c>
      <c r="B63" s="195" t="s">
        <v>62</v>
      </c>
      <c r="C63" s="196" t="s">
        <v>370</v>
      </c>
      <c r="D63" s="196" t="s">
        <v>23</v>
      </c>
      <c r="E63" s="196">
        <v>18200204801</v>
      </c>
      <c r="F63" s="18"/>
      <c r="G63" s="292">
        <v>5</v>
      </c>
      <c r="H63" s="292">
        <v>16</v>
      </c>
      <c r="I63" s="54">
        <f t="shared" si="0"/>
        <v>21</v>
      </c>
      <c r="J63" s="201">
        <v>9435366984</v>
      </c>
      <c r="K63" s="205" t="s">
        <v>422</v>
      </c>
      <c r="L63" s="206" t="s">
        <v>426</v>
      </c>
      <c r="M63" s="210">
        <v>9401634461</v>
      </c>
      <c r="N63" s="207" t="s">
        <v>427</v>
      </c>
      <c r="O63" s="208">
        <v>8472965631</v>
      </c>
      <c r="P63" s="213">
        <v>43622</v>
      </c>
      <c r="Q63" s="212" t="s">
        <v>165</v>
      </c>
      <c r="R63" s="199"/>
      <c r="S63" s="199" t="s">
        <v>164</v>
      </c>
      <c r="T63" s="18"/>
    </row>
    <row r="64" spans="1:20">
      <c r="A64" s="4">
        <v>60</v>
      </c>
      <c r="B64" s="195" t="s">
        <v>62</v>
      </c>
      <c r="C64" s="196" t="s">
        <v>371</v>
      </c>
      <c r="D64" s="196" t="s">
        <v>23</v>
      </c>
      <c r="E64" s="196">
        <v>18200222401</v>
      </c>
      <c r="F64" s="18"/>
      <c r="G64" s="292">
        <v>3</v>
      </c>
      <c r="H64" s="292">
        <v>4</v>
      </c>
      <c r="I64" s="54">
        <f t="shared" si="0"/>
        <v>7</v>
      </c>
      <c r="J64" s="201">
        <v>9954096589</v>
      </c>
      <c r="K64" s="205" t="s">
        <v>422</v>
      </c>
      <c r="L64" s="206" t="s">
        <v>426</v>
      </c>
      <c r="M64" s="210">
        <v>9401634461</v>
      </c>
      <c r="N64" s="207" t="s">
        <v>427</v>
      </c>
      <c r="O64" s="208">
        <v>8472965631</v>
      </c>
      <c r="P64" s="213">
        <v>43622</v>
      </c>
      <c r="Q64" s="212" t="s">
        <v>165</v>
      </c>
      <c r="R64" s="199"/>
      <c r="S64" s="199" t="s">
        <v>164</v>
      </c>
      <c r="T64" s="18"/>
    </row>
    <row r="65" spans="1:20">
      <c r="A65" s="4">
        <v>61</v>
      </c>
      <c r="B65" s="195" t="s">
        <v>62</v>
      </c>
      <c r="C65" s="196" t="s">
        <v>372</v>
      </c>
      <c r="D65" s="196" t="s">
        <v>25</v>
      </c>
      <c r="E65" s="198">
        <v>26</v>
      </c>
      <c r="F65" s="18"/>
      <c r="G65" s="292">
        <v>17</v>
      </c>
      <c r="H65" s="292">
        <v>29</v>
      </c>
      <c r="I65" s="54">
        <f t="shared" si="0"/>
        <v>46</v>
      </c>
      <c r="J65" s="201">
        <v>9401634950</v>
      </c>
      <c r="K65" s="205" t="s">
        <v>422</v>
      </c>
      <c r="L65" s="206" t="s">
        <v>426</v>
      </c>
      <c r="M65" s="210">
        <v>9401634461</v>
      </c>
      <c r="N65" s="207" t="s">
        <v>427</v>
      </c>
      <c r="O65" s="208">
        <v>8472965631</v>
      </c>
      <c r="P65" s="213">
        <v>43622</v>
      </c>
      <c r="Q65" s="212" t="s">
        <v>165</v>
      </c>
      <c r="R65" s="199"/>
      <c r="S65" s="199" t="s">
        <v>164</v>
      </c>
      <c r="T65" s="18"/>
    </row>
    <row r="66" spans="1:20">
      <c r="A66" s="4">
        <v>62</v>
      </c>
      <c r="B66" s="195" t="s">
        <v>62</v>
      </c>
      <c r="C66" s="196" t="s">
        <v>373</v>
      </c>
      <c r="D66" s="196" t="s">
        <v>23</v>
      </c>
      <c r="E66" s="196">
        <v>18200201901</v>
      </c>
      <c r="F66" s="18"/>
      <c r="G66" s="292">
        <v>1</v>
      </c>
      <c r="H66" s="292">
        <v>5</v>
      </c>
      <c r="I66" s="54">
        <f t="shared" si="0"/>
        <v>6</v>
      </c>
      <c r="J66" s="201">
        <v>9531030487</v>
      </c>
      <c r="K66" s="205" t="s">
        <v>422</v>
      </c>
      <c r="L66" s="206" t="s">
        <v>426</v>
      </c>
      <c r="M66" s="210">
        <v>9401634461</v>
      </c>
      <c r="N66" s="207" t="s">
        <v>427</v>
      </c>
      <c r="O66" s="208">
        <v>8472965631</v>
      </c>
      <c r="P66" s="213">
        <v>43623</v>
      </c>
      <c r="Q66" s="212" t="s">
        <v>166</v>
      </c>
      <c r="R66" s="199"/>
      <c r="S66" s="199" t="s">
        <v>164</v>
      </c>
      <c r="T66" s="18"/>
    </row>
    <row r="67" spans="1:20">
      <c r="A67" s="4">
        <v>63</v>
      </c>
      <c r="B67" s="195" t="s">
        <v>62</v>
      </c>
      <c r="C67" s="196" t="s">
        <v>374</v>
      </c>
      <c r="D67" s="196" t="s">
        <v>23</v>
      </c>
      <c r="E67" s="196">
        <v>18200204904</v>
      </c>
      <c r="F67" s="18"/>
      <c r="G67" s="292">
        <v>93</v>
      </c>
      <c r="H67" s="292">
        <v>105</v>
      </c>
      <c r="I67" s="54">
        <f t="shared" si="0"/>
        <v>198</v>
      </c>
      <c r="J67" s="201">
        <v>9401394136</v>
      </c>
      <c r="K67" s="205" t="s">
        <v>422</v>
      </c>
      <c r="L67" s="206" t="s">
        <v>423</v>
      </c>
      <c r="M67" s="210">
        <v>9401927681</v>
      </c>
      <c r="N67" s="207" t="s">
        <v>428</v>
      </c>
      <c r="O67" s="208">
        <v>9401567853</v>
      </c>
      <c r="P67" s="213">
        <v>43623</v>
      </c>
      <c r="Q67" s="212" t="s">
        <v>166</v>
      </c>
      <c r="R67" s="199"/>
      <c r="S67" s="199" t="s">
        <v>164</v>
      </c>
      <c r="T67" s="18"/>
    </row>
    <row r="68" spans="1:20">
      <c r="A68" s="4">
        <v>64</v>
      </c>
      <c r="B68" s="195" t="s">
        <v>62</v>
      </c>
      <c r="C68" s="196" t="s">
        <v>375</v>
      </c>
      <c r="D68" s="196" t="s">
        <v>23</v>
      </c>
      <c r="E68" s="196">
        <v>18200204901</v>
      </c>
      <c r="F68" s="18"/>
      <c r="G68" s="292">
        <v>2</v>
      </c>
      <c r="H68" s="292">
        <v>14</v>
      </c>
      <c r="I68" s="54">
        <f t="shared" si="0"/>
        <v>16</v>
      </c>
      <c r="J68" s="201">
        <v>9401859065</v>
      </c>
      <c r="K68" s="205" t="s">
        <v>422</v>
      </c>
      <c r="L68" s="206" t="s">
        <v>423</v>
      </c>
      <c r="M68" s="210">
        <v>9401927681</v>
      </c>
      <c r="N68" s="207" t="s">
        <v>428</v>
      </c>
      <c r="O68" s="208">
        <v>9401567853</v>
      </c>
      <c r="P68" s="213">
        <v>43626</v>
      </c>
      <c r="Q68" s="212" t="s">
        <v>177</v>
      </c>
      <c r="R68" s="199"/>
      <c r="S68" s="199" t="s">
        <v>164</v>
      </c>
      <c r="T68" s="18"/>
    </row>
    <row r="69" spans="1:20">
      <c r="A69" s="4">
        <v>65</v>
      </c>
      <c r="B69" s="195" t="s">
        <v>62</v>
      </c>
      <c r="C69" s="196" t="s">
        <v>376</v>
      </c>
      <c r="D69" s="196" t="s">
        <v>23</v>
      </c>
      <c r="E69" s="196">
        <v>18200204903</v>
      </c>
      <c r="F69" s="18"/>
      <c r="G69" s="292">
        <v>20</v>
      </c>
      <c r="H69" s="292">
        <v>13</v>
      </c>
      <c r="I69" s="54">
        <f t="shared" si="0"/>
        <v>33</v>
      </c>
      <c r="J69" s="201">
        <v>9401182428</v>
      </c>
      <c r="K69" s="205" t="s">
        <v>422</v>
      </c>
      <c r="L69" s="206" t="s">
        <v>423</v>
      </c>
      <c r="M69" s="210">
        <v>9401927681</v>
      </c>
      <c r="N69" s="207" t="s">
        <v>428</v>
      </c>
      <c r="O69" s="208">
        <v>9401567853</v>
      </c>
      <c r="P69" s="213">
        <v>43626</v>
      </c>
      <c r="Q69" s="212" t="s">
        <v>177</v>
      </c>
      <c r="R69" s="199"/>
      <c r="S69" s="199" t="s">
        <v>164</v>
      </c>
      <c r="T69" s="18"/>
    </row>
    <row r="70" spans="1:20">
      <c r="A70" s="4">
        <v>66</v>
      </c>
      <c r="B70" s="195" t="s">
        <v>62</v>
      </c>
      <c r="C70" s="196" t="s">
        <v>377</v>
      </c>
      <c r="D70" s="196" t="s">
        <v>23</v>
      </c>
      <c r="E70" s="196">
        <v>18200212706</v>
      </c>
      <c r="F70" s="18"/>
      <c r="G70" s="292">
        <v>24</v>
      </c>
      <c r="H70" s="292">
        <v>29</v>
      </c>
      <c r="I70" s="54">
        <f t="shared" ref="I70:I133" si="1">SUM(G70:H70)</f>
        <v>53</v>
      </c>
      <c r="J70" s="201">
        <v>9954425326</v>
      </c>
      <c r="K70" s="204" t="s">
        <v>429</v>
      </c>
      <c r="L70" s="203" t="s">
        <v>430</v>
      </c>
      <c r="M70" s="203">
        <v>7896420981</v>
      </c>
      <c r="N70" s="203" t="s">
        <v>431</v>
      </c>
      <c r="O70" s="203"/>
      <c r="P70" s="213">
        <v>43626</v>
      </c>
      <c r="Q70" s="212" t="s">
        <v>177</v>
      </c>
      <c r="R70" s="199"/>
      <c r="S70" s="199" t="s">
        <v>164</v>
      </c>
      <c r="T70" s="18"/>
    </row>
    <row r="71" spans="1:20">
      <c r="A71" s="4">
        <v>67</v>
      </c>
      <c r="B71" s="195" t="s">
        <v>62</v>
      </c>
      <c r="C71" s="196" t="s">
        <v>378</v>
      </c>
      <c r="D71" s="196" t="s">
        <v>23</v>
      </c>
      <c r="E71" s="196">
        <v>18200212701</v>
      </c>
      <c r="F71" s="18"/>
      <c r="G71" s="292">
        <v>23</v>
      </c>
      <c r="H71" s="292">
        <v>26</v>
      </c>
      <c r="I71" s="54">
        <f t="shared" si="1"/>
        <v>49</v>
      </c>
      <c r="J71" s="201">
        <v>8752838064</v>
      </c>
      <c r="K71" s="204" t="s">
        <v>429</v>
      </c>
      <c r="L71" s="203" t="s">
        <v>430</v>
      </c>
      <c r="M71" s="203">
        <v>7896420981</v>
      </c>
      <c r="N71" s="203" t="s">
        <v>431</v>
      </c>
      <c r="O71" s="203"/>
      <c r="P71" s="213">
        <v>43627</v>
      </c>
      <c r="Q71" s="212" t="s">
        <v>178</v>
      </c>
      <c r="R71" s="199"/>
      <c r="S71" s="199" t="s">
        <v>164</v>
      </c>
      <c r="T71" s="18"/>
    </row>
    <row r="72" spans="1:20">
      <c r="A72" s="4">
        <v>68</v>
      </c>
      <c r="B72" s="195" t="s">
        <v>62</v>
      </c>
      <c r="C72" s="196" t="s">
        <v>379</v>
      </c>
      <c r="D72" s="196" t="s">
        <v>23</v>
      </c>
      <c r="E72" s="196">
        <v>18200212705</v>
      </c>
      <c r="F72" s="18"/>
      <c r="G72" s="292">
        <v>16</v>
      </c>
      <c r="H72" s="292">
        <v>12</v>
      </c>
      <c r="I72" s="54">
        <f t="shared" si="1"/>
        <v>28</v>
      </c>
      <c r="J72" s="201">
        <v>9401687933</v>
      </c>
      <c r="K72" s="204" t="s">
        <v>429</v>
      </c>
      <c r="L72" s="203" t="s">
        <v>430</v>
      </c>
      <c r="M72" s="203">
        <v>7896420981</v>
      </c>
      <c r="N72" s="203" t="s">
        <v>431</v>
      </c>
      <c r="O72" s="203"/>
      <c r="P72" s="213">
        <v>43627</v>
      </c>
      <c r="Q72" s="212" t="s">
        <v>178</v>
      </c>
      <c r="R72" s="199"/>
      <c r="S72" s="199" t="s">
        <v>164</v>
      </c>
      <c r="T72" s="18"/>
    </row>
    <row r="73" spans="1:20">
      <c r="A73" s="4">
        <v>69</v>
      </c>
      <c r="B73" s="195" t="s">
        <v>62</v>
      </c>
      <c r="C73" s="196" t="s">
        <v>380</v>
      </c>
      <c r="D73" s="196" t="s">
        <v>23</v>
      </c>
      <c r="E73" s="196">
        <v>18200212704</v>
      </c>
      <c r="F73" s="18"/>
      <c r="G73" s="292">
        <v>27</v>
      </c>
      <c r="H73" s="292">
        <v>35</v>
      </c>
      <c r="I73" s="54">
        <f t="shared" si="1"/>
        <v>62</v>
      </c>
      <c r="J73" s="201">
        <v>9401761258</v>
      </c>
      <c r="K73" s="204" t="s">
        <v>429</v>
      </c>
      <c r="L73" s="203" t="s">
        <v>430</v>
      </c>
      <c r="M73" s="203">
        <v>7896420981</v>
      </c>
      <c r="N73" s="203" t="s">
        <v>431</v>
      </c>
      <c r="O73" s="203"/>
      <c r="P73" s="213">
        <v>43627</v>
      </c>
      <c r="Q73" s="212" t="s">
        <v>178</v>
      </c>
      <c r="R73" s="199"/>
      <c r="S73" s="199" t="s">
        <v>164</v>
      </c>
      <c r="T73" s="18"/>
    </row>
    <row r="74" spans="1:20">
      <c r="A74" s="4">
        <v>70</v>
      </c>
      <c r="B74" s="195" t="s">
        <v>62</v>
      </c>
      <c r="C74" s="196" t="s">
        <v>381</v>
      </c>
      <c r="D74" s="196" t="s">
        <v>23</v>
      </c>
      <c r="E74" s="196">
        <v>18200212201</v>
      </c>
      <c r="F74" s="18"/>
      <c r="G74" s="292">
        <v>7</v>
      </c>
      <c r="H74" s="292">
        <v>5</v>
      </c>
      <c r="I74" s="54">
        <f t="shared" si="1"/>
        <v>12</v>
      </c>
      <c r="J74" s="201">
        <v>9435607088</v>
      </c>
      <c r="K74" s="204" t="s">
        <v>429</v>
      </c>
      <c r="L74" s="203" t="s">
        <v>430</v>
      </c>
      <c r="M74" s="203">
        <v>7896420981</v>
      </c>
      <c r="N74" s="203" t="s">
        <v>432</v>
      </c>
      <c r="O74" s="203"/>
      <c r="P74" s="213">
        <v>43628</v>
      </c>
      <c r="Q74" s="212" t="s">
        <v>163</v>
      </c>
      <c r="R74" s="199"/>
      <c r="S74" s="199" t="s">
        <v>164</v>
      </c>
      <c r="T74" s="18"/>
    </row>
    <row r="75" spans="1:20">
      <c r="A75" s="4">
        <v>71</v>
      </c>
      <c r="B75" s="195" t="s">
        <v>62</v>
      </c>
      <c r="C75" s="196" t="s">
        <v>382</v>
      </c>
      <c r="D75" s="196" t="s">
        <v>25</v>
      </c>
      <c r="E75" s="198">
        <v>7</v>
      </c>
      <c r="F75" s="18"/>
      <c r="G75" s="293">
        <v>33</v>
      </c>
      <c r="H75" s="293">
        <v>31</v>
      </c>
      <c r="I75" s="54">
        <f t="shared" si="1"/>
        <v>64</v>
      </c>
      <c r="J75" s="201">
        <v>9435407386</v>
      </c>
      <c r="K75" s="204" t="s">
        <v>429</v>
      </c>
      <c r="L75" s="203" t="s">
        <v>430</v>
      </c>
      <c r="M75" s="203">
        <v>7896420981</v>
      </c>
      <c r="N75" s="203" t="s">
        <v>432</v>
      </c>
      <c r="O75" s="203"/>
      <c r="P75" s="213">
        <v>43628</v>
      </c>
      <c r="Q75" s="212" t="s">
        <v>163</v>
      </c>
      <c r="R75" s="199"/>
      <c r="S75" s="199" t="s">
        <v>164</v>
      </c>
      <c r="T75" s="18"/>
    </row>
    <row r="76" spans="1:20">
      <c r="A76" s="4">
        <v>72</v>
      </c>
      <c r="B76" s="195" t="s">
        <v>62</v>
      </c>
      <c r="C76" s="197" t="s">
        <v>383</v>
      </c>
      <c r="D76" s="197" t="s">
        <v>23</v>
      </c>
      <c r="E76" s="197">
        <v>18200212302</v>
      </c>
      <c r="F76" s="18"/>
      <c r="G76" s="292">
        <v>1</v>
      </c>
      <c r="H76" s="292">
        <v>4</v>
      </c>
      <c r="I76" s="54">
        <f t="shared" si="1"/>
        <v>5</v>
      </c>
      <c r="J76" s="202">
        <v>9401310728</v>
      </c>
      <c r="K76" s="204" t="s">
        <v>429</v>
      </c>
      <c r="L76" s="203" t="s">
        <v>433</v>
      </c>
      <c r="M76" s="203">
        <v>9435070466</v>
      </c>
      <c r="N76" s="203" t="s">
        <v>434</v>
      </c>
      <c r="O76" s="203"/>
      <c r="P76" s="213">
        <v>43628</v>
      </c>
      <c r="Q76" s="212" t="s">
        <v>163</v>
      </c>
      <c r="R76" s="199"/>
      <c r="S76" s="199" t="s">
        <v>164</v>
      </c>
      <c r="T76" s="18"/>
    </row>
    <row r="77" spans="1:20">
      <c r="A77" s="4">
        <v>73</v>
      </c>
      <c r="B77" s="195" t="s">
        <v>62</v>
      </c>
      <c r="C77" s="197" t="s">
        <v>384</v>
      </c>
      <c r="D77" s="197" t="s">
        <v>23</v>
      </c>
      <c r="E77" s="197">
        <v>18200212301</v>
      </c>
      <c r="F77" s="18"/>
      <c r="G77" s="292">
        <v>3</v>
      </c>
      <c r="H77" s="292"/>
      <c r="I77" s="54">
        <f t="shared" si="1"/>
        <v>3</v>
      </c>
      <c r="J77" s="202">
        <v>9854023804</v>
      </c>
      <c r="K77" s="204" t="s">
        <v>429</v>
      </c>
      <c r="L77" s="203" t="s">
        <v>433</v>
      </c>
      <c r="M77" s="203">
        <v>9435070466</v>
      </c>
      <c r="N77" s="203" t="s">
        <v>434</v>
      </c>
      <c r="O77" s="203"/>
      <c r="P77" s="213">
        <v>43629</v>
      </c>
      <c r="Q77" s="212" t="s">
        <v>165</v>
      </c>
      <c r="R77" s="199"/>
      <c r="S77" s="199" t="s">
        <v>164</v>
      </c>
      <c r="T77" s="18"/>
    </row>
    <row r="78" spans="1:20">
      <c r="A78" s="4">
        <v>74</v>
      </c>
      <c r="B78" s="195" t="s">
        <v>62</v>
      </c>
      <c r="C78" s="197" t="s">
        <v>385</v>
      </c>
      <c r="D78" s="197" t="s">
        <v>25</v>
      </c>
      <c r="E78" s="198">
        <v>31</v>
      </c>
      <c r="F78" s="18"/>
      <c r="G78" s="292">
        <v>26</v>
      </c>
      <c r="H78" s="292">
        <v>40</v>
      </c>
      <c r="I78" s="54">
        <f t="shared" si="1"/>
        <v>66</v>
      </c>
      <c r="J78" s="202">
        <v>9401634950</v>
      </c>
      <c r="K78" s="204" t="s">
        <v>429</v>
      </c>
      <c r="L78" s="203" t="s">
        <v>430</v>
      </c>
      <c r="M78" s="203">
        <v>7896420981</v>
      </c>
      <c r="N78" s="203" t="s">
        <v>434</v>
      </c>
      <c r="O78" s="203"/>
      <c r="P78" s="213">
        <v>43629</v>
      </c>
      <c r="Q78" s="212" t="s">
        <v>165</v>
      </c>
      <c r="R78" s="199"/>
      <c r="S78" s="199" t="s">
        <v>164</v>
      </c>
      <c r="T78" s="18"/>
    </row>
    <row r="79" spans="1:20">
      <c r="A79" s="4">
        <v>75</v>
      </c>
      <c r="B79" s="195" t="s">
        <v>62</v>
      </c>
      <c r="C79" s="197" t="s">
        <v>386</v>
      </c>
      <c r="D79" s="197" t="s">
        <v>23</v>
      </c>
      <c r="E79" s="197">
        <v>18200212601</v>
      </c>
      <c r="F79" s="18"/>
      <c r="G79" s="292">
        <v>1</v>
      </c>
      <c r="H79" s="292">
        <v>3</v>
      </c>
      <c r="I79" s="54">
        <f t="shared" si="1"/>
        <v>4</v>
      </c>
      <c r="J79" s="202">
        <v>9435585217</v>
      </c>
      <c r="K79" s="204" t="s">
        <v>429</v>
      </c>
      <c r="L79" s="203" t="s">
        <v>430</v>
      </c>
      <c r="M79" s="203">
        <v>7896420981</v>
      </c>
      <c r="N79" s="203" t="s">
        <v>434</v>
      </c>
      <c r="O79" s="203"/>
      <c r="P79" s="213">
        <v>43629</v>
      </c>
      <c r="Q79" s="212" t="s">
        <v>165</v>
      </c>
      <c r="R79" s="199"/>
      <c r="S79" s="199" t="s">
        <v>164</v>
      </c>
      <c r="T79" s="18"/>
    </row>
    <row r="80" spans="1:20">
      <c r="A80" s="4">
        <v>76</v>
      </c>
      <c r="B80" s="195" t="s">
        <v>62</v>
      </c>
      <c r="C80" s="197" t="s">
        <v>387</v>
      </c>
      <c r="D80" s="197" t="s">
        <v>23</v>
      </c>
      <c r="E80" s="197">
        <v>18200212703</v>
      </c>
      <c r="F80" s="18"/>
      <c r="G80" s="292">
        <v>101</v>
      </c>
      <c r="H80" s="292">
        <v>1</v>
      </c>
      <c r="I80" s="54">
        <f t="shared" si="1"/>
        <v>102</v>
      </c>
      <c r="J80" s="202">
        <v>9401018023</v>
      </c>
      <c r="K80" s="204" t="s">
        <v>429</v>
      </c>
      <c r="L80" s="203" t="s">
        <v>430</v>
      </c>
      <c r="M80" s="203">
        <v>7896420981</v>
      </c>
      <c r="N80" s="203" t="s">
        <v>435</v>
      </c>
      <c r="O80" s="203"/>
      <c r="P80" s="213">
        <v>43630</v>
      </c>
      <c r="Q80" s="212" t="s">
        <v>436</v>
      </c>
      <c r="R80" s="199"/>
      <c r="S80" s="199" t="s">
        <v>164</v>
      </c>
      <c r="T80" s="18"/>
    </row>
    <row r="81" spans="1:20">
      <c r="A81" s="4">
        <v>77</v>
      </c>
      <c r="B81" s="195" t="s">
        <v>62</v>
      </c>
      <c r="C81" s="197" t="s">
        <v>388</v>
      </c>
      <c r="D81" s="197" t="s">
        <v>23</v>
      </c>
      <c r="E81" s="197">
        <v>18200212801</v>
      </c>
      <c r="F81" s="18"/>
      <c r="G81" s="292">
        <v>9</v>
      </c>
      <c r="H81" s="292">
        <v>5</v>
      </c>
      <c r="I81" s="54">
        <f t="shared" si="1"/>
        <v>14</v>
      </c>
      <c r="J81" s="202">
        <v>8011381722</v>
      </c>
      <c r="K81" s="204" t="s">
        <v>429</v>
      </c>
      <c r="L81" s="203" t="s">
        <v>430</v>
      </c>
      <c r="M81" s="203">
        <v>7896420981</v>
      </c>
      <c r="N81" s="203" t="s">
        <v>435</v>
      </c>
      <c r="O81" s="203"/>
      <c r="P81" s="213">
        <v>43630</v>
      </c>
      <c r="Q81" s="212" t="s">
        <v>166</v>
      </c>
      <c r="R81" s="199"/>
      <c r="S81" s="199" t="s">
        <v>164</v>
      </c>
      <c r="T81" s="18"/>
    </row>
    <row r="82" spans="1:20">
      <c r="A82" s="4">
        <v>78</v>
      </c>
      <c r="B82" s="195" t="s">
        <v>62</v>
      </c>
      <c r="C82" s="196" t="s">
        <v>389</v>
      </c>
      <c r="D82" s="196" t="s">
        <v>25</v>
      </c>
      <c r="E82" s="198">
        <v>32</v>
      </c>
      <c r="F82" s="18"/>
      <c r="G82" s="292">
        <v>12</v>
      </c>
      <c r="H82" s="292">
        <v>15</v>
      </c>
      <c r="I82" s="54">
        <f t="shared" si="1"/>
        <v>27</v>
      </c>
      <c r="J82" s="201">
        <v>9435407386</v>
      </c>
      <c r="K82" s="204" t="s">
        <v>429</v>
      </c>
      <c r="L82" s="203" t="s">
        <v>430</v>
      </c>
      <c r="M82" s="203">
        <v>7896420981</v>
      </c>
      <c r="N82" s="203" t="s">
        <v>435</v>
      </c>
      <c r="O82" s="203"/>
      <c r="P82" s="213">
        <v>43630</v>
      </c>
      <c r="Q82" s="212" t="s">
        <v>166</v>
      </c>
      <c r="R82" s="199"/>
      <c r="S82" s="199" t="s">
        <v>164</v>
      </c>
      <c r="T82" s="18"/>
    </row>
    <row r="83" spans="1:20">
      <c r="A83" s="4">
        <v>79</v>
      </c>
      <c r="B83" s="195" t="s">
        <v>62</v>
      </c>
      <c r="C83" s="197" t="s">
        <v>390</v>
      </c>
      <c r="D83" s="197" t="s">
        <v>23</v>
      </c>
      <c r="E83" s="197">
        <v>18200212902</v>
      </c>
      <c r="F83" s="18"/>
      <c r="G83" s="292">
        <v>4</v>
      </c>
      <c r="H83" s="292">
        <v>7</v>
      </c>
      <c r="I83" s="54">
        <f t="shared" si="1"/>
        <v>11</v>
      </c>
      <c r="J83" s="202">
        <v>9954425395</v>
      </c>
      <c r="K83" s="204" t="s">
        <v>429</v>
      </c>
      <c r="L83" s="203" t="s">
        <v>430</v>
      </c>
      <c r="M83" s="203">
        <v>7896420981</v>
      </c>
      <c r="N83" s="203" t="s">
        <v>435</v>
      </c>
      <c r="O83" s="203"/>
      <c r="P83" s="213">
        <v>43631</v>
      </c>
      <c r="Q83" s="212" t="s">
        <v>176</v>
      </c>
      <c r="R83" s="199"/>
      <c r="S83" s="199" t="s">
        <v>164</v>
      </c>
      <c r="T83" s="18"/>
    </row>
    <row r="84" spans="1:20">
      <c r="A84" s="4">
        <v>80</v>
      </c>
      <c r="B84" s="195" t="s">
        <v>62</v>
      </c>
      <c r="C84" s="197" t="s">
        <v>391</v>
      </c>
      <c r="D84" s="197" t="s">
        <v>23</v>
      </c>
      <c r="E84" s="197">
        <v>18200212901</v>
      </c>
      <c r="F84" s="18"/>
      <c r="G84" s="292">
        <v>7</v>
      </c>
      <c r="H84" s="292">
        <v>3</v>
      </c>
      <c r="I84" s="54">
        <f t="shared" si="1"/>
        <v>10</v>
      </c>
      <c r="J84" s="202">
        <v>9954425395</v>
      </c>
      <c r="K84" s="204" t="s">
        <v>429</v>
      </c>
      <c r="L84" s="203" t="s">
        <v>430</v>
      </c>
      <c r="M84" s="203">
        <v>7896420981</v>
      </c>
      <c r="N84" s="203" t="s">
        <v>435</v>
      </c>
      <c r="O84" s="203"/>
      <c r="P84" s="213">
        <v>43631</v>
      </c>
      <c r="Q84" s="212" t="s">
        <v>176</v>
      </c>
      <c r="R84" s="199"/>
      <c r="S84" s="199" t="s">
        <v>164</v>
      </c>
      <c r="T84" s="18"/>
    </row>
    <row r="85" spans="1:20">
      <c r="A85" s="4">
        <v>81</v>
      </c>
      <c r="B85" s="195" t="s">
        <v>62</v>
      </c>
      <c r="C85" s="196" t="s">
        <v>392</v>
      </c>
      <c r="D85" s="196" t="s">
        <v>23</v>
      </c>
      <c r="E85" s="196">
        <v>18200213001</v>
      </c>
      <c r="F85" s="18"/>
      <c r="G85" s="292">
        <v>1</v>
      </c>
      <c r="H85" s="292"/>
      <c r="I85" s="54">
        <f t="shared" si="1"/>
        <v>1</v>
      </c>
      <c r="J85" s="201">
        <v>9435622464</v>
      </c>
      <c r="K85" s="204" t="s">
        <v>429</v>
      </c>
      <c r="L85" s="203" t="s">
        <v>430</v>
      </c>
      <c r="M85" s="203">
        <v>7896420981</v>
      </c>
      <c r="N85" s="203" t="s">
        <v>435</v>
      </c>
      <c r="O85" s="203"/>
      <c r="P85" s="213">
        <v>43633</v>
      </c>
      <c r="Q85" s="212" t="s">
        <v>177</v>
      </c>
      <c r="R85" s="199"/>
      <c r="S85" s="199" t="s">
        <v>164</v>
      </c>
      <c r="T85" s="18"/>
    </row>
    <row r="86" spans="1:20">
      <c r="A86" s="4">
        <v>82</v>
      </c>
      <c r="B86" s="195" t="s">
        <v>62</v>
      </c>
      <c r="C86" s="197" t="s">
        <v>393</v>
      </c>
      <c r="D86" s="197" t="s">
        <v>23</v>
      </c>
      <c r="E86" s="197">
        <v>18200203001</v>
      </c>
      <c r="F86" s="18"/>
      <c r="G86" s="292">
        <v>0</v>
      </c>
      <c r="H86" s="292">
        <v>0</v>
      </c>
      <c r="I86" s="54">
        <f t="shared" si="1"/>
        <v>0</v>
      </c>
      <c r="J86" s="202">
        <v>9435389814</v>
      </c>
      <c r="K86" s="204" t="s">
        <v>429</v>
      </c>
      <c r="L86" s="203" t="s">
        <v>430</v>
      </c>
      <c r="M86" s="203">
        <v>7896420981</v>
      </c>
      <c r="N86" s="203" t="s">
        <v>435</v>
      </c>
      <c r="O86" s="203"/>
      <c r="P86" s="213">
        <v>43633</v>
      </c>
      <c r="Q86" s="212" t="s">
        <v>177</v>
      </c>
      <c r="R86" s="199"/>
      <c r="S86" s="199" t="s">
        <v>164</v>
      </c>
      <c r="T86" s="18"/>
    </row>
    <row r="87" spans="1:20">
      <c r="A87" s="4">
        <v>83</v>
      </c>
      <c r="B87" s="195" t="s">
        <v>62</v>
      </c>
      <c r="C87" s="197" t="s">
        <v>394</v>
      </c>
      <c r="D87" s="197" t="s">
        <v>25</v>
      </c>
      <c r="E87" s="198">
        <v>59</v>
      </c>
      <c r="F87" s="18"/>
      <c r="G87" s="292">
        <v>8</v>
      </c>
      <c r="H87" s="292">
        <v>22</v>
      </c>
      <c r="I87" s="54">
        <f t="shared" si="1"/>
        <v>30</v>
      </c>
      <c r="J87" s="202">
        <v>9435407386</v>
      </c>
      <c r="K87" s="204" t="s">
        <v>429</v>
      </c>
      <c r="L87" s="203" t="s">
        <v>430</v>
      </c>
      <c r="M87" s="203">
        <v>7896420981</v>
      </c>
      <c r="N87" s="203" t="s">
        <v>435</v>
      </c>
      <c r="O87" s="203"/>
      <c r="P87" s="213">
        <v>43633</v>
      </c>
      <c r="Q87" s="212" t="s">
        <v>177</v>
      </c>
      <c r="R87" s="199"/>
      <c r="S87" s="199" t="s">
        <v>164</v>
      </c>
      <c r="T87" s="18"/>
    </row>
    <row r="88" spans="1:20">
      <c r="A88" s="4">
        <v>84</v>
      </c>
      <c r="B88" s="195" t="s">
        <v>62</v>
      </c>
      <c r="C88" s="196" t="s">
        <v>395</v>
      </c>
      <c r="D88" s="196" t="s">
        <v>25</v>
      </c>
      <c r="E88" s="198">
        <v>12</v>
      </c>
      <c r="F88" s="18"/>
      <c r="G88" s="293">
        <v>21</v>
      </c>
      <c r="H88" s="293">
        <v>20</v>
      </c>
      <c r="I88" s="54">
        <f t="shared" si="1"/>
        <v>41</v>
      </c>
      <c r="J88" s="201">
        <v>9435407386</v>
      </c>
      <c r="K88" s="204" t="s">
        <v>429</v>
      </c>
      <c r="L88" s="203" t="s">
        <v>430</v>
      </c>
      <c r="M88" s="203">
        <v>7896420981</v>
      </c>
      <c r="N88" s="203" t="s">
        <v>437</v>
      </c>
      <c r="O88" s="203"/>
      <c r="P88" s="213">
        <v>43634</v>
      </c>
      <c r="Q88" s="212" t="s">
        <v>178</v>
      </c>
      <c r="R88" s="199"/>
      <c r="S88" s="199" t="s">
        <v>164</v>
      </c>
      <c r="T88" s="18"/>
    </row>
    <row r="89" spans="1:20">
      <c r="A89" s="4">
        <v>85</v>
      </c>
      <c r="B89" s="195" t="s">
        <v>62</v>
      </c>
      <c r="C89" s="196" t="s">
        <v>396</v>
      </c>
      <c r="D89" s="196" t="s">
        <v>23</v>
      </c>
      <c r="E89" s="196">
        <v>18200200501</v>
      </c>
      <c r="F89" s="18"/>
      <c r="G89" s="292">
        <v>1</v>
      </c>
      <c r="H89" s="292">
        <v>4</v>
      </c>
      <c r="I89" s="54">
        <f t="shared" si="1"/>
        <v>5</v>
      </c>
      <c r="J89" s="201">
        <v>9435589814</v>
      </c>
      <c r="K89" s="204" t="s">
        <v>429</v>
      </c>
      <c r="L89" s="203" t="s">
        <v>430</v>
      </c>
      <c r="M89" s="203">
        <v>7896420981</v>
      </c>
      <c r="N89" s="203" t="s">
        <v>437</v>
      </c>
      <c r="O89" s="203"/>
      <c r="P89" s="213">
        <v>43634</v>
      </c>
      <c r="Q89" s="212" t="s">
        <v>178</v>
      </c>
      <c r="R89" s="199"/>
      <c r="S89" s="199" t="s">
        <v>164</v>
      </c>
      <c r="T89" s="18"/>
    </row>
    <row r="90" spans="1:20">
      <c r="A90" s="4">
        <v>86</v>
      </c>
      <c r="B90" s="195" t="s">
        <v>62</v>
      </c>
      <c r="C90" s="196" t="s">
        <v>397</v>
      </c>
      <c r="D90" s="196" t="s">
        <v>23</v>
      </c>
      <c r="E90" s="196">
        <v>18200200502</v>
      </c>
      <c r="F90" s="18"/>
      <c r="G90" s="292">
        <v>2</v>
      </c>
      <c r="H90" s="292">
        <v>2</v>
      </c>
      <c r="I90" s="54">
        <f t="shared" si="1"/>
        <v>4</v>
      </c>
      <c r="J90" s="201">
        <v>9678348395</v>
      </c>
      <c r="K90" s="204" t="s">
        <v>429</v>
      </c>
      <c r="L90" s="203" t="s">
        <v>430</v>
      </c>
      <c r="M90" s="203">
        <v>7896420981</v>
      </c>
      <c r="N90" s="203" t="s">
        <v>437</v>
      </c>
      <c r="O90" s="203"/>
      <c r="P90" s="213">
        <v>43634</v>
      </c>
      <c r="Q90" s="212" t="s">
        <v>178</v>
      </c>
      <c r="R90" s="199"/>
      <c r="S90" s="199" t="s">
        <v>164</v>
      </c>
      <c r="T90" s="18"/>
    </row>
    <row r="91" spans="1:20">
      <c r="A91" s="4">
        <v>87</v>
      </c>
      <c r="B91" s="195" t="s">
        <v>62</v>
      </c>
      <c r="C91" s="196" t="s">
        <v>398</v>
      </c>
      <c r="D91" s="196" t="s">
        <v>23</v>
      </c>
      <c r="E91" s="196">
        <v>18200221601</v>
      </c>
      <c r="F91" s="18"/>
      <c r="G91" s="292">
        <v>11</v>
      </c>
      <c r="H91" s="292">
        <v>12</v>
      </c>
      <c r="I91" s="54">
        <f t="shared" si="1"/>
        <v>23</v>
      </c>
      <c r="J91" s="201">
        <v>7399765388</v>
      </c>
      <c r="K91" s="204" t="s">
        <v>429</v>
      </c>
      <c r="L91" s="203" t="s">
        <v>430</v>
      </c>
      <c r="M91" s="203">
        <v>7896420981</v>
      </c>
      <c r="N91" s="203" t="s">
        <v>438</v>
      </c>
      <c r="O91" s="203"/>
      <c r="P91" s="213">
        <v>43635</v>
      </c>
      <c r="Q91" s="212" t="s">
        <v>163</v>
      </c>
      <c r="R91" s="199"/>
      <c r="S91" s="199" t="s">
        <v>164</v>
      </c>
      <c r="T91" s="18"/>
    </row>
    <row r="92" spans="1:20">
      <c r="A92" s="4">
        <v>88</v>
      </c>
      <c r="B92" s="195" t="s">
        <v>62</v>
      </c>
      <c r="C92" s="196" t="s">
        <v>399</v>
      </c>
      <c r="D92" s="196" t="s">
        <v>25</v>
      </c>
      <c r="E92" s="198">
        <v>59</v>
      </c>
      <c r="F92" s="18"/>
      <c r="G92" s="292">
        <v>16</v>
      </c>
      <c r="H92" s="292">
        <v>17</v>
      </c>
      <c r="I92" s="54">
        <f t="shared" si="1"/>
        <v>33</v>
      </c>
      <c r="J92" s="201">
        <v>9954224393</v>
      </c>
      <c r="K92" s="204" t="s">
        <v>429</v>
      </c>
      <c r="L92" s="203" t="s">
        <v>430</v>
      </c>
      <c r="M92" s="203">
        <v>7896420981</v>
      </c>
      <c r="N92" s="203" t="s">
        <v>438</v>
      </c>
      <c r="O92" s="203"/>
      <c r="P92" s="213">
        <v>43635</v>
      </c>
      <c r="Q92" s="212" t="s">
        <v>163</v>
      </c>
      <c r="R92" s="199"/>
      <c r="S92" s="199" t="s">
        <v>164</v>
      </c>
      <c r="T92" s="18"/>
    </row>
    <row r="93" spans="1:20">
      <c r="A93" s="4">
        <v>89</v>
      </c>
      <c r="B93" s="195" t="s">
        <v>62</v>
      </c>
      <c r="C93" s="196" t="s">
        <v>400</v>
      </c>
      <c r="D93" s="196" t="s">
        <v>23</v>
      </c>
      <c r="E93" s="196">
        <v>18200216903</v>
      </c>
      <c r="F93" s="18"/>
      <c r="G93" s="292">
        <v>5</v>
      </c>
      <c r="H93" s="292">
        <v>9</v>
      </c>
      <c r="I93" s="54">
        <f t="shared" si="1"/>
        <v>14</v>
      </c>
      <c r="J93" s="201">
        <v>9401040142</v>
      </c>
      <c r="K93" s="204" t="s">
        <v>429</v>
      </c>
      <c r="L93" s="203" t="s">
        <v>430</v>
      </c>
      <c r="M93" s="203">
        <v>7896420981</v>
      </c>
      <c r="N93" s="203" t="s">
        <v>438</v>
      </c>
      <c r="O93" s="203"/>
      <c r="P93" s="213">
        <v>43635</v>
      </c>
      <c r="Q93" s="212" t="s">
        <v>163</v>
      </c>
      <c r="R93" s="199"/>
      <c r="S93" s="199" t="s">
        <v>164</v>
      </c>
      <c r="T93" s="18"/>
    </row>
    <row r="94" spans="1:20">
      <c r="A94" s="4">
        <v>90</v>
      </c>
      <c r="B94" s="195" t="s">
        <v>62</v>
      </c>
      <c r="C94" s="196" t="s">
        <v>401</v>
      </c>
      <c r="D94" s="196" t="s">
        <v>23</v>
      </c>
      <c r="E94" s="196">
        <v>18200216901</v>
      </c>
      <c r="F94" s="18"/>
      <c r="G94" s="292">
        <v>2</v>
      </c>
      <c r="H94" s="292">
        <v>2</v>
      </c>
      <c r="I94" s="54">
        <f t="shared" si="1"/>
        <v>4</v>
      </c>
      <c r="J94" s="201">
        <v>9435481962</v>
      </c>
      <c r="K94" s="204" t="s">
        <v>429</v>
      </c>
      <c r="L94" s="203" t="s">
        <v>430</v>
      </c>
      <c r="M94" s="203">
        <v>7896420981</v>
      </c>
      <c r="N94" s="203" t="s">
        <v>438</v>
      </c>
      <c r="O94" s="203"/>
      <c r="P94" s="213">
        <v>43636</v>
      </c>
      <c r="Q94" s="212" t="s">
        <v>165</v>
      </c>
      <c r="R94" s="199"/>
      <c r="S94" s="199" t="s">
        <v>164</v>
      </c>
      <c r="T94" s="18"/>
    </row>
    <row r="95" spans="1:20">
      <c r="A95" s="4">
        <v>91</v>
      </c>
      <c r="B95" s="195" t="s">
        <v>62</v>
      </c>
      <c r="C95" s="196" t="s">
        <v>402</v>
      </c>
      <c r="D95" s="196" t="s">
        <v>23</v>
      </c>
      <c r="E95" s="196">
        <v>18200216902</v>
      </c>
      <c r="F95" s="18"/>
      <c r="G95" s="292">
        <v>5</v>
      </c>
      <c r="H95" s="292">
        <v>4</v>
      </c>
      <c r="I95" s="54">
        <f t="shared" si="1"/>
        <v>9</v>
      </c>
      <c r="J95" s="201">
        <v>8011378965</v>
      </c>
      <c r="K95" s="204" t="s">
        <v>429</v>
      </c>
      <c r="L95" s="203" t="s">
        <v>430</v>
      </c>
      <c r="M95" s="203">
        <v>7896420981</v>
      </c>
      <c r="N95" s="203" t="s">
        <v>438</v>
      </c>
      <c r="O95" s="203"/>
      <c r="P95" s="213">
        <v>43636</v>
      </c>
      <c r="Q95" s="212" t="s">
        <v>165</v>
      </c>
      <c r="R95" s="199"/>
      <c r="S95" s="199" t="s">
        <v>164</v>
      </c>
      <c r="T95" s="18"/>
    </row>
    <row r="96" spans="1:20">
      <c r="A96" s="4">
        <v>92</v>
      </c>
      <c r="B96" s="195" t="s">
        <v>62</v>
      </c>
      <c r="C96" s="196" t="s">
        <v>403</v>
      </c>
      <c r="D96" s="196" t="s">
        <v>25</v>
      </c>
      <c r="E96" s="198">
        <v>6</v>
      </c>
      <c r="F96" s="18"/>
      <c r="G96" s="292">
        <v>35</v>
      </c>
      <c r="H96" s="292">
        <v>50</v>
      </c>
      <c r="I96" s="54">
        <f t="shared" si="1"/>
        <v>85</v>
      </c>
      <c r="J96" s="201">
        <v>9954224393</v>
      </c>
      <c r="K96" s="204" t="s">
        <v>429</v>
      </c>
      <c r="L96" s="203" t="s">
        <v>430</v>
      </c>
      <c r="M96" s="203">
        <v>7896420981</v>
      </c>
      <c r="N96" s="203" t="s">
        <v>438</v>
      </c>
      <c r="O96" s="203"/>
      <c r="P96" s="213">
        <v>43636</v>
      </c>
      <c r="Q96" s="212" t="s">
        <v>165</v>
      </c>
      <c r="R96" s="199"/>
      <c r="S96" s="199" t="s">
        <v>164</v>
      </c>
      <c r="T96" s="18"/>
    </row>
    <row r="97" spans="1:20">
      <c r="A97" s="4">
        <v>93</v>
      </c>
      <c r="B97" s="17"/>
      <c r="C97" s="18"/>
      <c r="D97" s="18"/>
      <c r="E97" s="19"/>
      <c r="F97" s="18"/>
      <c r="G97" s="19"/>
      <c r="H97" s="19"/>
      <c r="I97" s="54">
        <f t="shared" si="1"/>
        <v>0</v>
      </c>
      <c r="J97" s="18"/>
      <c r="K97" s="18"/>
      <c r="L97" s="18"/>
      <c r="M97" s="18"/>
      <c r="N97" s="18"/>
      <c r="O97" s="18"/>
      <c r="P97" s="23"/>
      <c r="Q97" s="18"/>
      <c r="R97" s="18"/>
      <c r="S97" s="18"/>
      <c r="T97" s="18"/>
    </row>
    <row r="98" spans="1:20">
      <c r="A98" s="4">
        <v>94</v>
      </c>
      <c r="B98" s="17"/>
      <c r="C98" s="18"/>
      <c r="D98" s="18"/>
      <c r="E98" s="19"/>
      <c r="F98" s="18"/>
      <c r="G98" s="19"/>
      <c r="H98" s="19"/>
      <c r="I98" s="54">
        <f t="shared" si="1"/>
        <v>0</v>
      </c>
      <c r="J98" s="18"/>
      <c r="K98" s="18"/>
      <c r="L98" s="18"/>
      <c r="M98" s="18"/>
      <c r="N98" s="18"/>
      <c r="O98" s="18"/>
      <c r="P98" s="23"/>
      <c r="Q98" s="18"/>
      <c r="R98" s="18"/>
      <c r="S98" s="18"/>
      <c r="T98" s="18"/>
    </row>
    <row r="99" spans="1:20">
      <c r="A99" s="4">
        <v>95</v>
      </c>
      <c r="B99" s="17"/>
      <c r="C99" s="18"/>
      <c r="D99" s="18"/>
      <c r="E99" s="19"/>
      <c r="F99" s="18"/>
      <c r="G99" s="19"/>
      <c r="H99" s="19"/>
      <c r="I99" s="54">
        <f t="shared" si="1"/>
        <v>0</v>
      </c>
      <c r="J99" s="18"/>
      <c r="K99" s="18"/>
      <c r="L99" s="18"/>
      <c r="M99" s="18"/>
      <c r="N99" s="18"/>
      <c r="O99" s="18"/>
      <c r="P99" s="23"/>
      <c r="Q99" s="18"/>
      <c r="R99" s="18"/>
      <c r="S99" s="18"/>
      <c r="T99" s="18"/>
    </row>
    <row r="100" spans="1:20">
      <c r="A100" s="4">
        <v>96</v>
      </c>
      <c r="B100" s="17"/>
      <c r="C100" s="18"/>
      <c r="D100" s="18"/>
      <c r="E100" s="19"/>
      <c r="F100" s="18"/>
      <c r="G100" s="19"/>
      <c r="H100" s="19"/>
      <c r="I100" s="54">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4">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4">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4">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4">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4">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4">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4">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4">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4">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4">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4">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4">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4">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4">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4">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4">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4">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4">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4">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4">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4">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4">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4">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4">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4">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4">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4">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4">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4">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4">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4">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4">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4">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4">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4">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4">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4">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4">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4">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4">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4">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4">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4">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4">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4">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4">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4">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4">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4">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4">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4">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4">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4">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4">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4">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4">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4">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4">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4">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4">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4">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4">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4">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4">
        <f t="shared" si="2"/>
        <v>0</v>
      </c>
      <c r="J164" s="18"/>
      <c r="K164" s="18"/>
      <c r="L164" s="18"/>
      <c r="M164" s="18"/>
      <c r="N164" s="18"/>
      <c r="O164" s="18"/>
      <c r="P164" s="23"/>
      <c r="Q164" s="18"/>
      <c r="R164" s="18"/>
      <c r="S164" s="18"/>
      <c r="T164" s="18"/>
    </row>
    <row r="165" spans="1:20">
      <c r="A165" s="20" t="s">
        <v>11</v>
      </c>
      <c r="B165" s="37"/>
      <c r="C165" s="20">
        <f>COUNTIFS(C5:C164,"*")</f>
        <v>92</v>
      </c>
      <c r="D165" s="20"/>
      <c r="E165" s="13"/>
      <c r="F165" s="20"/>
      <c r="G165" s="55">
        <f>SUM(G5:G164)</f>
        <v>1450</v>
      </c>
      <c r="H165" s="55">
        <f>SUM(H5:H164)</f>
        <v>1583</v>
      </c>
      <c r="I165" s="55">
        <f>SUM(I5:I164)</f>
        <v>3033</v>
      </c>
      <c r="J165" s="20"/>
      <c r="K165" s="20"/>
      <c r="L165" s="20"/>
      <c r="M165" s="20"/>
      <c r="N165" s="20"/>
      <c r="O165" s="20"/>
      <c r="P165" s="14"/>
      <c r="Q165" s="20"/>
      <c r="R165" s="20"/>
      <c r="S165" s="20"/>
      <c r="T165" s="12"/>
    </row>
    <row r="166" spans="1:20">
      <c r="A166" s="42" t="s">
        <v>62</v>
      </c>
      <c r="B166" s="10">
        <f>COUNTIF(B$5:B$164,"Team 1")</f>
        <v>45</v>
      </c>
      <c r="C166" s="42" t="s">
        <v>25</v>
      </c>
      <c r="D166" s="10">
        <f>COUNTIF(D5:D164,"Anganwadi")</f>
        <v>30</v>
      </c>
    </row>
    <row r="167" spans="1:20">
      <c r="A167" s="42" t="s">
        <v>63</v>
      </c>
      <c r="B167" s="10">
        <f>COUNTIF(B$6:B$164,"Team 2")</f>
        <v>46</v>
      </c>
      <c r="C167" s="42" t="s">
        <v>23</v>
      </c>
      <c r="D167" s="10">
        <f>COUNTIF(D5:D164,"School")</f>
        <v>62</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G5" sqref="G5:H103"/>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19" t="s">
        <v>70</v>
      </c>
      <c r="B1" s="119"/>
      <c r="C1" s="119"/>
      <c r="D1" s="50"/>
      <c r="E1" s="50"/>
      <c r="F1" s="50"/>
      <c r="G1" s="50"/>
      <c r="H1" s="50"/>
      <c r="I1" s="50"/>
      <c r="J1" s="50"/>
      <c r="K1" s="50"/>
      <c r="L1" s="50"/>
      <c r="M1" s="121"/>
      <c r="N1" s="121"/>
      <c r="O1" s="121"/>
      <c r="P1" s="121"/>
      <c r="Q1" s="121"/>
      <c r="R1" s="121"/>
      <c r="S1" s="121"/>
      <c r="T1" s="121"/>
    </row>
    <row r="2" spans="1:20">
      <c r="A2" s="115" t="s">
        <v>59</v>
      </c>
      <c r="B2" s="116"/>
      <c r="C2" s="116"/>
      <c r="D2" s="24">
        <v>43647</v>
      </c>
      <c r="E2" s="21"/>
      <c r="F2" s="21"/>
      <c r="G2" s="21"/>
      <c r="H2" s="21"/>
      <c r="I2" s="21"/>
      <c r="J2" s="21"/>
      <c r="K2" s="21"/>
      <c r="L2" s="21"/>
      <c r="M2" s="21"/>
      <c r="N2" s="21"/>
      <c r="O2" s="21"/>
      <c r="P2" s="21"/>
      <c r="Q2" s="21"/>
      <c r="R2" s="21"/>
      <c r="S2" s="21"/>
    </row>
    <row r="3" spans="1:20" ht="24" customHeight="1">
      <c r="A3" s="111" t="s">
        <v>14</v>
      </c>
      <c r="B3" s="113" t="s">
        <v>61</v>
      </c>
      <c r="C3" s="110" t="s">
        <v>7</v>
      </c>
      <c r="D3" s="110" t="s">
        <v>55</v>
      </c>
      <c r="E3" s="110" t="s">
        <v>16</v>
      </c>
      <c r="F3" s="117" t="s">
        <v>17</v>
      </c>
      <c r="G3" s="110" t="s">
        <v>8</v>
      </c>
      <c r="H3" s="110"/>
      <c r="I3" s="110"/>
      <c r="J3" s="110" t="s">
        <v>31</v>
      </c>
      <c r="K3" s="113" t="s">
        <v>33</v>
      </c>
      <c r="L3" s="113" t="s">
        <v>50</v>
      </c>
      <c r="M3" s="113" t="s">
        <v>51</v>
      </c>
      <c r="N3" s="113" t="s">
        <v>34</v>
      </c>
      <c r="O3" s="113" t="s">
        <v>35</v>
      </c>
      <c r="P3" s="111" t="s">
        <v>54</v>
      </c>
      <c r="Q3" s="110" t="s">
        <v>52</v>
      </c>
      <c r="R3" s="110" t="s">
        <v>32</v>
      </c>
      <c r="S3" s="110" t="s">
        <v>53</v>
      </c>
      <c r="T3" s="110" t="s">
        <v>13</v>
      </c>
    </row>
    <row r="4" spans="1:20" ht="25.5" customHeight="1">
      <c r="A4" s="111"/>
      <c r="B4" s="118"/>
      <c r="C4" s="110"/>
      <c r="D4" s="110"/>
      <c r="E4" s="110"/>
      <c r="F4" s="117"/>
      <c r="G4" s="22" t="s">
        <v>9</v>
      </c>
      <c r="H4" s="22" t="s">
        <v>10</v>
      </c>
      <c r="I4" s="22" t="s">
        <v>11</v>
      </c>
      <c r="J4" s="110"/>
      <c r="K4" s="114"/>
      <c r="L4" s="114"/>
      <c r="M4" s="114"/>
      <c r="N4" s="114"/>
      <c r="O4" s="114"/>
      <c r="P4" s="111"/>
      <c r="Q4" s="111"/>
      <c r="R4" s="110"/>
      <c r="S4" s="110"/>
      <c r="T4" s="110"/>
    </row>
    <row r="5" spans="1:20">
      <c r="A5" s="4">
        <v>1</v>
      </c>
      <c r="B5" s="214" t="s">
        <v>63</v>
      </c>
      <c r="C5" s="215" t="s">
        <v>439</v>
      </c>
      <c r="D5" s="215" t="s">
        <v>25</v>
      </c>
      <c r="E5" s="217">
        <v>85</v>
      </c>
      <c r="F5" s="46"/>
      <c r="G5" s="294">
        <v>50</v>
      </c>
      <c r="H5" s="294">
        <v>56</v>
      </c>
      <c r="I5" s="54">
        <f>SUM(G5:H5)</f>
        <v>106</v>
      </c>
      <c r="J5" s="221">
        <v>9435077513</v>
      </c>
      <c r="K5" s="225" t="s">
        <v>505</v>
      </c>
      <c r="L5" s="224" t="s">
        <v>506</v>
      </c>
      <c r="M5" s="224">
        <v>9401451228</v>
      </c>
      <c r="N5" s="224" t="s">
        <v>507</v>
      </c>
      <c r="O5" s="224"/>
      <c r="P5" s="220">
        <v>43647</v>
      </c>
      <c r="Q5" s="234" t="s">
        <v>177</v>
      </c>
      <c r="R5" s="219"/>
      <c r="S5" s="218" t="s">
        <v>508</v>
      </c>
      <c r="T5" s="18"/>
    </row>
    <row r="6" spans="1:20">
      <c r="A6" s="4">
        <v>2</v>
      </c>
      <c r="B6" s="214" t="s">
        <v>63</v>
      </c>
      <c r="C6" s="215" t="s">
        <v>439</v>
      </c>
      <c r="D6" s="215" t="s">
        <v>25</v>
      </c>
      <c r="E6" s="217">
        <v>34</v>
      </c>
      <c r="F6" s="46"/>
      <c r="G6" s="295">
        <v>24</v>
      </c>
      <c r="H6" s="295">
        <v>22</v>
      </c>
      <c r="I6" s="54">
        <f t="shared" ref="I6:I69" si="0">SUM(G6:H6)</f>
        <v>46</v>
      </c>
      <c r="J6" s="221">
        <v>9435077513</v>
      </c>
      <c r="K6" s="225" t="s">
        <v>505</v>
      </c>
      <c r="L6" s="224" t="s">
        <v>506</v>
      </c>
      <c r="M6" s="224">
        <v>9401451228</v>
      </c>
      <c r="N6" s="224" t="s">
        <v>507</v>
      </c>
      <c r="O6" s="224"/>
      <c r="P6" s="220">
        <v>43647</v>
      </c>
      <c r="Q6" s="234" t="s">
        <v>177</v>
      </c>
      <c r="R6" s="219"/>
      <c r="S6" s="218" t="s">
        <v>508</v>
      </c>
      <c r="T6" s="18"/>
    </row>
    <row r="7" spans="1:20">
      <c r="A7" s="4">
        <v>3</v>
      </c>
      <c r="B7" s="214" t="s">
        <v>63</v>
      </c>
      <c r="C7" s="215" t="s">
        <v>440</v>
      </c>
      <c r="D7" s="215" t="s">
        <v>25</v>
      </c>
      <c r="E7" s="217">
        <v>4</v>
      </c>
      <c r="F7" s="46"/>
      <c r="G7" s="294">
        <v>19</v>
      </c>
      <c r="H7" s="294">
        <v>11</v>
      </c>
      <c r="I7" s="54">
        <f t="shared" si="0"/>
        <v>30</v>
      </c>
      <c r="J7" s="221">
        <v>9435077513</v>
      </c>
      <c r="K7" s="225" t="s">
        <v>505</v>
      </c>
      <c r="L7" s="224" t="s">
        <v>506</v>
      </c>
      <c r="M7" s="224">
        <v>9401451228</v>
      </c>
      <c r="N7" s="224" t="s">
        <v>507</v>
      </c>
      <c r="O7" s="224"/>
      <c r="P7" s="220">
        <v>43647</v>
      </c>
      <c r="Q7" s="234" t="s">
        <v>177</v>
      </c>
      <c r="R7" s="219"/>
      <c r="S7" s="218" t="s">
        <v>508</v>
      </c>
      <c r="T7" s="18"/>
    </row>
    <row r="8" spans="1:20">
      <c r="A8" s="4">
        <v>4</v>
      </c>
      <c r="B8" s="214" t="s">
        <v>63</v>
      </c>
      <c r="C8" s="216" t="s">
        <v>441</v>
      </c>
      <c r="D8" s="216" t="s">
        <v>25</v>
      </c>
      <c r="E8" s="217">
        <v>89</v>
      </c>
      <c r="F8" s="46"/>
      <c r="G8" s="294">
        <v>9</v>
      </c>
      <c r="H8" s="294">
        <v>15</v>
      </c>
      <c r="I8" s="54">
        <f t="shared" si="0"/>
        <v>24</v>
      </c>
      <c r="J8" s="222">
        <v>9435077513</v>
      </c>
      <c r="K8" s="225" t="s">
        <v>505</v>
      </c>
      <c r="L8" s="224" t="s">
        <v>506</v>
      </c>
      <c r="M8" s="224">
        <v>9401451228</v>
      </c>
      <c r="N8" s="224" t="s">
        <v>507</v>
      </c>
      <c r="O8" s="224"/>
      <c r="P8" s="220">
        <v>43648</v>
      </c>
      <c r="Q8" s="234" t="s">
        <v>178</v>
      </c>
      <c r="R8" s="219"/>
      <c r="S8" s="218" t="s">
        <v>508</v>
      </c>
      <c r="T8" s="18"/>
    </row>
    <row r="9" spans="1:20">
      <c r="A9" s="4">
        <v>5</v>
      </c>
      <c r="B9" s="214" t="s">
        <v>63</v>
      </c>
      <c r="C9" s="215" t="s">
        <v>442</v>
      </c>
      <c r="D9" s="215" t="s">
        <v>25</v>
      </c>
      <c r="E9" s="217">
        <v>60</v>
      </c>
      <c r="F9" s="46"/>
      <c r="G9" s="294">
        <v>62</v>
      </c>
      <c r="H9" s="294">
        <v>87</v>
      </c>
      <c r="I9" s="54">
        <f t="shared" si="0"/>
        <v>149</v>
      </c>
      <c r="J9" s="221">
        <v>9435077513</v>
      </c>
      <c r="K9" s="225" t="s">
        <v>505</v>
      </c>
      <c r="L9" s="224" t="s">
        <v>506</v>
      </c>
      <c r="M9" s="224">
        <v>9401451228</v>
      </c>
      <c r="N9" s="224" t="s">
        <v>507</v>
      </c>
      <c r="O9" s="224"/>
      <c r="P9" s="220">
        <v>43648</v>
      </c>
      <c r="Q9" s="235" t="s">
        <v>178</v>
      </c>
      <c r="R9" s="219"/>
      <c r="S9" s="218" t="s">
        <v>508</v>
      </c>
      <c r="T9" s="18"/>
    </row>
    <row r="10" spans="1:20">
      <c r="A10" s="4">
        <v>6</v>
      </c>
      <c r="B10" s="214" t="s">
        <v>63</v>
      </c>
      <c r="C10" s="215" t="s">
        <v>443</v>
      </c>
      <c r="D10" s="215" t="s">
        <v>25</v>
      </c>
      <c r="E10" s="217">
        <v>80</v>
      </c>
      <c r="F10" s="46"/>
      <c r="G10" s="294">
        <v>26</v>
      </c>
      <c r="H10" s="294">
        <v>37</v>
      </c>
      <c r="I10" s="54">
        <f t="shared" si="0"/>
        <v>63</v>
      </c>
      <c r="J10" s="221">
        <v>9954224393</v>
      </c>
      <c r="K10" s="225" t="s">
        <v>505</v>
      </c>
      <c r="L10" s="224" t="s">
        <v>506</v>
      </c>
      <c r="M10" s="224">
        <v>9401451228</v>
      </c>
      <c r="N10" s="224" t="s">
        <v>509</v>
      </c>
      <c r="O10" s="224"/>
      <c r="P10" s="220">
        <v>43648</v>
      </c>
      <c r="Q10" s="235" t="s">
        <v>178</v>
      </c>
      <c r="R10" s="219"/>
      <c r="S10" s="218" t="s">
        <v>508</v>
      </c>
      <c r="T10" s="18"/>
    </row>
    <row r="11" spans="1:20">
      <c r="A11" s="4">
        <v>7</v>
      </c>
      <c r="B11" s="214" t="s">
        <v>63</v>
      </c>
      <c r="C11" s="215" t="s">
        <v>444</v>
      </c>
      <c r="D11" s="215" t="s">
        <v>25</v>
      </c>
      <c r="E11" s="217">
        <v>81</v>
      </c>
      <c r="F11" s="52"/>
      <c r="G11" s="294">
        <v>18</v>
      </c>
      <c r="H11" s="294">
        <v>26</v>
      </c>
      <c r="I11" s="54">
        <f t="shared" si="0"/>
        <v>44</v>
      </c>
      <c r="J11" s="221">
        <v>9435077513</v>
      </c>
      <c r="K11" s="225" t="s">
        <v>505</v>
      </c>
      <c r="L11" s="224" t="s">
        <v>506</v>
      </c>
      <c r="M11" s="224">
        <v>9401451228</v>
      </c>
      <c r="N11" s="224" t="s">
        <v>509</v>
      </c>
      <c r="O11" s="224"/>
      <c r="P11" s="220">
        <v>43649</v>
      </c>
      <c r="Q11" s="235" t="s">
        <v>163</v>
      </c>
      <c r="R11" s="219"/>
      <c r="S11" s="218" t="s">
        <v>508</v>
      </c>
      <c r="T11" s="18"/>
    </row>
    <row r="12" spans="1:20">
      <c r="A12" s="4">
        <v>8</v>
      </c>
      <c r="B12" s="214" t="s">
        <v>63</v>
      </c>
      <c r="C12" s="215" t="s">
        <v>444</v>
      </c>
      <c r="D12" s="215" t="s">
        <v>25</v>
      </c>
      <c r="E12" s="217">
        <v>87</v>
      </c>
      <c r="F12" s="46"/>
      <c r="G12" s="294">
        <v>9</v>
      </c>
      <c r="H12" s="294">
        <v>15</v>
      </c>
      <c r="I12" s="54">
        <f t="shared" si="0"/>
        <v>24</v>
      </c>
      <c r="J12" s="221">
        <v>9954224393</v>
      </c>
      <c r="K12" s="223" t="s">
        <v>510</v>
      </c>
      <c r="L12" s="224" t="s">
        <v>511</v>
      </c>
      <c r="M12" s="224">
        <v>9435627920</v>
      </c>
      <c r="N12" s="224" t="s">
        <v>512</v>
      </c>
      <c r="O12" s="224"/>
      <c r="P12" s="220">
        <v>43649</v>
      </c>
      <c r="Q12" s="235" t="s">
        <v>163</v>
      </c>
      <c r="R12" s="219"/>
      <c r="S12" s="218" t="s">
        <v>508</v>
      </c>
      <c r="T12" s="18"/>
    </row>
    <row r="13" spans="1:20">
      <c r="A13" s="4">
        <v>9</v>
      </c>
      <c r="B13" s="214" t="s">
        <v>63</v>
      </c>
      <c r="C13" s="215" t="s">
        <v>445</v>
      </c>
      <c r="D13" s="215" t="s">
        <v>25</v>
      </c>
      <c r="E13" s="217">
        <v>33</v>
      </c>
      <c r="F13" s="46"/>
      <c r="G13" s="294">
        <v>4</v>
      </c>
      <c r="H13" s="294">
        <v>10</v>
      </c>
      <c r="I13" s="54">
        <f t="shared" si="0"/>
        <v>14</v>
      </c>
      <c r="J13" s="221">
        <v>9954224393</v>
      </c>
      <c r="K13" s="223" t="s">
        <v>510</v>
      </c>
      <c r="L13" s="224" t="s">
        <v>511</v>
      </c>
      <c r="M13" s="224">
        <v>9435627920</v>
      </c>
      <c r="N13" s="224" t="s">
        <v>512</v>
      </c>
      <c r="O13" s="224"/>
      <c r="P13" s="220">
        <v>43649</v>
      </c>
      <c r="Q13" s="235" t="s">
        <v>163</v>
      </c>
      <c r="R13" s="219"/>
      <c r="S13" s="218" t="s">
        <v>508</v>
      </c>
      <c r="T13" s="18"/>
    </row>
    <row r="14" spans="1:20">
      <c r="A14" s="4">
        <v>10</v>
      </c>
      <c r="B14" s="214" t="s">
        <v>63</v>
      </c>
      <c r="C14" s="215" t="s">
        <v>446</v>
      </c>
      <c r="D14" s="215" t="s">
        <v>25</v>
      </c>
      <c r="E14" s="217">
        <v>88</v>
      </c>
      <c r="F14" s="46"/>
      <c r="G14" s="294">
        <v>22</v>
      </c>
      <c r="H14" s="294">
        <v>20</v>
      </c>
      <c r="I14" s="54">
        <f t="shared" si="0"/>
        <v>42</v>
      </c>
      <c r="J14" s="221">
        <v>9954224393</v>
      </c>
      <c r="K14" s="223" t="s">
        <v>510</v>
      </c>
      <c r="L14" s="224" t="s">
        <v>511</v>
      </c>
      <c r="M14" s="224">
        <v>9435627920</v>
      </c>
      <c r="N14" s="224" t="s">
        <v>512</v>
      </c>
      <c r="O14" s="224"/>
      <c r="P14" s="220">
        <v>43650</v>
      </c>
      <c r="Q14" s="235" t="s">
        <v>165</v>
      </c>
      <c r="R14" s="219"/>
      <c r="S14" s="218" t="s">
        <v>508</v>
      </c>
      <c r="T14" s="18"/>
    </row>
    <row r="15" spans="1:20">
      <c r="A15" s="4">
        <v>11</v>
      </c>
      <c r="B15" s="214" t="s">
        <v>63</v>
      </c>
      <c r="C15" s="215" t="s">
        <v>447</v>
      </c>
      <c r="D15" s="215" t="s">
        <v>25</v>
      </c>
      <c r="E15" s="217">
        <v>103</v>
      </c>
      <c r="F15" s="46"/>
      <c r="G15" s="294">
        <v>15</v>
      </c>
      <c r="H15" s="294">
        <v>21</v>
      </c>
      <c r="I15" s="54">
        <f t="shared" si="0"/>
        <v>36</v>
      </c>
      <c r="J15" s="221">
        <v>9954224393</v>
      </c>
      <c r="K15" s="223" t="s">
        <v>510</v>
      </c>
      <c r="L15" s="224" t="s">
        <v>511</v>
      </c>
      <c r="M15" s="224">
        <v>9435627920</v>
      </c>
      <c r="N15" s="224" t="s">
        <v>512</v>
      </c>
      <c r="O15" s="224"/>
      <c r="P15" s="220">
        <v>43650</v>
      </c>
      <c r="Q15" s="235" t="s">
        <v>165</v>
      </c>
      <c r="R15" s="219"/>
      <c r="S15" s="218" t="s">
        <v>508</v>
      </c>
      <c r="T15" s="18"/>
    </row>
    <row r="16" spans="1:20">
      <c r="A16" s="4">
        <v>12</v>
      </c>
      <c r="B16" s="214" t="s">
        <v>63</v>
      </c>
      <c r="C16" s="217" t="s">
        <v>448</v>
      </c>
      <c r="D16" s="217" t="s">
        <v>25</v>
      </c>
      <c r="E16" s="217">
        <v>10</v>
      </c>
      <c r="F16" s="46"/>
      <c r="G16" s="294">
        <v>10</v>
      </c>
      <c r="H16" s="294">
        <v>15</v>
      </c>
      <c r="I16" s="54">
        <f t="shared" si="0"/>
        <v>25</v>
      </c>
      <c r="J16" s="221">
        <v>9435077513</v>
      </c>
      <c r="K16" s="223" t="s">
        <v>510</v>
      </c>
      <c r="L16" s="224" t="s">
        <v>511</v>
      </c>
      <c r="M16" s="224">
        <v>9435627920</v>
      </c>
      <c r="N16" s="224" t="s">
        <v>512</v>
      </c>
      <c r="O16" s="224"/>
      <c r="P16" s="220">
        <v>43650</v>
      </c>
      <c r="Q16" s="235" t="s">
        <v>165</v>
      </c>
      <c r="R16" s="219"/>
      <c r="S16" s="218" t="s">
        <v>508</v>
      </c>
      <c r="T16" s="18"/>
    </row>
    <row r="17" spans="1:20">
      <c r="A17" s="4">
        <v>13</v>
      </c>
      <c r="B17" s="214" t="s">
        <v>63</v>
      </c>
      <c r="C17" s="215" t="s">
        <v>449</v>
      </c>
      <c r="D17" s="215" t="s">
        <v>25</v>
      </c>
      <c r="E17" s="217">
        <v>18</v>
      </c>
      <c r="F17" s="46"/>
      <c r="G17" s="294">
        <v>6</v>
      </c>
      <c r="H17" s="294">
        <v>6</v>
      </c>
      <c r="I17" s="54">
        <f t="shared" si="0"/>
        <v>12</v>
      </c>
      <c r="J17" s="221">
        <v>9954224393</v>
      </c>
      <c r="K17" s="223" t="s">
        <v>510</v>
      </c>
      <c r="L17" s="224" t="s">
        <v>511</v>
      </c>
      <c r="M17" s="224">
        <v>9435627920</v>
      </c>
      <c r="N17" s="224" t="s">
        <v>513</v>
      </c>
      <c r="O17" s="224"/>
      <c r="P17" s="220">
        <v>43651</v>
      </c>
      <c r="Q17" s="235" t="s">
        <v>166</v>
      </c>
      <c r="R17" s="219"/>
      <c r="S17" s="218" t="s">
        <v>508</v>
      </c>
      <c r="T17" s="18"/>
    </row>
    <row r="18" spans="1:20">
      <c r="A18" s="4">
        <v>14</v>
      </c>
      <c r="B18" s="214" t="s">
        <v>63</v>
      </c>
      <c r="C18" s="215" t="s">
        <v>450</v>
      </c>
      <c r="D18" s="215" t="s">
        <v>25</v>
      </c>
      <c r="E18" s="217">
        <v>7</v>
      </c>
      <c r="F18" s="52"/>
      <c r="G18" s="294">
        <v>11</v>
      </c>
      <c r="H18" s="294">
        <v>16</v>
      </c>
      <c r="I18" s="54">
        <f t="shared" si="0"/>
        <v>27</v>
      </c>
      <c r="J18" s="221">
        <v>9954224393</v>
      </c>
      <c r="K18" s="223" t="s">
        <v>510</v>
      </c>
      <c r="L18" s="224" t="s">
        <v>511</v>
      </c>
      <c r="M18" s="224">
        <v>9435627920</v>
      </c>
      <c r="N18" s="224" t="s">
        <v>513</v>
      </c>
      <c r="O18" s="224"/>
      <c r="P18" s="220">
        <v>43651</v>
      </c>
      <c r="Q18" s="235" t="s">
        <v>166</v>
      </c>
      <c r="R18" s="219"/>
      <c r="S18" s="218" t="s">
        <v>508</v>
      </c>
      <c r="T18" s="18"/>
    </row>
    <row r="19" spans="1:20">
      <c r="A19" s="4">
        <v>15</v>
      </c>
      <c r="B19" s="214" t="s">
        <v>63</v>
      </c>
      <c r="C19" s="215" t="s">
        <v>451</v>
      </c>
      <c r="D19" s="215" t="s">
        <v>25</v>
      </c>
      <c r="E19" s="217">
        <v>108</v>
      </c>
      <c r="F19" s="46"/>
      <c r="G19" s="295">
        <v>14</v>
      </c>
      <c r="H19" s="295">
        <v>13</v>
      </c>
      <c r="I19" s="54">
        <f t="shared" si="0"/>
        <v>27</v>
      </c>
      <c r="J19" s="221">
        <v>9954224393</v>
      </c>
      <c r="K19" s="223" t="s">
        <v>510</v>
      </c>
      <c r="L19" s="224" t="s">
        <v>511</v>
      </c>
      <c r="M19" s="224">
        <v>9435627920</v>
      </c>
      <c r="N19" s="224" t="s">
        <v>513</v>
      </c>
      <c r="O19" s="224"/>
      <c r="P19" s="220">
        <v>43651</v>
      </c>
      <c r="Q19" s="235" t="s">
        <v>166</v>
      </c>
      <c r="R19" s="219"/>
      <c r="S19" s="218" t="s">
        <v>508</v>
      </c>
      <c r="T19" s="18"/>
    </row>
    <row r="20" spans="1:20">
      <c r="A20" s="4">
        <v>16</v>
      </c>
      <c r="B20" s="214" t="s">
        <v>63</v>
      </c>
      <c r="C20" s="215" t="s">
        <v>452</v>
      </c>
      <c r="D20" s="215" t="s">
        <v>25</v>
      </c>
      <c r="E20" s="217">
        <v>64</v>
      </c>
      <c r="F20" s="46"/>
      <c r="G20" s="295">
        <v>11</v>
      </c>
      <c r="H20" s="295">
        <v>11</v>
      </c>
      <c r="I20" s="54">
        <f t="shared" si="0"/>
        <v>22</v>
      </c>
      <c r="J20" s="221">
        <v>9954224393</v>
      </c>
      <c r="K20" s="223" t="s">
        <v>510</v>
      </c>
      <c r="L20" s="224" t="s">
        <v>511</v>
      </c>
      <c r="M20" s="224">
        <v>9435627920</v>
      </c>
      <c r="N20" s="224" t="s">
        <v>513</v>
      </c>
      <c r="O20" s="224"/>
      <c r="P20" s="220">
        <v>43652</v>
      </c>
      <c r="Q20" s="235" t="s">
        <v>176</v>
      </c>
      <c r="R20" s="219"/>
      <c r="S20" s="218" t="s">
        <v>508</v>
      </c>
      <c r="T20" s="18"/>
    </row>
    <row r="21" spans="1:20">
      <c r="A21" s="4">
        <v>17</v>
      </c>
      <c r="B21" s="214" t="s">
        <v>63</v>
      </c>
      <c r="C21" s="215" t="s">
        <v>453</v>
      </c>
      <c r="D21" s="215" t="s">
        <v>25</v>
      </c>
      <c r="E21" s="217">
        <v>118</v>
      </c>
      <c r="F21" s="46"/>
      <c r="G21" s="295">
        <v>23</v>
      </c>
      <c r="H21" s="295">
        <v>21</v>
      </c>
      <c r="I21" s="54">
        <f t="shared" si="0"/>
        <v>44</v>
      </c>
      <c r="J21" s="221">
        <v>9954224393</v>
      </c>
      <c r="K21" s="223" t="s">
        <v>510</v>
      </c>
      <c r="L21" s="224" t="s">
        <v>511</v>
      </c>
      <c r="M21" s="224">
        <v>9435627920</v>
      </c>
      <c r="N21" s="224" t="s">
        <v>513</v>
      </c>
      <c r="O21" s="224"/>
      <c r="P21" s="220">
        <v>43652</v>
      </c>
      <c r="Q21" s="235" t="s">
        <v>176</v>
      </c>
      <c r="R21" s="219"/>
      <c r="S21" s="218" t="s">
        <v>508</v>
      </c>
      <c r="T21" s="18"/>
    </row>
    <row r="22" spans="1:20">
      <c r="A22" s="4">
        <v>18</v>
      </c>
      <c r="B22" s="214" t="s">
        <v>63</v>
      </c>
      <c r="C22" s="215" t="s">
        <v>454</v>
      </c>
      <c r="D22" s="215" t="s">
        <v>25</v>
      </c>
      <c r="E22" s="217">
        <v>45</v>
      </c>
      <c r="F22" s="46"/>
      <c r="G22" s="295">
        <v>5</v>
      </c>
      <c r="H22" s="295">
        <v>5</v>
      </c>
      <c r="I22" s="54">
        <f t="shared" si="0"/>
        <v>10</v>
      </c>
      <c r="J22" s="221">
        <v>9954224393</v>
      </c>
      <c r="K22" s="223" t="s">
        <v>510</v>
      </c>
      <c r="L22" s="224" t="s">
        <v>511</v>
      </c>
      <c r="M22" s="224">
        <v>9435627920</v>
      </c>
      <c r="N22" s="224" t="s">
        <v>514</v>
      </c>
      <c r="O22" s="224"/>
      <c r="P22" s="220">
        <v>43652</v>
      </c>
      <c r="Q22" s="235" t="s">
        <v>176</v>
      </c>
      <c r="R22" s="219"/>
      <c r="S22" s="218" t="s">
        <v>508</v>
      </c>
      <c r="T22" s="18"/>
    </row>
    <row r="23" spans="1:20">
      <c r="A23" s="4">
        <v>19</v>
      </c>
      <c r="B23" s="214" t="s">
        <v>63</v>
      </c>
      <c r="C23" s="215" t="s">
        <v>455</v>
      </c>
      <c r="D23" s="215" t="s">
        <v>25</v>
      </c>
      <c r="E23" s="217">
        <v>148</v>
      </c>
      <c r="F23" s="46"/>
      <c r="G23" s="295">
        <v>10</v>
      </c>
      <c r="H23" s="295">
        <v>10</v>
      </c>
      <c r="I23" s="54">
        <f t="shared" si="0"/>
        <v>20</v>
      </c>
      <c r="J23" s="221">
        <v>9954224393</v>
      </c>
      <c r="K23" s="223" t="s">
        <v>510</v>
      </c>
      <c r="L23" s="224" t="s">
        <v>511</v>
      </c>
      <c r="M23" s="224">
        <v>9435627920</v>
      </c>
      <c r="N23" s="224" t="s">
        <v>515</v>
      </c>
      <c r="O23" s="224"/>
      <c r="P23" s="220">
        <v>43652</v>
      </c>
      <c r="Q23" s="235" t="s">
        <v>176</v>
      </c>
      <c r="R23" s="219"/>
      <c r="S23" s="218" t="s">
        <v>508</v>
      </c>
      <c r="T23" s="18"/>
    </row>
    <row r="24" spans="1:20">
      <c r="A24" s="4">
        <v>20</v>
      </c>
      <c r="B24" s="214" t="s">
        <v>63</v>
      </c>
      <c r="C24" s="215" t="s">
        <v>456</v>
      </c>
      <c r="D24" s="215" t="s">
        <v>25</v>
      </c>
      <c r="E24" s="217">
        <v>149</v>
      </c>
      <c r="F24" s="46"/>
      <c r="G24" s="295">
        <v>9</v>
      </c>
      <c r="H24" s="295">
        <v>9</v>
      </c>
      <c r="I24" s="54">
        <f t="shared" si="0"/>
        <v>18</v>
      </c>
      <c r="J24" s="221">
        <v>9954224393</v>
      </c>
      <c r="K24" s="223" t="s">
        <v>510</v>
      </c>
      <c r="L24" s="224" t="s">
        <v>511</v>
      </c>
      <c r="M24" s="224">
        <v>9435627920</v>
      </c>
      <c r="N24" s="224" t="s">
        <v>515</v>
      </c>
      <c r="O24" s="224"/>
      <c r="P24" s="220">
        <v>43652</v>
      </c>
      <c r="Q24" s="235" t="s">
        <v>176</v>
      </c>
      <c r="R24" s="219"/>
      <c r="S24" s="218" t="s">
        <v>508</v>
      </c>
      <c r="T24" s="18"/>
    </row>
    <row r="25" spans="1:20">
      <c r="A25" s="4">
        <v>21</v>
      </c>
      <c r="B25" s="214" t="s">
        <v>63</v>
      </c>
      <c r="C25" s="215" t="s">
        <v>457</v>
      </c>
      <c r="D25" s="215" t="s">
        <v>25</v>
      </c>
      <c r="E25" s="217">
        <v>117</v>
      </c>
      <c r="F25" s="52"/>
      <c r="G25" s="295">
        <v>17</v>
      </c>
      <c r="H25" s="295">
        <v>16</v>
      </c>
      <c r="I25" s="54">
        <f t="shared" si="0"/>
        <v>33</v>
      </c>
      <c r="J25" s="221">
        <v>9435077513</v>
      </c>
      <c r="K25" s="223" t="s">
        <v>510</v>
      </c>
      <c r="L25" s="224" t="s">
        <v>511</v>
      </c>
      <c r="M25" s="224">
        <v>9435627920</v>
      </c>
      <c r="N25" s="224" t="s">
        <v>515</v>
      </c>
      <c r="O25" s="224"/>
      <c r="P25" s="220">
        <v>43654</v>
      </c>
      <c r="Q25" s="235" t="s">
        <v>177</v>
      </c>
      <c r="R25" s="219"/>
      <c r="S25" s="218" t="s">
        <v>508</v>
      </c>
      <c r="T25" s="18"/>
    </row>
    <row r="26" spans="1:20">
      <c r="A26" s="4">
        <v>22</v>
      </c>
      <c r="B26" s="214" t="s">
        <v>63</v>
      </c>
      <c r="C26" s="215" t="s">
        <v>458</v>
      </c>
      <c r="D26" s="215" t="s">
        <v>25</v>
      </c>
      <c r="E26" s="217">
        <v>41</v>
      </c>
      <c r="F26" s="46"/>
      <c r="G26" s="294">
        <v>14</v>
      </c>
      <c r="H26" s="294">
        <v>16</v>
      </c>
      <c r="I26" s="54">
        <f t="shared" si="0"/>
        <v>30</v>
      </c>
      <c r="J26" s="221">
        <v>9435077513</v>
      </c>
      <c r="K26" s="223" t="s">
        <v>510</v>
      </c>
      <c r="L26" s="224" t="s">
        <v>511</v>
      </c>
      <c r="M26" s="224">
        <v>9435627920</v>
      </c>
      <c r="N26" s="224" t="s">
        <v>515</v>
      </c>
      <c r="O26" s="224"/>
      <c r="P26" s="220">
        <v>43654</v>
      </c>
      <c r="Q26" s="235" t="s">
        <v>177</v>
      </c>
      <c r="R26" s="219"/>
      <c r="S26" s="218" t="s">
        <v>508</v>
      </c>
      <c r="T26" s="18"/>
    </row>
    <row r="27" spans="1:20">
      <c r="A27" s="4">
        <v>23</v>
      </c>
      <c r="B27" s="214" t="s">
        <v>63</v>
      </c>
      <c r="C27" s="215" t="s">
        <v>458</v>
      </c>
      <c r="D27" s="215" t="s">
        <v>25</v>
      </c>
      <c r="E27" s="217">
        <v>141</v>
      </c>
      <c r="F27" s="46"/>
      <c r="G27" s="294">
        <v>9</v>
      </c>
      <c r="H27" s="294">
        <v>12</v>
      </c>
      <c r="I27" s="54">
        <f t="shared" si="0"/>
        <v>21</v>
      </c>
      <c r="J27" s="221">
        <v>9435077513</v>
      </c>
      <c r="K27" s="223" t="s">
        <v>510</v>
      </c>
      <c r="L27" s="224" t="s">
        <v>511</v>
      </c>
      <c r="M27" s="224">
        <v>9435627920</v>
      </c>
      <c r="N27" s="224" t="s">
        <v>515</v>
      </c>
      <c r="O27" s="224"/>
      <c r="P27" s="220">
        <v>43654</v>
      </c>
      <c r="Q27" s="235" t="s">
        <v>177</v>
      </c>
      <c r="R27" s="219"/>
      <c r="S27" s="218" t="s">
        <v>508</v>
      </c>
      <c r="T27" s="18"/>
    </row>
    <row r="28" spans="1:20">
      <c r="A28" s="4">
        <v>24</v>
      </c>
      <c r="B28" s="214" t="s">
        <v>63</v>
      </c>
      <c r="C28" s="215" t="s">
        <v>459</v>
      </c>
      <c r="D28" s="215" t="s">
        <v>25</v>
      </c>
      <c r="E28" s="217">
        <v>155</v>
      </c>
      <c r="F28" s="46"/>
      <c r="G28" s="294">
        <v>5</v>
      </c>
      <c r="H28" s="294">
        <v>10</v>
      </c>
      <c r="I28" s="54">
        <f t="shared" si="0"/>
        <v>15</v>
      </c>
      <c r="J28" s="222">
        <v>9435077513</v>
      </c>
      <c r="K28" s="223" t="s">
        <v>510</v>
      </c>
      <c r="L28" s="224" t="s">
        <v>511</v>
      </c>
      <c r="M28" s="224">
        <v>9435627920</v>
      </c>
      <c r="N28" s="224" t="s">
        <v>516</v>
      </c>
      <c r="O28" s="224"/>
      <c r="P28" s="220">
        <v>43655</v>
      </c>
      <c r="Q28" s="235" t="s">
        <v>178</v>
      </c>
      <c r="R28" s="219"/>
      <c r="S28" s="218" t="s">
        <v>508</v>
      </c>
      <c r="T28" s="18"/>
    </row>
    <row r="29" spans="1:20">
      <c r="A29" s="4">
        <v>25</v>
      </c>
      <c r="B29" s="214" t="s">
        <v>63</v>
      </c>
      <c r="C29" s="215" t="s">
        <v>460</v>
      </c>
      <c r="D29" s="215" t="s">
        <v>25</v>
      </c>
      <c r="E29" s="217">
        <v>109</v>
      </c>
      <c r="F29" s="46"/>
      <c r="G29" s="294">
        <v>5</v>
      </c>
      <c r="H29" s="294">
        <v>10</v>
      </c>
      <c r="I29" s="54">
        <f t="shared" si="0"/>
        <v>15</v>
      </c>
      <c r="J29" s="222">
        <v>9435077513</v>
      </c>
      <c r="K29" s="223" t="s">
        <v>510</v>
      </c>
      <c r="L29" s="224" t="s">
        <v>511</v>
      </c>
      <c r="M29" s="224">
        <v>9435627920</v>
      </c>
      <c r="N29" s="224" t="s">
        <v>516</v>
      </c>
      <c r="O29" s="224"/>
      <c r="P29" s="220">
        <v>43655</v>
      </c>
      <c r="Q29" s="235" t="s">
        <v>178</v>
      </c>
      <c r="R29" s="219"/>
      <c r="S29" s="218" t="s">
        <v>508</v>
      </c>
      <c r="T29" s="18"/>
    </row>
    <row r="30" spans="1:20">
      <c r="A30" s="4">
        <v>26</v>
      </c>
      <c r="B30" s="214" t="s">
        <v>62</v>
      </c>
      <c r="C30" s="215" t="s">
        <v>461</v>
      </c>
      <c r="D30" s="215" t="s">
        <v>25</v>
      </c>
      <c r="E30" s="217">
        <v>18</v>
      </c>
      <c r="F30" s="46"/>
      <c r="G30" s="294">
        <v>12</v>
      </c>
      <c r="H30" s="294">
        <v>16</v>
      </c>
      <c r="I30" s="54">
        <f t="shared" si="0"/>
        <v>28</v>
      </c>
      <c r="J30" s="221">
        <v>9954224393</v>
      </c>
      <c r="K30" s="223" t="s">
        <v>510</v>
      </c>
      <c r="L30" s="224" t="s">
        <v>511</v>
      </c>
      <c r="M30" s="224">
        <v>9435627920</v>
      </c>
      <c r="N30" s="224" t="s">
        <v>516</v>
      </c>
      <c r="O30" s="224"/>
      <c r="P30" s="220">
        <v>43655</v>
      </c>
      <c r="Q30" s="235" t="s">
        <v>178</v>
      </c>
      <c r="R30" s="219"/>
      <c r="S30" s="218" t="s">
        <v>508</v>
      </c>
      <c r="T30" s="18"/>
    </row>
    <row r="31" spans="1:20">
      <c r="A31" s="4">
        <v>27</v>
      </c>
      <c r="B31" s="214" t="s">
        <v>62</v>
      </c>
      <c r="C31" s="215" t="s">
        <v>462</v>
      </c>
      <c r="D31" s="215" t="s">
        <v>25</v>
      </c>
      <c r="E31" s="217">
        <v>58</v>
      </c>
      <c r="F31" s="46"/>
      <c r="G31" s="294">
        <v>25</v>
      </c>
      <c r="H31" s="294">
        <v>34</v>
      </c>
      <c r="I31" s="54">
        <f t="shared" si="0"/>
        <v>59</v>
      </c>
      <c r="J31" s="221">
        <v>9954224393</v>
      </c>
      <c r="K31" s="223" t="s">
        <v>510</v>
      </c>
      <c r="L31" s="224" t="s">
        <v>511</v>
      </c>
      <c r="M31" s="224">
        <v>9435627920</v>
      </c>
      <c r="N31" s="224" t="s">
        <v>516</v>
      </c>
      <c r="O31" s="224"/>
      <c r="P31" s="220">
        <v>43656</v>
      </c>
      <c r="Q31" s="235" t="s">
        <v>163</v>
      </c>
      <c r="R31" s="219"/>
      <c r="S31" s="218" t="s">
        <v>508</v>
      </c>
      <c r="T31" s="18"/>
    </row>
    <row r="32" spans="1:20">
      <c r="A32" s="4">
        <v>28</v>
      </c>
      <c r="B32" s="214" t="s">
        <v>62</v>
      </c>
      <c r="C32" s="215" t="s">
        <v>463</v>
      </c>
      <c r="D32" s="215" t="s">
        <v>25</v>
      </c>
      <c r="E32" s="217">
        <v>5</v>
      </c>
      <c r="F32" s="52"/>
      <c r="G32" s="294">
        <v>14</v>
      </c>
      <c r="H32" s="294">
        <v>26</v>
      </c>
      <c r="I32" s="54">
        <f t="shared" si="0"/>
        <v>40</v>
      </c>
      <c r="J32" s="221">
        <v>9954224393</v>
      </c>
      <c r="K32" s="223" t="s">
        <v>510</v>
      </c>
      <c r="L32" s="224" t="s">
        <v>511</v>
      </c>
      <c r="M32" s="224">
        <v>9435627920</v>
      </c>
      <c r="N32" s="224" t="s">
        <v>516</v>
      </c>
      <c r="O32" s="224"/>
      <c r="P32" s="220">
        <v>43656</v>
      </c>
      <c r="Q32" s="235" t="s">
        <v>163</v>
      </c>
      <c r="R32" s="219"/>
      <c r="S32" s="218" t="s">
        <v>508</v>
      </c>
      <c r="T32" s="18"/>
    </row>
    <row r="33" spans="1:20">
      <c r="A33" s="4">
        <v>29</v>
      </c>
      <c r="B33" s="214" t="s">
        <v>62</v>
      </c>
      <c r="C33" s="215" t="s">
        <v>464</v>
      </c>
      <c r="D33" s="215" t="s">
        <v>25</v>
      </c>
      <c r="E33" s="217">
        <v>15</v>
      </c>
      <c r="F33" s="46"/>
      <c r="G33" s="294">
        <v>18</v>
      </c>
      <c r="H33" s="294">
        <v>27</v>
      </c>
      <c r="I33" s="54">
        <f t="shared" si="0"/>
        <v>45</v>
      </c>
      <c r="J33" s="221">
        <v>9954224393</v>
      </c>
      <c r="K33" s="223" t="s">
        <v>510</v>
      </c>
      <c r="L33" s="224" t="s">
        <v>511</v>
      </c>
      <c r="M33" s="224">
        <v>9435627920</v>
      </c>
      <c r="N33" s="224" t="s">
        <v>516</v>
      </c>
      <c r="O33" s="224"/>
      <c r="P33" s="220">
        <v>43656</v>
      </c>
      <c r="Q33" s="235" t="s">
        <v>163</v>
      </c>
      <c r="R33" s="219"/>
      <c r="S33" s="218" t="s">
        <v>508</v>
      </c>
      <c r="T33" s="18"/>
    </row>
    <row r="34" spans="1:20">
      <c r="A34" s="4">
        <v>30</v>
      </c>
      <c r="B34" s="214" t="s">
        <v>62</v>
      </c>
      <c r="C34" s="215" t="s">
        <v>465</v>
      </c>
      <c r="D34" s="215" t="s">
        <v>25</v>
      </c>
      <c r="E34" s="217">
        <v>33</v>
      </c>
      <c r="F34" s="46"/>
      <c r="G34" s="294">
        <v>10</v>
      </c>
      <c r="H34" s="294">
        <v>17</v>
      </c>
      <c r="I34" s="54">
        <f t="shared" si="0"/>
        <v>27</v>
      </c>
      <c r="J34" s="221">
        <v>9954224393</v>
      </c>
      <c r="K34" s="223" t="s">
        <v>510</v>
      </c>
      <c r="L34" s="224" t="s">
        <v>511</v>
      </c>
      <c r="M34" s="224">
        <v>9435627920</v>
      </c>
      <c r="N34" s="224" t="s">
        <v>517</v>
      </c>
      <c r="O34" s="224"/>
      <c r="P34" s="220">
        <v>43657</v>
      </c>
      <c r="Q34" s="235" t="s">
        <v>165</v>
      </c>
      <c r="R34" s="219"/>
      <c r="S34" s="218" t="s">
        <v>508</v>
      </c>
      <c r="T34" s="18"/>
    </row>
    <row r="35" spans="1:20">
      <c r="A35" s="4">
        <v>31</v>
      </c>
      <c r="B35" s="214" t="s">
        <v>62</v>
      </c>
      <c r="C35" s="215" t="s">
        <v>466</v>
      </c>
      <c r="D35" s="215" t="s">
        <v>25</v>
      </c>
      <c r="E35" s="217">
        <v>20</v>
      </c>
      <c r="F35" s="46"/>
      <c r="G35" s="294">
        <v>28</v>
      </c>
      <c r="H35" s="294">
        <v>23</v>
      </c>
      <c r="I35" s="54">
        <f t="shared" si="0"/>
        <v>51</v>
      </c>
      <c r="J35" s="221">
        <v>9954224393</v>
      </c>
      <c r="K35" s="223" t="s">
        <v>510</v>
      </c>
      <c r="L35" s="224" t="s">
        <v>511</v>
      </c>
      <c r="M35" s="224">
        <v>9435627920</v>
      </c>
      <c r="N35" s="224" t="s">
        <v>517</v>
      </c>
      <c r="O35" s="224"/>
      <c r="P35" s="220">
        <v>43657</v>
      </c>
      <c r="Q35" s="235" t="s">
        <v>165</v>
      </c>
      <c r="R35" s="219"/>
      <c r="S35" s="218" t="s">
        <v>508</v>
      </c>
      <c r="T35" s="18"/>
    </row>
    <row r="36" spans="1:20">
      <c r="A36" s="4">
        <v>32</v>
      </c>
      <c r="B36" s="214" t="s">
        <v>62</v>
      </c>
      <c r="C36" s="215" t="s">
        <v>467</v>
      </c>
      <c r="D36" s="215" t="s">
        <v>25</v>
      </c>
      <c r="E36" s="217">
        <v>22</v>
      </c>
      <c r="F36" s="46"/>
      <c r="G36" s="294">
        <v>19</v>
      </c>
      <c r="H36" s="294">
        <v>24</v>
      </c>
      <c r="I36" s="54">
        <f t="shared" si="0"/>
        <v>43</v>
      </c>
      <c r="J36" s="221">
        <v>9954224393</v>
      </c>
      <c r="K36" s="223" t="s">
        <v>510</v>
      </c>
      <c r="L36" s="224" t="s">
        <v>511</v>
      </c>
      <c r="M36" s="224">
        <v>9435627920</v>
      </c>
      <c r="N36" s="224" t="s">
        <v>517</v>
      </c>
      <c r="O36" s="231"/>
      <c r="P36" s="220">
        <v>43657</v>
      </c>
      <c r="Q36" s="235" t="s">
        <v>165</v>
      </c>
      <c r="R36" s="219"/>
      <c r="S36" s="218" t="s">
        <v>508</v>
      </c>
      <c r="T36" s="18"/>
    </row>
    <row r="37" spans="1:20">
      <c r="A37" s="4">
        <v>33</v>
      </c>
      <c r="B37" s="214" t="s">
        <v>62</v>
      </c>
      <c r="C37" s="215" t="s">
        <v>468</v>
      </c>
      <c r="D37" s="215" t="s">
        <v>25</v>
      </c>
      <c r="E37" s="217">
        <v>23</v>
      </c>
      <c r="F37" s="46"/>
      <c r="G37" s="295">
        <v>9</v>
      </c>
      <c r="H37" s="295">
        <v>9</v>
      </c>
      <c r="I37" s="54">
        <f t="shared" si="0"/>
        <v>18</v>
      </c>
      <c r="J37" s="221">
        <v>9954224393</v>
      </c>
      <c r="K37" s="223" t="s">
        <v>510</v>
      </c>
      <c r="L37" s="224" t="s">
        <v>511</v>
      </c>
      <c r="M37" s="224">
        <v>9435627920</v>
      </c>
      <c r="N37" s="224" t="s">
        <v>518</v>
      </c>
      <c r="O37" s="231"/>
      <c r="P37" s="220">
        <v>43658</v>
      </c>
      <c r="Q37" s="235" t="s">
        <v>166</v>
      </c>
      <c r="R37" s="219"/>
      <c r="S37" s="218" t="s">
        <v>508</v>
      </c>
      <c r="T37" s="18"/>
    </row>
    <row r="38" spans="1:20">
      <c r="A38" s="4">
        <v>34</v>
      </c>
      <c r="B38" s="214" t="s">
        <v>62</v>
      </c>
      <c r="C38" s="215" t="s">
        <v>469</v>
      </c>
      <c r="D38" s="215" t="s">
        <v>25</v>
      </c>
      <c r="E38" s="217">
        <v>13</v>
      </c>
      <c r="F38" s="46"/>
      <c r="G38" s="294">
        <v>8</v>
      </c>
      <c r="H38" s="294">
        <v>4</v>
      </c>
      <c r="I38" s="54">
        <f t="shared" si="0"/>
        <v>12</v>
      </c>
      <c r="J38" s="222">
        <v>9954224393</v>
      </c>
      <c r="K38" s="223" t="s">
        <v>510</v>
      </c>
      <c r="L38" s="224" t="s">
        <v>511</v>
      </c>
      <c r="M38" s="224">
        <v>9435627920</v>
      </c>
      <c r="N38" s="224" t="s">
        <v>518</v>
      </c>
      <c r="O38" s="224"/>
      <c r="P38" s="220">
        <v>43658</v>
      </c>
      <c r="Q38" s="235" t="s">
        <v>166</v>
      </c>
      <c r="R38" s="219"/>
      <c r="S38" s="218" t="s">
        <v>508</v>
      </c>
      <c r="T38" s="18"/>
    </row>
    <row r="39" spans="1:20">
      <c r="A39" s="4">
        <v>35</v>
      </c>
      <c r="B39" s="214" t="s">
        <v>62</v>
      </c>
      <c r="C39" s="215" t="s">
        <v>470</v>
      </c>
      <c r="D39" s="215" t="s">
        <v>25</v>
      </c>
      <c r="E39" s="217">
        <v>56</v>
      </c>
      <c r="F39" s="46"/>
      <c r="G39" s="294">
        <v>10</v>
      </c>
      <c r="H39" s="294">
        <v>12</v>
      </c>
      <c r="I39" s="54">
        <f t="shared" si="0"/>
        <v>22</v>
      </c>
      <c r="J39" s="221">
        <v>9954224393</v>
      </c>
      <c r="K39" s="223" t="s">
        <v>510</v>
      </c>
      <c r="L39" s="224" t="s">
        <v>511</v>
      </c>
      <c r="M39" s="224">
        <v>9435627920</v>
      </c>
      <c r="N39" s="224" t="s">
        <v>518</v>
      </c>
      <c r="O39" s="224"/>
      <c r="P39" s="220">
        <v>43658</v>
      </c>
      <c r="Q39" s="235" t="s">
        <v>166</v>
      </c>
      <c r="R39" s="219"/>
      <c r="S39" s="218" t="s">
        <v>508</v>
      </c>
      <c r="T39" s="18"/>
    </row>
    <row r="40" spans="1:20">
      <c r="A40" s="4">
        <v>36</v>
      </c>
      <c r="B40" s="214" t="s">
        <v>62</v>
      </c>
      <c r="C40" s="215" t="s">
        <v>471</v>
      </c>
      <c r="D40" s="215" t="s">
        <v>25</v>
      </c>
      <c r="E40" s="217">
        <v>3</v>
      </c>
      <c r="F40" s="46"/>
      <c r="G40" s="294">
        <v>8</v>
      </c>
      <c r="H40" s="294">
        <v>31</v>
      </c>
      <c r="I40" s="54">
        <f t="shared" si="0"/>
        <v>39</v>
      </c>
      <c r="J40" s="221">
        <v>9435077513</v>
      </c>
      <c r="K40" s="223" t="s">
        <v>510</v>
      </c>
      <c r="L40" s="224" t="s">
        <v>511</v>
      </c>
      <c r="M40" s="224">
        <v>9435627920</v>
      </c>
      <c r="N40" s="224" t="s">
        <v>519</v>
      </c>
      <c r="O40" s="231"/>
      <c r="P40" s="220">
        <v>43666</v>
      </c>
      <c r="Q40" s="235" t="s">
        <v>176</v>
      </c>
      <c r="R40" s="219"/>
      <c r="S40" s="218" t="s">
        <v>508</v>
      </c>
      <c r="T40" s="18"/>
    </row>
    <row r="41" spans="1:20">
      <c r="A41" s="4">
        <v>37</v>
      </c>
      <c r="B41" s="214" t="s">
        <v>62</v>
      </c>
      <c r="C41" s="215" t="s">
        <v>472</v>
      </c>
      <c r="D41" s="215" t="s">
        <v>25</v>
      </c>
      <c r="E41" s="217">
        <v>19</v>
      </c>
      <c r="F41" s="46"/>
      <c r="G41" s="295">
        <v>13</v>
      </c>
      <c r="H41" s="295">
        <v>12</v>
      </c>
      <c r="I41" s="54">
        <f t="shared" si="0"/>
        <v>25</v>
      </c>
      <c r="J41" s="221">
        <v>9954224393</v>
      </c>
      <c r="K41" s="223" t="s">
        <v>510</v>
      </c>
      <c r="L41" s="224" t="s">
        <v>511</v>
      </c>
      <c r="M41" s="224">
        <v>9435627920</v>
      </c>
      <c r="N41" s="224" t="s">
        <v>520</v>
      </c>
      <c r="O41" s="224">
        <v>9127366977</v>
      </c>
      <c r="P41" s="220">
        <v>43666</v>
      </c>
      <c r="Q41" s="235" t="s">
        <v>176</v>
      </c>
      <c r="R41" s="219"/>
      <c r="S41" s="218" t="s">
        <v>508</v>
      </c>
      <c r="T41" s="18"/>
    </row>
    <row r="42" spans="1:20">
      <c r="A42" s="4">
        <v>38</v>
      </c>
      <c r="B42" s="214" t="s">
        <v>62</v>
      </c>
      <c r="C42" s="215" t="s">
        <v>473</v>
      </c>
      <c r="D42" s="215" t="s">
        <v>25</v>
      </c>
      <c r="E42" s="217">
        <v>37</v>
      </c>
      <c r="F42" s="52"/>
      <c r="G42" s="295">
        <v>6</v>
      </c>
      <c r="H42" s="295">
        <v>5</v>
      </c>
      <c r="I42" s="54">
        <f t="shared" si="0"/>
        <v>11</v>
      </c>
      <c r="J42" s="221">
        <v>9954224393</v>
      </c>
      <c r="K42" s="223" t="s">
        <v>510</v>
      </c>
      <c r="L42" s="224" t="s">
        <v>511</v>
      </c>
      <c r="M42" s="224">
        <v>9435627920</v>
      </c>
      <c r="N42" s="224" t="s">
        <v>520</v>
      </c>
      <c r="O42" s="224">
        <v>9127366977</v>
      </c>
      <c r="P42" s="220">
        <v>43659</v>
      </c>
      <c r="Q42" s="235" t="s">
        <v>176</v>
      </c>
      <c r="R42" s="219"/>
      <c r="S42" s="218" t="s">
        <v>508</v>
      </c>
      <c r="T42" s="18"/>
    </row>
    <row r="43" spans="1:20">
      <c r="A43" s="4">
        <v>39</v>
      </c>
      <c r="B43" s="214" t="s">
        <v>62</v>
      </c>
      <c r="C43" s="216" t="s">
        <v>474</v>
      </c>
      <c r="D43" s="216" t="s">
        <v>25</v>
      </c>
      <c r="E43" s="217">
        <v>46</v>
      </c>
      <c r="F43" s="46"/>
      <c r="G43" s="294">
        <v>43</v>
      </c>
      <c r="H43" s="294">
        <v>39</v>
      </c>
      <c r="I43" s="54">
        <f t="shared" si="0"/>
        <v>82</v>
      </c>
      <c r="J43" s="221">
        <v>9954224393</v>
      </c>
      <c r="K43" s="223" t="s">
        <v>510</v>
      </c>
      <c r="L43" s="224" t="s">
        <v>511</v>
      </c>
      <c r="M43" s="224">
        <v>9435627920</v>
      </c>
      <c r="N43" s="224" t="s">
        <v>520</v>
      </c>
      <c r="O43" s="224">
        <v>9127366977</v>
      </c>
      <c r="P43" s="220">
        <v>43668</v>
      </c>
      <c r="Q43" s="235" t="s">
        <v>177</v>
      </c>
      <c r="R43" s="219"/>
      <c r="S43" s="218" t="s">
        <v>508</v>
      </c>
      <c r="T43" s="18"/>
    </row>
    <row r="44" spans="1:20">
      <c r="A44" s="4">
        <v>40</v>
      </c>
      <c r="B44" s="214" t="s">
        <v>62</v>
      </c>
      <c r="C44" s="215" t="s">
        <v>475</v>
      </c>
      <c r="D44" s="215" t="s">
        <v>25</v>
      </c>
      <c r="E44" s="217">
        <v>38</v>
      </c>
      <c r="F44" s="46"/>
      <c r="G44" s="294">
        <v>13</v>
      </c>
      <c r="H44" s="294">
        <v>12</v>
      </c>
      <c r="I44" s="54">
        <f t="shared" si="0"/>
        <v>25</v>
      </c>
      <c r="J44" s="221">
        <v>9954224393</v>
      </c>
      <c r="K44" s="223" t="s">
        <v>510</v>
      </c>
      <c r="L44" s="224" t="s">
        <v>511</v>
      </c>
      <c r="M44" s="224">
        <v>9435627920</v>
      </c>
      <c r="N44" s="224" t="s">
        <v>520</v>
      </c>
      <c r="O44" s="224">
        <v>9127366977</v>
      </c>
      <c r="P44" s="220">
        <v>43668</v>
      </c>
      <c r="Q44" s="235" t="s">
        <v>177</v>
      </c>
      <c r="R44" s="219"/>
      <c r="S44" s="218" t="s">
        <v>508</v>
      </c>
      <c r="T44" s="18"/>
    </row>
    <row r="45" spans="1:20">
      <c r="A45" s="4">
        <v>41</v>
      </c>
      <c r="B45" s="214" t="s">
        <v>62</v>
      </c>
      <c r="C45" s="215" t="s">
        <v>476</v>
      </c>
      <c r="D45" s="215" t="s">
        <v>25</v>
      </c>
      <c r="E45" s="217">
        <v>61</v>
      </c>
      <c r="F45" s="46"/>
      <c r="G45" s="294">
        <v>10</v>
      </c>
      <c r="H45" s="294">
        <v>29</v>
      </c>
      <c r="I45" s="54">
        <f t="shared" si="0"/>
        <v>39</v>
      </c>
      <c r="J45" s="221">
        <v>9954224393</v>
      </c>
      <c r="K45" s="223" t="s">
        <v>510</v>
      </c>
      <c r="L45" s="224" t="s">
        <v>511</v>
      </c>
      <c r="M45" s="224">
        <v>9435627920</v>
      </c>
      <c r="N45" s="224" t="s">
        <v>520</v>
      </c>
      <c r="O45" s="224">
        <v>9127366977</v>
      </c>
      <c r="P45" s="220">
        <v>43668</v>
      </c>
      <c r="Q45" s="235" t="s">
        <v>177</v>
      </c>
      <c r="R45" s="219"/>
      <c r="S45" s="218" t="s">
        <v>508</v>
      </c>
      <c r="T45" s="18"/>
    </row>
    <row r="46" spans="1:20">
      <c r="A46" s="4">
        <v>42</v>
      </c>
      <c r="B46" s="214" t="s">
        <v>62</v>
      </c>
      <c r="C46" s="215" t="s">
        <v>477</v>
      </c>
      <c r="D46" s="215" t="s">
        <v>25</v>
      </c>
      <c r="E46" s="217">
        <v>54</v>
      </c>
      <c r="F46" s="46"/>
      <c r="G46" s="294">
        <v>25</v>
      </c>
      <c r="H46" s="294">
        <v>23</v>
      </c>
      <c r="I46" s="54">
        <f t="shared" si="0"/>
        <v>48</v>
      </c>
      <c r="J46" s="224"/>
      <c r="K46" s="223" t="s">
        <v>510</v>
      </c>
      <c r="L46" s="224" t="s">
        <v>511</v>
      </c>
      <c r="M46" s="224">
        <v>9435627920</v>
      </c>
      <c r="N46" s="224" t="s">
        <v>520</v>
      </c>
      <c r="O46" s="224"/>
      <c r="P46" s="220">
        <v>43661</v>
      </c>
      <c r="Q46" s="235" t="s">
        <v>177</v>
      </c>
      <c r="R46" s="218"/>
      <c r="S46" s="218" t="s">
        <v>508</v>
      </c>
      <c r="T46" s="18"/>
    </row>
    <row r="47" spans="1:20">
      <c r="A47" s="4">
        <v>43</v>
      </c>
      <c r="B47" s="214" t="s">
        <v>62</v>
      </c>
      <c r="C47" s="215" t="s">
        <v>478</v>
      </c>
      <c r="D47" s="215" t="s">
        <v>25</v>
      </c>
      <c r="E47" s="217">
        <v>55</v>
      </c>
      <c r="F47" s="18"/>
      <c r="G47" s="294">
        <v>10</v>
      </c>
      <c r="H47" s="294">
        <v>30</v>
      </c>
      <c r="I47" s="54">
        <f t="shared" si="0"/>
        <v>40</v>
      </c>
      <c r="J47" s="221">
        <v>9435077513</v>
      </c>
      <c r="K47" s="225" t="s">
        <v>521</v>
      </c>
      <c r="L47" s="224" t="s">
        <v>522</v>
      </c>
      <c r="M47" s="224">
        <v>9435878554</v>
      </c>
      <c r="N47" s="224" t="s">
        <v>523</v>
      </c>
      <c r="O47" s="224"/>
      <c r="P47" s="220">
        <v>43661</v>
      </c>
      <c r="Q47" s="235" t="s">
        <v>177</v>
      </c>
      <c r="R47" s="218"/>
      <c r="S47" s="218" t="s">
        <v>508</v>
      </c>
      <c r="T47" s="18"/>
    </row>
    <row r="48" spans="1:20">
      <c r="A48" s="4">
        <v>44</v>
      </c>
      <c r="B48" s="214" t="s">
        <v>62</v>
      </c>
      <c r="C48" s="215" t="s">
        <v>479</v>
      </c>
      <c r="D48" s="215" t="s">
        <v>25</v>
      </c>
      <c r="E48" s="217">
        <v>28</v>
      </c>
      <c r="F48" s="18"/>
      <c r="G48" s="294">
        <v>54</v>
      </c>
      <c r="H48" s="294">
        <v>50</v>
      </c>
      <c r="I48" s="54">
        <f t="shared" si="0"/>
        <v>104</v>
      </c>
      <c r="J48" s="221">
        <v>9678601007</v>
      </c>
      <c r="K48" s="225" t="s">
        <v>521</v>
      </c>
      <c r="L48" s="224" t="s">
        <v>522</v>
      </c>
      <c r="M48" s="224">
        <v>9435878554</v>
      </c>
      <c r="N48" s="224" t="s">
        <v>523</v>
      </c>
      <c r="O48" s="231"/>
      <c r="P48" s="220">
        <v>43661</v>
      </c>
      <c r="Q48" s="235" t="s">
        <v>177</v>
      </c>
      <c r="R48" s="218"/>
      <c r="S48" s="218" t="s">
        <v>508</v>
      </c>
      <c r="T48" s="18"/>
    </row>
    <row r="49" spans="1:20">
      <c r="A49" s="4">
        <v>45</v>
      </c>
      <c r="B49" s="214" t="s">
        <v>62</v>
      </c>
      <c r="C49" s="215" t="s">
        <v>480</v>
      </c>
      <c r="D49" s="215" t="s">
        <v>25</v>
      </c>
      <c r="E49" s="217">
        <v>60</v>
      </c>
      <c r="F49" s="52"/>
      <c r="G49" s="294">
        <v>48</v>
      </c>
      <c r="H49" s="294">
        <v>44</v>
      </c>
      <c r="I49" s="54">
        <f t="shared" si="0"/>
        <v>92</v>
      </c>
      <c r="J49" s="221">
        <v>9678601007</v>
      </c>
      <c r="K49" s="225" t="s">
        <v>521</v>
      </c>
      <c r="L49" s="224" t="s">
        <v>522</v>
      </c>
      <c r="M49" s="224">
        <v>9435878554</v>
      </c>
      <c r="N49" s="224" t="s">
        <v>523</v>
      </c>
      <c r="O49" s="231"/>
      <c r="P49" s="220">
        <v>43662</v>
      </c>
      <c r="Q49" s="235" t="s">
        <v>178</v>
      </c>
      <c r="R49" s="218"/>
      <c r="S49" s="218" t="s">
        <v>508</v>
      </c>
      <c r="T49" s="18"/>
    </row>
    <row r="50" spans="1:20">
      <c r="A50" s="4">
        <v>46</v>
      </c>
      <c r="B50" s="214" t="s">
        <v>62</v>
      </c>
      <c r="C50" s="217" t="s">
        <v>481</v>
      </c>
      <c r="D50" s="217" t="s">
        <v>25</v>
      </c>
      <c r="E50" s="217">
        <v>131</v>
      </c>
      <c r="F50" s="18"/>
      <c r="G50" s="294">
        <v>59</v>
      </c>
      <c r="H50" s="294">
        <v>49</v>
      </c>
      <c r="I50" s="54">
        <f t="shared" si="0"/>
        <v>108</v>
      </c>
      <c r="J50" s="221">
        <v>9678601007</v>
      </c>
      <c r="K50" s="225" t="s">
        <v>524</v>
      </c>
      <c r="L50" s="224" t="s">
        <v>525</v>
      </c>
      <c r="M50" s="224">
        <v>9401788769</v>
      </c>
      <c r="N50" s="224" t="s">
        <v>526</v>
      </c>
      <c r="O50" s="224"/>
      <c r="P50" s="220">
        <v>43662</v>
      </c>
      <c r="Q50" s="235" t="s">
        <v>178</v>
      </c>
      <c r="R50" s="218"/>
      <c r="S50" s="218" t="s">
        <v>508</v>
      </c>
      <c r="T50" s="18"/>
    </row>
    <row r="51" spans="1:20">
      <c r="A51" s="4">
        <v>47</v>
      </c>
      <c r="B51" s="214" t="s">
        <v>62</v>
      </c>
      <c r="C51" s="215" t="s">
        <v>482</v>
      </c>
      <c r="D51" s="215" t="s">
        <v>25</v>
      </c>
      <c r="E51" s="217">
        <v>6</v>
      </c>
      <c r="F51" s="46"/>
      <c r="G51" s="294">
        <v>45</v>
      </c>
      <c r="H51" s="294">
        <v>42</v>
      </c>
      <c r="I51" s="54">
        <f t="shared" si="0"/>
        <v>87</v>
      </c>
      <c r="J51" s="221">
        <v>9678601007</v>
      </c>
      <c r="K51" s="225" t="s">
        <v>527</v>
      </c>
      <c r="L51" s="224" t="s">
        <v>528</v>
      </c>
      <c r="M51" s="224">
        <v>9435108706</v>
      </c>
      <c r="N51" s="224" t="s">
        <v>529</v>
      </c>
      <c r="O51" s="231"/>
      <c r="P51" s="220">
        <v>43663</v>
      </c>
      <c r="Q51" s="235" t="s">
        <v>163</v>
      </c>
      <c r="R51" s="218"/>
      <c r="S51" s="218" t="s">
        <v>508</v>
      </c>
      <c r="T51" s="18"/>
    </row>
    <row r="52" spans="1:20">
      <c r="A52" s="4">
        <v>48</v>
      </c>
      <c r="B52" s="214" t="s">
        <v>62</v>
      </c>
      <c r="C52" s="215" t="s">
        <v>483</v>
      </c>
      <c r="D52" s="215" t="s">
        <v>25</v>
      </c>
      <c r="E52" s="217">
        <v>27</v>
      </c>
      <c r="F52" s="18"/>
      <c r="G52" s="294">
        <v>48</v>
      </c>
      <c r="H52" s="294">
        <v>49</v>
      </c>
      <c r="I52" s="54">
        <f t="shared" si="0"/>
        <v>97</v>
      </c>
      <c r="J52" s="221">
        <v>9678601007</v>
      </c>
      <c r="K52" s="225" t="s">
        <v>527</v>
      </c>
      <c r="L52" s="224" t="s">
        <v>528</v>
      </c>
      <c r="M52" s="224">
        <v>9435108706</v>
      </c>
      <c r="N52" s="224" t="s">
        <v>529</v>
      </c>
      <c r="O52" s="224"/>
      <c r="P52" s="220">
        <v>43663</v>
      </c>
      <c r="Q52" s="235" t="s">
        <v>163</v>
      </c>
      <c r="R52" s="218"/>
      <c r="S52" s="218" t="s">
        <v>508</v>
      </c>
      <c r="T52" s="18"/>
    </row>
    <row r="53" spans="1:20">
      <c r="A53" s="4">
        <v>49</v>
      </c>
      <c r="B53" s="214" t="s">
        <v>62</v>
      </c>
      <c r="C53" s="215" t="s">
        <v>484</v>
      </c>
      <c r="D53" s="215" t="s">
        <v>25</v>
      </c>
      <c r="E53" s="217">
        <v>48</v>
      </c>
      <c r="F53" s="18"/>
      <c r="G53" s="294">
        <v>34</v>
      </c>
      <c r="H53" s="294">
        <v>43</v>
      </c>
      <c r="I53" s="54">
        <f t="shared" si="0"/>
        <v>77</v>
      </c>
      <c r="J53" s="221">
        <v>9678601007</v>
      </c>
      <c r="K53" s="225" t="s">
        <v>527</v>
      </c>
      <c r="L53" s="224" t="s">
        <v>528</v>
      </c>
      <c r="M53" s="224">
        <v>9435108706</v>
      </c>
      <c r="N53" s="224" t="s">
        <v>529</v>
      </c>
      <c r="O53" s="224"/>
      <c r="P53" s="220">
        <v>43663</v>
      </c>
      <c r="Q53" s="235" t="s">
        <v>163</v>
      </c>
      <c r="R53" s="218"/>
      <c r="S53" s="218" t="s">
        <v>508</v>
      </c>
      <c r="T53" s="18"/>
    </row>
    <row r="54" spans="1:20">
      <c r="A54" s="4">
        <v>50</v>
      </c>
      <c r="B54" s="214" t="s">
        <v>62</v>
      </c>
      <c r="C54" s="215" t="s">
        <v>485</v>
      </c>
      <c r="D54" s="215" t="s">
        <v>25</v>
      </c>
      <c r="E54" s="217">
        <v>11</v>
      </c>
      <c r="F54" s="18"/>
      <c r="G54" s="294">
        <v>42</v>
      </c>
      <c r="H54" s="294">
        <v>41</v>
      </c>
      <c r="I54" s="54">
        <f t="shared" si="0"/>
        <v>83</v>
      </c>
      <c r="J54" s="221">
        <v>9678601007</v>
      </c>
      <c r="K54" s="225" t="s">
        <v>527</v>
      </c>
      <c r="L54" s="224" t="s">
        <v>528</v>
      </c>
      <c r="M54" s="224">
        <v>9435108706</v>
      </c>
      <c r="N54" s="224" t="s">
        <v>529</v>
      </c>
      <c r="O54" s="224"/>
      <c r="P54" s="220">
        <v>43664</v>
      </c>
      <c r="Q54" s="235" t="s">
        <v>165</v>
      </c>
      <c r="R54" s="218"/>
      <c r="S54" s="218" t="s">
        <v>508</v>
      </c>
      <c r="T54" s="18"/>
    </row>
    <row r="55" spans="1:20">
      <c r="A55" s="4">
        <v>51</v>
      </c>
      <c r="B55" s="214" t="s">
        <v>62</v>
      </c>
      <c r="C55" s="216" t="s">
        <v>486</v>
      </c>
      <c r="D55" s="216" t="s">
        <v>25</v>
      </c>
      <c r="E55" s="217">
        <v>30</v>
      </c>
      <c r="F55" s="18"/>
      <c r="G55" s="294">
        <v>61</v>
      </c>
      <c r="H55" s="294">
        <v>49</v>
      </c>
      <c r="I55" s="54">
        <f t="shared" si="0"/>
        <v>110</v>
      </c>
      <c r="J55" s="221">
        <v>9678601007</v>
      </c>
      <c r="K55" s="225" t="s">
        <v>527</v>
      </c>
      <c r="L55" s="224" t="s">
        <v>528</v>
      </c>
      <c r="M55" s="224">
        <v>9435108706</v>
      </c>
      <c r="N55" s="224" t="s">
        <v>529</v>
      </c>
      <c r="O55" s="231"/>
      <c r="P55" s="220">
        <v>43664</v>
      </c>
      <c r="Q55" s="235" t="s">
        <v>165</v>
      </c>
      <c r="R55" s="218"/>
      <c r="S55" s="218" t="s">
        <v>508</v>
      </c>
      <c r="T55" s="18"/>
    </row>
    <row r="56" spans="1:20">
      <c r="A56" s="4">
        <v>52</v>
      </c>
      <c r="B56" s="214" t="s">
        <v>62</v>
      </c>
      <c r="C56" s="215" t="s">
        <v>487</v>
      </c>
      <c r="D56" s="215" t="s">
        <v>25</v>
      </c>
      <c r="E56" s="217">
        <v>4</v>
      </c>
      <c r="F56" s="52"/>
      <c r="G56" s="294">
        <v>55</v>
      </c>
      <c r="H56" s="294">
        <v>40</v>
      </c>
      <c r="I56" s="54">
        <f t="shared" si="0"/>
        <v>95</v>
      </c>
      <c r="J56" s="221">
        <v>9678601007</v>
      </c>
      <c r="K56" s="225" t="s">
        <v>530</v>
      </c>
      <c r="L56" s="224" t="s">
        <v>525</v>
      </c>
      <c r="M56" s="224">
        <v>9401788769</v>
      </c>
      <c r="N56" s="224" t="s">
        <v>526</v>
      </c>
      <c r="O56" s="224"/>
      <c r="P56" s="220">
        <v>43665</v>
      </c>
      <c r="Q56" s="235" t="s">
        <v>166</v>
      </c>
      <c r="R56" s="218"/>
      <c r="S56" s="218" t="s">
        <v>508</v>
      </c>
      <c r="T56" s="18"/>
    </row>
    <row r="57" spans="1:20">
      <c r="A57" s="4">
        <v>53</v>
      </c>
      <c r="B57" s="214" t="s">
        <v>62</v>
      </c>
      <c r="C57" s="215" t="s">
        <v>488</v>
      </c>
      <c r="D57" s="215" t="s">
        <v>25</v>
      </c>
      <c r="E57" s="217">
        <v>49</v>
      </c>
      <c r="F57" s="18"/>
      <c r="G57" s="294">
        <v>48</v>
      </c>
      <c r="H57" s="294">
        <v>49</v>
      </c>
      <c r="I57" s="54">
        <f t="shared" si="0"/>
        <v>97</v>
      </c>
      <c r="J57" s="221">
        <v>9678601007</v>
      </c>
      <c r="K57" s="225" t="s">
        <v>530</v>
      </c>
      <c r="L57" s="224" t="s">
        <v>525</v>
      </c>
      <c r="M57" s="224">
        <v>9401788769</v>
      </c>
      <c r="N57" s="224" t="s">
        <v>526</v>
      </c>
      <c r="O57" s="231"/>
      <c r="P57" s="220">
        <v>43665</v>
      </c>
      <c r="Q57" s="235" t="s">
        <v>166</v>
      </c>
      <c r="R57" s="218"/>
      <c r="S57" s="218" t="s">
        <v>508</v>
      </c>
      <c r="T57" s="18"/>
    </row>
    <row r="58" spans="1:20">
      <c r="A58" s="4">
        <v>54</v>
      </c>
      <c r="B58" s="214" t="s">
        <v>62</v>
      </c>
      <c r="C58" s="215" t="s">
        <v>489</v>
      </c>
      <c r="D58" s="215" t="s">
        <v>25</v>
      </c>
      <c r="E58" s="217">
        <v>62</v>
      </c>
      <c r="F58" s="18"/>
      <c r="G58" s="294">
        <v>41</v>
      </c>
      <c r="H58" s="294">
        <v>35</v>
      </c>
      <c r="I58" s="54">
        <f t="shared" si="0"/>
        <v>76</v>
      </c>
      <c r="J58" s="221">
        <v>9678601007</v>
      </c>
      <c r="K58" s="225" t="s">
        <v>530</v>
      </c>
      <c r="L58" s="224" t="s">
        <v>525</v>
      </c>
      <c r="M58" s="224">
        <v>9401788769</v>
      </c>
      <c r="N58" s="224" t="s">
        <v>526</v>
      </c>
      <c r="O58" s="224"/>
      <c r="P58" s="220">
        <v>43665</v>
      </c>
      <c r="Q58" s="235" t="s">
        <v>166</v>
      </c>
      <c r="R58" s="218"/>
      <c r="S58" s="218" t="s">
        <v>508</v>
      </c>
      <c r="T58" s="18"/>
    </row>
    <row r="59" spans="1:20">
      <c r="A59" s="4">
        <v>55</v>
      </c>
      <c r="B59" s="214" t="s">
        <v>62</v>
      </c>
      <c r="C59" s="215" t="s">
        <v>490</v>
      </c>
      <c r="D59" s="215" t="s">
        <v>25</v>
      </c>
      <c r="E59" s="217">
        <v>10</v>
      </c>
      <c r="F59" s="18"/>
      <c r="G59" s="294">
        <v>42</v>
      </c>
      <c r="H59" s="294">
        <v>38</v>
      </c>
      <c r="I59" s="54">
        <f t="shared" si="0"/>
        <v>80</v>
      </c>
      <c r="J59" s="221">
        <v>9678601007</v>
      </c>
      <c r="K59" s="225" t="s">
        <v>530</v>
      </c>
      <c r="L59" s="224" t="s">
        <v>525</v>
      </c>
      <c r="M59" s="224">
        <v>9401788769</v>
      </c>
      <c r="N59" s="224" t="s">
        <v>526</v>
      </c>
      <c r="O59" s="224"/>
      <c r="P59" s="220">
        <v>43665</v>
      </c>
      <c r="Q59" s="235" t="s">
        <v>166</v>
      </c>
      <c r="R59" s="218"/>
      <c r="S59" s="218" t="s">
        <v>508</v>
      </c>
      <c r="T59" s="18"/>
    </row>
    <row r="60" spans="1:20">
      <c r="A60" s="4">
        <v>56</v>
      </c>
      <c r="B60" s="214" t="s">
        <v>62</v>
      </c>
      <c r="C60" s="215" t="s">
        <v>491</v>
      </c>
      <c r="D60" s="215" t="s">
        <v>25</v>
      </c>
      <c r="E60" s="217">
        <v>14</v>
      </c>
      <c r="F60" s="18"/>
      <c r="G60" s="295">
        <v>22</v>
      </c>
      <c r="H60" s="295">
        <v>20</v>
      </c>
      <c r="I60" s="54">
        <f t="shared" si="0"/>
        <v>42</v>
      </c>
      <c r="J60" s="221">
        <v>9401593651</v>
      </c>
      <c r="K60" s="225" t="s">
        <v>531</v>
      </c>
      <c r="L60" s="224" t="s">
        <v>532</v>
      </c>
      <c r="M60" s="224">
        <v>9435791699</v>
      </c>
      <c r="N60" s="224" t="s">
        <v>533</v>
      </c>
      <c r="O60" s="224"/>
      <c r="P60" s="220">
        <v>43647</v>
      </c>
      <c r="Q60" s="236" t="s">
        <v>177</v>
      </c>
      <c r="R60" s="218"/>
      <c r="S60" s="218" t="s">
        <v>508</v>
      </c>
      <c r="T60" s="18"/>
    </row>
    <row r="61" spans="1:20">
      <c r="A61" s="4">
        <v>57</v>
      </c>
      <c r="B61" s="214" t="s">
        <v>62</v>
      </c>
      <c r="C61" s="215" t="s">
        <v>492</v>
      </c>
      <c r="D61" s="215" t="s">
        <v>25</v>
      </c>
      <c r="E61" s="217">
        <v>9</v>
      </c>
      <c r="F61" s="18"/>
      <c r="G61" s="294">
        <v>20</v>
      </c>
      <c r="H61" s="294">
        <v>18</v>
      </c>
      <c r="I61" s="54">
        <f t="shared" si="0"/>
        <v>38</v>
      </c>
      <c r="J61" s="221">
        <v>9401593651</v>
      </c>
      <c r="K61" s="225" t="s">
        <v>531</v>
      </c>
      <c r="L61" s="224" t="s">
        <v>532</v>
      </c>
      <c r="M61" s="224">
        <v>9435791699</v>
      </c>
      <c r="N61" s="224" t="s">
        <v>534</v>
      </c>
      <c r="O61" s="224"/>
      <c r="P61" s="220">
        <v>43647</v>
      </c>
      <c r="Q61" s="236" t="s">
        <v>177</v>
      </c>
      <c r="R61" s="218"/>
      <c r="S61" s="218" t="s">
        <v>508</v>
      </c>
      <c r="T61" s="18"/>
    </row>
    <row r="62" spans="1:20">
      <c r="A62" s="4">
        <v>58</v>
      </c>
      <c r="B62" s="214" t="s">
        <v>62</v>
      </c>
      <c r="C62" s="215" t="s">
        <v>493</v>
      </c>
      <c r="D62" s="215" t="s">
        <v>25</v>
      </c>
      <c r="E62" s="217">
        <v>47</v>
      </c>
      <c r="F62" s="18"/>
      <c r="G62" s="295">
        <v>32</v>
      </c>
      <c r="H62" s="295">
        <v>30</v>
      </c>
      <c r="I62" s="54">
        <f t="shared" si="0"/>
        <v>62</v>
      </c>
      <c r="J62" s="221">
        <v>9401593651</v>
      </c>
      <c r="K62" s="225" t="s">
        <v>531</v>
      </c>
      <c r="L62" s="224" t="s">
        <v>532</v>
      </c>
      <c r="M62" s="224">
        <v>9435791699</v>
      </c>
      <c r="N62" s="224" t="s">
        <v>535</v>
      </c>
      <c r="O62" s="224"/>
      <c r="P62" s="220">
        <v>43647</v>
      </c>
      <c r="Q62" s="236" t="s">
        <v>177</v>
      </c>
      <c r="R62" s="218"/>
      <c r="S62" s="218" t="s">
        <v>508</v>
      </c>
      <c r="T62" s="18"/>
    </row>
    <row r="63" spans="1:20">
      <c r="A63" s="4">
        <v>59</v>
      </c>
      <c r="B63" s="214" t="s">
        <v>62</v>
      </c>
      <c r="C63" s="215" t="s">
        <v>494</v>
      </c>
      <c r="D63" s="215" t="s">
        <v>25</v>
      </c>
      <c r="E63" s="217">
        <v>40</v>
      </c>
      <c r="F63" s="18"/>
      <c r="G63" s="294">
        <v>7</v>
      </c>
      <c r="H63" s="294">
        <v>7</v>
      </c>
      <c r="I63" s="54">
        <f t="shared" si="0"/>
        <v>14</v>
      </c>
      <c r="J63" s="221">
        <v>9401593651</v>
      </c>
      <c r="K63" s="225" t="s">
        <v>531</v>
      </c>
      <c r="L63" s="224" t="s">
        <v>532</v>
      </c>
      <c r="M63" s="224">
        <v>9435791699</v>
      </c>
      <c r="N63" s="224" t="s">
        <v>535</v>
      </c>
      <c r="O63" s="224"/>
      <c r="P63" s="220">
        <v>43648</v>
      </c>
      <c r="Q63" s="236" t="s">
        <v>178</v>
      </c>
      <c r="R63" s="218"/>
      <c r="S63" s="218" t="s">
        <v>508</v>
      </c>
      <c r="T63" s="18"/>
    </row>
    <row r="64" spans="1:20">
      <c r="A64" s="4">
        <v>60</v>
      </c>
      <c r="B64" s="214" t="s">
        <v>62</v>
      </c>
      <c r="C64" s="215" t="s">
        <v>495</v>
      </c>
      <c r="D64" s="215" t="s">
        <v>25</v>
      </c>
      <c r="E64" s="217">
        <v>45</v>
      </c>
      <c r="F64" s="18"/>
      <c r="G64" s="294">
        <v>10</v>
      </c>
      <c r="H64" s="294">
        <v>9</v>
      </c>
      <c r="I64" s="54">
        <f t="shared" si="0"/>
        <v>19</v>
      </c>
      <c r="J64" s="221">
        <v>9401593651</v>
      </c>
      <c r="K64" s="225" t="s">
        <v>531</v>
      </c>
      <c r="L64" s="224" t="s">
        <v>532</v>
      </c>
      <c r="M64" s="224">
        <v>9435791699</v>
      </c>
      <c r="N64" s="224" t="s">
        <v>536</v>
      </c>
      <c r="O64" s="224"/>
      <c r="P64" s="220">
        <v>43648</v>
      </c>
      <c r="Q64" s="233" t="s">
        <v>178</v>
      </c>
      <c r="R64" s="218"/>
      <c r="S64" s="218" t="s">
        <v>508</v>
      </c>
      <c r="T64" s="18"/>
    </row>
    <row r="65" spans="1:20">
      <c r="A65" s="4">
        <v>61</v>
      </c>
      <c r="B65" s="214" t="s">
        <v>62</v>
      </c>
      <c r="C65" s="215" t="s">
        <v>496</v>
      </c>
      <c r="D65" s="215" t="s">
        <v>25</v>
      </c>
      <c r="E65" s="217">
        <v>76</v>
      </c>
      <c r="F65" s="18"/>
      <c r="G65" s="295">
        <v>25</v>
      </c>
      <c r="H65" s="295">
        <v>23</v>
      </c>
      <c r="I65" s="54">
        <f t="shared" si="0"/>
        <v>48</v>
      </c>
      <c r="J65" s="221">
        <v>9401593651</v>
      </c>
      <c r="K65" s="225" t="s">
        <v>537</v>
      </c>
      <c r="L65" s="224" t="s">
        <v>538</v>
      </c>
      <c r="M65" s="224">
        <v>8135868795</v>
      </c>
      <c r="N65" s="224" t="s">
        <v>539</v>
      </c>
      <c r="O65" s="224"/>
      <c r="P65" s="220">
        <v>43648</v>
      </c>
      <c r="Q65" s="233" t="s">
        <v>178</v>
      </c>
      <c r="R65" s="218"/>
      <c r="S65" s="218" t="s">
        <v>508</v>
      </c>
      <c r="T65" s="18"/>
    </row>
    <row r="66" spans="1:20">
      <c r="A66" s="4">
        <v>62</v>
      </c>
      <c r="B66" s="214" t="s">
        <v>62</v>
      </c>
      <c r="C66" s="215" t="s">
        <v>497</v>
      </c>
      <c r="D66" s="215" t="s">
        <v>25</v>
      </c>
      <c r="E66" s="217">
        <v>38</v>
      </c>
      <c r="F66" s="18"/>
      <c r="G66" s="295">
        <v>6</v>
      </c>
      <c r="H66" s="295">
        <v>5</v>
      </c>
      <c r="I66" s="54">
        <f t="shared" si="0"/>
        <v>11</v>
      </c>
      <c r="J66" s="221">
        <v>9401593651</v>
      </c>
      <c r="K66" s="225" t="s">
        <v>537</v>
      </c>
      <c r="L66" s="224" t="s">
        <v>538</v>
      </c>
      <c r="M66" s="224">
        <v>8135868795</v>
      </c>
      <c r="N66" s="224" t="s">
        <v>539</v>
      </c>
      <c r="O66" s="224"/>
      <c r="P66" s="220">
        <v>43649</v>
      </c>
      <c r="Q66" s="233" t="s">
        <v>163</v>
      </c>
      <c r="R66" s="218"/>
      <c r="S66" s="218" t="s">
        <v>508</v>
      </c>
      <c r="T66" s="18"/>
    </row>
    <row r="67" spans="1:20">
      <c r="A67" s="4">
        <v>63</v>
      </c>
      <c r="B67" s="214" t="s">
        <v>62</v>
      </c>
      <c r="C67" s="215" t="s">
        <v>498</v>
      </c>
      <c r="D67" s="215" t="s">
        <v>25</v>
      </c>
      <c r="E67" s="217">
        <v>64</v>
      </c>
      <c r="F67" s="18"/>
      <c r="G67" s="295">
        <v>17</v>
      </c>
      <c r="H67" s="295">
        <v>15</v>
      </c>
      <c r="I67" s="54">
        <f t="shared" si="0"/>
        <v>32</v>
      </c>
      <c r="J67" s="221">
        <v>9401502199</v>
      </c>
      <c r="K67" s="225" t="s">
        <v>537</v>
      </c>
      <c r="L67" s="224" t="s">
        <v>538</v>
      </c>
      <c r="M67" s="224">
        <v>8135868795</v>
      </c>
      <c r="N67" s="224" t="s">
        <v>539</v>
      </c>
      <c r="O67" s="224"/>
      <c r="P67" s="220">
        <v>43649</v>
      </c>
      <c r="Q67" s="233" t="s">
        <v>163</v>
      </c>
      <c r="R67" s="218"/>
      <c r="S67" s="218" t="s">
        <v>508</v>
      </c>
      <c r="T67" s="18"/>
    </row>
    <row r="68" spans="1:20">
      <c r="A68" s="4">
        <v>64</v>
      </c>
      <c r="B68" s="214" t="s">
        <v>62</v>
      </c>
      <c r="C68" s="216" t="s">
        <v>499</v>
      </c>
      <c r="D68" s="216" t="s">
        <v>25</v>
      </c>
      <c r="E68" s="217">
        <v>43</v>
      </c>
      <c r="F68" s="18"/>
      <c r="G68" s="294">
        <v>8</v>
      </c>
      <c r="H68" s="294">
        <v>10</v>
      </c>
      <c r="I68" s="54">
        <f t="shared" si="0"/>
        <v>18</v>
      </c>
      <c r="J68" s="221">
        <v>9401593651</v>
      </c>
      <c r="K68" s="225" t="s">
        <v>537</v>
      </c>
      <c r="L68" s="224" t="s">
        <v>538</v>
      </c>
      <c r="M68" s="224">
        <v>8135868795</v>
      </c>
      <c r="N68" s="224" t="s">
        <v>539</v>
      </c>
      <c r="O68" s="224"/>
      <c r="P68" s="220">
        <v>43649</v>
      </c>
      <c r="Q68" s="233" t="s">
        <v>163</v>
      </c>
      <c r="R68" s="218"/>
      <c r="S68" s="218" t="s">
        <v>508</v>
      </c>
      <c r="T68" s="18"/>
    </row>
    <row r="69" spans="1:20">
      <c r="A69" s="4">
        <v>65</v>
      </c>
      <c r="B69" s="214" t="s">
        <v>62</v>
      </c>
      <c r="C69" s="217" t="s">
        <v>500</v>
      </c>
      <c r="D69" s="217" t="s">
        <v>25</v>
      </c>
      <c r="E69" s="217">
        <v>189</v>
      </c>
      <c r="F69" s="18"/>
      <c r="G69" s="294">
        <v>12</v>
      </c>
      <c r="H69" s="294">
        <v>13</v>
      </c>
      <c r="I69" s="54">
        <f t="shared" si="0"/>
        <v>25</v>
      </c>
      <c r="J69" s="221">
        <v>9401593651</v>
      </c>
      <c r="K69" s="225" t="s">
        <v>537</v>
      </c>
      <c r="L69" s="224" t="s">
        <v>538</v>
      </c>
      <c r="M69" s="224">
        <v>8135868795</v>
      </c>
      <c r="N69" s="224" t="s">
        <v>539</v>
      </c>
      <c r="O69" s="224"/>
      <c r="P69" s="220">
        <v>43650</v>
      </c>
      <c r="Q69" s="233" t="s">
        <v>165</v>
      </c>
      <c r="R69" s="218"/>
      <c r="S69" s="218" t="s">
        <v>508</v>
      </c>
      <c r="T69" s="18"/>
    </row>
    <row r="70" spans="1:20">
      <c r="A70" s="4">
        <v>66</v>
      </c>
      <c r="B70" s="214" t="s">
        <v>62</v>
      </c>
      <c r="C70" s="215" t="s">
        <v>501</v>
      </c>
      <c r="D70" s="215" t="s">
        <v>25</v>
      </c>
      <c r="E70" s="217">
        <v>35</v>
      </c>
      <c r="F70" s="18"/>
      <c r="G70" s="295">
        <v>25</v>
      </c>
      <c r="H70" s="295">
        <v>23</v>
      </c>
      <c r="I70" s="54">
        <f t="shared" ref="I70:I133" si="1">SUM(G70:H70)</f>
        <v>48</v>
      </c>
      <c r="J70" s="221">
        <v>9401593651</v>
      </c>
      <c r="K70" s="225" t="s">
        <v>537</v>
      </c>
      <c r="L70" s="224" t="s">
        <v>538</v>
      </c>
      <c r="M70" s="224">
        <v>8135868795</v>
      </c>
      <c r="N70" s="224" t="s">
        <v>540</v>
      </c>
      <c r="O70" s="224"/>
      <c r="P70" s="220">
        <v>43650</v>
      </c>
      <c r="Q70" s="233" t="s">
        <v>165</v>
      </c>
      <c r="R70" s="218"/>
      <c r="S70" s="218" t="s">
        <v>508</v>
      </c>
      <c r="T70" s="18"/>
    </row>
    <row r="71" spans="1:20">
      <c r="A71" s="4">
        <v>67</v>
      </c>
      <c r="B71" s="214" t="s">
        <v>62</v>
      </c>
      <c r="C71" s="215" t="s">
        <v>502</v>
      </c>
      <c r="D71" s="215" t="s">
        <v>25</v>
      </c>
      <c r="E71" s="217">
        <v>57</v>
      </c>
      <c r="F71" s="18"/>
      <c r="G71" s="295">
        <v>24</v>
      </c>
      <c r="H71" s="295">
        <v>23</v>
      </c>
      <c r="I71" s="54">
        <f t="shared" si="1"/>
        <v>47</v>
      </c>
      <c r="J71" s="221">
        <v>9401634950</v>
      </c>
      <c r="K71" s="223" t="s">
        <v>541</v>
      </c>
      <c r="L71" s="224" t="s">
        <v>542</v>
      </c>
      <c r="M71" s="224">
        <v>9435418876</v>
      </c>
      <c r="N71" s="224" t="s">
        <v>543</v>
      </c>
      <c r="O71" s="224"/>
      <c r="P71" s="220">
        <v>43650</v>
      </c>
      <c r="Q71" s="233" t="s">
        <v>165</v>
      </c>
      <c r="R71" s="218"/>
      <c r="S71" s="218" t="s">
        <v>508</v>
      </c>
      <c r="T71" s="18"/>
    </row>
    <row r="72" spans="1:20">
      <c r="A72" s="4">
        <v>68</v>
      </c>
      <c r="B72" s="214" t="s">
        <v>62</v>
      </c>
      <c r="C72" s="216" t="s">
        <v>503</v>
      </c>
      <c r="D72" s="216" t="s">
        <v>25</v>
      </c>
      <c r="E72" s="217">
        <v>67</v>
      </c>
      <c r="F72" s="18"/>
      <c r="G72" s="294">
        <v>22</v>
      </c>
      <c r="H72" s="294">
        <v>43</v>
      </c>
      <c r="I72" s="54">
        <f t="shared" si="1"/>
        <v>65</v>
      </c>
      <c r="J72" s="221">
        <v>9401634950</v>
      </c>
      <c r="K72" s="223" t="s">
        <v>541</v>
      </c>
      <c r="L72" s="224" t="s">
        <v>542</v>
      </c>
      <c r="M72" s="224">
        <v>9435418876</v>
      </c>
      <c r="N72" s="224" t="s">
        <v>543</v>
      </c>
      <c r="O72" s="224"/>
      <c r="P72" s="220">
        <v>43651</v>
      </c>
      <c r="Q72" s="233" t="s">
        <v>166</v>
      </c>
      <c r="R72" s="218"/>
      <c r="S72" s="218" t="s">
        <v>508</v>
      </c>
      <c r="T72" s="18"/>
    </row>
    <row r="73" spans="1:20">
      <c r="A73" s="4">
        <v>69</v>
      </c>
      <c r="B73" s="214" t="s">
        <v>62</v>
      </c>
      <c r="C73" s="215" t="s">
        <v>504</v>
      </c>
      <c r="D73" s="215" t="s">
        <v>25</v>
      </c>
      <c r="E73" s="217">
        <v>17</v>
      </c>
      <c r="F73" s="18"/>
      <c r="G73" s="294">
        <v>12</v>
      </c>
      <c r="H73" s="294">
        <v>18</v>
      </c>
      <c r="I73" s="54">
        <f t="shared" si="1"/>
        <v>30</v>
      </c>
      <c r="J73" s="222">
        <v>9401634950</v>
      </c>
      <c r="K73" s="223" t="s">
        <v>541</v>
      </c>
      <c r="L73" s="224" t="s">
        <v>542</v>
      </c>
      <c r="M73" s="224">
        <v>9435418876</v>
      </c>
      <c r="N73" s="224" t="s">
        <v>544</v>
      </c>
      <c r="O73" s="224"/>
      <c r="P73" s="220">
        <v>43651</v>
      </c>
      <c r="Q73" s="233" t="s">
        <v>166</v>
      </c>
      <c r="R73" s="218"/>
      <c r="S73" s="218" t="s">
        <v>508</v>
      </c>
      <c r="T73" s="18"/>
    </row>
    <row r="74" spans="1:20">
      <c r="A74" s="4">
        <v>70</v>
      </c>
      <c r="B74" s="17"/>
      <c r="C74" s="18"/>
      <c r="D74" s="18"/>
      <c r="E74" s="19"/>
      <c r="F74" s="18"/>
      <c r="G74" s="294">
        <v>16</v>
      </c>
      <c r="H74" s="294">
        <v>48</v>
      </c>
      <c r="I74" s="54">
        <f t="shared" si="1"/>
        <v>64</v>
      </c>
      <c r="J74" s="221">
        <v>9401160036</v>
      </c>
      <c r="K74" s="223" t="s">
        <v>541</v>
      </c>
      <c r="L74" s="224" t="s">
        <v>542</v>
      </c>
      <c r="M74" s="224">
        <v>9435418876</v>
      </c>
      <c r="N74" s="224" t="s">
        <v>545</v>
      </c>
      <c r="O74" s="224"/>
      <c r="P74" s="220">
        <v>43651</v>
      </c>
      <c r="Q74" s="233" t="s">
        <v>166</v>
      </c>
      <c r="R74" s="218"/>
      <c r="S74" s="218" t="s">
        <v>508</v>
      </c>
      <c r="T74" s="18"/>
    </row>
    <row r="75" spans="1:20">
      <c r="A75" s="4">
        <v>71</v>
      </c>
      <c r="B75" s="17"/>
      <c r="C75" s="18"/>
      <c r="D75" s="18"/>
      <c r="E75" s="19"/>
      <c r="F75" s="18"/>
      <c r="G75" s="294">
        <v>19</v>
      </c>
      <c r="H75" s="294">
        <v>26</v>
      </c>
      <c r="I75" s="54">
        <f t="shared" si="1"/>
        <v>45</v>
      </c>
      <c r="J75" s="221">
        <v>9401634950</v>
      </c>
      <c r="K75" s="223" t="s">
        <v>541</v>
      </c>
      <c r="L75" s="224" t="s">
        <v>542</v>
      </c>
      <c r="M75" s="224">
        <v>9435418876</v>
      </c>
      <c r="N75" s="224" t="s">
        <v>545</v>
      </c>
      <c r="O75" s="224"/>
      <c r="P75" s="220">
        <v>43652</v>
      </c>
      <c r="Q75" s="233" t="s">
        <v>176</v>
      </c>
      <c r="R75" s="218"/>
      <c r="S75" s="218" t="s">
        <v>508</v>
      </c>
      <c r="T75" s="18"/>
    </row>
    <row r="76" spans="1:20">
      <c r="A76" s="4">
        <v>72</v>
      </c>
      <c r="B76" s="17"/>
      <c r="C76" s="18"/>
      <c r="D76" s="18"/>
      <c r="E76" s="19"/>
      <c r="F76" s="18"/>
      <c r="G76" s="294">
        <v>49</v>
      </c>
      <c r="H76" s="294">
        <v>46</v>
      </c>
      <c r="I76" s="54">
        <f t="shared" si="1"/>
        <v>95</v>
      </c>
      <c r="J76" s="221">
        <v>9401634950</v>
      </c>
      <c r="K76" s="223" t="s">
        <v>541</v>
      </c>
      <c r="L76" s="224" t="s">
        <v>542</v>
      </c>
      <c r="M76" s="224">
        <v>9435418876</v>
      </c>
      <c r="N76" s="224" t="s">
        <v>546</v>
      </c>
      <c r="O76" s="224"/>
      <c r="P76" s="220">
        <v>43652</v>
      </c>
      <c r="Q76" s="233" t="s">
        <v>176</v>
      </c>
      <c r="R76" s="218"/>
      <c r="S76" s="218" t="s">
        <v>508</v>
      </c>
      <c r="T76" s="18"/>
    </row>
    <row r="77" spans="1:20">
      <c r="A77" s="4">
        <v>73</v>
      </c>
      <c r="B77" s="17"/>
      <c r="C77" s="18"/>
      <c r="D77" s="18"/>
      <c r="E77" s="19"/>
      <c r="F77" s="18"/>
      <c r="G77" s="294">
        <v>46</v>
      </c>
      <c r="H77" s="294">
        <v>43</v>
      </c>
      <c r="I77" s="54">
        <f t="shared" si="1"/>
        <v>89</v>
      </c>
      <c r="J77" s="221">
        <v>9401634950</v>
      </c>
      <c r="K77" s="223" t="s">
        <v>541</v>
      </c>
      <c r="L77" s="224" t="s">
        <v>542</v>
      </c>
      <c r="M77" s="224">
        <v>9435418876</v>
      </c>
      <c r="N77" s="224" t="s">
        <v>546</v>
      </c>
      <c r="O77" s="224"/>
      <c r="P77" s="220">
        <v>43652</v>
      </c>
      <c r="Q77" s="233" t="s">
        <v>176</v>
      </c>
      <c r="R77" s="218"/>
      <c r="S77" s="218" t="s">
        <v>508</v>
      </c>
      <c r="T77" s="18"/>
    </row>
    <row r="78" spans="1:20">
      <c r="A78" s="4">
        <v>74</v>
      </c>
      <c r="B78" s="17"/>
      <c r="C78" s="18"/>
      <c r="D78" s="18"/>
      <c r="E78" s="19"/>
      <c r="F78" s="18"/>
      <c r="G78" s="294">
        <v>28</v>
      </c>
      <c r="H78" s="294">
        <v>42</v>
      </c>
      <c r="I78" s="54">
        <f t="shared" si="1"/>
        <v>70</v>
      </c>
      <c r="J78" s="221">
        <v>9401593651</v>
      </c>
      <c r="K78" s="225" t="s">
        <v>547</v>
      </c>
      <c r="L78" s="224" t="s">
        <v>511</v>
      </c>
      <c r="M78" s="224">
        <v>9401214468</v>
      </c>
      <c r="N78" s="224" t="s">
        <v>548</v>
      </c>
      <c r="O78" s="224"/>
      <c r="P78" s="220">
        <v>43652</v>
      </c>
      <c r="Q78" s="233" t="s">
        <v>176</v>
      </c>
      <c r="R78" s="218"/>
      <c r="S78" s="218" t="s">
        <v>508</v>
      </c>
      <c r="T78" s="18"/>
    </row>
    <row r="79" spans="1:20">
      <c r="A79" s="4">
        <v>75</v>
      </c>
      <c r="B79" s="17"/>
      <c r="C79" s="18"/>
      <c r="D79" s="18"/>
      <c r="E79" s="19"/>
      <c r="F79" s="18"/>
      <c r="G79" s="294">
        <v>25</v>
      </c>
      <c r="H79" s="294">
        <v>37</v>
      </c>
      <c r="I79" s="54">
        <f t="shared" si="1"/>
        <v>62</v>
      </c>
      <c r="J79" s="221">
        <v>9401593651</v>
      </c>
      <c r="K79" s="225" t="s">
        <v>547</v>
      </c>
      <c r="L79" s="224" t="s">
        <v>511</v>
      </c>
      <c r="M79" s="224">
        <v>9401214468</v>
      </c>
      <c r="N79" s="224" t="s">
        <v>548</v>
      </c>
      <c r="O79" s="224"/>
      <c r="P79" s="220">
        <v>43652</v>
      </c>
      <c r="Q79" s="233" t="s">
        <v>176</v>
      </c>
      <c r="R79" s="218"/>
      <c r="S79" s="218" t="s">
        <v>508</v>
      </c>
      <c r="T79" s="18"/>
    </row>
    <row r="80" spans="1:20">
      <c r="A80" s="4">
        <v>76</v>
      </c>
      <c r="B80" s="17"/>
      <c r="C80" s="18"/>
      <c r="D80" s="18"/>
      <c r="E80" s="19"/>
      <c r="F80" s="18"/>
      <c r="G80" s="294">
        <v>26</v>
      </c>
      <c r="H80" s="294">
        <v>18</v>
      </c>
      <c r="I80" s="54">
        <f t="shared" si="1"/>
        <v>44</v>
      </c>
      <c r="J80" s="224"/>
      <c r="K80" s="225" t="s">
        <v>547</v>
      </c>
      <c r="L80" s="224" t="s">
        <v>511</v>
      </c>
      <c r="M80" s="224">
        <v>9401214468</v>
      </c>
      <c r="N80" s="224" t="s">
        <v>548</v>
      </c>
      <c r="O80" s="224"/>
      <c r="P80" s="220">
        <v>43654</v>
      </c>
      <c r="Q80" s="233" t="s">
        <v>177</v>
      </c>
      <c r="R80" s="218"/>
      <c r="S80" s="218" t="s">
        <v>508</v>
      </c>
      <c r="T80" s="18"/>
    </row>
    <row r="81" spans="1:20">
      <c r="A81" s="4">
        <v>77</v>
      </c>
      <c r="B81" s="17"/>
      <c r="C81" s="18"/>
      <c r="D81" s="18"/>
      <c r="E81" s="19"/>
      <c r="F81" s="18"/>
      <c r="G81" s="295">
        <v>18</v>
      </c>
      <c r="H81" s="295">
        <v>16</v>
      </c>
      <c r="I81" s="54">
        <f t="shared" si="1"/>
        <v>34</v>
      </c>
      <c r="J81" s="221">
        <v>9401593651</v>
      </c>
      <c r="K81" s="225" t="s">
        <v>547</v>
      </c>
      <c r="L81" s="224" t="s">
        <v>511</v>
      </c>
      <c r="M81" s="224">
        <v>9401214468</v>
      </c>
      <c r="N81" s="224" t="s">
        <v>549</v>
      </c>
      <c r="O81" s="224"/>
      <c r="P81" s="220">
        <v>43654</v>
      </c>
      <c r="Q81" s="233" t="s">
        <v>177</v>
      </c>
      <c r="R81" s="218"/>
      <c r="S81" s="218" t="s">
        <v>508</v>
      </c>
      <c r="T81" s="18"/>
    </row>
    <row r="82" spans="1:20">
      <c r="A82" s="4">
        <v>78</v>
      </c>
      <c r="B82" s="17"/>
      <c r="C82" s="18"/>
      <c r="D82" s="18"/>
      <c r="E82" s="19"/>
      <c r="F82" s="18"/>
      <c r="G82" s="294">
        <v>30</v>
      </c>
      <c r="H82" s="294">
        <v>48</v>
      </c>
      <c r="I82" s="54">
        <f t="shared" si="1"/>
        <v>78</v>
      </c>
      <c r="J82" s="221">
        <v>9401593651</v>
      </c>
      <c r="K82" s="225" t="s">
        <v>547</v>
      </c>
      <c r="L82" s="224" t="s">
        <v>511</v>
      </c>
      <c r="M82" s="224">
        <v>9401214468</v>
      </c>
      <c r="N82" s="224" t="s">
        <v>550</v>
      </c>
      <c r="O82" s="224"/>
      <c r="P82" s="220">
        <v>43654</v>
      </c>
      <c r="Q82" s="233" t="s">
        <v>177</v>
      </c>
      <c r="R82" s="218"/>
      <c r="S82" s="218" t="s">
        <v>508</v>
      </c>
      <c r="T82" s="18"/>
    </row>
    <row r="83" spans="1:20">
      <c r="A83" s="4">
        <v>79</v>
      </c>
      <c r="B83" s="17"/>
      <c r="C83" s="18"/>
      <c r="D83" s="18"/>
      <c r="E83" s="19"/>
      <c r="F83" s="18"/>
      <c r="G83" s="294">
        <v>41</v>
      </c>
      <c r="H83" s="294">
        <v>28</v>
      </c>
      <c r="I83" s="54">
        <f t="shared" si="1"/>
        <v>69</v>
      </c>
      <c r="J83" s="221">
        <v>9401593651</v>
      </c>
      <c r="K83" s="225" t="s">
        <v>547</v>
      </c>
      <c r="L83" s="224" t="s">
        <v>511</v>
      </c>
      <c r="M83" s="224">
        <v>9401214468</v>
      </c>
      <c r="N83" s="224" t="s">
        <v>550</v>
      </c>
      <c r="O83" s="224"/>
      <c r="P83" s="220">
        <v>43655</v>
      </c>
      <c r="Q83" s="233" t="s">
        <v>178</v>
      </c>
      <c r="R83" s="218"/>
      <c r="S83" s="218" t="s">
        <v>508</v>
      </c>
      <c r="T83" s="18"/>
    </row>
    <row r="84" spans="1:20">
      <c r="A84" s="4">
        <v>80</v>
      </c>
      <c r="B84" s="17"/>
      <c r="C84" s="18"/>
      <c r="D84" s="18"/>
      <c r="E84" s="19"/>
      <c r="F84" s="18"/>
      <c r="G84" s="295">
        <v>31</v>
      </c>
      <c r="H84" s="295">
        <v>28</v>
      </c>
      <c r="I84" s="54">
        <f t="shared" si="1"/>
        <v>59</v>
      </c>
      <c r="J84" s="221">
        <v>9401593651</v>
      </c>
      <c r="K84" s="225" t="s">
        <v>547</v>
      </c>
      <c r="L84" s="224" t="s">
        <v>511</v>
      </c>
      <c r="M84" s="224">
        <v>9401214468</v>
      </c>
      <c r="N84" s="224" t="s">
        <v>551</v>
      </c>
      <c r="O84" s="224"/>
      <c r="P84" s="220">
        <v>43655</v>
      </c>
      <c r="Q84" s="233" t="s">
        <v>178</v>
      </c>
      <c r="R84" s="218"/>
      <c r="S84" s="218" t="s">
        <v>508</v>
      </c>
      <c r="T84" s="18"/>
    </row>
    <row r="85" spans="1:20">
      <c r="A85" s="4">
        <v>81</v>
      </c>
      <c r="B85" s="17"/>
      <c r="C85" s="18"/>
      <c r="D85" s="18"/>
      <c r="E85" s="19"/>
      <c r="F85" s="18"/>
      <c r="G85" s="294">
        <v>19</v>
      </c>
      <c r="H85" s="294">
        <v>18</v>
      </c>
      <c r="I85" s="54">
        <f t="shared" si="1"/>
        <v>37</v>
      </c>
      <c r="J85" s="222">
        <v>9401634950</v>
      </c>
      <c r="K85" s="225" t="s">
        <v>547</v>
      </c>
      <c r="L85" s="224" t="s">
        <v>511</v>
      </c>
      <c r="M85" s="224">
        <v>9401214468</v>
      </c>
      <c r="N85" s="224" t="s">
        <v>551</v>
      </c>
      <c r="O85" s="224"/>
      <c r="P85" s="220">
        <v>43655</v>
      </c>
      <c r="Q85" s="233" t="s">
        <v>178</v>
      </c>
      <c r="R85" s="218"/>
      <c r="S85" s="218" t="s">
        <v>508</v>
      </c>
      <c r="T85" s="18"/>
    </row>
    <row r="86" spans="1:20">
      <c r="A86" s="4">
        <v>82</v>
      </c>
      <c r="B86" s="17"/>
      <c r="C86" s="18"/>
      <c r="D86" s="18"/>
      <c r="E86" s="19"/>
      <c r="F86" s="18"/>
      <c r="G86" s="295">
        <v>28</v>
      </c>
      <c r="H86" s="295">
        <v>23</v>
      </c>
      <c r="I86" s="54">
        <f t="shared" si="1"/>
        <v>51</v>
      </c>
      <c r="J86" s="221">
        <v>9401593651</v>
      </c>
      <c r="K86" s="225" t="s">
        <v>547</v>
      </c>
      <c r="L86" s="224" t="s">
        <v>511</v>
      </c>
      <c r="M86" s="224">
        <v>9401214468</v>
      </c>
      <c r="N86" s="224" t="s">
        <v>552</v>
      </c>
      <c r="O86" s="224"/>
      <c r="P86" s="220">
        <v>43656</v>
      </c>
      <c r="Q86" s="233" t="s">
        <v>163</v>
      </c>
      <c r="R86" s="218"/>
      <c r="S86" s="218" t="s">
        <v>508</v>
      </c>
      <c r="T86" s="18"/>
    </row>
    <row r="87" spans="1:20">
      <c r="A87" s="4">
        <v>83</v>
      </c>
      <c r="B87" s="17"/>
      <c r="C87" s="18"/>
      <c r="D87" s="18"/>
      <c r="E87" s="19"/>
      <c r="F87" s="18"/>
      <c r="G87" s="294">
        <v>20</v>
      </c>
      <c r="H87" s="294">
        <v>30</v>
      </c>
      <c r="I87" s="54">
        <f t="shared" si="1"/>
        <v>50</v>
      </c>
      <c r="J87" s="221">
        <v>9401634950</v>
      </c>
      <c r="K87" s="225" t="s">
        <v>547</v>
      </c>
      <c r="L87" s="224" t="s">
        <v>511</v>
      </c>
      <c r="M87" s="224">
        <v>9401214468</v>
      </c>
      <c r="N87" s="224" t="s">
        <v>553</v>
      </c>
      <c r="O87" s="224"/>
      <c r="P87" s="220">
        <v>43656</v>
      </c>
      <c r="Q87" s="233" t="s">
        <v>163</v>
      </c>
      <c r="R87" s="218"/>
      <c r="S87" s="218" t="s">
        <v>508</v>
      </c>
      <c r="T87" s="18"/>
    </row>
    <row r="88" spans="1:20">
      <c r="A88" s="4">
        <v>84</v>
      </c>
      <c r="B88" s="17"/>
      <c r="C88" s="18"/>
      <c r="D88" s="18"/>
      <c r="E88" s="19"/>
      <c r="F88" s="18"/>
      <c r="G88" s="294">
        <v>19</v>
      </c>
      <c r="H88" s="294">
        <v>28</v>
      </c>
      <c r="I88" s="54">
        <f t="shared" si="1"/>
        <v>47</v>
      </c>
      <c r="J88" s="221">
        <v>9401634950</v>
      </c>
      <c r="K88" s="225" t="s">
        <v>547</v>
      </c>
      <c r="L88" s="224" t="s">
        <v>511</v>
      </c>
      <c r="M88" s="224">
        <v>9401214468</v>
      </c>
      <c r="N88" s="224" t="s">
        <v>553</v>
      </c>
      <c r="O88" s="224"/>
      <c r="P88" s="220">
        <v>43656</v>
      </c>
      <c r="Q88" s="233" t="s">
        <v>163</v>
      </c>
      <c r="R88" s="218"/>
      <c r="S88" s="218" t="s">
        <v>508</v>
      </c>
      <c r="T88" s="18"/>
    </row>
    <row r="89" spans="1:20">
      <c r="A89" s="4">
        <v>85</v>
      </c>
      <c r="B89" s="17"/>
      <c r="C89" s="18"/>
      <c r="D89" s="18"/>
      <c r="E89" s="19"/>
      <c r="F89" s="18"/>
      <c r="G89" s="295">
        <v>16</v>
      </c>
      <c r="H89" s="295">
        <v>15</v>
      </c>
      <c r="I89" s="54">
        <f t="shared" si="1"/>
        <v>31</v>
      </c>
      <c r="J89" s="221">
        <v>9401593651</v>
      </c>
      <c r="K89" s="225" t="s">
        <v>547</v>
      </c>
      <c r="L89" s="224" t="s">
        <v>511</v>
      </c>
      <c r="M89" s="224">
        <v>9401214468</v>
      </c>
      <c r="N89" s="224" t="s">
        <v>554</v>
      </c>
      <c r="O89" s="224"/>
      <c r="P89" s="220">
        <v>43657</v>
      </c>
      <c r="Q89" s="233" t="s">
        <v>165</v>
      </c>
      <c r="R89" s="218"/>
      <c r="S89" s="218" t="s">
        <v>508</v>
      </c>
      <c r="T89" s="18"/>
    </row>
    <row r="90" spans="1:20">
      <c r="A90" s="4">
        <v>86</v>
      </c>
      <c r="B90" s="17"/>
      <c r="C90" s="18"/>
      <c r="D90" s="18"/>
      <c r="E90" s="19"/>
      <c r="F90" s="18"/>
      <c r="G90" s="295">
        <v>17</v>
      </c>
      <c r="H90" s="295">
        <v>15</v>
      </c>
      <c r="I90" s="54">
        <f t="shared" si="1"/>
        <v>32</v>
      </c>
      <c r="J90" s="221">
        <v>9401593651</v>
      </c>
      <c r="K90" s="225" t="s">
        <v>547</v>
      </c>
      <c r="L90" s="224" t="s">
        <v>511</v>
      </c>
      <c r="M90" s="224">
        <v>9401214468</v>
      </c>
      <c r="N90" s="224" t="s">
        <v>554</v>
      </c>
      <c r="O90" s="224"/>
      <c r="P90" s="220">
        <v>43657</v>
      </c>
      <c r="Q90" s="233" t="s">
        <v>165</v>
      </c>
      <c r="R90" s="218"/>
      <c r="S90" s="218" t="s">
        <v>508</v>
      </c>
      <c r="T90" s="18"/>
    </row>
    <row r="91" spans="1:20">
      <c r="A91" s="4">
        <v>87</v>
      </c>
      <c r="B91" s="17"/>
      <c r="C91" s="18"/>
      <c r="D91" s="18"/>
      <c r="E91" s="19"/>
      <c r="F91" s="18"/>
      <c r="G91" s="295">
        <v>6</v>
      </c>
      <c r="H91" s="295">
        <v>6</v>
      </c>
      <c r="I91" s="54">
        <f t="shared" si="1"/>
        <v>12</v>
      </c>
      <c r="J91" s="221">
        <v>9401593651</v>
      </c>
      <c r="K91" s="225" t="s">
        <v>547</v>
      </c>
      <c r="L91" s="224" t="s">
        <v>511</v>
      </c>
      <c r="M91" s="224">
        <v>9401214468</v>
      </c>
      <c r="N91" s="224" t="s">
        <v>554</v>
      </c>
      <c r="O91" s="224"/>
      <c r="P91" s="220">
        <v>43657</v>
      </c>
      <c r="Q91" s="233" t="s">
        <v>165</v>
      </c>
      <c r="R91" s="218"/>
      <c r="S91" s="218" t="s">
        <v>508</v>
      </c>
      <c r="T91" s="18"/>
    </row>
    <row r="92" spans="1:20">
      <c r="A92" s="4">
        <v>88</v>
      </c>
      <c r="B92" s="17"/>
      <c r="C92" s="18"/>
      <c r="D92" s="18"/>
      <c r="E92" s="19"/>
      <c r="F92" s="18"/>
      <c r="G92" s="294">
        <v>19</v>
      </c>
      <c r="H92" s="294">
        <v>21</v>
      </c>
      <c r="I92" s="54">
        <f t="shared" si="1"/>
        <v>40</v>
      </c>
      <c r="J92" s="221">
        <v>9401593651</v>
      </c>
      <c r="K92" s="225" t="s">
        <v>555</v>
      </c>
      <c r="L92" s="224" t="s">
        <v>556</v>
      </c>
      <c r="M92" s="224">
        <v>9401451243</v>
      </c>
      <c r="N92" s="224" t="s">
        <v>557</v>
      </c>
      <c r="O92" s="224"/>
      <c r="P92" s="220">
        <v>43658</v>
      </c>
      <c r="Q92" s="233" t="s">
        <v>166</v>
      </c>
      <c r="R92" s="218"/>
      <c r="S92" s="218" t="s">
        <v>508</v>
      </c>
      <c r="T92" s="18"/>
    </row>
    <row r="93" spans="1:20">
      <c r="A93" s="4">
        <v>89</v>
      </c>
      <c r="B93" s="17"/>
      <c r="C93" s="18"/>
      <c r="D93" s="18"/>
      <c r="E93" s="19"/>
      <c r="F93" s="18"/>
      <c r="G93" s="294">
        <v>18</v>
      </c>
      <c r="H93" s="294">
        <v>10</v>
      </c>
      <c r="I93" s="54">
        <f t="shared" si="1"/>
        <v>28</v>
      </c>
      <c r="J93" s="221">
        <v>9401593651</v>
      </c>
      <c r="K93" s="225" t="s">
        <v>555</v>
      </c>
      <c r="L93" s="224" t="s">
        <v>556</v>
      </c>
      <c r="M93" s="224">
        <v>9401451243</v>
      </c>
      <c r="N93" s="224" t="s">
        <v>557</v>
      </c>
      <c r="O93" s="224"/>
      <c r="P93" s="220">
        <v>43658</v>
      </c>
      <c r="Q93" s="233" t="s">
        <v>166</v>
      </c>
      <c r="R93" s="218"/>
      <c r="S93" s="218" t="s">
        <v>508</v>
      </c>
      <c r="T93" s="18"/>
    </row>
    <row r="94" spans="1:20">
      <c r="A94" s="4">
        <v>90</v>
      </c>
      <c r="B94" s="17"/>
      <c r="C94" s="18"/>
      <c r="D94" s="18"/>
      <c r="E94" s="19"/>
      <c r="F94" s="18"/>
      <c r="G94" s="294">
        <v>38</v>
      </c>
      <c r="H94" s="294">
        <v>22</v>
      </c>
      <c r="I94" s="54">
        <f t="shared" si="1"/>
        <v>60</v>
      </c>
      <c r="J94" s="221">
        <v>9401593651</v>
      </c>
      <c r="K94" s="225" t="s">
        <v>555</v>
      </c>
      <c r="L94" s="224" t="s">
        <v>556</v>
      </c>
      <c r="M94" s="224">
        <v>9401451243</v>
      </c>
      <c r="N94" s="224" t="s">
        <v>557</v>
      </c>
      <c r="O94" s="224"/>
      <c r="P94" s="220">
        <v>43658</v>
      </c>
      <c r="Q94" s="233" t="s">
        <v>166</v>
      </c>
      <c r="R94" s="218"/>
      <c r="S94" s="218" t="s">
        <v>508</v>
      </c>
      <c r="T94" s="18"/>
    </row>
    <row r="95" spans="1:20">
      <c r="A95" s="4">
        <v>91</v>
      </c>
      <c r="B95" s="17"/>
      <c r="C95" s="18"/>
      <c r="D95" s="18"/>
      <c r="E95" s="19"/>
      <c r="F95" s="18"/>
      <c r="G95" s="294">
        <v>5</v>
      </c>
      <c r="H95" s="294">
        <v>4</v>
      </c>
      <c r="I95" s="54">
        <f t="shared" si="1"/>
        <v>9</v>
      </c>
      <c r="J95" s="221">
        <v>9954224393</v>
      </c>
      <c r="K95" s="225" t="s">
        <v>558</v>
      </c>
      <c r="L95" s="224" t="s">
        <v>559</v>
      </c>
      <c r="M95" s="224">
        <v>9401451241</v>
      </c>
      <c r="N95" s="224" t="s">
        <v>560</v>
      </c>
      <c r="O95" s="224"/>
      <c r="P95" s="220">
        <v>43666</v>
      </c>
      <c r="Q95" s="233" t="s">
        <v>176</v>
      </c>
      <c r="R95" s="218"/>
      <c r="S95" s="218" t="s">
        <v>508</v>
      </c>
      <c r="T95" s="18"/>
    </row>
    <row r="96" spans="1:20">
      <c r="A96" s="4">
        <v>92</v>
      </c>
      <c r="B96" s="17"/>
      <c r="C96" s="18"/>
      <c r="D96" s="18"/>
      <c r="E96" s="19"/>
      <c r="F96" s="18"/>
      <c r="G96" s="294">
        <v>5</v>
      </c>
      <c r="H96" s="294">
        <v>14</v>
      </c>
      <c r="I96" s="54">
        <f t="shared" si="1"/>
        <v>19</v>
      </c>
      <c r="J96" s="221">
        <v>9954224393</v>
      </c>
      <c r="K96" s="225" t="s">
        <v>558</v>
      </c>
      <c r="L96" s="224" t="s">
        <v>559</v>
      </c>
      <c r="M96" s="224">
        <v>9401451241</v>
      </c>
      <c r="N96" s="224" t="s">
        <v>560</v>
      </c>
      <c r="O96" s="224"/>
      <c r="P96" s="220">
        <v>43666</v>
      </c>
      <c r="Q96" s="233" t="s">
        <v>176</v>
      </c>
      <c r="R96" s="218"/>
      <c r="S96" s="218" t="s">
        <v>508</v>
      </c>
      <c r="T96" s="18"/>
    </row>
    <row r="97" spans="1:20">
      <c r="A97" s="4">
        <v>93</v>
      </c>
      <c r="B97" s="17"/>
      <c r="C97" s="18"/>
      <c r="D97" s="18"/>
      <c r="E97" s="19"/>
      <c r="F97" s="18"/>
      <c r="G97" s="294">
        <v>64</v>
      </c>
      <c r="H97" s="294">
        <v>56</v>
      </c>
      <c r="I97" s="54">
        <f t="shared" si="1"/>
        <v>120</v>
      </c>
      <c r="J97" s="221">
        <v>9435407386</v>
      </c>
      <c r="K97" s="223" t="s">
        <v>561</v>
      </c>
      <c r="L97" s="224" t="s">
        <v>562</v>
      </c>
      <c r="M97" s="224">
        <v>9531056861</v>
      </c>
      <c r="N97" s="224" t="s">
        <v>563</v>
      </c>
      <c r="O97" s="224"/>
      <c r="P97" s="220">
        <v>43666</v>
      </c>
      <c r="Q97" s="233" t="s">
        <v>176</v>
      </c>
      <c r="R97" s="218"/>
      <c r="S97" s="218" t="s">
        <v>508</v>
      </c>
      <c r="T97" s="18"/>
    </row>
    <row r="98" spans="1:20">
      <c r="A98" s="4">
        <v>94</v>
      </c>
      <c r="B98" s="17"/>
      <c r="C98" s="18"/>
      <c r="D98" s="18"/>
      <c r="E98" s="19"/>
      <c r="F98" s="18"/>
      <c r="G98" s="294">
        <v>15</v>
      </c>
      <c r="H98" s="294">
        <v>31</v>
      </c>
      <c r="I98" s="54">
        <f t="shared" si="1"/>
        <v>46</v>
      </c>
      <c r="J98" s="222">
        <v>9401634950</v>
      </c>
      <c r="K98" s="226" t="s">
        <v>564</v>
      </c>
      <c r="L98" s="227" t="s">
        <v>565</v>
      </c>
      <c r="M98" s="228">
        <v>9435697018</v>
      </c>
      <c r="N98" s="229" t="s">
        <v>566</v>
      </c>
      <c r="O98" s="230">
        <v>9954080185</v>
      </c>
      <c r="P98" s="220">
        <v>43661</v>
      </c>
      <c r="Q98" s="233" t="s">
        <v>177</v>
      </c>
      <c r="R98" s="218"/>
      <c r="S98" s="218" t="s">
        <v>508</v>
      </c>
      <c r="T98" s="18"/>
    </row>
    <row r="99" spans="1:20">
      <c r="A99" s="4">
        <v>95</v>
      </c>
      <c r="B99" s="17"/>
      <c r="C99" s="18"/>
      <c r="D99" s="18"/>
      <c r="E99" s="19"/>
      <c r="F99" s="18"/>
      <c r="G99" s="294">
        <v>9</v>
      </c>
      <c r="H99" s="294">
        <v>15</v>
      </c>
      <c r="I99" s="54">
        <f t="shared" si="1"/>
        <v>24</v>
      </c>
      <c r="J99" s="224"/>
      <c r="K99" s="226" t="s">
        <v>564</v>
      </c>
      <c r="L99" s="227" t="s">
        <v>567</v>
      </c>
      <c r="M99" s="228">
        <v>9954328940</v>
      </c>
      <c r="N99" s="229" t="s">
        <v>566</v>
      </c>
      <c r="O99" s="230">
        <v>9954080185</v>
      </c>
      <c r="P99" s="220">
        <v>43661</v>
      </c>
      <c r="Q99" s="233" t="s">
        <v>177</v>
      </c>
      <c r="R99" s="218"/>
      <c r="S99" s="218" t="s">
        <v>508</v>
      </c>
      <c r="T99" s="18"/>
    </row>
    <row r="100" spans="1:20">
      <c r="A100" s="4">
        <v>96</v>
      </c>
      <c r="B100" s="17"/>
      <c r="C100" s="18"/>
      <c r="D100" s="18"/>
      <c r="E100" s="19"/>
      <c r="F100" s="18"/>
      <c r="G100" s="294">
        <v>16</v>
      </c>
      <c r="H100" s="294">
        <v>26</v>
      </c>
      <c r="I100" s="54">
        <f t="shared" si="1"/>
        <v>42</v>
      </c>
      <c r="J100" s="221">
        <v>9435407386</v>
      </c>
      <c r="K100" s="226" t="s">
        <v>564</v>
      </c>
      <c r="L100" s="227" t="s">
        <v>565</v>
      </c>
      <c r="M100" s="228">
        <v>9435697018</v>
      </c>
      <c r="N100" s="229" t="s">
        <v>568</v>
      </c>
      <c r="O100" s="230">
        <v>9954075248</v>
      </c>
      <c r="P100" s="220">
        <v>43661</v>
      </c>
      <c r="Q100" s="233" t="s">
        <v>177</v>
      </c>
      <c r="R100" s="218"/>
      <c r="S100" s="218" t="s">
        <v>508</v>
      </c>
      <c r="T100" s="18"/>
    </row>
    <row r="101" spans="1:20">
      <c r="A101" s="4">
        <v>97</v>
      </c>
      <c r="B101" s="17"/>
      <c r="C101" s="18"/>
      <c r="D101" s="18"/>
      <c r="E101" s="19"/>
      <c r="F101" s="18"/>
      <c r="G101" s="294">
        <v>17</v>
      </c>
      <c r="H101" s="294">
        <v>9</v>
      </c>
      <c r="I101" s="54">
        <f t="shared" si="1"/>
        <v>26</v>
      </c>
      <c r="J101" s="221">
        <v>9435407386</v>
      </c>
      <c r="K101" s="226" t="s">
        <v>564</v>
      </c>
      <c r="L101" s="227" t="s">
        <v>565</v>
      </c>
      <c r="M101" s="228">
        <v>9435697018</v>
      </c>
      <c r="N101" s="229" t="s">
        <v>568</v>
      </c>
      <c r="O101" s="230">
        <v>9954075248</v>
      </c>
      <c r="P101" s="220">
        <v>43661</v>
      </c>
      <c r="Q101" s="233" t="s">
        <v>178</v>
      </c>
      <c r="R101" s="218"/>
      <c r="S101" s="218" t="s">
        <v>508</v>
      </c>
      <c r="T101" s="18"/>
    </row>
    <row r="102" spans="1:20">
      <c r="A102" s="4">
        <v>98</v>
      </c>
      <c r="B102" s="17"/>
      <c r="C102" s="18"/>
      <c r="D102" s="18"/>
      <c r="E102" s="19"/>
      <c r="F102" s="18"/>
      <c r="G102" s="294">
        <v>12</v>
      </c>
      <c r="H102" s="294">
        <v>12</v>
      </c>
      <c r="I102" s="54">
        <f t="shared" si="1"/>
        <v>24</v>
      </c>
      <c r="J102" s="222">
        <v>9954224393</v>
      </c>
      <c r="K102" s="226" t="s">
        <v>564</v>
      </c>
      <c r="L102" s="227" t="s">
        <v>190</v>
      </c>
      <c r="M102" s="228">
        <v>8133890209</v>
      </c>
      <c r="N102" s="229" t="s">
        <v>194</v>
      </c>
      <c r="O102" s="232">
        <v>7896803656</v>
      </c>
      <c r="P102" s="220">
        <v>43661</v>
      </c>
      <c r="Q102" s="233" t="s">
        <v>178</v>
      </c>
      <c r="R102" s="218"/>
      <c r="S102" s="218" t="s">
        <v>508</v>
      </c>
      <c r="T102" s="18"/>
    </row>
    <row r="103" spans="1:20">
      <c r="A103" s="4">
        <v>99</v>
      </c>
      <c r="B103" s="17"/>
      <c r="C103" s="18"/>
      <c r="D103" s="18"/>
      <c r="E103" s="19"/>
      <c r="F103" s="18"/>
      <c r="G103" s="295">
        <v>30</v>
      </c>
      <c r="H103" s="295">
        <v>27</v>
      </c>
      <c r="I103" s="54">
        <f t="shared" si="1"/>
        <v>57</v>
      </c>
      <c r="J103" s="221">
        <v>9435407386</v>
      </c>
      <c r="K103" s="226" t="s">
        <v>564</v>
      </c>
      <c r="L103" s="227" t="s">
        <v>565</v>
      </c>
      <c r="M103" s="228">
        <v>9435697018</v>
      </c>
      <c r="N103" s="229" t="s">
        <v>569</v>
      </c>
      <c r="O103" s="230">
        <v>9577289299</v>
      </c>
      <c r="P103" s="220">
        <v>43661</v>
      </c>
      <c r="Q103" s="218" t="s">
        <v>178</v>
      </c>
      <c r="R103" s="218"/>
      <c r="S103" s="218" t="s">
        <v>508</v>
      </c>
      <c r="T103" s="18"/>
    </row>
    <row r="104" spans="1:20">
      <c r="A104" s="4">
        <v>100</v>
      </c>
      <c r="B104" s="17"/>
      <c r="C104" s="18"/>
      <c r="D104" s="18"/>
      <c r="E104" s="19"/>
      <c r="F104" s="18"/>
      <c r="G104" s="19"/>
      <c r="H104" s="19"/>
      <c r="I104" s="54">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4">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4">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4">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4">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4">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4">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4">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4">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4">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4">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4">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4">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4">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4">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4">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4">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4">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4">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4">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4">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4">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4">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4">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4">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4">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4">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4">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4">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4">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4">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4">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4">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4">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4">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4">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4">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4">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4">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4">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4">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4">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4">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4">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4">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4">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4">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4">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4">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4">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4">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4">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4">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4">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4">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4">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4">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4">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4">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4">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4">
        <f t="shared" si="2"/>
        <v>0</v>
      </c>
      <c r="J164" s="18"/>
      <c r="K164" s="18"/>
      <c r="L164" s="18"/>
      <c r="M164" s="18"/>
      <c r="N164" s="18"/>
      <c r="O164" s="18"/>
      <c r="P164" s="23"/>
      <c r="Q164" s="18"/>
      <c r="R164" s="18"/>
      <c r="S164" s="18"/>
      <c r="T164" s="18"/>
    </row>
    <row r="165" spans="1:20">
      <c r="A165" s="20" t="s">
        <v>11</v>
      </c>
      <c r="B165" s="37"/>
      <c r="C165" s="20">
        <f>COUNTIFS(C5:C164,"*")</f>
        <v>69</v>
      </c>
      <c r="D165" s="20"/>
      <c r="E165" s="13"/>
      <c r="F165" s="20"/>
      <c r="G165" s="55">
        <f>SUM(G5:G164)</f>
        <v>2209</v>
      </c>
      <c r="H165" s="55">
        <f>SUM(H5:H164)</f>
        <v>2411</v>
      </c>
      <c r="I165" s="55">
        <f>SUM(I5:I164)</f>
        <v>4620</v>
      </c>
      <c r="J165" s="20"/>
      <c r="K165" s="20"/>
      <c r="L165" s="20"/>
      <c r="M165" s="20"/>
      <c r="N165" s="20"/>
      <c r="O165" s="20"/>
      <c r="P165" s="14"/>
      <c r="Q165" s="20"/>
      <c r="R165" s="20"/>
      <c r="S165" s="20"/>
      <c r="T165" s="12"/>
    </row>
    <row r="166" spans="1:20">
      <c r="A166" s="42" t="s">
        <v>62</v>
      </c>
      <c r="B166" s="10">
        <f>COUNTIF(B$5:B$164,"Team 1")</f>
        <v>44</v>
      </c>
      <c r="C166" s="42" t="s">
        <v>25</v>
      </c>
      <c r="D166" s="10">
        <f>COUNTIF(D5:D164,"Anganwadi")</f>
        <v>69</v>
      </c>
    </row>
    <row r="167" spans="1:20">
      <c r="A167" s="42" t="s">
        <v>63</v>
      </c>
      <c r="B167" s="10">
        <f>COUNTIF(B$6:B$164,"Team 2")</f>
        <v>24</v>
      </c>
      <c r="C167" s="42"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G5" sqref="G5:H125"/>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19" t="s">
        <v>70</v>
      </c>
      <c r="B1" s="119"/>
      <c r="C1" s="119"/>
      <c r="D1" s="50"/>
      <c r="E1" s="50"/>
      <c r="F1" s="50"/>
      <c r="G1" s="50"/>
      <c r="H1" s="50"/>
      <c r="I1" s="50"/>
      <c r="J1" s="50"/>
      <c r="K1" s="50"/>
      <c r="L1" s="50"/>
      <c r="M1" s="50"/>
      <c r="N1" s="50"/>
      <c r="O1" s="50"/>
      <c r="P1" s="50"/>
      <c r="Q1" s="50"/>
      <c r="R1" s="50"/>
      <c r="S1" s="50"/>
    </row>
    <row r="2" spans="1:20">
      <c r="A2" s="115" t="s">
        <v>59</v>
      </c>
      <c r="B2" s="116"/>
      <c r="C2" s="116"/>
      <c r="D2" s="24">
        <v>43678</v>
      </c>
      <c r="E2" s="21"/>
      <c r="F2" s="21"/>
      <c r="G2" s="21"/>
      <c r="H2" s="21"/>
      <c r="I2" s="21"/>
      <c r="J2" s="21"/>
      <c r="K2" s="21"/>
      <c r="L2" s="21"/>
      <c r="M2" s="21"/>
      <c r="N2" s="21"/>
      <c r="O2" s="21"/>
      <c r="P2" s="21"/>
      <c r="Q2" s="21"/>
      <c r="R2" s="21"/>
      <c r="S2" s="21"/>
    </row>
    <row r="3" spans="1:20" ht="24" customHeight="1">
      <c r="A3" s="111" t="s">
        <v>14</v>
      </c>
      <c r="B3" s="113" t="s">
        <v>61</v>
      </c>
      <c r="C3" s="110" t="s">
        <v>7</v>
      </c>
      <c r="D3" s="110" t="s">
        <v>55</v>
      </c>
      <c r="E3" s="110" t="s">
        <v>16</v>
      </c>
      <c r="F3" s="117" t="s">
        <v>17</v>
      </c>
      <c r="G3" s="110" t="s">
        <v>8</v>
      </c>
      <c r="H3" s="110"/>
      <c r="I3" s="110"/>
      <c r="J3" s="110" t="s">
        <v>31</v>
      </c>
      <c r="K3" s="113" t="s">
        <v>33</v>
      </c>
      <c r="L3" s="113" t="s">
        <v>50</v>
      </c>
      <c r="M3" s="113" t="s">
        <v>51</v>
      </c>
      <c r="N3" s="113" t="s">
        <v>34</v>
      </c>
      <c r="O3" s="113" t="s">
        <v>35</v>
      </c>
      <c r="P3" s="111" t="s">
        <v>54</v>
      </c>
      <c r="Q3" s="110" t="s">
        <v>52</v>
      </c>
      <c r="R3" s="110" t="s">
        <v>32</v>
      </c>
      <c r="S3" s="110" t="s">
        <v>53</v>
      </c>
      <c r="T3" s="110" t="s">
        <v>13</v>
      </c>
    </row>
    <row r="4" spans="1:20" ht="25.5" customHeight="1">
      <c r="A4" s="111"/>
      <c r="B4" s="118"/>
      <c r="C4" s="110"/>
      <c r="D4" s="110"/>
      <c r="E4" s="110"/>
      <c r="F4" s="117"/>
      <c r="G4" s="22" t="s">
        <v>9</v>
      </c>
      <c r="H4" s="22" t="s">
        <v>10</v>
      </c>
      <c r="I4" s="22" t="s">
        <v>11</v>
      </c>
      <c r="J4" s="110"/>
      <c r="K4" s="114"/>
      <c r="L4" s="114"/>
      <c r="M4" s="114"/>
      <c r="N4" s="114"/>
      <c r="O4" s="114"/>
      <c r="P4" s="111"/>
      <c r="Q4" s="111"/>
      <c r="R4" s="110"/>
      <c r="S4" s="110"/>
      <c r="T4" s="110"/>
    </row>
    <row r="5" spans="1:20">
      <c r="A5" s="4">
        <v>1</v>
      </c>
      <c r="B5" s="237" t="s">
        <v>63</v>
      </c>
      <c r="C5" s="238" t="s">
        <v>570</v>
      </c>
      <c r="D5" s="238" t="s">
        <v>23</v>
      </c>
      <c r="E5" s="238">
        <v>18200219101</v>
      </c>
      <c r="F5" s="52"/>
      <c r="G5" s="296">
        <v>8</v>
      </c>
      <c r="H5" s="296">
        <v>13</v>
      </c>
      <c r="I5" s="54">
        <f>SUM(G5:H5)</f>
        <v>21</v>
      </c>
      <c r="J5" s="245">
        <v>9401684959</v>
      </c>
      <c r="K5" s="249" t="s">
        <v>505</v>
      </c>
      <c r="L5" s="248" t="s">
        <v>506</v>
      </c>
      <c r="M5" s="248">
        <v>9401451228</v>
      </c>
      <c r="N5" s="248" t="s">
        <v>507</v>
      </c>
      <c r="O5" s="248"/>
      <c r="P5" s="244">
        <v>43678</v>
      </c>
      <c r="Q5" s="252" t="s">
        <v>165</v>
      </c>
      <c r="R5" s="243"/>
      <c r="S5" s="242" t="s">
        <v>691</v>
      </c>
      <c r="T5" s="18"/>
    </row>
    <row r="6" spans="1:20">
      <c r="A6" s="4">
        <v>2</v>
      </c>
      <c r="B6" s="237" t="s">
        <v>63</v>
      </c>
      <c r="C6" s="238" t="s">
        <v>571</v>
      </c>
      <c r="D6" s="238" t="s">
        <v>23</v>
      </c>
      <c r="E6" s="238">
        <v>18200219102</v>
      </c>
      <c r="F6" s="46"/>
      <c r="G6" s="296">
        <v>15</v>
      </c>
      <c r="H6" s="296">
        <v>6</v>
      </c>
      <c r="I6" s="54">
        <f t="shared" ref="I6:I69" si="0">SUM(G6:H6)</f>
        <v>21</v>
      </c>
      <c r="J6" s="245">
        <v>9401820982</v>
      </c>
      <c r="K6" s="249" t="s">
        <v>505</v>
      </c>
      <c r="L6" s="248" t="s">
        <v>506</v>
      </c>
      <c r="M6" s="248">
        <v>9401451228</v>
      </c>
      <c r="N6" s="248" t="s">
        <v>507</v>
      </c>
      <c r="O6" s="248"/>
      <c r="P6" s="244">
        <v>43678</v>
      </c>
      <c r="Q6" s="252" t="s">
        <v>165</v>
      </c>
      <c r="R6" s="243"/>
      <c r="S6" s="242" t="s">
        <v>691</v>
      </c>
      <c r="T6" s="18"/>
    </row>
    <row r="7" spans="1:20">
      <c r="A7" s="4">
        <v>3</v>
      </c>
      <c r="B7" s="237" t="s">
        <v>63</v>
      </c>
      <c r="C7" s="238" t="s">
        <v>572</v>
      </c>
      <c r="D7" s="238" t="s">
        <v>23</v>
      </c>
      <c r="E7" s="238">
        <v>18200216904</v>
      </c>
      <c r="F7" s="46"/>
      <c r="G7" s="296">
        <v>8</v>
      </c>
      <c r="H7" s="296">
        <v>14</v>
      </c>
      <c r="I7" s="54">
        <f t="shared" si="0"/>
        <v>22</v>
      </c>
      <c r="J7" s="245">
        <v>8011380432</v>
      </c>
      <c r="K7" s="249" t="s">
        <v>505</v>
      </c>
      <c r="L7" s="248" t="s">
        <v>506</v>
      </c>
      <c r="M7" s="248">
        <v>9401451228</v>
      </c>
      <c r="N7" s="248" t="s">
        <v>507</v>
      </c>
      <c r="O7" s="248"/>
      <c r="P7" s="244">
        <v>43678</v>
      </c>
      <c r="Q7" s="252" t="s">
        <v>165</v>
      </c>
      <c r="R7" s="243"/>
      <c r="S7" s="242" t="s">
        <v>691</v>
      </c>
      <c r="T7" s="18"/>
    </row>
    <row r="8" spans="1:20">
      <c r="A8" s="4">
        <v>4</v>
      </c>
      <c r="B8" s="237" t="s">
        <v>63</v>
      </c>
      <c r="C8" s="238" t="s">
        <v>573</v>
      </c>
      <c r="D8" s="238" t="s">
        <v>23</v>
      </c>
      <c r="E8" s="238">
        <v>18200304201</v>
      </c>
      <c r="F8" s="46"/>
      <c r="G8" s="296">
        <v>6</v>
      </c>
      <c r="H8" s="296">
        <v>6</v>
      </c>
      <c r="I8" s="54">
        <f t="shared" si="0"/>
        <v>12</v>
      </c>
      <c r="J8" s="245">
        <v>9401324143</v>
      </c>
      <c r="K8" s="249" t="s">
        <v>505</v>
      </c>
      <c r="L8" s="248" t="s">
        <v>506</v>
      </c>
      <c r="M8" s="248">
        <v>9401451228</v>
      </c>
      <c r="N8" s="248" t="s">
        <v>507</v>
      </c>
      <c r="O8" s="248"/>
      <c r="P8" s="244">
        <v>43679</v>
      </c>
      <c r="Q8" s="252" t="s">
        <v>166</v>
      </c>
      <c r="R8" s="243"/>
      <c r="S8" s="242" t="s">
        <v>691</v>
      </c>
      <c r="T8" s="18"/>
    </row>
    <row r="9" spans="1:20">
      <c r="A9" s="4">
        <v>5</v>
      </c>
      <c r="B9" s="237" t="s">
        <v>63</v>
      </c>
      <c r="C9" s="239" t="s">
        <v>574</v>
      </c>
      <c r="D9" s="239" t="s">
        <v>23</v>
      </c>
      <c r="E9" s="239">
        <v>18200305501</v>
      </c>
      <c r="F9" s="46"/>
      <c r="G9" s="296">
        <v>8</v>
      </c>
      <c r="H9" s="296">
        <v>7</v>
      </c>
      <c r="I9" s="54">
        <f t="shared" si="0"/>
        <v>15</v>
      </c>
      <c r="J9" s="246">
        <v>9954829921</v>
      </c>
      <c r="K9" s="249" t="s">
        <v>505</v>
      </c>
      <c r="L9" s="248" t="s">
        <v>506</v>
      </c>
      <c r="M9" s="248">
        <v>9401451228</v>
      </c>
      <c r="N9" s="248" t="s">
        <v>507</v>
      </c>
      <c r="O9" s="248"/>
      <c r="P9" s="244">
        <v>43679</v>
      </c>
      <c r="Q9" s="253" t="s">
        <v>166</v>
      </c>
      <c r="R9" s="243"/>
      <c r="S9" s="242" t="s">
        <v>691</v>
      </c>
      <c r="T9" s="18"/>
    </row>
    <row r="10" spans="1:20">
      <c r="A10" s="4">
        <v>6</v>
      </c>
      <c r="B10" s="237" t="s">
        <v>63</v>
      </c>
      <c r="C10" s="238" t="s">
        <v>575</v>
      </c>
      <c r="D10" s="238" t="s">
        <v>23</v>
      </c>
      <c r="E10" s="238">
        <v>18200302001</v>
      </c>
      <c r="F10" s="46"/>
      <c r="G10" s="296">
        <v>7</v>
      </c>
      <c r="H10" s="296">
        <v>9</v>
      </c>
      <c r="I10" s="54">
        <f t="shared" si="0"/>
        <v>16</v>
      </c>
      <c r="J10" s="245">
        <v>9435362692</v>
      </c>
      <c r="K10" s="249" t="s">
        <v>505</v>
      </c>
      <c r="L10" s="248" t="s">
        <v>506</v>
      </c>
      <c r="M10" s="248">
        <v>9401451228</v>
      </c>
      <c r="N10" s="248" t="s">
        <v>507</v>
      </c>
      <c r="O10" s="248"/>
      <c r="P10" s="244">
        <v>43679</v>
      </c>
      <c r="Q10" s="253" t="s">
        <v>166</v>
      </c>
      <c r="R10" s="243"/>
      <c r="S10" s="242" t="s">
        <v>691</v>
      </c>
      <c r="T10" s="18"/>
    </row>
    <row r="11" spans="1:20">
      <c r="A11" s="4">
        <v>7</v>
      </c>
      <c r="B11" s="237" t="s">
        <v>63</v>
      </c>
      <c r="C11" s="238" t="s">
        <v>576</v>
      </c>
      <c r="D11" s="238" t="s">
        <v>23</v>
      </c>
      <c r="E11" s="238">
        <v>18200302005</v>
      </c>
      <c r="F11" s="46"/>
      <c r="G11" s="296">
        <v>44</v>
      </c>
      <c r="H11" s="296">
        <v>27</v>
      </c>
      <c r="I11" s="54">
        <f t="shared" si="0"/>
        <v>71</v>
      </c>
      <c r="J11" s="245">
        <v>9435067072</v>
      </c>
      <c r="K11" s="249" t="s">
        <v>505</v>
      </c>
      <c r="L11" s="248" t="s">
        <v>506</v>
      </c>
      <c r="M11" s="248">
        <v>9401451228</v>
      </c>
      <c r="N11" s="248" t="s">
        <v>507</v>
      </c>
      <c r="O11" s="248"/>
      <c r="P11" s="244">
        <v>43680</v>
      </c>
      <c r="Q11" s="253" t="s">
        <v>176</v>
      </c>
      <c r="R11" s="243"/>
      <c r="S11" s="242" t="s">
        <v>691</v>
      </c>
      <c r="T11" s="18"/>
    </row>
    <row r="12" spans="1:20">
      <c r="A12" s="4">
        <v>8</v>
      </c>
      <c r="B12" s="237" t="s">
        <v>63</v>
      </c>
      <c r="C12" s="238" t="s">
        <v>577</v>
      </c>
      <c r="D12" s="238" t="s">
        <v>23</v>
      </c>
      <c r="E12" s="238">
        <v>18200305101</v>
      </c>
      <c r="F12" s="46"/>
      <c r="G12" s="296">
        <v>3</v>
      </c>
      <c r="H12" s="296">
        <v>8</v>
      </c>
      <c r="I12" s="54">
        <f t="shared" si="0"/>
        <v>11</v>
      </c>
      <c r="J12" s="245">
        <v>9678348674</v>
      </c>
      <c r="K12" s="249" t="s">
        <v>505</v>
      </c>
      <c r="L12" s="248" t="s">
        <v>506</v>
      </c>
      <c r="M12" s="248">
        <v>9401451228</v>
      </c>
      <c r="N12" s="248" t="s">
        <v>507</v>
      </c>
      <c r="O12" s="248"/>
      <c r="P12" s="244">
        <v>43680</v>
      </c>
      <c r="Q12" s="253" t="s">
        <v>176</v>
      </c>
      <c r="R12" s="243"/>
      <c r="S12" s="242" t="s">
        <v>691</v>
      </c>
      <c r="T12" s="18"/>
    </row>
    <row r="13" spans="1:20">
      <c r="A13" s="4">
        <v>9</v>
      </c>
      <c r="B13" s="237" t="s">
        <v>63</v>
      </c>
      <c r="C13" s="238" t="s">
        <v>578</v>
      </c>
      <c r="D13" s="238" t="s">
        <v>23</v>
      </c>
      <c r="E13" s="238">
        <v>18200305002</v>
      </c>
      <c r="F13" s="46"/>
      <c r="G13" s="296">
        <v>1</v>
      </c>
      <c r="H13" s="296">
        <v>3</v>
      </c>
      <c r="I13" s="54">
        <f t="shared" si="0"/>
        <v>4</v>
      </c>
      <c r="J13" s="245">
        <v>9401459360</v>
      </c>
      <c r="K13" s="249" t="s">
        <v>505</v>
      </c>
      <c r="L13" s="248" t="s">
        <v>506</v>
      </c>
      <c r="M13" s="248">
        <v>9401451228</v>
      </c>
      <c r="N13" s="248" t="s">
        <v>507</v>
      </c>
      <c r="O13" s="248"/>
      <c r="P13" s="244">
        <v>43680</v>
      </c>
      <c r="Q13" s="253" t="s">
        <v>176</v>
      </c>
      <c r="R13" s="243"/>
      <c r="S13" s="242" t="s">
        <v>691</v>
      </c>
      <c r="T13" s="18"/>
    </row>
    <row r="14" spans="1:20">
      <c r="A14" s="4">
        <v>10</v>
      </c>
      <c r="B14" s="237" t="s">
        <v>63</v>
      </c>
      <c r="C14" s="238" t="s">
        <v>579</v>
      </c>
      <c r="D14" s="238" t="s">
        <v>23</v>
      </c>
      <c r="E14" s="238">
        <v>18200317101</v>
      </c>
      <c r="F14" s="46"/>
      <c r="G14" s="296">
        <v>9</v>
      </c>
      <c r="H14" s="296">
        <v>10</v>
      </c>
      <c r="I14" s="54">
        <f t="shared" si="0"/>
        <v>19</v>
      </c>
      <c r="J14" s="245">
        <v>9435893305</v>
      </c>
      <c r="K14" s="249" t="s">
        <v>505</v>
      </c>
      <c r="L14" s="248" t="s">
        <v>506</v>
      </c>
      <c r="M14" s="248">
        <v>9401451228</v>
      </c>
      <c r="N14" s="248" t="s">
        <v>509</v>
      </c>
      <c r="O14" s="248"/>
      <c r="P14" s="244">
        <v>43680</v>
      </c>
      <c r="Q14" s="253" t="s">
        <v>176</v>
      </c>
      <c r="R14" s="243"/>
      <c r="S14" s="242" t="s">
        <v>691</v>
      </c>
      <c r="T14" s="18"/>
    </row>
    <row r="15" spans="1:20">
      <c r="A15" s="4">
        <v>11</v>
      </c>
      <c r="B15" s="237" t="s">
        <v>63</v>
      </c>
      <c r="C15" s="238" t="s">
        <v>580</v>
      </c>
      <c r="D15" s="238" t="s">
        <v>23</v>
      </c>
      <c r="E15" s="238">
        <v>18200314802</v>
      </c>
      <c r="F15" s="52"/>
      <c r="G15" s="296">
        <v>6</v>
      </c>
      <c r="H15" s="296">
        <v>2</v>
      </c>
      <c r="I15" s="54">
        <f t="shared" si="0"/>
        <v>8</v>
      </c>
      <c r="J15" s="245">
        <v>9435577746</v>
      </c>
      <c r="K15" s="249" t="s">
        <v>505</v>
      </c>
      <c r="L15" s="248" t="s">
        <v>506</v>
      </c>
      <c r="M15" s="248">
        <v>9401451228</v>
      </c>
      <c r="N15" s="248" t="s">
        <v>509</v>
      </c>
      <c r="O15" s="248"/>
      <c r="P15" s="244">
        <v>43680</v>
      </c>
      <c r="Q15" s="253" t="s">
        <v>176</v>
      </c>
      <c r="R15" s="243"/>
      <c r="S15" s="242" t="s">
        <v>691</v>
      </c>
      <c r="T15" s="18"/>
    </row>
    <row r="16" spans="1:20">
      <c r="A16" s="4">
        <v>12</v>
      </c>
      <c r="B16" s="237" t="s">
        <v>63</v>
      </c>
      <c r="C16" s="238" t="s">
        <v>581</v>
      </c>
      <c r="D16" s="238" t="s">
        <v>23</v>
      </c>
      <c r="E16" s="238">
        <v>18200304801</v>
      </c>
      <c r="F16" s="46"/>
      <c r="G16" s="296">
        <v>0</v>
      </c>
      <c r="H16" s="296">
        <v>1</v>
      </c>
      <c r="I16" s="54">
        <f t="shared" si="0"/>
        <v>1</v>
      </c>
      <c r="J16" s="245">
        <v>9085508259</v>
      </c>
      <c r="K16" s="249" t="s">
        <v>505</v>
      </c>
      <c r="L16" s="248" t="s">
        <v>506</v>
      </c>
      <c r="M16" s="248">
        <v>9401451228</v>
      </c>
      <c r="N16" s="248" t="s">
        <v>509</v>
      </c>
      <c r="O16" s="248"/>
      <c r="P16" s="244">
        <v>43682</v>
      </c>
      <c r="Q16" s="253" t="s">
        <v>177</v>
      </c>
      <c r="R16" s="243"/>
      <c r="S16" s="242" t="s">
        <v>691</v>
      </c>
      <c r="T16" s="18"/>
    </row>
    <row r="17" spans="1:20">
      <c r="A17" s="4">
        <v>13</v>
      </c>
      <c r="B17" s="237" t="s">
        <v>63</v>
      </c>
      <c r="C17" s="239" t="s">
        <v>582</v>
      </c>
      <c r="D17" s="239" t="s">
        <v>23</v>
      </c>
      <c r="E17" s="239">
        <v>18200305301</v>
      </c>
      <c r="F17" s="46"/>
      <c r="G17" s="296"/>
      <c r="H17" s="296"/>
      <c r="I17" s="54">
        <f t="shared" si="0"/>
        <v>0</v>
      </c>
      <c r="J17" s="246">
        <v>9401436652</v>
      </c>
      <c r="K17" s="249" t="s">
        <v>505</v>
      </c>
      <c r="L17" s="248" t="s">
        <v>506</v>
      </c>
      <c r="M17" s="248">
        <v>9401451228</v>
      </c>
      <c r="N17" s="248" t="s">
        <v>509</v>
      </c>
      <c r="O17" s="248"/>
      <c r="P17" s="244">
        <v>43682</v>
      </c>
      <c r="Q17" s="253" t="s">
        <v>177</v>
      </c>
      <c r="R17" s="243"/>
      <c r="S17" s="242" t="s">
        <v>691</v>
      </c>
      <c r="T17" s="18"/>
    </row>
    <row r="18" spans="1:20">
      <c r="A18" s="4">
        <v>14</v>
      </c>
      <c r="B18" s="237" t="s">
        <v>63</v>
      </c>
      <c r="C18" s="238" t="s">
        <v>583</v>
      </c>
      <c r="D18" s="238" t="s">
        <v>23</v>
      </c>
      <c r="E18" s="238">
        <v>18200305401</v>
      </c>
      <c r="F18" s="46"/>
      <c r="G18" s="296">
        <v>6</v>
      </c>
      <c r="H18" s="296">
        <v>4</v>
      </c>
      <c r="I18" s="54">
        <f t="shared" si="0"/>
        <v>10</v>
      </c>
      <c r="J18" s="245">
        <v>9435577757</v>
      </c>
      <c r="K18" s="249" t="s">
        <v>505</v>
      </c>
      <c r="L18" s="248" t="s">
        <v>506</v>
      </c>
      <c r="M18" s="248">
        <v>9401451228</v>
      </c>
      <c r="N18" s="248" t="s">
        <v>509</v>
      </c>
      <c r="O18" s="248"/>
      <c r="P18" s="244">
        <v>43682</v>
      </c>
      <c r="Q18" s="253" t="s">
        <v>177</v>
      </c>
      <c r="R18" s="243"/>
      <c r="S18" s="242" t="s">
        <v>691</v>
      </c>
      <c r="T18" s="18"/>
    </row>
    <row r="19" spans="1:20">
      <c r="A19" s="4">
        <v>15</v>
      </c>
      <c r="B19" s="237" t="s">
        <v>63</v>
      </c>
      <c r="C19" s="239" t="s">
        <v>584</v>
      </c>
      <c r="D19" s="239" t="s">
        <v>23</v>
      </c>
      <c r="E19" s="239">
        <v>18200319804</v>
      </c>
      <c r="F19" s="46"/>
      <c r="G19" s="296">
        <v>0</v>
      </c>
      <c r="H19" s="296">
        <v>2</v>
      </c>
      <c r="I19" s="54">
        <f t="shared" si="0"/>
        <v>2</v>
      </c>
      <c r="J19" s="246">
        <v>8752043208</v>
      </c>
      <c r="K19" s="249" t="s">
        <v>510</v>
      </c>
      <c r="L19" s="248" t="s">
        <v>511</v>
      </c>
      <c r="M19" s="248">
        <v>9435627920</v>
      </c>
      <c r="N19" s="248" t="s">
        <v>692</v>
      </c>
      <c r="O19" s="248"/>
      <c r="P19" s="244">
        <v>43682</v>
      </c>
      <c r="Q19" s="253" t="s">
        <v>177</v>
      </c>
      <c r="R19" s="243"/>
      <c r="S19" s="242" t="s">
        <v>691</v>
      </c>
      <c r="T19" s="18"/>
    </row>
    <row r="20" spans="1:20">
      <c r="A20" s="4">
        <v>16</v>
      </c>
      <c r="B20" s="237" t="s">
        <v>63</v>
      </c>
      <c r="C20" s="238" t="s">
        <v>585</v>
      </c>
      <c r="D20" s="238" t="s">
        <v>23</v>
      </c>
      <c r="E20" s="238">
        <v>18200314101</v>
      </c>
      <c r="F20" s="46"/>
      <c r="G20" s="296"/>
      <c r="H20" s="296"/>
      <c r="I20" s="54">
        <f t="shared" si="0"/>
        <v>0</v>
      </c>
      <c r="J20" s="245">
        <v>9435858186</v>
      </c>
      <c r="K20" s="247" t="s">
        <v>510</v>
      </c>
      <c r="L20" s="248" t="s">
        <v>511</v>
      </c>
      <c r="M20" s="248">
        <v>9435627920</v>
      </c>
      <c r="N20" s="248" t="s">
        <v>512</v>
      </c>
      <c r="O20" s="250"/>
      <c r="P20" s="244">
        <v>43683</v>
      </c>
      <c r="Q20" s="253" t="s">
        <v>178</v>
      </c>
      <c r="R20" s="243"/>
      <c r="S20" s="242" t="s">
        <v>691</v>
      </c>
      <c r="T20" s="18"/>
    </row>
    <row r="21" spans="1:20">
      <c r="A21" s="4">
        <v>17</v>
      </c>
      <c r="B21" s="237" t="s">
        <v>63</v>
      </c>
      <c r="C21" s="238" t="s">
        <v>586</v>
      </c>
      <c r="D21" s="238" t="s">
        <v>23</v>
      </c>
      <c r="E21" s="238">
        <v>18200314301</v>
      </c>
      <c r="F21" s="46"/>
      <c r="G21" s="296">
        <v>9</v>
      </c>
      <c r="H21" s="296">
        <v>11</v>
      </c>
      <c r="I21" s="54">
        <f t="shared" si="0"/>
        <v>20</v>
      </c>
      <c r="J21" s="245">
        <v>9401163131</v>
      </c>
      <c r="K21" s="247" t="s">
        <v>510</v>
      </c>
      <c r="L21" s="248" t="s">
        <v>511</v>
      </c>
      <c r="M21" s="248">
        <v>9435627920</v>
      </c>
      <c r="N21" s="248" t="s">
        <v>512</v>
      </c>
      <c r="O21" s="248"/>
      <c r="P21" s="244">
        <v>43684</v>
      </c>
      <c r="Q21" s="253" t="s">
        <v>163</v>
      </c>
      <c r="R21" s="243"/>
      <c r="S21" s="242" t="s">
        <v>691</v>
      </c>
      <c r="T21" s="18"/>
    </row>
    <row r="22" spans="1:20">
      <c r="A22" s="4">
        <v>18</v>
      </c>
      <c r="B22" s="237" t="s">
        <v>63</v>
      </c>
      <c r="C22" s="239" t="s">
        <v>587</v>
      </c>
      <c r="D22" s="239" t="s">
        <v>23</v>
      </c>
      <c r="E22" s="239">
        <v>18200320601</v>
      </c>
      <c r="F22" s="52"/>
      <c r="G22" s="296">
        <v>1</v>
      </c>
      <c r="H22" s="296">
        <v>4</v>
      </c>
      <c r="I22" s="54">
        <f t="shared" si="0"/>
        <v>5</v>
      </c>
      <c r="J22" s="246">
        <v>8471826794</v>
      </c>
      <c r="K22" s="247" t="s">
        <v>510</v>
      </c>
      <c r="L22" s="248" t="s">
        <v>511</v>
      </c>
      <c r="M22" s="248">
        <v>9435627920</v>
      </c>
      <c r="N22" s="248" t="s">
        <v>512</v>
      </c>
      <c r="O22" s="248"/>
      <c r="P22" s="244">
        <v>43684</v>
      </c>
      <c r="Q22" s="253" t="s">
        <v>163</v>
      </c>
      <c r="R22" s="243"/>
      <c r="S22" s="242" t="s">
        <v>691</v>
      </c>
      <c r="T22" s="18"/>
    </row>
    <row r="23" spans="1:20">
      <c r="A23" s="4">
        <v>19</v>
      </c>
      <c r="B23" s="237" t="s">
        <v>63</v>
      </c>
      <c r="C23" s="239" t="s">
        <v>588</v>
      </c>
      <c r="D23" s="239" t="s">
        <v>23</v>
      </c>
      <c r="E23" s="239">
        <v>18200316402</v>
      </c>
      <c r="F23" s="46"/>
      <c r="G23" s="296">
        <v>4</v>
      </c>
      <c r="H23" s="296">
        <v>5</v>
      </c>
      <c r="I23" s="54">
        <f t="shared" si="0"/>
        <v>9</v>
      </c>
      <c r="J23" s="246">
        <v>9954405667</v>
      </c>
      <c r="K23" s="247" t="s">
        <v>510</v>
      </c>
      <c r="L23" s="248" t="s">
        <v>511</v>
      </c>
      <c r="M23" s="248">
        <v>9435627920</v>
      </c>
      <c r="N23" s="248" t="s">
        <v>512</v>
      </c>
      <c r="O23" s="248"/>
      <c r="P23" s="244">
        <v>43684</v>
      </c>
      <c r="Q23" s="253" t="s">
        <v>163</v>
      </c>
      <c r="R23" s="243"/>
      <c r="S23" s="242" t="s">
        <v>691</v>
      </c>
      <c r="T23" s="18"/>
    </row>
    <row r="24" spans="1:20">
      <c r="A24" s="4">
        <v>20</v>
      </c>
      <c r="B24" s="237" t="s">
        <v>63</v>
      </c>
      <c r="C24" s="238" t="s">
        <v>589</v>
      </c>
      <c r="D24" s="238" t="s">
        <v>23</v>
      </c>
      <c r="E24" s="238">
        <v>18200314803</v>
      </c>
      <c r="F24" s="52"/>
      <c r="G24" s="296">
        <v>12</v>
      </c>
      <c r="H24" s="296">
        <v>15</v>
      </c>
      <c r="I24" s="54">
        <f t="shared" si="0"/>
        <v>27</v>
      </c>
      <c r="J24" s="245">
        <v>9435411138</v>
      </c>
      <c r="K24" s="247" t="s">
        <v>510</v>
      </c>
      <c r="L24" s="248" t="s">
        <v>511</v>
      </c>
      <c r="M24" s="248">
        <v>9435627920</v>
      </c>
      <c r="N24" s="248" t="s">
        <v>512</v>
      </c>
      <c r="O24" s="248"/>
      <c r="P24" s="244">
        <v>43685</v>
      </c>
      <c r="Q24" s="253" t="s">
        <v>165</v>
      </c>
      <c r="R24" s="242"/>
      <c r="S24" s="242" t="s">
        <v>691</v>
      </c>
      <c r="T24" s="18"/>
    </row>
    <row r="25" spans="1:20">
      <c r="A25" s="4">
        <v>21</v>
      </c>
      <c r="B25" s="237" t="s">
        <v>63</v>
      </c>
      <c r="C25" s="238" t="s">
        <v>590</v>
      </c>
      <c r="D25" s="238" t="s">
        <v>23</v>
      </c>
      <c r="E25" s="238">
        <v>18200319101</v>
      </c>
      <c r="F25" s="18"/>
      <c r="G25" s="296">
        <v>12</v>
      </c>
      <c r="H25" s="296">
        <v>14</v>
      </c>
      <c r="I25" s="54">
        <f t="shared" si="0"/>
        <v>26</v>
      </c>
      <c r="J25" s="245">
        <v>9401412402</v>
      </c>
      <c r="K25" s="247" t="s">
        <v>510</v>
      </c>
      <c r="L25" s="248" t="s">
        <v>511</v>
      </c>
      <c r="M25" s="248">
        <v>9435627920</v>
      </c>
      <c r="N25" s="248" t="s">
        <v>512</v>
      </c>
      <c r="O25" s="248"/>
      <c r="P25" s="244">
        <v>43685</v>
      </c>
      <c r="Q25" s="253" t="s">
        <v>165</v>
      </c>
      <c r="R25" s="242"/>
      <c r="S25" s="242" t="s">
        <v>691</v>
      </c>
      <c r="T25" s="18"/>
    </row>
    <row r="26" spans="1:20">
      <c r="A26" s="4">
        <v>22</v>
      </c>
      <c r="B26" s="237" t="s">
        <v>63</v>
      </c>
      <c r="C26" s="239" t="s">
        <v>591</v>
      </c>
      <c r="D26" s="239" t="s">
        <v>23</v>
      </c>
      <c r="E26" s="239">
        <v>18200313102</v>
      </c>
      <c r="F26" s="18"/>
      <c r="G26" s="296">
        <v>9</v>
      </c>
      <c r="H26" s="296">
        <v>4</v>
      </c>
      <c r="I26" s="54">
        <f t="shared" si="0"/>
        <v>13</v>
      </c>
      <c r="J26" s="246">
        <v>9401285980</v>
      </c>
      <c r="K26" s="247" t="s">
        <v>510</v>
      </c>
      <c r="L26" s="248" t="s">
        <v>511</v>
      </c>
      <c r="M26" s="248">
        <v>9435627920</v>
      </c>
      <c r="N26" s="248" t="s">
        <v>513</v>
      </c>
      <c r="O26" s="248"/>
      <c r="P26" s="244">
        <v>43685</v>
      </c>
      <c r="Q26" s="253" t="s">
        <v>165</v>
      </c>
      <c r="R26" s="242"/>
      <c r="S26" s="242" t="s">
        <v>691</v>
      </c>
      <c r="T26" s="18"/>
    </row>
    <row r="27" spans="1:20">
      <c r="A27" s="4">
        <v>23</v>
      </c>
      <c r="B27" s="237" t="s">
        <v>63</v>
      </c>
      <c r="C27" s="238" t="s">
        <v>592</v>
      </c>
      <c r="D27" s="238" t="s">
        <v>23</v>
      </c>
      <c r="E27" s="238">
        <v>18200313301</v>
      </c>
      <c r="F27" s="18"/>
      <c r="G27" s="296">
        <v>6</v>
      </c>
      <c r="H27" s="296">
        <v>11</v>
      </c>
      <c r="I27" s="54">
        <f t="shared" si="0"/>
        <v>17</v>
      </c>
      <c r="J27" s="245">
        <v>9435066872</v>
      </c>
      <c r="K27" s="247" t="s">
        <v>510</v>
      </c>
      <c r="L27" s="248" t="s">
        <v>511</v>
      </c>
      <c r="M27" s="248">
        <v>9435627920</v>
      </c>
      <c r="N27" s="248" t="s">
        <v>513</v>
      </c>
      <c r="O27" s="248"/>
      <c r="P27" s="244">
        <v>43686</v>
      </c>
      <c r="Q27" s="253" t="s">
        <v>166</v>
      </c>
      <c r="R27" s="242"/>
      <c r="S27" s="242" t="s">
        <v>691</v>
      </c>
      <c r="T27" s="18"/>
    </row>
    <row r="28" spans="1:20">
      <c r="A28" s="4">
        <v>24</v>
      </c>
      <c r="B28" s="237" t="s">
        <v>63</v>
      </c>
      <c r="C28" s="239" t="s">
        <v>593</v>
      </c>
      <c r="D28" s="239" t="s">
        <v>23</v>
      </c>
      <c r="E28" s="239">
        <v>18200221401</v>
      </c>
      <c r="F28" s="18"/>
      <c r="G28" s="296">
        <v>7</v>
      </c>
      <c r="H28" s="296">
        <v>9</v>
      </c>
      <c r="I28" s="54">
        <f t="shared" si="0"/>
        <v>16</v>
      </c>
      <c r="J28" s="246">
        <v>9957292632</v>
      </c>
      <c r="K28" s="247" t="s">
        <v>510</v>
      </c>
      <c r="L28" s="248" t="s">
        <v>511</v>
      </c>
      <c r="M28" s="248">
        <v>9435627920</v>
      </c>
      <c r="N28" s="248" t="s">
        <v>513</v>
      </c>
      <c r="O28" s="248"/>
      <c r="P28" s="244">
        <v>43686</v>
      </c>
      <c r="Q28" s="253" t="s">
        <v>166</v>
      </c>
      <c r="R28" s="242"/>
      <c r="S28" s="242" t="s">
        <v>691</v>
      </c>
      <c r="T28" s="18"/>
    </row>
    <row r="29" spans="1:20">
      <c r="A29" s="4">
        <v>25</v>
      </c>
      <c r="B29" s="237" t="s">
        <v>63</v>
      </c>
      <c r="C29" s="238" t="s">
        <v>594</v>
      </c>
      <c r="D29" s="238" t="s">
        <v>23</v>
      </c>
      <c r="E29" s="238">
        <v>18200300101</v>
      </c>
      <c r="F29" s="52"/>
      <c r="G29" s="296">
        <v>4</v>
      </c>
      <c r="H29" s="296">
        <v>5</v>
      </c>
      <c r="I29" s="54">
        <f t="shared" si="0"/>
        <v>9</v>
      </c>
      <c r="J29" s="245">
        <v>9401309944</v>
      </c>
      <c r="K29" s="247" t="s">
        <v>510</v>
      </c>
      <c r="L29" s="248" t="s">
        <v>511</v>
      </c>
      <c r="M29" s="248">
        <v>9435627920</v>
      </c>
      <c r="N29" s="248" t="s">
        <v>514</v>
      </c>
      <c r="O29" s="248"/>
      <c r="P29" s="244">
        <v>43686</v>
      </c>
      <c r="Q29" s="253" t="s">
        <v>166</v>
      </c>
      <c r="R29" s="242"/>
      <c r="S29" s="242" t="s">
        <v>691</v>
      </c>
      <c r="T29" s="18"/>
    </row>
    <row r="30" spans="1:20">
      <c r="A30" s="4">
        <v>26</v>
      </c>
      <c r="B30" s="237" t="s">
        <v>63</v>
      </c>
      <c r="C30" s="238" t="s">
        <v>595</v>
      </c>
      <c r="D30" s="238" t="s">
        <v>23</v>
      </c>
      <c r="E30" s="238">
        <v>18200300102</v>
      </c>
      <c r="F30" s="18"/>
      <c r="G30" s="296">
        <v>4</v>
      </c>
      <c r="H30" s="296">
        <v>7</v>
      </c>
      <c r="I30" s="54">
        <f t="shared" si="0"/>
        <v>11</v>
      </c>
      <c r="J30" s="245">
        <v>9435836407</v>
      </c>
      <c r="K30" s="247" t="s">
        <v>510</v>
      </c>
      <c r="L30" s="248" t="s">
        <v>511</v>
      </c>
      <c r="M30" s="248">
        <v>9435627920</v>
      </c>
      <c r="N30" s="248" t="s">
        <v>514</v>
      </c>
      <c r="O30" s="248"/>
      <c r="P30" s="244">
        <v>43687</v>
      </c>
      <c r="Q30" s="253" t="s">
        <v>176</v>
      </c>
      <c r="R30" s="242"/>
      <c r="S30" s="242" t="s">
        <v>691</v>
      </c>
      <c r="T30" s="18"/>
    </row>
    <row r="31" spans="1:20">
      <c r="A31" s="4">
        <v>27</v>
      </c>
      <c r="B31" s="237" t="s">
        <v>63</v>
      </c>
      <c r="C31" s="238" t="s">
        <v>596</v>
      </c>
      <c r="D31" s="238" t="s">
        <v>23</v>
      </c>
      <c r="E31" s="238">
        <v>18200320201</v>
      </c>
      <c r="F31" s="18"/>
      <c r="G31" s="296">
        <v>15</v>
      </c>
      <c r="H31" s="296">
        <v>15</v>
      </c>
      <c r="I31" s="54">
        <f t="shared" si="0"/>
        <v>30</v>
      </c>
      <c r="J31" s="245">
        <v>9435241493</v>
      </c>
      <c r="K31" s="247" t="s">
        <v>510</v>
      </c>
      <c r="L31" s="248" t="s">
        <v>511</v>
      </c>
      <c r="M31" s="248">
        <v>9435627920</v>
      </c>
      <c r="N31" s="248" t="s">
        <v>515</v>
      </c>
      <c r="O31" s="248"/>
      <c r="P31" s="244">
        <v>43687</v>
      </c>
      <c r="Q31" s="253" t="s">
        <v>176</v>
      </c>
      <c r="R31" s="242"/>
      <c r="S31" s="242" t="s">
        <v>691</v>
      </c>
      <c r="T31" s="18"/>
    </row>
    <row r="32" spans="1:20">
      <c r="A32" s="4">
        <v>28</v>
      </c>
      <c r="B32" s="237" t="s">
        <v>63</v>
      </c>
      <c r="C32" s="238" t="s">
        <v>597</v>
      </c>
      <c r="D32" s="238" t="s">
        <v>23</v>
      </c>
      <c r="E32" s="238">
        <v>18200320203</v>
      </c>
      <c r="F32" s="18"/>
      <c r="G32" s="296">
        <v>3</v>
      </c>
      <c r="H32" s="296">
        <v>7</v>
      </c>
      <c r="I32" s="54">
        <f t="shared" si="0"/>
        <v>10</v>
      </c>
      <c r="J32" s="245">
        <v>9435305450</v>
      </c>
      <c r="K32" s="247" t="s">
        <v>510</v>
      </c>
      <c r="L32" s="248" t="s">
        <v>511</v>
      </c>
      <c r="M32" s="248">
        <v>9435627920</v>
      </c>
      <c r="N32" s="248" t="s">
        <v>515</v>
      </c>
      <c r="O32" s="248"/>
      <c r="P32" s="244">
        <v>43687</v>
      </c>
      <c r="Q32" s="253" t="s">
        <v>176</v>
      </c>
      <c r="R32" s="242"/>
      <c r="S32" s="242" t="s">
        <v>691</v>
      </c>
      <c r="T32" s="18"/>
    </row>
    <row r="33" spans="1:20">
      <c r="A33" s="4">
        <v>29</v>
      </c>
      <c r="B33" s="237" t="s">
        <v>63</v>
      </c>
      <c r="C33" s="238" t="s">
        <v>598</v>
      </c>
      <c r="D33" s="238" t="s">
        <v>23</v>
      </c>
      <c r="E33" s="238">
        <v>18200313901</v>
      </c>
      <c r="F33" s="18"/>
      <c r="G33" s="296">
        <v>3</v>
      </c>
      <c r="H33" s="296"/>
      <c r="I33" s="54">
        <f t="shared" si="0"/>
        <v>3</v>
      </c>
      <c r="J33" s="245">
        <v>9401169233</v>
      </c>
      <c r="K33" s="247" t="s">
        <v>510</v>
      </c>
      <c r="L33" s="248" t="s">
        <v>511</v>
      </c>
      <c r="M33" s="248">
        <v>9435627920</v>
      </c>
      <c r="N33" s="248" t="s">
        <v>515</v>
      </c>
      <c r="O33" s="248"/>
      <c r="P33" s="244">
        <v>43690</v>
      </c>
      <c r="Q33" s="253" t="s">
        <v>178</v>
      </c>
      <c r="R33" s="242"/>
      <c r="S33" s="242" t="s">
        <v>691</v>
      </c>
      <c r="T33" s="18"/>
    </row>
    <row r="34" spans="1:20">
      <c r="A34" s="4">
        <v>30</v>
      </c>
      <c r="B34" s="237" t="s">
        <v>63</v>
      </c>
      <c r="C34" s="238" t="s">
        <v>599</v>
      </c>
      <c r="D34" s="238" t="s">
        <v>23</v>
      </c>
      <c r="E34" s="238">
        <v>18200318701</v>
      </c>
      <c r="F34" s="18"/>
      <c r="G34" s="296"/>
      <c r="H34" s="296"/>
      <c r="I34" s="54">
        <f t="shared" si="0"/>
        <v>0</v>
      </c>
      <c r="J34" s="245">
        <v>9401309079</v>
      </c>
      <c r="K34" s="247" t="s">
        <v>510</v>
      </c>
      <c r="L34" s="248" t="s">
        <v>511</v>
      </c>
      <c r="M34" s="248">
        <v>9435627920</v>
      </c>
      <c r="N34" s="248" t="s">
        <v>515</v>
      </c>
      <c r="O34" s="248"/>
      <c r="P34" s="244">
        <v>43690</v>
      </c>
      <c r="Q34" s="253" t="s">
        <v>178</v>
      </c>
      <c r="R34" s="242"/>
      <c r="S34" s="242" t="s">
        <v>691</v>
      </c>
      <c r="T34" s="18"/>
    </row>
    <row r="35" spans="1:20">
      <c r="A35" s="4">
        <v>31</v>
      </c>
      <c r="B35" s="237" t="s">
        <v>63</v>
      </c>
      <c r="C35" s="238" t="s">
        <v>600</v>
      </c>
      <c r="D35" s="238" t="s">
        <v>23</v>
      </c>
      <c r="E35" s="238">
        <v>18200313601</v>
      </c>
      <c r="F35" s="18"/>
      <c r="G35" s="296">
        <v>2</v>
      </c>
      <c r="H35" s="296">
        <v>3</v>
      </c>
      <c r="I35" s="54">
        <f t="shared" si="0"/>
        <v>5</v>
      </c>
      <c r="J35" s="245">
        <v>8812054554</v>
      </c>
      <c r="K35" s="247" t="s">
        <v>510</v>
      </c>
      <c r="L35" s="248" t="s">
        <v>511</v>
      </c>
      <c r="M35" s="248">
        <v>9435627920</v>
      </c>
      <c r="N35" s="248" t="s">
        <v>515</v>
      </c>
      <c r="O35" s="248"/>
      <c r="P35" s="244">
        <v>43690</v>
      </c>
      <c r="Q35" s="253" t="s">
        <v>178</v>
      </c>
      <c r="R35" s="242"/>
      <c r="S35" s="242" t="s">
        <v>691</v>
      </c>
      <c r="T35" s="18"/>
    </row>
    <row r="36" spans="1:20">
      <c r="A36" s="4">
        <v>32</v>
      </c>
      <c r="B36" s="237" t="s">
        <v>63</v>
      </c>
      <c r="C36" s="238" t="s">
        <v>601</v>
      </c>
      <c r="D36" s="238" t="s">
        <v>23</v>
      </c>
      <c r="E36" s="238">
        <v>18200313801</v>
      </c>
      <c r="F36" s="18"/>
      <c r="G36" s="296">
        <v>6</v>
      </c>
      <c r="H36" s="296">
        <v>3</v>
      </c>
      <c r="I36" s="54">
        <f t="shared" si="0"/>
        <v>9</v>
      </c>
      <c r="J36" s="245">
        <v>9954934994</v>
      </c>
      <c r="K36" s="247" t="s">
        <v>510</v>
      </c>
      <c r="L36" s="248" t="s">
        <v>511</v>
      </c>
      <c r="M36" s="248">
        <v>9435627920</v>
      </c>
      <c r="N36" s="248" t="s">
        <v>515</v>
      </c>
      <c r="O36" s="248"/>
      <c r="P36" s="244">
        <v>43691</v>
      </c>
      <c r="Q36" s="253" t="s">
        <v>163</v>
      </c>
      <c r="R36" s="242"/>
      <c r="S36" s="242" t="s">
        <v>691</v>
      </c>
      <c r="T36" s="18"/>
    </row>
    <row r="37" spans="1:20">
      <c r="A37" s="4">
        <v>33</v>
      </c>
      <c r="B37" s="237" t="s">
        <v>63</v>
      </c>
      <c r="C37" s="238" t="s">
        <v>602</v>
      </c>
      <c r="D37" s="238" t="s">
        <v>23</v>
      </c>
      <c r="E37" s="238">
        <v>18200306001</v>
      </c>
      <c r="F37" s="18"/>
      <c r="G37" s="296">
        <v>4</v>
      </c>
      <c r="H37" s="296">
        <v>4</v>
      </c>
      <c r="I37" s="54">
        <f t="shared" si="0"/>
        <v>8</v>
      </c>
      <c r="J37" s="245">
        <v>9401226300</v>
      </c>
      <c r="K37" s="247" t="s">
        <v>510</v>
      </c>
      <c r="L37" s="248" t="s">
        <v>511</v>
      </c>
      <c r="M37" s="248">
        <v>9435627920</v>
      </c>
      <c r="N37" s="248" t="s">
        <v>515</v>
      </c>
      <c r="O37" s="248"/>
      <c r="P37" s="244">
        <v>43691</v>
      </c>
      <c r="Q37" s="253" t="s">
        <v>163</v>
      </c>
      <c r="R37" s="242"/>
      <c r="S37" s="242" t="s">
        <v>691</v>
      </c>
      <c r="T37" s="18"/>
    </row>
    <row r="38" spans="1:20">
      <c r="A38" s="4">
        <v>34</v>
      </c>
      <c r="B38" s="237" t="s">
        <v>63</v>
      </c>
      <c r="C38" s="238" t="s">
        <v>603</v>
      </c>
      <c r="D38" s="238" t="s">
        <v>23</v>
      </c>
      <c r="E38" s="238">
        <v>18200314806</v>
      </c>
      <c r="F38" s="18"/>
      <c r="G38" s="296">
        <v>153</v>
      </c>
      <c r="H38" s="296">
        <v>186</v>
      </c>
      <c r="I38" s="54">
        <f t="shared" si="0"/>
        <v>339</v>
      </c>
      <c r="J38" s="245">
        <v>9435261670</v>
      </c>
      <c r="K38" s="247" t="s">
        <v>510</v>
      </c>
      <c r="L38" s="248" t="s">
        <v>511</v>
      </c>
      <c r="M38" s="248">
        <v>9435627920</v>
      </c>
      <c r="N38" s="248" t="s">
        <v>516</v>
      </c>
      <c r="O38" s="248"/>
      <c r="P38" s="244">
        <v>43693</v>
      </c>
      <c r="Q38" s="253" t="s">
        <v>166</v>
      </c>
      <c r="R38" s="242"/>
      <c r="S38" s="242" t="s">
        <v>691</v>
      </c>
      <c r="T38" s="18"/>
    </row>
    <row r="39" spans="1:20">
      <c r="A39" s="4">
        <v>35</v>
      </c>
      <c r="B39" s="237" t="s">
        <v>63</v>
      </c>
      <c r="C39" s="238" t="s">
        <v>604</v>
      </c>
      <c r="D39" s="238" t="s">
        <v>23</v>
      </c>
      <c r="E39" s="238">
        <v>18200315501</v>
      </c>
      <c r="F39" s="18"/>
      <c r="G39" s="296">
        <v>9</v>
      </c>
      <c r="H39" s="296">
        <v>7</v>
      </c>
      <c r="I39" s="54">
        <f t="shared" si="0"/>
        <v>16</v>
      </c>
      <c r="J39" s="245">
        <v>9401184202</v>
      </c>
      <c r="K39" s="247" t="s">
        <v>510</v>
      </c>
      <c r="L39" s="248" t="s">
        <v>511</v>
      </c>
      <c r="M39" s="248">
        <v>9435627920</v>
      </c>
      <c r="N39" s="248" t="s">
        <v>516</v>
      </c>
      <c r="O39" s="248"/>
      <c r="P39" s="244">
        <v>43696</v>
      </c>
      <c r="Q39" s="253" t="s">
        <v>177</v>
      </c>
      <c r="R39" s="242"/>
      <c r="S39" s="242" t="s">
        <v>691</v>
      </c>
      <c r="T39" s="18"/>
    </row>
    <row r="40" spans="1:20">
      <c r="A40" s="4">
        <v>36</v>
      </c>
      <c r="B40" s="237" t="s">
        <v>63</v>
      </c>
      <c r="C40" s="238" t="s">
        <v>605</v>
      </c>
      <c r="D40" s="238" t="s">
        <v>23</v>
      </c>
      <c r="E40" s="238">
        <v>18200315601</v>
      </c>
      <c r="F40" s="18"/>
      <c r="G40" s="296">
        <v>13</v>
      </c>
      <c r="H40" s="296">
        <v>23</v>
      </c>
      <c r="I40" s="54">
        <f t="shared" si="0"/>
        <v>36</v>
      </c>
      <c r="J40" s="245">
        <v>8811840794</v>
      </c>
      <c r="K40" s="247" t="s">
        <v>510</v>
      </c>
      <c r="L40" s="248" t="s">
        <v>511</v>
      </c>
      <c r="M40" s="248">
        <v>9435627920</v>
      </c>
      <c r="N40" s="248" t="s">
        <v>516</v>
      </c>
      <c r="O40" s="248"/>
      <c r="P40" s="244">
        <v>43696</v>
      </c>
      <c r="Q40" s="253" t="s">
        <v>177</v>
      </c>
      <c r="R40" s="242"/>
      <c r="S40" s="242" t="s">
        <v>691</v>
      </c>
      <c r="T40" s="18"/>
    </row>
    <row r="41" spans="1:20">
      <c r="A41" s="4">
        <v>37</v>
      </c>
      <c r="B41" s="237" t="s">
        <v>63</v>
      </c>
      <c r="C41" s="238" t="s">
        <v>606</v>
      </c>
      <c r="D41" s="238" t="s">
        <v>23</v>
      </c>
      <c r="E41" s="238">
        <v>18200316003</v>
      </c>
      <c r="F41" s="18"/>
      <c r="G41" s="296">
        <v>3</v>
      </c>
      <c r="H41" s="296">
        <v>6</v>
      </c>
      <c r="I41" s="54">
        <f t="shared" si="0"/>
        <v>9</v>
      </c>
      <c r="J41" s="245">
        <v>8752958335</v>
      </c>
      <c r="K41" s="247" t="s">
        <v>510</v>
      </c>
      <c r="L41" s="248" t="s">
        <v>511</v>
      </c>
      <c r="M41" s="248">
        <v>9435627920</v>
      </c>
      <c r="N41" s="248" t="s">
        <v>516</v>
      </c>
      <c r="O41" s="248"/>
      <c r="P41" s="244">
        <v>43696</v>
      </c>
      <c r="Q41" s="253" t="s">
        <v>177</v>
      </c>
      <c r="R41" s="242"/>
      <c r="S41" s="242" t="s">
        <v>691</v>
      </c>
      <c r="T41" s="18"/>
    </row>
    <row r="42" spans="1:20">
      <c r="A42" s="4">
        <v>38</v>
      </c>
      <c r="B42" s="237" t="s">
        <v>63</v>
      </c>
      <c r="C42" s="238" t="s">
        <v>607</v>
      </c>
      <c r="D42" s="238" t="s">
        <v>23</v>
      </c>
      <c r="E42" s="238">
        <v>18200316004</v>
      </c>
      <c r="F42" s="18"/>
      <c r="G42" s="296">
        <v>3</v>
      </c>
      <c r="H42" s="296">
        <v>6</v>
      </c>
      <c r="I42" s="54">
        <f t="shared" si="0"/>
        <v>9</v>
      </c>
      <c r="J42" s="245">
        <v>9404858778</v>
      </c>
      <c r="K42" s="247" t="s">
        <v>510</v>
      </c>
      <c r="L42" s="248" t="s">
        <v>511</v>
      </c>
      <c r="M42" s="248">
        <v>9435627920</v>
      </c>
      <c r="N42" s="248" t="s">
        <v>516</v>
      </c>
      <c r="O42" s="250"/>
      <c r="P42" s="244">
        <v>43696</v>
      </c>
      <c r="Q42" s="253" t="s">
        <v>177</v>
      </c>
      <c r="R42" s="242"/>
      <c r="S42" s="242" t="s">
        <v>691</v>
      </c>
      <c r="T42" s="18"/>
    </row>
    <row r="43" spans="1:20">
      <c r="A43" s="4">
        <v>39</v>
      </c>
      <c r="B43" s="237" t="s">
        <v>63</v>
      </c>
      <c r="C43" s="238" t="s">
        <v>608</v>
      </c>
      <c r="D43" s="238" t="s">
        <v>23</v>
      </c>
      <c r="E43" s="238">
        <v>18200316001</v>
      </c>
      <c r="F43" s="18"/>
      <c r="G43" s="296">
        <v>4</v>
      </c>
      <c r="H43" s="296">
        <v>4</v>
      </c>
      <c r="I43" s="54">
        <f t="shared" si="0"/>
        <v>8</v>
      </c>
      <c r="J43" s="245">
        <v>9435790727</v>
      </c>
      <c r="K43" s="247" t="s">
        <v>510</v>
      </c>
      <c r="L43" s="248" t="s">
        <v>511</v>
      </c>
      <c r="M43" s="248">
        <v>9435627920</v>
      </c>
      <c r="N43" s="248" t="s">
        <v>516</v>
      </c>
      <c r="O43" s="248"/>
      <c r="P43" s="244">
        <v>43698</v>
      </c>
      <c r="Q43" s="253" t="s">
        <v>163</v>
      </c>
      <c r="R43" s="242"/>
      <c r="S43" s="242" t="s">
        <v>691</v>
      </c>
      <c r="T43" s="18"/>
    </row>
    <row r="44" spans="1:20">
      <c r="A44" s="4">
        <v>40</v>
      </c>
      <c r="B44" s="237" t="s">
        <v>63</v>
      </c>
      <c r="C44" s="238" t="s">
        <v>609</v>
      </c>
      <c r="D44" s="238" t="s">
        <v>23</v>
      </c>
      <c r="E44" s="238">
        <v>18200316002</v>
      </c>
      <c r="F44" s="18"/>
      <c r="G44" s="296">
        <v>24</v>
      </c>
      <c r="H44" s="296">
        <v>27</v>
      </c>
      <c r="I44" s="54">
        <f t="shared" si="0"/>
        <v>51</v>
      </c>
      <c r="J44" s="245">
        <v>9435251643</v>
      </c>
      <c r="K44" s="247" t="s">
        <v>510</v>
      </c>
      <c r="L44" s="248" t="s">
        <v>511</v>
      </c>
      <c r="M44" s="248">
        <v>9435627920</v>
      </c>
      <c r="N44" s="248" t="s">
        <v>516</v>
      </c>
      <c r="O44" s="248"/>
      <c r="P44" s="244">
        <v>43698</v>
      </c>
      <c r="Q44" s="253" t="s">
        <v>163</v>
      </c>
      <c r="R44" s="242"/>
      <c r="S44" s="242" t="s">
        <v>691</v>
      </c>
      <c r="T44" s="18"/>
    </row>
    <row r="45" spans="1:20">
      <c r="A45" s="4">
        <v>41</v>
      </c>
      <c r="B45" s="237" t="s">
        <v>63</v>
      </c>
      <c r="C45" s="238" t="s">
        <v>610</v>
      </c>
      <c r="D45" s="238" t="s">
        <v>23</v>
      </c>
      <c r="E45" s="238">
        <v>18200316005</v>
      </c>
      <c r="F45" s="18"/>
      <c r="G45" s="296">
        <v>24</v>
      </c>
      <c r="H45" s="296">
        <v>36</v>
      </c>
      <c r="I45" s="54">
        <f t="shared" si="0"/>
        <v>60</v>
      </c>
      <c r="J45" s="245">
        <v>9085236711</v>
      </c>
      <c r="K45" s="247" t="s">
        <v>510</v>
      </c>
      <c r="L45" s="248" t="s">
        <v>511</v>
      </c>
      <c r="M45" s="248">
        <v>9435627920</v>
      </c>
      <c r="N45" s="248" t="s">
        <v>516</v>
      </c>
      <c r="O45" s="248"/>
      <c r="P45" s="244">
        <v>43698</v>
      </c>
      <c r="Q45" s="253" t="s">
        <v>163</v>
      </c>
      <c r="R45" s="242"/>
      <c r="S45" s="242" t="s">
        <v>691</v>
      </c>
      <c r="T45" s="18"/>
    </row>
    <row r="46" spans="1:20">
      <c r="A46" s="4">
        <v>42</v>
      </c>
      <c r="B46" s="237" t="s">
        <v>63</v>
      </c>
      <c r="C46" s="238" t="s">
        <v>611</v>
      </c>
      <c r="D46" s="238" t="s">
        <v>23</v>
      </c>
      <c r="E46" s="238">
        <v>18200314401</v>
      </c>
      <c r="F46" s="18"/>
      <c r="G46" s="296">
        <v>2</v>
      </c>
      <c r="H46" s="296">
        <v>5</v>
      </c>
      <c r="I46" s="54">
        <f t="shared" si="0"/>
        <v>7</v>
      </c>
      <c r="J46" s="245">
        <v>9401723255</v>
      </c>
      <c r="K46" s="247" t="s">
        <v>510</v>
      </c>
      <c r="L46" s="248" t="s">
        <v>511</v>
      </c>
      <c r="M46" s="248">
        <v>9435627920</v>
      </c>
      <c r="N46" s="248" t="s">
        <v>517</v>
      </c>
      <c r="O46" s="248"/>
      <c r="P46" s="244">
        <v>43698</v>
      </c>
      <c r="Q46" s="253" t="s">
        <v>163</v>
      </c>
      <c r="R46" s="242"/>
      <c r="S46" s="242" t="s">
        <v>691</v>
      </c>
      <c r="T46" s="18"/>
    </row>
    <row r="47" spans="1:20">
      <c r="A47" s="4">
        <v>43</v>
      </c>
      <c r="B47" s="237" t="s">
        <v>63</v>
      </c>
      <c r="C47" s="238" t="s">
        <v>612</v>
      </c>
      <c r="D47" s="238" t="s">
        <v>23</v>
      </c>
      <c r="E47" s="238">
        <v>18200316202</v>
      </c>
      <c r="F47" s="18"/>
      <c r="G47" s="296">
        <v>2</v>
      </c>
      <c r="H47" s="296">
        <v>3</v>
      </c>
      <c r="I47" s="54">
        <f t="shared" si="0"/>
        <v>5</v>
      </c>
      <c r="J47" s="245">
        <v>9401544957</v>
      </c>
      <c r="K47" s="247" t="s">
        <v>510</v>
      </c>
      <c r="L47" s="248" t="s">
        <v>511</v>
      </c>
      <c r="M47" s="248">
        <v>9435627920</v>
      </c>
      <c r="N47" s="248" t="s">
        <v>517</v>
      </c>
      <c r="O47" s="248"/>
      <c r="P47" s="244">
        <v>43698</v>
      </c>
      <c r="Q47" s="253" t="s">
        <v>163</v>
      </c>
      <c r="R47" s="242"/>
      <c r="S47" s="242" t="s">
        <v>691</v>
      </c>
      <c r="T47" s="18"/>
    </row>
    <row r="48" spans="1:20">
      <c r="A48" s="4">
        <v>44</v>
      </c>
      <c r="B48" s="237" t="s">
        <v>63</v>
      </c>
      <c r="C48" s="238" t="s">
        <v>613</v>
      </c>
      <c r="D48" s="238" t="s">
        <v>23</v>
      </c>
      <c r="E48" s="238">
        <v>18200316201</v>
      </c>
      <c r="F48" s="18"/>
      <c r="G48" s="296">
        <v>1</v>
      </c>
      <c r="H48" s="296">
        <v>1</v>
      </c>
      <c r="I48" s="54">
        <f t="shared" si="0"/>
        <v>2</v>
      </c>
      <c r="J48" s="245">
        <v>9085244264</v>
      </c>
      <c r="K48" s="247" t="s">
        <v>510</v>
      </c>
      <c r="L48" s="248" t="s">
        <v>511</v>
      </c>
      <c r="M48" s="248">
        <v>9435627920</v>
      </c>
      <c r="N48" s="248" t="s">
        <v>517</v>
      </c>
      <c r="O48" s="248"/>
      <c r="P48" s="244">
        <v>43698</v>
      </c>
      <c r="Q48" s="253" t="s">
        <v>163</v>
      </c>
      <c r="R48" s="242"/>
      <c r="S48" s="242" t="s">
        <v>691</v>
      </c>
      <c r="T48" s="18"/>
    </row>
    <row r="49" spans="1:20">
      <c r="A49" s="4">
        <v>45</v>
      </c>
      <c r="B49" s="237" t="s">
        <v>63</v>
      </c>
      <c r="C49" s="238" t="s">
        <v>614</v>
      </c>
      <c r="D49" s="238" t="s">
        <v>23</v>
      </c>
      <c r="E49" s="238">
        <v>18200317201</v>
      </c>
      <c r="F49" s="18"/>
      <c r="G49" s="296">
        <v>3</v>
      </c>
      <c r="H49" s="296">
        <v>5</v>
      </c>
      <c r="I49" s="54">
        <f t="shared" si="0"/>
        <v>8</v>
      </c>
      <c r="J49" s="245">
        <v>9401557920</v>
      </c>
      <c r="K49" s="247" t="s">
        <v>510</v>
      </c>
      <c r="L49" s="248" t="s">
        <v>511</v>
      </c>
      <c r="M49" s="248">
        <v>9435627920</v>
      </c>
      <c r="N49" s="248" t="s">
        <v>517</v>
      </c>
      <c r="O49" s="248"/>
      <c r="P49" s="244">
        <v>43699</v>
      </c>
      <c r="Q49" s="253" t="s">
        <v>165</v>
      </c>
      <c r="R49" s="242"/>
      <c r="S49" s="242" t="s">
        <v>691</v>
      </c>
      <c r="T49" s="18"/>
    </row>
    <row r="50" spans="1:20">
      <c r="A50" s="4">
        <v>46</v>
      </c>
      <c r="B50" s="237" t="s">
        <v>63</v>
      </c>
      <c r="C50" s="238" t="s">
        <v>615</v>
      </c>
      <c r="D50" s="238" t="s">
        <v>23</v>
      </c>
      <c r="E50" s="238">
        <v>18200308401</v>
      </c>
      <c r="F50" s="18"/>
      <c r="G50" s="296">
        <v>25</v>
      </c>
      <c r="H50" s="296">
        <v>23</v>
      </c>
      <c r="I50" s="54">
        <f t="shared" si="0"/>
        <v>48</v>
      </c>
      <c r="J50" s="245">
        <v>9435246400</v>
      </c>
      <c r="K50" s="247" t="s">
        <v>510</v>
      </c>
      <c r="L50" s="248" t="s">
        <v>511</v>
      </c>
      <c r="M50" s="248">
        <v>9435627920</v>
      </c>
      <c r="N50" s="248" t="s">
        <v>517</v>
      </c>
      <c r="O50" s="248"/>
      <c r="P50" s="244">
        <v>43699</v>
      </c>
      <c r="Q50" s="253" t="s">
        <v>165</v>
      </c>
      <c r="R50" s="242"/>
      <c r="S50" s="242" t="s">
        <v>691</v>
      </c>
      <c r="T50" s="18"/>
    </row>
    <row r="51" spans="1:20">
      <c r="A51" s="4">
        <v>47</v>
      </c>
      <c r="B51" s="237" t="s">
        <v>63</v>
      </c>
      <c r="C51" s="238" t="s">
        <v>616</v>
      </c>
      <c r="D51" s="238" t="s">
        <v>23</v>
      </c>
      <c r="E51" s="238">
        <v>18200308404</v>
      </c>
      <c r="F51" s="18"/>
      <c r="G51" s="296">
        <v>4</v>
      </c>
      <c r="H51" s="296">
        <v>3</v>
      </c>
      <c r="I51" s="54">
        <f t="shared" si="0"/>
        <v>7</v>
      </c>
      <c r="J51" s="245" t="s">
        <v>693</v>
      </c>
      <c r="K51" s="247" t="s">
        <v>510</v>
      </c>
      <c r="L51" s="248" t="s">
        <v>511</v>
      </c>
      <c r="M51" s="248">
        <v>9435627920</v>
      </c>
      <c r="N51" s="248" t="s">
        <v>517</v>
      </c>
      <c r="O51" s="248"/>
      <c r="P51" s="244">
        <v>43699</v>
      </c>
      <c r="Q51" s="253" t="s">
        <v>165</v>
      </c>
      <c r="R51" s="242"/>
      <c r="S51" s="242" t="s">
        <v>691</v>
      </c>
      <c r="T51" s="18"/>
    </row>
    <row r="52" spans="1:20">
      <c r="A52" s="4">
        <v>48</v>
      </c>
      <c r="B52" s="237" t="s">
        <v>63</v>
      </c>
      <c r="C52" s="238" t="s">
        <v>617</v>
      </c>
      <c r="D52" s="238" t="s">
        <v>23</v>
      </c>
      <c r="E52" s="238">
        <v>18200308402</v>
      </c>
      <c r="F52" s="18"/>
      <c r="G52" s="296">
        <v>2</v>
      </c>
      <c r="H52" s="296">
        <v>6</v>
      </c>
      <c r="I52" s="54">
        <f t="shared" si="0"/>
        <v>8</v>
      </c>
      <c r="J52" s="245">
        <v>9531030195</v>
      </c>
      <c r="K52" s="247" t="s">
        <v>510</v>
      </c>
      <c r="L52" s="248" t="s">
        <v>511</v>
      </c>
      <c r="M52" s="248">
        <v>9435627920</v>
      </c>
      <c r="N52" s="248" t="s">
        <v>517</v>
      </c>
      <c r="O52" s="248"/>
      <c r="P52" s="244">
        <v>43699</v>
      </c>
      <c r="Q52" s="253" t="s">
        <v>165</v>
      </c>
      <c r="R52" s="242"/>
      <c r="S52" s="242" t="s">
        <v>691</v>
      </c>
      <c r="T52" s="18"/>
    </row>
    <row r="53" spans="1:20">
      <c r="A53" s="4">
        <v>49</v>
      </c>
      <c r="B53" s="237" t="s">
        <v>63</v>
      </c>
      <c r="C53" s="238" t="s">
        <v>618</v>
      </c>
      <c r="D53" s="238" t="s">
        <v>23</v>
      </c>
      <c r="E53" s="238">
        <v>18200308405</v>
      </c>
      <c r="F53" s="52"/>
      <c r="G53" s="296">
        <v>69</v>
      </c>
      <c r="H53" s="296">
        <v>74</v>
      </c>
      <c r="I53" s="54">
        <f t="shared" si="0"/>
        <v>143</v>
      </c>
      <c r="J53" s="245">
        <v>9435625910</v>
      </c>
      <c r="K53" s="247" t="s">
        <v>510</v>
      </c>
      <c r="L53" s="248" t="s">
        <v>511</v>
      </c>
      <c r="M53" s="248">
        <v>9435627920</v>
      </c>
      <c r="N53" s="248" t="s">
        <v>517</v>
      </c>
      <c r="O53" s="248"/>
      <c r="P53" s="244">
        <v>43699</v>
      </c>
      <c r="Q53" s="253" t="s">
        <v>165</v>
      </c>
      <c r="R53" s="242"/>
      <c r="S53" s="242" t="s">
        <v>691</v>
      </c>
      <c r="T53" s="18"/>
    </row>
    <row r="54" spans="1:20">
      <c r="A54" s="4">
        <v>50</v>
      </c>
      <c r="B54" s="237" t="s">
        <v>63</v>
      </c>
      <c r="C54" s="238" t="s">
        <v>619</v>
      </c>
      <c r="D54" s="238" t="s">
        <v>23</v>
      </c>
      <c r="E54" s="238">
        <v>18200307901</v>
      </c>
      <c r="F54" s="18"/>
      <c r="G54" s="296">
        <v>3</v>
      </c>
      <c r="H54" s="296">
        <v>4</v>
      </c>
      <c r="I54" s="54">
        <f t="shared" si="0"/>
        <v>7</v>
      </c>
      <c r="J54" s="245">
        <v>8473948268</v>
      </c>
      <c r="K54" s="247" t="s">
        <v>510</v>
      </c>
      <c r="L54" s="248" t="s">
        <v>511</v>
      </c>
      <c r="M54" s="248">
        <v>9435627920</v>
      </c>
      <c r="N54" s="248" t="s">
        <v>518</v>
      </c>
      <c r="O54" s="250"/>
      <c r="P54" s="244">
        <v>43699</v>
      </c>
      <c r="Q54" s="253" t="s">
        <v>165</v>
      </c>
      <c r="R54" s="242"/>
      <c r="S54" s="242" t="s">
        <v>691</v>
      </c>
      <c r="T54" s="18"/>
    </row>
    <row r="55" spans="1:20">
      <c r="A55" s="4">
        <v>51</v>
      </c>
      <c r="B55" s="237" t="s">
        <v>63</v>
      </c>
      <c r="C55" s="238" t="s">
        <v>620</v>
      </c>
      <c r="D55" s="238" t="s">
        <v>23</v>
      </c>
      <c r="E55" s="238">
        <v>18200308001</v>
      </c>
      <c r="F55" s="18"/>
      <c r="G55" s="296">
        <v>1</v>
      </c>
      <c r="H55" s="296">
        <v>1</v>
      </c>
      <c r="I55" s="54">
        <f t="shared" si="0"/>
        <v>2</v>
      </c>
      <c r="J55" s="245">
        <v>9401285944</v>
      </c>
      <c r="K55" s="247" t="s">
        <v>510</v>
      </c>
      <c r="L55" s="248" t="s">
        <v>511</v>
      </c>
      <c r="M55" s="248">
        <v>9435627920</v>
      </c>
      <c r="N55" s="248" t="s">
        <v>518</v>
      </c>
      <c r="O55" s="248"/>
      <c r="P55" s="244">
        <v>43699</v>
      </c>
      <c r="Q55" s="253" t="s">
        <v>165</v>
      </c>
      <c r="R55" s="242"/>
      <c r="S55" s="242" t="s">
        <v>691</v>
      </c>
      <c r="T55" s="18"/>
    </row>
    <row r="56" spans="1:20">
      <c r="A56" s="4">
        <v>52</v>
      </c>
      <c r="B56" s="237" t="s">
        <v>63</v>
      </c>
      <c r="C56" s="238" t="s">
        <v>621</v>
      </c>
      <c r="D56" s="238" t="s">
        <v>23</v>
      </c>
      <c r="E56" s="238">
        <v>18200220801</v>
      </c>
      <c r="F56" s="18"/>
      <c r="G56" s="296">
        <v>2</v>
      </c>
      <c r="H56" s="296">
        <v>1</v>
      </c>
      <c r="I56" s="54">
        <f t="shared" si="0"/>
        <v>3</v>
      </c>
      <c r="J56" s="245">
        <v>9957654406</v>
      </c>
      <c r="K56" s="247" t="s">
        <v>510</v>
      </c>
      <c r="L56" s="248" t="s">
        <v>511</v>
      </c>
      <c r="M56" s="248">
        <v>9435627920</v>
      </c>
      <c r="N56" s="248" t="s">
        <v>518</v>
      </c>
      <c r="O56" s="248"/>
      <c r="P56" s="244">
        <v>43699</v>
      </c>
      <c r="Q56" s="253" t="s">
        <v>165</v>
      </c>
      <c r="R56" s="242"/>
      <c r="S56" s="242" t="s">
        <v>691</v>
      </c>
      <c r="T56" s="18"/>
    </row>
    <row r="57" spans="1:20">
      <c r="A57" s="4">
        <v>53</v>
      </c>
      <c r="B57" s="237" t="s">
        <v>63</v>
      </c>
      <c r="C57" s="239" t="s">
        <v>622</v>
      </c>
      <c r="D57" s="239" t="s">
        <v>23</v>
      </c>
      <c r="E57" s="239">
        <v>18200321101</v>
      </c>
      <c r="F57" s="18"/>
      <c r="G57" s="296">
        <v>1</v>
      </c>
      <c r="H57" s="296">
        <v>3</v>
      </c>
      <c r="I57" s="54">
        <f t="shared" si="0"/>
        <v>4</v>
      </c>
      <c r="J57" s="246">
        <v>9436299561</v>
      </c>
      <c r="K57" s="249" t="s">
        <v>510</v>
      </c>
      <c r="L57" s="248" t="s">
        <v>511</v>
      </c>
      <c r="M57" s="248">
        <v>9435627920</v>
      </c>
      <c r="N57" s="248" t="s">
        <v>694</v>
      </c>
      <c r="O57" s="248"/>
      <c r="P57" s="244">
        <v>43700</v>
      </c>
      <c r="Q57" s="253" t="s">
        <v>166</v>
      </c>
      <c r="R57" s="242"/>
      <c r="S57" s="242" t="s">
        <v>691</v>
      </c>
      <c r="T57" s="18"/>
    </row>
    <row r="58" spans="1:20">
      <c r="A58" s="4">
        <v>54</v>
      </c>
      <c r="B58" s="237" t="s">
        <v>63</v>
      </c>
      <c r="C58" s="238" t="s">
        <v>623</v>
      </c>
      <c r="D58" s="238" t="s">
        <v>23</v>
      </c>
      <c r="E58" s="238">
        <v>18200319901</v>
      </c>
      <c r="F58" s="18"/>
      <c r="G58" s="296">
        <v>7</v>
      </c>
      <c r="H58" s="296">
        <v>5</v>
      </c>
      <c r="I58" s="54">
        <f t="shared" si="0"/>
        <v>12</v>
      </c>
      <c r="J58" s="245">
        <v>9435724166</v>
      </c>
      <c r="K58" s="249" t="s">
        <v>510</v>
      </c>
      <c r="L58" s="248" t="s">
        <v>511</v>
      </c>
      <c r="M58" s="248">
        <v>9435627920</v>
      </c>
      <c r="N58" s="248" t="s">
        <v>519</v>
      </c>
      <c r="O58" s="248"/>
      <c r="P58" s="244">
        <v>43700</v>
      </c>
      <c r="Q58" s="253" t="s">
        <v>166</v>
      </c>
      <c r="R58" s="242"/>
      <c r="S58" s="242" t="s">
        <v>691</v>
      </c>
      <c r="T58" s="18"/>
    </row>
    <row r="59" spans="1:20">
      <c r="A59" s="4">
        <v>55</v>
      </c>
      <c r="B59" s="237" t="s">
        <v>63</v>
      </c>
      <c r="C59" s="238" t="s">
        <v>624</v>
      </c>
      <c r="D59" s="238" t="s">
        <v>23</v>
      </c>
      <c r="E59" s="238">
        <v>18200314801</v>
      </c>
      <c r="F59" s="18"/>
      <c r="G59" s="296">
        <v>26</v>
      </c>
      <c r="H59" s="296">
        <v>33</v>
      </c>
      <c r="I59" s="54">
        <f t="shared" si="0"/>
        <v>59</v>
      </c>
      <c r="J59" s="245">
        <v>9435466620</v>
      </c>
      <c r="K59" s="247" t="s">
        <v>510</v>
      </c>
      <c r="L59" s="248" t="s">
        <v>511</v>
      </c>
      <c r="M59" s="248">
        <v>9435627920</v>
      </c>
      <c r="N59" s="248" t="s">
        <v>519</v>
      </c>
      <c r="O59" s="250"/>
      <c r="P59" s="244">
        <v>43700</v>
      </c>
      <c r="Q59" s="253" t="s">
        <v>166</v>
      </c>
      <c r="R59" s="242"/>
      <c r="S59" s="242" t="s">
        <v>691</v>
      </c>
      <c r="T59" s="18"/>
    </row>
    <row r="60" spans="1:20">
      <c r="A60" s="4">
        <v>56</v>
      </c>
      <c r="B60" s="237" t="s">
        <v>63</v>
      </c>
      <c r="C60" s="238" t="s">
        <v>625</v>
      </c>
      <c r="D60" s="238" t="s">
        <v>23</v>
      </c>
      <c r="E60" s="238">
        <v>18200308101</v>
      </c>
      <c r="F60" s="18"/>
      <c r="G60" s="296">
        <v>2</v>
      </c>
      <c r="H60" s="296">
        <v>4</v>
      </c>
      <c r="I60" s="54">
        <f t="shared" si="0"/>
        <v>6</v>
      </c>
      <c r="J60" s="245">
        <v>9954878830</v>
      </c>
      <c r="K60" s="247" t="s">
        <v>510</v>
      </c>
      <c r="L60" s="248" t="s">
        <v>511</v>
      </c>
      <c r="M60" s="248">
        <v>9435627920</v>
      </c>
      <c r="N60" s="248" t="s">
        <v>519</v>
      </c>
      <c r="O60" s="248"/>
      <c r="P60" s="244">
        <v>43700</v>
      </c>
      <c r="Q60" s="253" t="s">
        <v>166</v>
      </c>
      <c r="R60" s="242"/>
      <c r="S60" s="242" t="s">
        <v>691</v>
      </c>
      <c r="T60" s="18"/>
    </row>
    <row r="61" spans="1:20">
      <c r="A61" s="4">
        <v>57</v>
      </c>
      <c r="B61" s="237" t="s">
        <v>63</v>
      </c>
      <c r="C61" s="238" t="s">
        <v>626</v>
      </c>
      <c r="D61" s="238" t="s">
        <v>23</v>
      </c>
      <c r="E61" s="238">
        <v>18200308201</v>
      </c>
      <c r="F61" s="18"/>
      <c r="G61" s="296">
        <v>1</v>
      </c>
      <c r="H61" s="296">
        <v>2</v>
      </c>
      <c r="I61" s="54">
        <f t="shared" si="0"/>
        <v>3</v>
      </c>
      <c r="J61" s="245">
        <v>9435306344</v>
      </c>
      <c r="K61" s="247" t="s">
        <v>510</v>
      </c>
      <c r="L61" s="248" t="s">
        <v>511</v>
      </c>
      <c r="M61" s="248">
        <v>9435627920</v>
      </c>
      <c r="N61" s="248" t="s">
        <v>519</v>
      </c>
      <c r="O61" s="248"/>
      <c r="P61" s="244">
        <v>43703</v>
      </c>
      <c r="Q61" s="253" t="s">
        <v>177</v>
      </c>
      <c r="R61" s="242"/>
      <c r="S61" s="242" t="s">
        <v>691</v>
      </c>
      <c r="T61" s="18"/>
    </row>
    <row r="62" spans="1:20">
      <c r="A62" s="4">
        <v>58</v>
      </c>
      <c r="B62" s="237" t="s">
        <v>63</v>
      </c>
      <c r="C62" s="238" t="s">
        <v>627</v>
      </c>
      <c r="D62" s="238" t="s">
        <v>23</v>
      </c>
      <c r="E62" s="238">
        <v>18200308202</v>
      </c>
      <c r="F62" s="18"/>
      <c r="G62" s="296">
        <v>36</v>
      </c>
      <c r="H62" s="296">
        <v>49</v>
      </c>
      <c r="I62" s="54">
        <f t="shared" si="0"/>
        <v>85</v>
      </c>
      <c r="J62" s="245">
        <v>8011724038</v>
      </c>
      <c r="K62" s="247" t="s">
        <v>510</v>
      </c>
      <c r="L62" s="248" t="s">
        <v>511</v>
      </c>
      <c r="M62" s="248">
        <v>9435627920</v>
      </c>
      <c r="N62" s="248" t="s">
        <v>519</v>
      </c>
      <c r="O62" s="248"/>
      <c r="P62" s="244">
        <v>43703</v>
      </c>
      <c r="Q62" s="253" t="s">
        <v>177</v>
      </c>
      <c r="R62" s="242"/>
      <c r="S62" s="242" t="s">
        <v>691</v>
      </c>
      <c r="T62" s="18"/>
    </row>
    <row r="63" spans="1:20">
      <c r="A63" s="4">
        <v>59</v>
      </c>
      <c r="B63" s="237" t="s">
        <v>63</v>
      </c>
      <c r="C63" s="238" t="s">
        <v>628</v>
      </c>
      <c r="D63" s="238" t="s">
        <v>23</v>
      </c>
      <c r="E63" s="238">
        <v>18200319802</v>
      </c>
      <c r="F63" s="18"/>
      <c r="G63" s="296">
        <v>46</v>
      </c>
      <c r="H63" s="296">
        <v>42</v>
      </c>
      <c r="I63" s="54">
        <f t="shared" si="0"/>
        <v>88</v>
      </c>
      <c r="J63" s="245">
        <v>9435790900</v>
      </c>
      <c r="K63" s="247" t="s">
        <v>510</v>
      </c>
      <c r="L63" s="248" t="s">
        <v>511</v>
      </c>
      <c r="M63" s="248">
        <v>9435627920</v>
      </c>
      <c r="N63" s="248" t="s">
        <v>519</v>
      </c>
      <c r="O63" s="248"/>
      <c r="P63" s="244">
        <v>43703</v>
      </c>
      <c r="Q63" s="253" t="s">
        <v>177</v>
      </c>
      <c r="R63" s="242"/>
      <c r="S63" s="242" t="s">
        <v>691</v>
      </c>
      <c r="T63" s="18"/>
    </row>
    <row r="64" spans="1:20">
      <c r="A64" s="4">
        <v>60</v>
      </c>
      <c r="B64" s="237" t="s">
        <v>63</v>
      </c>
      <c r="C64" s="238" t="s">
        <v>629</v>
      </c>
      <c r="D64" s="238" t="s">
        <v>23</v>
      </c>
      <c r="E64" s="238">
        <v>18200302101</v>
      </c>
      <c r="F64" s="18"/>
      <c r="G64" s="296">
        <v>8</v>
      </c>
      <c r="H64" s="296">
        <v>6</v>
      </c>
      <c r="I64" s="54">
        <f t="shared" si="0"/>
        <v>14</v>
      </c>
      <c r="J64" s="245">
        <v>9085483100</v>
      </c>
      <c r="K64" s="247" t="s">
        <v>510</v>
      </c>
      <c r="L64" s="248" t="s">
        <v>511</v>
      </c>
      <c r="M64" s="248">
        <v>9435627920</v>
      </c>
      <c r="N64" s="248" t="s">
        <v>519</v>
      </c>
      <c r="O64" s="248"/>
      <c r="P64" s="244">
        <v>43703</v>
      </c>
      <c r="Q64" s="253" t="s">
        <v>177</v>
      </c>
      <c r="R64" s="242"/>
      <c r="S64" s="242" t="s">
        <v>691</v>
      </c>
      <c r="T64" s="18"/>
    </row>
    <row r="65" spans="1:20">
      <c r="A65" s="4">
        <v>61</v>
      </c>
      <c r="B65" s="237" t="s">
        <v>63</v>
      </c>
      <c r="C65" s="239" t="s">
        <v>630</v>
      </c>
      <c r="D65" s="239" t="s">
        <v>23</v>
      </c>
      <c r="E65" s="239">
        <v>18200319501</v>
      </c>
      <c r="F65" s="18"/>
      <c r="G65" s="297">
        <v>6</v>
      </c>
      <c r="H65" s="297">
        <v>5</v>
      </c>
      <c r="I65" s="54">
        <f t="shared" si="0"/>
        <v>11</v>
      </c>
      <c r="J65" s="246">
        <v>9957430815</v>
      </c>
      <c r="K65" s="247" t="s">
        <v>510</v>
      </c>
      <c r="L65" s="248" t="s">
        <v>511</v>
      </c>
      <c r="M65" s="248">
        <v>9435627920</v>
      </c>
      <c r="N65" s="248" t="s">
        <v>519</v>
      </c>
      <c r="O65" s="248"/>
      <c r="P65" s="244">
        <v>43703</v>
      </c>
      <c r="Q65" s="253" t="s">
        <v>177</v>
      </c>
      <c r="R65" s="242"/>
      <c r="S65" s="242" t="s">
        <v>691</v>
      </c>
      <c r="T65" s="18"/>
    </row>
    <row r="66" spans="1:20">
      <c r="A66" s="4">
        <v>62</v>
      </c>
      <c r="B66" s="237" t="s">
        <v>63</v>
      </c>
      <c r="C66" s="238" t="s">
        <v>631</v>
      </c>
      <c r="D66" s="238" t="s">
        <v>23</v>
      </c>
      <c r="E66" s="238">
        <v>18200317001</v>
      </c>
      <c r="F66" s="18"/>
      <c r="G66" s="296">
        <v>7</v>
      </c>
      <c r="H66" s="296">
        <v>8</v>
      </c>
      <c r="I66" s="54">
        <f t="shared" si="0"/>
        <v>15</v>
      </c>
      <c r="J66" s="245">
        <v>9401310213</v>
      </c>
      <c r="K66" s="247" t="s">
        <v>510</v>
      </c>
      <c r="L66" s="248" t="s">
        <v>511</v>
      </c>
      <c r="M66" s="248">
        <v>9435627920</v>
      </c>
      <c r="N66" s="248" t="s">
        <v>520</v>
      </c>
      <c r="O66" s="248">
        <v>9127366977</v>
      </c>
      <c r="P66" s="244">
        <v>43704</v>
      </c>
      <c r="Q66" s="253" t="s">
        <v>178</v>
      </c>
      <c r="R66" s="242"/>
      <c r="S66" s="242" t="s">
        <v>691</v>
      </c>
      <c r="T66" s="18"/>
    </row>
    <row r="67" spans="1:20">
      <c r="A67" s="4">
        <v>63</v>
      </c>
      <c r="B67" s="237" t="s">
        <v>63</v>
      </c>
      <c r="C67" s="238" t="s">
        <v>632</v>
      </c>
      <c r="D67" s="238" t="s">
        <v>23</v>
      </c>
      <c r="E67" s="238">
        <v>18200313503</v>
      </c>
      <c r="F67" s="18"/>
      <c r="G67" s="296">
        <v>6</v>
      </c>
      <c r="H67" s="296">
        <v>1</v>
      </c>
      <c r="I67" s="54">
        <f t="shared" si="0"/>
        <v>7</v>
      </c>
      <c r="J67" s="245">
        <v>9678915254</v>
      </c>
      <c r="K67" s="247" t="s">
        <v>510</v>
      </c>
      <c r="L67" s="248" t="s">
        <v>511</v>
      </c>
      <c r="M67" s="248">
        <v>9435627920</v>
      </c>
      <c r="N67" s="248" t="s">
        <v>520</v>
      </c>
      <c r="O67" s="248">
        <v>9127366977</v>
      </c>
      <c r="P67" s="244">
        <v>43704</v>
      </c>
      <c r="Q67" s="253" t="s">
        <v>178</v>
      </c>
      <c r="R67" s="242"/>
      <c r="S67" s="242" t="s">
        <v>691</v>
      </c>
      <c r="T67" s="18"/>
    </row>
    <row r="68" spans="1:20">
      <c r="A68" s="4">
        <v>64</v>
      </c>
      <c r="B68" s="237" t="s">
        <v>63</v>
      </c>
      <c r="C68" s="238" t="s">
        <v>633</v>
      </c>
      <c r="D68" s="238" t="s">
        <v>23</v>
      </c>
      <c r="E68" s="238">
        <v>18200313504</v>
      </c>
      <c r="F68" s="18"/>
      <c r="G68" s="296">
        <v>7</v>
      </c>
      <c r="H68" s="296">
        <v>13</v>
      </c>
      <c r="I68" s="54">
        <f t="shared" si="0"/>
        <v>20</v>
      </c>
      <c r="J68" s="245">
        <v>9435771331</v>
      </c>
      <c r="K68" s="247" t="s">
        <v>510</v>
      </c>
      <c r="L68" s="248" t="s">
        <v>511</v>
      </c>
      <c r="M68" s="248">
        <v>9435627920</v>
      </c>
      <c r="N68" s="248" t="s">
        <v>520</v>
      </c>
      <c r="O68" s="248">
        <v>9127366977</v>
      </c>
      <c r="P68" s="244">
        <v>43704</v>
      </c>
      <c r="Q68" s="253" t="s">
        <v>178</v>
      </c>
      <c r="R68" s="242"/>
      <c r="S68" s="242" t="s">
        <v>691</v>
      </c>
      <c r="T68" s="18"/>
    </row>
    <row r="69" spans="1:20">
      <c r="A69" s="4">
        <v>65</v>
      </c>
      <c r="B69" s="237" t="s">
        <v>63</v>
      </c>
      <c r="C69" s="238" t="s">
        <v>634</v>
      </c>
      <c r="D69" s="238" t="s">
        <v>23</v>
      </c>
      <c r="E69" s="238">
        <v>18200313502</v>
      </c>
      <c r="F69" s="18"/>
      <c r="G69" s="296">
        <v>9</v>
      </c>
      <c r="H69" s="296">
        <v>10</v>
      </c>
      <c r="I69" s="54">
        <f t="shared" si="0"/>
        <v>19</v>
      </c>
      <c r="J69" s="245">
        <v>9435583267</v>
      </c>
      <c r="K69" s="247" t="s">
        <v>510</v>
      </c>
      <c r="L69" s="248" t="s">
        <v>511</v>
      </c>
      <c r="M69" s="248">
        <v>9435627920</v>
      </c>
      <c r="N69" s="248" t="s">
        <v>520</v>
      </c>
      <c r="O69" s="248">
        <v>9127366977</v>
      </c>
      <c r="P69" s="244">
        <v>43704</v>
      </c>
      <c r="Q69" s="253" t="s">
        <v>178</v>
      </c>
      <c r="R69" s="242"/>
      <c r="S69" s="242" t="s">
        <v>691</v>
      </c>
      <c r="T69" s="18"/>
    </row>
    <row r="70" spans="1:20">
      <c r="A70" s="4">
        <v>66</v>
      </c>
      <c r="B70" s="237" t="s">
        <v>63</v>
      </c>
      <c r="C70" s="238" t="s">
        <v>635</v>
      </c>
      <c r="D70" s="238" t="s">
        <v>23</v>
      </c>
      <c r="E70" s="238">
        <v>18200314901</v>
      </c>
      <c r="F70" s="18"/>
      <c r="G70" s="296">
        <v>28</v>
      </c>
      <c r="H70" s="296">
        <v>34</v>
      </c>
      <c r="I70" s="54">
        <f t="shared" ref="I70:I133" si="1">SUM(G70:H70)</f>
        <v>62</v>
      </c>
      <c r="J70" s="245">
        <v>9531018345</v>
      </c>
      <c r="K70" s="247" t="s">
        <v>510</v>
      </c>
      <c r="L70" s="248" t="s">
        <v>511</v>
      </c>
      <c r="M70" s="248">
        <v>9435627920</v>
      </c>
      <c r="N70" s="248" t="s">
        <v>520</v>
      </c>
      <c r="O70" s="248">
        <v>9127366977</v>
      </c>
      <c r="P70" s="244">
        <v>43704</v>
      </c>
      <c r="Q70" s="253" t="s">
        <v>178</v>
      </c>
      <c r="R70" s="242"/>
      <c r="S70" s="242" t="s">
        <v>691</v>
      </c>
      <c r="T70" s="18"/>
    </row>
    <row r="71" spans="1:20">
      <c r="A71" s="4">
        <v>67</v>
      </c>
      <c r="B71" s="237" t="s">
        <v>63</v>
      </c>
      <c r="C71" s="239" t="s">
        <v>636</v>
      </c>
      <c r="D71" s="239" t="s">
        <v>23</v>
      </c>
      <c r="E71" s="239">
        <v>18200314001</v>
      </c>
      <c r="F71" s="18"/>
      <c r="G71" s="296">
        <v>3</v>
      </c>
      <c r="H71" s="296">
        <v>3</v>
      </c>
      <c r="I71" s="54">
        <f t="shared" si="1"/>
        <v>6</v>
      </c>
      <c r="J71" s="246">
        <v>9401424612</v>
      </c>
      <c r="K71" s="247" t="s">
        <v>510</v>
      </c>
      <c r="L71" s="248" t="s">
        <v>511</v>
      </c>
      <c r="M71" s="248">
        <v>9435627920</v>
      </c>
      <c r="N71" s="248" t="s">
        <v>520</v>
      </c>
      <c r="O71" s="248">
        <v>9127366977</v>
      </c>
      <c r="P71" s="244">
        <v>43705</v>
      </c>
      <c r="Q71" s="253" t="s">
        <v>163</v>
      </c>
      <c r="R71" s="242"/>
      <c r="S71" s="242" t="s">
        <v>691</v>
      </c>
      <c r="T71" s="18"/>
    </row>
    <row r="72" spans="1:20">
      <c r="A72" s="4">
        <v>68</v>
      </c>
      <c r="B72" s="237" t="s">
        <v>63</v>
      </c>
      <c r="C72" s="241" t="s">
        <v>637</v>
      </c>
      <c r="D72" s="240" t="s">
        <v>23</v>
      </c>
      <c r="E72" s="241">
        <v>18200507202</v>
      </c>
      <c r="F72" s="18"/>
      <c r="G72" s="296">
        <v>8</v>
      </c>
      <c r="H72" s="296">
        <v>9</v>
      </c>
      <c r="I72" s="54">
        <f t="shared" si="1"/>
        <v>17</v>
      </c>
      <c r="J72" s="250"/>
      <c r="K72" s="247" t="s">
        <v>510</v>
      </c>
      <c r="L72" s="248" t="s">
        <v>511</v>
      </c>
      <c r="M72" s="248">
        <v>9435627920</v>
      </c>
      <c r="N72" s="248" t="s">
        <v>520</v>
      </c>
      <c r="O72" s="248"/>
      <c r="P72" s="244">
        <v>43705</v>
      </c>
      <c r="Q72" s="253" t="s">
        <v>163</v>
      </c>
      <c r="R72" s="242"/>
      <c r="S72" s="242" t="s">
        <v>691</v>
      </c>
      <c r="T72" s="18"/>
    </row>
    <row r="73" spans="1:20">
      <c r="A73" s="4">
        <v>69</v>
      </c>
      <c r="B73" s="237" t="s">
        <v>62</v>
      </c>
      <c r="C73" s="238" t="s">
        <v>638</v>
      </c>
      <c r="D73" s="238" t="s">
        <v>23</v>
      </c>
      <c r="E73" s="238">
        <v>18200208801</v>
      </c>
      <c r="F73" s="18"/>
      <c r="G73" s="296">
        <v>6</v>
      </c>
      <c r="H73" s="296">
        <v>6</v>
      </c>
      <c r="I73" s="54">
        <f t="shared" si="1"/>
        <v>12</v>
      </c>
      <c r="J73" s="245">
        <v>9401049644</v>
      </c>
      <c r="K73" s="249" t="s">
        <v>531</v>
      </c>
      <c r="L73" s="248" t="s">
        <v>532</v>
      </c>
      <c r="M73" s="248">
        <v>9435791699</v>
      </c>
      <c r="N73" s="248" t="s">
        <v>533</v>
      </c>
      <c r="O73" s="248"/>
      <c r="P73" s="244">
        <v>43678</v>
      </c>
      <c r="Q73" s="254" t="s">
        <v>165</v>
      </c>
      <c r="R73" s="242"/>
      <c r="S73" s="242" t="s">
        <v>691</v>
      </c>
      <c r="T73" s="18"/>
    </row>
    <row r="74" spans="1:20">
      <c r="A74" s="4">
        <v>70</v>
      </c>
      <c r="B74" s="237" t="s">
        <v>62</v>
      </c>
      <c r="C74" s="238" t="s">
        <v>639</v>
      </c>
      <c r="D74" s="238" t="s">
        <v>23</v>
      </c>
      <c r="E74" s="238">
        <v>18200208901</v>
      </c>
      <c r="F74" s="18"/>
      <c r="G74" s="296">
        <v>2</v>
      </c>
      <c r="H74" s="296">
        <v>2</v>
      </c>
      <c r="I74" s="54">
        <f t="shared" si="1"/>
        <v>4</v>
      </c>
      <c r="J74" s="245">
        <v>9401941654</v>
      </c>
      <c r="K74" s="249" t="s">
        <v>531</v>
      </c>
      <c r="L74" s="248" t="s">
        <v>532</v>
      </c>
      <c r="M74" s="248">
        <v>9435791699</v>
      </c>
      <c r="N74" s="248" t="s">
        <v>533</v>
      </c>
      <c r="O74" s="248"/>
      <c r="P74" s="244">
        <v>43678</v>
      </c>
      <c r="Q74" s="254" t="s">
        <v>165</v>
      </c>
      <c r="R74" s="242"/>
      <c r="S74" s="242" t="s">
        <v>691</v>
      </c>
      <c r="T74" s="18"/>
    </row>
    <row r="75" spans="1:20">
      <c r="A75" s="4">
        <v>71</v>
      </c>
      <c r="B75" s="237" t="s">
        <v>62</v>
      </c>
      <c r="C75" s="238" t="s">
        <v>640</v>
      </c>
      <c r="D75" s="238" t="s">
        <v>23</v>
      </c>
      <c r="E75" s="238">
        <v>18200208803</v>
      </c>
      <c r="F75" s="18"/>
      <c r="G75" s="296">
        <v>8</v>
      </c>
      <c r="H75" s="296">
        <v>10</v>
      </c>
      <c r="I75" s="54">
        <f t="shared" si="1"/>
        <v>18</v>
      </c>
      <c r="J75" s="245">
        <v>9401412290</v>
      </c>
      <c r="K75" s="249" t="s">
        <v>531</v>
      </c>
      <c r="L75" s="248" t="s">
        <v>532</v>
      </c>
      <c r="M75" s="248">
        <v>9435791699</v>
      </c>
      <c r="N75" s="248" t="s">
        <v>533</v>
      </c>
      <c r="O75" s="248"/>
      <c r="P75" s="244">
        <v>43678</v>
      </c>
      <c r="Q75" s="254" t="s">
        <v>165</v>
      </c>
      <c r="R75" s="242"/>
      <c r="S75" s="242" t="s">
        <v>691</v>
      </c>
      <c r="T75" s="18"/>
    </row>
    <row r="76" spans="1:20">
      <c r="A76" s="4">
        <v>72</v>
      </c>
      <c r="B76" s="237" t="s">
        <v>62</v>
      </c>
      <c r="C76" s="238" t="s">
        <v>641</v>
      </c>
      <c r="D76" s="238" t="s">
        <v>23</v>
      </c>
      <c r="E76" s="238">
        <v>18200208802</v>
      </c>
      <c r="F76" s="18"/>
      <c r="G76" s="296">
        <v>0</v>
      </c>
      <c r="H76" s="296">
        <v>2</v>
      </c>
      <c r="I76" s="54">
        <f t="shared" si="1"/>
        <v>2</v>
      </c>
      <c r="J76" s="245">
        <v>9401534914</v>
      </c>
      <c r="K76" s="249" t="s">
        <v>531</v>
      </c>
      <c r="L76" s="248" t="s">
        <v>532</v>
      </c>
      <c r="M76" s="248">
        <v>9435791699</v>
      </c>
      <c r="N76" s="248" t="s">
        <v>533</v>
      </c>
      <c r="O76" s="248"/>
      <c r="P76" s="244">
        <v>43679</v>
      </c>
      <c r="Q76" s="254" t="s">
        <v>166</v>
      </c>
      <c r="R76" s="242"/>
      <c r="S76" s="242" t="s">
        <v>691</v>
      </c>
      <c r="T76" s="18"/>
    </row>
    <row r="77" spans="1:20">
      <c r="A77" s="4">
        <v>73</v>
      </c>
      <c r="B77" s="237" t="s">
        <v>62</v>
      </c>
      <c r="C77" s="238" t="s">
        <v>642</v>
      </c>
      <c r="D77" s="238" t="s">
        <v>23</v>
      </c>
      <c r="E77" s="238">
        <v>18200211502</v>
      </c>
      <c r="F77" s="18"/>
      <c r="G77" s="296">
        <v>9</v>
      </c>
      <c r="H77" s="296">
        <v>7</v>
      </c>
      <c r="I77" s="54">
        <f t="shared" si="1"/>
        <v>16</v>
      </c>
      <c r="J77" s="245">
        <v>9401423731</v>
      </c>
      <c r="K77" s="249" t="s">
        <v>531</v>
      </c>
      <c r="L77" s="248" t="s">
        <v>532</v>
      </c>
      <c r="M77" s="248">
        <v>9435791699</v>
      </c>
      <c r="N77" s="248" t="s">
        <v>534</v>
      </c>
      <c r="O77" s="248"/>
      <c r="P77" s="244">
        <v>43679</v>
      </c>
      <c r="Q77" s="251" t="s">
        <v>166</v>
      </c>
      <c r="R77" s="242"/>
      <c r="S77" s="242" t="s">
        <v>691</v>
      </c>
      <c r="T77" s="18"/>
    </row>
    <row r="78" spans="1:20">
      <c r="A78" s="4">
        <v>74</v>
      </c>
      <c r="B78" s="237" t="s">
        <v>62</v>
      </c>
      <c r="C78" s="238" t="s">
        <v>643</v>
      </c>
      <c r="D78" s="238" t="s">
        <v>23</v>
      </c>
      <c r="E78" s="238">
        <v>18200211501</v>
      </c>
      <c r="F78" s="46"/>
      <c r="G78" s="296">
        <v>4</v>
      </c>
      <c r="H78" s="296">
        <v>4</v>
      </c>
      <c r="I78" s="54">
        <f t="shared" si="1"/>
        <v>8</v>
      </c>
      <c r="J78" s="245">
        <v>9435256855</v>
      </c>
      <c r="K78" s="249" t="s">
        <v>531</v>
      </c>
      <c r="L78" s="248" t="s">
        <v>532</v>
      </c>
      <c r="M78" s="248">
        <v>9435791699</v>
      </c>
      <c r="N78" s="248" t="s">
        <v>534</v>
      </c>
      <c r="O78" s="248"/>
      <c r="P78" s="244">
        <v>43679</v>
      </c>
      <c r="Q78" s="251" t="s">
        <v>166</v>
      </c>
      <c r="R78" s="242"/>
      <c r="S78" s="242" t="s">
        <v>691</v>
      </c>
      <c r="T78" s="18"/>
    </row>
    <row r="79" spans="1:20">
      <c r="A79" s="4">
        <v>75</v>
      </c>
      <c r="B79" s="237" t="s">
        <v>62</v>
      </c>
      <c r="C79" s="238" t="s">
        <v>644</v>
      </c>
      <c r="D79" s="238" t="s">
        <v>23</v>
      </c>
      <c r="E79" s="238">
        <v>18200206402</v>
      </c>
      <c r="F79" s="18"/>
      <c r="G79" s="296">
        <v>6</v>
      </c>
      <c r="H79" s="296">
        <v>11</v>
      </c>
      <c r="I79" s="54">
        <f t="shared" si="1"/>
        <v>17</v>
      </c>
      <c r="J79" s="245">
        <v>9401636021</v>
      </c>
      <c r="K79" s="249" t="s">
        <v>531</v>
      </c>
      <c r="L79" s="248" t="s">
        <v>532</v>
      </c>
      <c r="M79" s="248">
        <v>9435791699</v>
      </c>
      <c r="N79" s="248" t="s">
        <v>535</v>
      </c>
      <c r="O79" s="248"/>
      <c r="P79" s="244">
        <v>43680</v>
      </c>
      <c r="Q79" s="251" t="s">
        <v>176</v>
      </c>
      <c r="R79" s="242"/>
      <c r="S79" s="242" t="s">
        <v>691</v>
      </c>
      <c r="T79" s="18"/>
    </row>
    <row r="80" spans="1:20">
      <c r="A80" s="4">
        <v>76</v>
      </c>
      <c r="B80" s="237" t="s">
        <v>62</v>
      </c>
      <c r="C80" s="238" t="s">
        <v>645</v>
      </c>
      <c r="D80" s="238" t="s">
        <v>23</v>
      </c>
      <c r="E80" s="238">
        <v>18200207502</v>
      </c>
      <c r="F80" s="18"/>
      <c r="G80" s="296">
        <v>5</v>
      </c>
      <c r="H80" s="296">
        <v>1</v>
      </c>
      <c r="I80" s="54">
        <f t="shared" si="1"/>
        <v>6</v>
      </c>
      <c r="J80" s="245">
        <v>9435911787</v>
      </c>
      <c r="K80" s="249" t="s">
        <v>531</v>
      </c>
      <c r="L80" s="248" t="s">
        <v>532</v>
      </c>
      <c r="M80" s="248">
        <v>9435791699</v>
      </c>
      <c r="N80" s="248" t="s">
        <v>535</v>
      </c>
      <c r="O80" s="248"/>
      <c r="P80" s="244">
        <v>43680</v>
      </c>
      <c r="Q80" s="251" t="s">
        <v>176</v>
      </c>
      <c r="R80" s="242"/>
      <c r="S80" s="242" t="s">
        <v>691</v>
      </c>
      <c r="T80" s="18"/>
    </row>
    <row r="81" spans="1:20">
      <c r="A81" s="4">
        <v>77</v>
      </c>
      <c r="B81" s="237" t="s">
        <v>62</v>
      </c>
      <c r="C81" s="239" t="s">
        <v>646</v>
      </c>
      <c r="D81" s="239" t="s">
        <v>23</v>
      </c>
      <c r="E81" s="239">
        <v>18200207504</v>
      </c>
      <c r="F81" s="18"/>
      <c r="G81" s="296">
        <v>4</v>
      </c>
      <c r="H81" s="296">
        <v>5</v>
      </c>
      <c r="I81" s="54">
        <f t="shared" si="1"/>
        <v>9</v>
      </c>
      <c r="J81" s="246">
        <v>9435791359</v>
      </c>
      <c r="K81" s="249" t="s">
        <v>531</v>
      </c>
      <c r="L81" s="248" t="s">
        <v>532</v>
      </c>
      <c r="M81" s="248">
        <v>9435791699</v>
      </c>
      <c r="N81" s="248" t="s">
        <v>535</v>
      </c>
      <c r="O81" s="248"/>
      <c r="P81" s="244">
        <v>43680</v>
      </c>
      <c r="Q81" s="251" t="s">
        <v>176</v>
      </c>
      <c r="R81" s="242"/>
      <c r="S81" s="242" t="s">
        <v>691</v>
      </c>
      <c r="T81" s="18"/>
    </row>
    <row r="82" spans="1:20">
      <c r="A82" s="4">
        <v>78</v>
      </c>
      <c r="B82" s="237" t="s">
        <v>62</v>
      </c>
      <c r="C82" s="238" t="s">
        <v>647</v>
      </c>
      <c r="D82" s="238" t="s">
        <v>23</v>
      </c>
      <c r="E82" s="238">
        <v>18200207503</v>
      </c>
      <c r="F82" s="18"/>
      <c r="G82" s="296"/>
      <c r="H82" s="296"/>
      <c r="I82" s="54">
        <f t="shared" si="1"/>
        <v>0</v>
      </c>
      <c r="J82" s="245">
        <v>9435762801</v>
      </c>
      <c r="K82" s="249" t="s">
        <v>531</v>
      </c>
      <c r="L82" s="248" t="s">
        <v>532</v>
      </c>
      <c r="M82" s="248">
        <v>9435791699</v>
      </c>
      <c r="N82" s="248" t="s">
        <v>535</v>
      </c>
      <c r="O82" s="248"/>
      <c r="P82" s="244">
        <v>43680</v>
      </c>
      <c r="Q82" s="251" t="s">
        <v>176</v>
      </c>
      <c r="R82" s="242"/>
      <c r="S82" s="242" t="s">
        <v>691</v>
      </c>
      <c r="T82" s="18"/>
    </row>
    <row r="83" spans="1:20">
      <c r="A83" s="4">
        <v>79</v>
      </c>
      <c r="B83" s="237" t="s">
        <v>62</v>
      </c>
      <c r="C83" s="238" t="s">
        <v>648</v>
      </c>
      <c r="D83" s="238" t="s">
        <v>23</v>
      </c>
      <c r="E83" s="238">
        <v>18200208001</v>
      </c>
      <c r="F83" s="18"/>
      <c r="G83" s="296">
        <v>3</v>
      </c>
      <c r="H83" s="296">
        <v>3</v>
      </c>
      <c r="I83" s="54">
        <f t="shared" si="1"/>
        <v>6</v>
      </c>
      <c r="J83" s="245">
        <v>9401148178</v>
      </c>
      <c r="K83" s="249" t="s">
        <v>531</v>
      </c>
      <c r="L83" s="248" t="s">
        <v>532</v>
      </c>
      <c r="M83" s="248">
        <v>9435791699</v>
      </c>
      <c r="N83" s="248" t="s">
        <v>535</v>
      </c>
      <c r="O83" s="248"/>
      <c r="P83" s="244">
        <v>43680</v>
      </c>
      <c r="Q83" s="251" t="s">
        <v>176</v>
      </c>
      <c r="R83" s="242"/>
      <c r="S83" s="242" t="s">
        <v>691</v>
      </c>
      <c r="T83" s="18"/>
    </row>
    <row r="84" spans="1:20">
      <c r="A84" s="4">
        <v>80</v>
      </c>
      <c r="B84" s="237" t="s">
        <v>62</v>
      </c>
      <c r="C84" s="238" t="s">
        <v>649</v>
      </c>
      <c r="D84" s="238" t="s">
        <v>23</v>
      </c>
      <c r="E84" s="238">
        <v>18200209501</v>
      </c>
      <c r="F84" s="18"/>
      <c r="G84" s="296">
        <v>2</v>
      </c>
      <c r="H84" s="296">
        <v>4</v>
      </c>
      <c r="I84" s="54">
        <f t="shared" si="1"/>
        <v>6</v>
      </c>
      <c r="J84" s="245">
        <v>9401294888</v>
      </c>
      <c r="K84" s="249" t="s">
        <v>531</v>
      </c>
      <c r="L84" s="248" t="s">
        <v>532</v>
      </c>
      <c r="M84" s="248">
        <v>9435791699</v>
      </c>
      <c r="N84" s="248" t="s">
        <v>536</v>
      </c>
      <c r="O84" s="248"/>
      <c r="P84" s="244">
        <v>43682</v>
      </c>
      <c r="Q84" s="251" t="s">
        <v>177</v>
      </c>
      <c r="R84" s="242"/>
      <c r="S84" s="242" t="s">
        <v>691</v>
      </c>
      <c r="T84" s="18"/>
    </row>
    <row r="85" spans="1:20">
      <c r="A85" s="4">
        <v>81</v>
      </c>
      <c r="B85" s="237" t="s">
        <v>62</v>
      </c>
      <c r="C85" s="238" t="s">
        <v>650</v>
      </c>
      <c r="D85" s="238" t="s">
        <v>23</v>
      </c>
      <c r="E85" s="238">
        <v>18200208401</v>
      </c>
      <c r="F85" s="18"/>
      <c r="G85" s="296">
        <v>9</v>
      </c>
      <c r="H85" s="296">
        <v>3</v>
      </c>
      <c r="I85" s="54">
        <f t="shared" si="1"/>
        <v>12</v>
      </c>
      <c r="J85" s="245">
        <v>9402550099</v>
      </c>
      <c r="K85" s="249" t="s">
        <v>537</v>
      </c>
      <c r="L85" s="248" t="s">
        <v>538</v>
      </c>
      <c r="M85" s="248">
        <v>8135868795</v>
      </c>
      <c r="N85" s="248" t="s">
        <v>539</v>
      </c>
      <c r="O85" s="248"/>
      <c r="P85" s="244">
        <v>43682</v>
      </c>
      <c r="Q85" s="251" t="s">
        <v>177</v>
      </c>
      <c r="R85" s="242"/>
      <c r="S85" s="242" t="s">
        <v>691</v>
      </c>
      <c r="T85" s="18"/>
    </row>
    <row r="86" spans="1:20">
      <c r="A86" s="4">
        <v>82</v>
      </c>
      <c r="B86" s="237" t="s">
        <v>62</v>
      </c>
      <c r="C86" s="238" t="s">
        <v>651</v>
      </c>
      <c r="D86" s="238" t="s">
        <v>23</v>
      </c>
      <c r="E86" s="238">
        <v>18200208402</v>
      </c>
      <c r="F86" s="18"/>
      <c r="G86" s="296">
        <v>8</v>
      </c>
      <c r="H86" s="296">
        <v>7</v>
      </c>
      <c r="I86" s="54">
        <f t="shared" si="1"/>
        <v>15</v>
      </c>
      <c r="J86" s="245">
        <v>9436360009</v>
      </c>
      <c r="K86" s="249" t="s">
        <v>537</v>
      </c>
      <c r="L86" s="248" t="s">
        <v>538</v>
      </c>
      <c r="M86" s="248">
        <v>8135868795</v>
      </c>
      <c r="N86" s="248" t="s">
        <v>539</v>
      </c>
      <c r="O86" s="248"/>
      <c r="P86" s="244">
        <v>43682</v>
      </c>
      <c r="Q86" s="251" t="s">
        <v>177</v>
      </c>
      <c r="R86" s="242"/>
      <c r="S86" s="242" t="s">
        <v>691</v>
      </c>
      <c r="T86" s="18"/>
    </row>
    <row r="87" spans="1:20">
      <c r="A87" s="4">
        <v>83</v>
      </c>
      <c r="B87" s="237" t="s">
        <v>62</v>
      </c>
      <c r="C87" s="238" t="s">
        <v>652</v>
      </c>
      <c r="D87" s="238" t="s">
        <v>23</v>
      </c>
      <c r="E87" s="238">
        <v>18200208501</v>
      </c>
      <c r="F87" s="18"/>
      <c r="G87" s="296">
        <v>4</v>
      </c>
      <c r="H87" s="296">
        <v>3</v>
      </c>
      <c r="I87" s="54">
        <f t="shared" si="1"/>
        <v>7</v>
      </c>
      <c r="J87" s="245">
        <v>9401449628</v>
      </c>
      <c r="K87" s="249" t="s">
        <v>537</v>
      </c>
      <c r="L87" s="248" t="s">
        <v>538</v>
      </c>
      <c r="M87" s="248">
        <v>8135868795</v>
      </c>
      <c r="N87" s="248" t="s">
        <v>539</v>
      </c>
      <c r="O87" s="248"/>
      <c r="P87" s="244">
        <v>43682</v>
      </c>
      <c r="Q87" s="251" t="s">
        <v>177</v>
      </c>
      <c r="R87" s="242"/>
      <c r="S87" s="242" t="s">
        <v>691</v>
      </c>
      <c r="T87" s="18"/>
    </row>
    <row r="88" spans="1:20">
      <c r="A88" s="4">
        <v>84</v>
      </c>
      <c r="B88" s="237" t="s">
        <v>62</v>
      </c>
      <c r="C88" s="238" t="s">
        <v>653</v>
      </c>
      <c r="D88" s="238" t="s">
        <v>23</v>
      </c>
      <c r="E88" s="238">
        <v>18200208201</v>
      </c>
      <c r="F88" s="18"/>
      <c r="G88" s="296">
        <v>1</v>
      </c>
      <c r="H88" s="296">
        <v>3</v>
      </c>
      <c r="I88" s="54">
        <f t="shared" si="1"/>
        <v>4</v>
      </c>
      <c r="J88" s="245">
        <v>9401432253</v>
      </c>
      <c r="K88" s="249" t="s">
        <v>537</v>
      </c>
      <c r="L88" s="248" t="s">
        <v>538</v>
      </c>
      <c r="M88" s="248">
        <v>8135868795</v>
      </c>
      <c r="N88" s="248" t="s">
        <v>539</v>
      </c>
      <c r="O88" s="248"/>
      <c r="P88" s="244">
        <v>43683</v>
      </c>
      <c r="Q88" s="251" t="s">
        <v>178</v>
      </c>
      <c r="R88" s="242"/>
      <c r="S88" s="242" t="s">
        <v>691</v>
      </c>
      <c r="T88" s="18"/>
    </row>
    <row r="89" spans="1:20">
      <c r="A89" s="4">
        <v>85</v>
      </c>
      <c r="B89" s="237" t="s">
        <v>62</v>
      </c>
      <c r="C89" s="238" t="s">
        <v>654</v>
      </c>
      <c r="D89" s="238" t="s">
        <v>23</v>
      </c>
      <c r="E89" s="238">
        <v>18200208101</v>
      </c>
      <c r="F89" s="18"/>
      <c r="G89" s="296">
        <v>6</v>
      </c>
      <c r="H89" s="296">
        <v>3</v>
      </c>
      <c r="I89" s="54">
        <f t="shared" si="1"/>
        <v>9</v>
      </c>
      <c r="J89" s="245">
        <v>9401367713</v>
      </c>
      <c r="K89" s="249" t="s">
        <v>537</v>
      </c>
      <c r="L89" s="248" t="s">
        <v>538</v>
      </c>
      <c r="M89" s="248">
        <v>8135868795</v>
      </c>
      <c r="N89" s="248" t="s">
        <v>539</v>
      </c>
      <c r="O89" s="248"/>
      <c r="P89" s="244">
        <v>43684</v>
      </c>
      <c r="Q89" s="251" t="s">
        <v>163</v>
      </c>
      <c r="R89" s="242"/>
      <c r="S89" s="242" t="s">
        <v>691</v>
      </c>
      <c r="T89" s="18"/>
    </row>
    <row r="90" spans="1:20">
      <c r="A90" s="4">
        <v>86</v>
      </c>
      <c r="B90" s="237" t="s">
        <v>62</v>
      </c>
      <c r="C90" s="238" t="s">
        <v>655</v>
      </c>
      <c r="D90" s="238" t="s">
        <v>23</v>
      </c>
      <c r="E90" s="238">
        <v>18200207601</v>
      </c>
      <c r="F90" s="18"/>
      <c r="G90" s="296">
        <v>6</v>
      </c>
      <c r="H90" s="296">
        <v>6</v>
      </c>
      <c r="I90" s="54">
        <f t="shared" si="1"/>
        <v>12</v>
      </c>
      <c r="J90" s="245">
        <v>9401326565</v>
      </c>
      <c r="K90" s="249" t="s">
        <v>537</v>
      </c>
      <c r="L90" s="248" t="s">
        <v>538</v>
      </c>
      <c r="M90" s="248">
        <v>8135868795</v>
      </c>
      <c r="N90" s="248" t="s">
        <v>540</v>
      </c>
      <c r="O90" s="248"/>
      <c r="P90" s="244">
        <v>43684</v>
      </c>
      <c r="Q90" s="251" t="s">
        <v>163</v>
      </c>
      <c r="R90" s="242"/>
      <c r="S90" s="242" t="s">
        <v>691</v>
      </c>
      <c r="T90" s="18"/>
    </row>
    <row r="91" spans="1:20">
      <c r="A91" s="4">
        <v>87</v>
      </c>
      <c r="B91" s="237" t="s">
        <v>62</v>
      </c>
      <c r="C91" s="238" t="s">
        <v>656</v>
      </c>
      <c r="D91" s="238" t="s">
        <v>23</v>
      </c>
      <c r="E91" s="238">
        <v>18200207602</v>
      </c>
      <c r="F91" s="18"/>
      <c r="G91" s="296">
        <v>6</v>
      </c>
      <c r="H91" s="296">
        <v>4</v>
      </c>
      <c r="I91" s="54">
        <f t="shared" si="1"/>
        <v>10</v>
      </c>
      <c r="J91" s="245">
        <v>9401020260</v>
      </c>
      <c r="K91" s="249" t="s">
        <v>537</v>
      </c>
      <c r="L91" s="248" t="s">
        <v>538</v>
      </c>
      <c r="M91" s="248">
        <v>8135868795</v>
      </c>
      <c r="N91" s="248" t="s">
        <v>540</v>
      </c>
      <c r="O91" s="248"/>
      <c r="P91" s="244">
        <v>43684</v>
      </c>
      <c r="Q91" s="251" t="s">
        <v>163</v>
      </c>
      <c r="R91" s="242"/>
      <c r="S91" s="242" t="s">
        <v>691</v>
      </c>
      <c r="T91" s="18"/>
    </row>
    <row r="92" spans="1:20">
      <c r="A92" s="4">
        <v>88</v>
      </c>
      <c r="B92" s="237" t="s">
        <v>62</v>
      </c>
      <c r="C92" s="238" t="s">
        <v>657</v>
      </c>
      <c r="D92" s="238" t="s">
        <v>23</v>
      </c>
      <c r="E92" s="238">
        <v>18200207001</v>
      </c>
      <c r="F92" s="18"/>
      <c r="G92" s="296">
        <v>15</v>
      </c>
      <c r="H92" s="296">
        <v>16</v>
      </c>
      <c r="I92" s="54">
        <f t="shared" si="1"/>
        <v>31</v>
      </c>
      <c r="J92" s="245">
        <v>9401545546</v>
      </c>
      <c r="K92" s="249" t="s">
        <v>547</v>
      </c>
      <c r="L92" s="248" t="s">
        <v>511</v>
      </c>
      <c r="M92" s="248">
        <v>9401214468</v>
      </c>
      <c r="N92" s="248" t="s">
        <v>548</v>
      </c>
      <c r="O92" s="248"/>
      <c r="P92" s="244">
        <v>43685</v>
      </c>
      <c r="Q92" s="251" t="s">
        <v>165</v>
      </c>
      <c r="R92" s="242"/>
      <c r="S92" s="242" t="s">
        <v>691</v>
      </c>
      <c r="T92" s="18"/>
    </row>
    <row r="93" spans="1:20">
      <c r="A93" s="4">
        <v>89</v>
      </c>
      <c r="B93" s="237" t="s">
        <v>62</v>
      </c>
      <c r="C93" s="238" t="s">
        <v>658</v>
      </c>
      <c r="D93" s="238" t="s">
        <v>23</v>
      </c>
      <c r="E93" s="238">
        <v>18200209401</v>
      </c>
      <c r="F93" s="18"/>
      <c r="G93" s="296">
        <v>2</v>
      </c>
      <c r="H93" s="296">
        <v>2</v>
      </c>
      <c r="I93" s="54">
        <f t="shared" si="1"/>
        <v>4</v>
      </c>
      <c r="J93" s="245">
        <v>9401126692</v>
      </c>
      <c r="K93" s="249" t="s">
        <v>547</v>
      </c>
      <c r="L93" s="248" t="s">
        <v>511</v>
      </c>
      <c r="M93" s="248">
        <v>9401214468</v>
      </c>
      <c r="N93" s="248" t="s">
        <v>548</v>
      </c>
      <c r="O93" s="248"/>
      <c r="P93" s="244">
        <v>43685</v>
      </c>
      <c r="Q93" s="251" t="s">
        <v>165</v>
      </c>
      <c r="R93" s="242"/>
      <c r="S93" s="242" t="s">
        <v>691</v>
      </c>
      <c r="T93" s="18"/>
    </row>
    <row r="94" spans="1:20">
      <c r="A94" s="4">
        <v>90</v>
      </c>
      <c r="B94" s="237" t="s">
        <v>62</v>
      </c>
      <c r="C94" s="238" t="s">
        <v>659</v>
      </c>
      <c r="D94" s="238" t="s">
        <v>23</v>
      </c>
      <c r="E94" s="238">
        <v>18200205202</v>
      </c>
      <c r="F94" s="18"/>
      <c r="G94" s="296">
        <v>2</v>
      </c>
      <c r="H94" s="296">
        <v>5</v>
      </c>
      <c r="I94" s="54">
        <f t="shared" si="1"/>
        <v>7</v>
      </c>
      <c r="J94" s="245">
        <v>7399473582</v>
      </c>
      <c r="K94" s="249" t="s">
        <v>547</v>
      </c>
      <c r="L94" s="248" t="s">
        <v>511</v>
      </c>
      <c r="M94" s="248">
        <v>9401214468</v>
      </c>
      <c r="N94" s="248" t="s">
        <v>548</v>
      </c>
      <c r="O94" s="248"/>
      <c r="P94" s="244">
        <v>43685</v>
      </c>
      <c r="Q94" s="251" t="s">
        <v>165</v>
      </c>
      <c r="R94" s="242"/>
      <c r="S94" s="242" t="s">
        <v>691</v>
      </c>
      <c r="T94" s="18"/>
    </row>
    <row r="95" spans="1:20">
      <c r="A95" s="4">
        <v>91</v>
      </c>
      <c r="B95" s="237" t="s">
        <v>62</v>
      </c>
      <c r="C95" s="238" t="s">
        <v>660</v>
      </c>
      <c r="D95" s="238" t="s">
        <v>23</v>
      </c>
      <c r="E95" s="238">
        <v>18200207003</v>
      </c>
      <c r="F95" s="18"/>
      <c r="G95" s="296">
        <v>129</v>
      </c>
      <c r="H95" s="296">
        <v>141</v>
      </c>
      <c r="I95" s="54">
        <f t="shared" si="1"/>
        <v>270</v>
      </c>
      <c r="J95" s="245">
        <v>9401462028</v>
      </c>
      <c r="K95" s="249" t="s">
        <v>547</v>
      </c>
      <c r="L95" s="248" t="s">
        <v>511</v>
      </c>
      <c r="M95" s="248">
        <v>9401214468</v>
      </c>
      <c r="N95" s="248" t="s">
        <v>550</v>
      </c>
      <c r="O95" s="248"/>
      <c r="P95" s="244">
        <v>43686</v>
      </c>
      <c r="Q95" s="251" t="s">
        <v>166</v>
      </c>
      <c r="R95" s="242"/>
      <c r="S95" s="242" t="s">
        <v>691</v>
      </c>
      <c r="T95" s="18"/>
    </row>
    <row r="96" spans="1:20">
      <c r="A96" s="4">
        <v>92</v>
      </c>
      <c r="B96" s="237" t="s">
        <v>62</v>
      </c>
      <c r="C96" s="238" t="s">
        <v>661</v>
      </c>
      <c r="D96" s="238" t="s">
        <v>23</v>
      </c>
      <c r="E96" s="238">
        <v>18200207003</v>
      </c>
      <c r="F96" s="18"/>
      <c r="G96" s="296">
        <v>76</v>
      </c>
      <c r="H96" s="296">
        <v>85</v>
      </c>
      <c r="I96" s="54">
        <f t="shared" si="1"/>
        <v>161</v>
      </c>
      <c r="J96" s="245">
        <v>9401710703</v>
      </c>
      <c r="K96" s="249" t="s">
        <v>547</v>
      </c>
      <c r="L96" s="248" t="s">
        <v>511</v>
      </c>
      <c r="M96" s="248">
        <v>9401214468</v>
      </c>
      <c r="N96" s="248" t="s">
        <v>550</v>
      </c>
      <c r="O96" s="248"/>
      <c r="P96" s="244">
        <v>43686</v>
      </c>
      <c r="Q96" s="251" t="s">
        <v>166</v>
      </c>
      <c r="R96" s="242"/>
      <c r="S96" s="242" t="s">
        <v>691</v>
      </c>
      <c r="T96" s="18"/>
    </row>
    <row r="97" spans="1:20">
      <c r="A97" s="4">
        <v>93</v>
      </c>
      <c r="B97" s="237" t="s">
        <v>62</v>
      </c>
      <c r="C97" s="238" t="s">
        <v>662</v>
      </c>
      <c r="D97" s="238" t="s">
        <v>23</v>
      </c>
      <c r="E97" s="238">
        <v>18200211801</v>
      </c>
      <c r="F97" s="18"/>
      <c r="G97" s="296">
        <v>4</v>
      </c>
      <c r="H97" s="296">
        <v>8</v>
      </c>
      <c r="I97" s="54">
        <f t="shared" si="1"/>
        <v>12</v>
      </c>
      <c r="J97" s="245">
        <v>9401594023</v>
      </c>
      <c r="K97" s="249" t="s">
        <v>547</v>
      </c>
      <c r="L97" s="248" t="s">
        <v>511</v>
      </c>
      <c r="M97" s="248">
        <v>9401214468</v>
      </c>
      <c r="N97" s="248" t="s">
        <v>550</v>
      </c>
      <c r="O97" s="248"/>
      <c r="P97" s="244">
        <v>43686</v>
      </c>
      <c r="Q97" s="251" t="s">
        <v>166</v>
      </c>
      <c r="R97" s="242"/>
      <c r="S97" s="242" t="s">
        <v>691</v>
      </c>
      <c r="T97" s="18"/>
    </row>
    <row r="98" spans="1:20">
      <c r="A98" s="4">
        <v>94</v>
      </c>
      <c r="B98" s="237" t="s">
        <v>62</v>
      </c>
      <c r="C98" s="238" t="s">
        <v>663</v>
      </c>
      <c r="D98" s="238" t="s">
        <v>23</v>
      </c>
      <c r="E98" s="238">
        <v>18200209301</v>
      </c>
      <c r="F98" s="18"/>
      <c r="G98" s="296">
        <v>12</v>
      </c>
      <c r="H98" s="296">
        <v>25</v>
      </c>
      <c r="I98" s="54">
        <f t="shared" si="1"/>
        <v>37</v>
      </c>
      <c r="J98" s="245">
        <v>9401089384</v>
      </c>
      <c r="K98" s="249" t="s">
        <v>547</v>
      </c>
      <c r="L98" s="248" t="s">
        <v>511</v>
      </c>
      <c r="M98" s="248">
        <v>9401214468</v>
      </c>
      <c r="N98" s="248" t="s">
        <v>550</v>
      </c>
      <c r="O98" s="248"/>
      <c r="P98" s="244">
        <v>43687</v>
      </c>
      <c r="Q98" s="251" t="s">
        <v>176</v>
      </c>
      <c r="R98" s="242"/>
      <c r="S98" s="242" t="s">
        <v>691</v>
      </c>
      <c r="T98" s="18"/>
    </row>
    <row r="99" spans="1:20">
      <c r="A99" s="4">
        <v>95</v>
      </c>
      <c r="B99" s="237" t="s">
        <v>62</v>
      </c>
      <c r="C99" s="238" t="s">
        <v>664</v>
      </c>
      <c r="D99" s="238" t="s">
        <v>23</v>
      </c>
      <c r="E99" s="238">
        <v>18200208301</v>
      </c>
      <c r="F99" s="18"/>
      <c r="G99" s="296">
        <v>78</v>
      </c>
      <c r="H99" s="296">
        <v>81</v>
      </c>
      <c r="I99" s="54">
        <f t="shared" si="1"/>
        <v>159</v>
      </c>
      <c r="J99" s="245">
        <v>9435079349</v>
      </c>
      <c r="K99" s="249" t="s">
        <v>547</v>
      </c>
      <c r="L99" s="248" t="s">
        <v>511</v>
      </c>
      <c r="M99" s="248">
        <v>9401214468</v>
      </c>
      <c r="N99" s="248" t="s">
        <v>550</v>
      </c>
      <c r="O99" s="248"/>
      <c r="P99" s="244">
        <v>43687</v>
      </c>
      <c r="Q99" s="251" t="s">
        <v>176</v>
      </c>
      <c r="R99" s="242"/>
      <c r="S99" s="242" t="s">
        <v>691</v>
      </c>
      <c r="T99" s="18"/>
    </row>
    <row r="100" spans="1:20">
      <c r="A100" s="4">
        <v>96</v>
      </c>
      <c r="B100" s="237" t="s">
        <v>62</v>
      </c>
      <c r="C100" s="238" t="s">
        <v>665</v>
      </c>
      <c r="D100" s="238" t="s">
        <v>23</v>
      </c>
      <c r="E100" s="238">
        <v>18200208303</v>
      </c>
      <c r="F100" s="18"/>
      <c r="G100" s="296">
        <v>58</v>
      </c>
      <c r="H100" s="296">
        <v>58</v>
      </c>
      <c r="I100" s="54">
        <f t="shared" si="1"/>
        <v>116</v>
      </c>
      <c r="J100" s="245">
        <v>9401291646</v>
      </c>
      <c r="K100" s="249" t="s">
        <v>547</v>
      </c>
      <c r="L100" s="248" t="s">
        <v>511</v>
      </c>
      <c r="M100" s="248">
        <v>9401214468</v>
      </c>
      <c r="N100" s="248" t="s">
        <v>550</v>
      </c>
      <c r="O100" s="248"/>
      <c r="P100" s="244">
        <v>43687</v>
      </c>
      <c r="Q100" s="251" t="s">
        <v>176</v>
      </c>
      <c r="R100" s="242"/>
      <c r="S100" s="242" t="s">
        <v>691</v>
      </c>
      <c r="T100" s="18"/>
    </row>
    <row r="101" spans="1:20">
      <c r="A101" s="4">
        <v>97</v>
      </c>
      <c r="B101" s="237" t="s">
        <v>62</v>
      </c>
      <c r="C101" s="238" t="s">
        <v>666</v>
      </c>
      <c r="D101" s="238" t="s">
        <v>23</v>
      </c>
      <c r="E101" s="238">
        <v>18200208302</v>
      </c>
      <c r="F101" s="18"/>
      <c r="G101" s="296">
        <v>16</v>
      </c>
      <c r="H101" s="296">
        <v>20</v>
      </c>
      <c r="I101" s="54">
        <f t="shared" si="1"/>
        <v>36</v>
      </c>
      <c r="J101" s="245">
        <v>9401019983</v>
      </c>
      <c r="K101" s="249" t="s">
        <v>547</v>
      </c>
      <c r="L101" s="248" t="s">
        <v>511</v>
      </c>
      <c r="M101" s="248">
        <v>9401214468</v>
      </c>
      <c r="N101" s="248" t="s">
        <v>550</v>
      </c>
      <c r="O101" s="248"/>
      <c r="P101" s="244">
        <v>43690</v>
      </c>
      <c r="Q101" s="251" t="s">
        <v>178</v>
      </c>
      <c r="R101" s="242"/>
      <c r="S101" s="242" t="s">
        <v>691</v>
      </c>
      <c r="T101" s="18"/>
    </row>
    <row r="102" spans="1:20">
      <c r="A102" s="4">
        <v>98</v>
      </c>
      <c r="B102" s="237" t="s">
        <v>62</v>
      </c>
      <c r="C102" s="238" t="s">
        <v>667</v>
      </c>
      <c r="D102" s="238" t="s">
        <v>23</v>
      </c>
      <c r="E102" s="238">
        <v>18200210501</v>
      </c>
      <c r="F102" s="18"/>
      <c r="G102" s="296">
        <v>4</v>
      </c>
      <c r="H102" s="296">
        <v>2</v>
      </c>
      <c r="I102" s="54">
        <f t="shared" si="1"/>
        <v>6</v>
      </c>
      <c r="J102" s="245">
        <v>9435791481</v>
      </c>
      <c r="K102" s="249" t="s">
        <v>547</v>
      </c>
      <c r="L102" s="248" t="s">
        <v>511</v>
      </c>
      <c r="M102" s="248">
        <v>9401214468</v>
      </c>
      <c r="N102" s="248" t="s">
        <v>550</v>
      </c>
      <c r="O102" s="248"/>
      <c r="P102" s="244">
        <v>43690</v>
      </c>
      <c r="Q102" s="251" t="s">
        <v>178</v>
      </c>
      <c r="R102" s="242"/>
      <c r="S102" s="242" t="s">
        <v>691</v>
      </c>
      <c r="T102" s="18"/>
    </row>
    <row r="103" spans="1:20">
      <c r="A103" s="4">
        <v>99</v>
      </c>
      <c r="B103" s="237" t="s">
        <v>62</v>
      </c>
      <c r="C103" s="238" t="s">
        <v>668</v>
      </c>
      <c r="D103" s="238" t="s">
        <v>23</v>
      </c>
      <c r="E103" s="238">
        <v>18200209209</v>
      </c>
      <c r="F103" s="18"/>
      <c r="G103" s="296">
        <v>5</v>
      </c>
      <c r="H103" s="296">
        <v>5</v>
      </c>
      <c r="I103" s="54">
        <f t="shared" si="1"/>
        <v>10</v>
      </c>
      <c r="J103" s="245">
        <v>9401547729</v>
      </c>
      <c r="K103" s="249" t="s">
        <v>547</v>
      </c>
      <c r="L103" s="248" t="s">
        <v>511</v>
      </c>
      <c r="M103" s="248">
        <v>9401214468</v>
      </c>
      <c r="N103" s="248" t="s">
        <v>550</v>
      </c>
      <c r="O103" s="248"/>
      <c r="P103" s="244">
        <v>43690</v>
      </c>
      <c r="Q103" s="251" t="s">
        <v>178</v>
      </c>
      <c r="R103" s="242"/>
      <c r="S103" s="242" t="s">
        <v>691</v>
      </c>
      <c r="T103" s="18"/>
    </row>
    <row r="104" spans="1:20">
      <c r="A104" s="4">
        <v>100</v>
      </c>
      <c r="B104" s="237" t="s">
        <v>62</v>
      </c>
      <c r="C104" s="238" t="s">
        <v>669</v>
      </c>
      <c r="D104" s="238" t="s">
        <v>23</v>
      </c>
      <c r="E104" s="238">
        <v>18200211403</v>
      </c>
      <c r="F104" s="18"/>
      <c r="G104" s="296">
        <v>0</v>
      </c>
      <c r="H104" s="296">
        <v>1</v>
      </c>
      <c r="I104" s="54">
        <f t="shared" si="1"/>
        <v>1</v>
      </c>
      <c r="J104" s="245">
        <v>9401593789</v>
      </c>
      <c r="K104" s="249" t="s">
        <v>547</v>
      </c>
      <c r="L104" s="248" t="s">
        <v>511</v>
      </c>
      <c r="M104" s="248">
        <v>9401214468</v>
      </c>
      <c r="N104" s="248" t="s">
        <v>550</v>
      </c>
      <c r="O104" s="248"/>
      <c r="P104" s="244">
        <v>43691</v>
      </c>
      <c r="Q104" s="251" t="s">
        <v>163</v>
      </c>
      <c r="R104" s="242"/>
      <c r="S104" s="242" t="s">
        <v>691</v>
      </c>
      <c r="T104" s="18"/>
    </row>
    <row r="105" spans="1:20">
      <c r="A105" s="4">
        <v>101</v>
      </c>
      <c r="B105" s="237" t="s">
        <v>62</v>
      </c>
      <c r="C105" s="238" t="s">
        <v>670</v>
      </c>
      <c r="D105" s="238" t="s">
        <v>23</v>
      </c>
      <c r="E105" s="238">
        <v>18200213702</v>
      </c>
      <c r="F105" s="18"/>
      <c r="G105" s="296">
        <v>2</v>
      </c>
      <c r="H105" s="296">
        <v>2</v>
      </c>
      <c r="I105" s="54">
        <f t="shared" si="1"/>
        <v>4</v>
      </c>
      <c r="J105" s="245">
        <v>9401480245</v>
      </c>
      <c r="K105" s="249" t="s">
        <v>547</v>
      </c>
      <c r="L105" s="248" t="s">
        <v>511</v>
      </c>
      <c r="M105" s="248">
        <v>9401214468</v>
      </c>
      <c r="N105" s="248" t="s">
        <v>551</v>
      </c>
      <c r="O105" s="248"/>
      <c r="P105" s="244">
        <v>43691</v>
      </c>
      <c r="Q105" s="251" t="s">
        <v>163</v>
      </c>
      <c r="R105" s="242"/>
      <c r="S105" s="242" t="s">
        <v>691</v>
      </c>
      <c r="T105" s="18"/>
    </row>
    <row r="106" spans="1:20">
      <c r="A106" s="4">
        <v>102</v>
      </c>
      <c r="B106" s="237" t="s">
        <v>62</v>
      </c>
      <c r="C106" s="238" t="s">
        <v>671</v>
      </c>
      <c r="D106" s="238" t="s">
        <v>23</v>
      </c>
      <c r="E106" s="238">
        <v>18200213701</v>
      </c>
      <c r="F106" s="18"/>
      <c r="G106" s="296">
        <v>2</v>
      </c>
      <c r="H106" s="296">
        <v>2</v>
      </c>
      <c r="I106" s="54">
        <f t="shared" si="1"/>
        <v>4</v>
      </c>
      <c r="J106" s="245">
        <v>9401623845</v>
      </c>
      <c r="K106" s="249" t="s">
        <v>547</v>
      </c>
      <c r="L106" s="248" t="s">
        <v>511</v>
      </c>
      <c r="M106" s="248">
        <v>9401214468</v>
      </c>
      <c r="N106" s="248" t="s">
        <v>551</v>
      </c>
      <c r="O106" s="248"/>
      <c r="P106" s="244">
        <v>43693</v>
      </c>
      <c r="Q106" s="251" t="s">
        <v>166</v>
      </c>
      <c r="R106" s="242"/>
      <c r="S106" s="242" t="s">
        <v>691</v>
      </c>
      <c r="T106" s="18"/>
    </row>
    <row r="107" spans="1:20">
      <c r="A107" s="4">
        <v>103</v>
      </c>
      <c r="B107" s="237" t="s">
        <v>62</v>
      </c>
      <c r="C107" s="238" t="s">
        <v>672</v>
      </c>
      <c r="D107" s="238" t="s">
        <v>23</v>
      </c>
      <c r="E107" s="238">
        <v>18200218401</v>
      </c>
      <c r="F107" s="18"/>
      <c r="G107" s="296">
        <v>1</v>
      </c>
      <c r="H107" s="296">
        <v>9</v>
      </c>
      <c r="I107" s="54">
        <f t="shared" si="1"/>
        <v>10</v>
      </c>
      <c r="J107" s="245">
        <v>9531020457</v>
      </c>
      <c r="K107" s="249" t="s">
        <v>547</v>
      </c>
      <c r="L107" s="248" t="s">
        <v>511</v>
      </c>
      <c r="M107" s="248">
        <v>9401214468</v>
      </c>
      <c r="N107" s="248" t="s">
        <v>551</v>
      </c>
      <c r="O107" s="248"/>
      <c r="P107" s="244">
        <v>43696</v>
      </c>
      <c r="Q107" s="251" t="s">
        <v>177</v>
      </c>
      <c r="R107" s="242"/>
      <c r="S107" s="242" t="s">
        <v>691</v>
      </c>
      <c r="T107" s="18"/>
    </row>
    <row r="108" spans="1:20">
      <c r="A108" s="4">
        <v>104</v>
      </c>
      <c r="B108" s="237" t="s">
        <v>62</v>
      </c>
      <c r="C108" s="238" t="s">
        <v>673</v>
      </c>
      <c r="D108" s="238" t="s">
        <v>23</v>
      </c>
      <c r="E108" s="238">
        <v>18200218402</v>
      </c>
      <c r="F108" s="18"/>
      <c r="G108" s="296">
        <v>18</v>
      </c>
      <c r="H108" s="296">
        <v>11</v>
      </c>
      <c r="I108" s="54">
        <f t="shared" si="1"/>
        <v>29</v>
      </c>
      <c r="J108" s="245">
        <v>9401468158</v>
      </c>
      <c r="K108" s="249" t="s">
        <v>547</v>
      </c>
      <c r="L108" s="248" t="s">
        <v>511</v>
      </c>
      <c r="M108" s="248">
        <v>9401214468</v>
      </c>
      <c r="N108" s="248" t="s">
        <v>551</v>
      </c>
      <c r="O108" s="248"/>
      <c r="P108" s="244">
        <v>43696</v>
      </c>
      <c r="Q108" s="251" t="s">
        <v>177</v>
      </c>
      <c r="R108" s="242"/>
      <c r="S108" s="242" t="s">
        <v>691</v>
      </c>
      <c r="T108" s="18"/>
    </row>
    <row r="109" spans="1:20">
      <c r="A109" s="4">
        <v>105</v>
      </c>
      <c r="B109" s="237" t="s">
        <v>62</v>
      </c>
      <c r="C109" s="238" t="s">
        <v>674</v>
      </c>
      <c r="D109" s="238" t="s">
        <v>23</v>
      </c>
      <c r="E109" s="238">
        <v>18200207201</v>
      </c>
      <c r="F109" s="18"/>
      <c r="G109" s="296"/>
      <c r="H109" s="296"/>
      <c r="I109" s="54">
        <f t="shared" si="1"/>
        <v>0</v>
      </c>
      <c r="J109" s="245">
        <v>9435253362</v>
      </c>
      <c r="K109" s="249" t="s">
        <v>547</v>
      </c>
      <c r="L109" s="248" t="s">
        <v>511</v>
      </c>
      <c r="M109" s="248">
        <v>9401214468</v>
      </c>
      <c r="N109" s="248" t="s">
        <v>552</v>
      </c>
      <c r="O109" s="248"/>
      <c r="P109" s="244">
        <v>43696</v>
      </c>
      <c r="Q109" s="251" t="s">
        <v>177</v>
      </c>
      <c r="R109" s="242"/>
      <c r="S109" s="242" t="s">
        <v>691</v>
      </c>
      <c r="T109" s="18"/>
    </row>
    <row r="110" spans="1:20">
      <c r="A110" s="4">
        <v>106</v>
      </c>
      <c r="B110" s="237" t="s">
        <v>62</v>
      </c>
      <c r="C110" s="238" t="s">
        <v>675</v>
      </c>
      <c r="D110" s="238" t="s">
        <v>23</v>
      </c>
      <c r="E110" s="238">
        <v>18200207301</v>
      </c>
      <c r="F110" s="18"/>
      <c r="G110" s="296">
        <v>2</v>
      </c>
      <c r="H110" s="296">
        <v>3</v>
      </c>
      <c r="I110" s="54">
        <f t="shared" si="1"/>
        <v>5</v>
      </c>
      <c r="J110" s="245">
        <v>9435323418</v>
      </c>
      <c r="K110" s="249" t="s">
        <v>547</v>
      </c>
      <c r="L110" s="248" t="s">
        <v>511</v>
      </c>
      <c r="M110" s="248">
        <v>9401214468</v>
      </c>
      <c r="N110" s="248" t="s">
        <v>552</v>
      </c>
      <c r="O110" s="248"/>
      <c r="P110" s="244">
        <v>43696</v>
      </c>
      <c r="Q110" s="251" t="s">
        <v>177</v>
      </c>
      <c r="R110" s="242"/>
      <c r="S110" s="242" t="s">
        <v>691</v>
      </c>
      <c r="T110" s="18"/>
    </row>
    <row r="111" spans="1:20">
      <c r="A111" s="4">
        <v>107</v>
      </c>
      <c r="B111" s="237" t="s">
        <v>62</v>
      </c>
      <c r="C111" s="238" t="s">
        <v>676</v>
      </c>
      <c r="D111" s="238" t="s">
        <v>23</v>
      </c>
      <c r="E111" s="238">
        <v>18200219001</v>
      </c>
      <c r="F111" s="18"/>
      <c r="G111" s="296">
        <v>6</v>
      </c>
      <c r="H111" s="296">
        <v>1</v>
      </c>
      <c r="I111" s="54">
        <f t="shared" si="1"/>
        <v>7</v>
      </c>
      <c r="J111" s="245">
        <v>9954718842</v>
      </c>
      <c r="K111" s="249" t="s">
        <v>547</v>
      </c>
      <c r="L111" s="248" t="s">
        <v>511</v>
      </c>
      <c r="M111" s="248">
        <v>9401214468</v>
      </c>
      <c r="N111" s="248" t="s">
        <v>695</v>
      </c>
      <c r="O111" s="248"/>
      <c r="P111" s="244">
        <v>43698</v>
      </c>
      <c r="Q111" s="251" t="s">
        <v>163</v>
      </c>
      <c r="R111" s="242"/>
      <c r="S111" s="242" t="s">
        <v>691</v>
      </c>
      <c r="T111" s="18"/>
    </row>
    <row r="112" spans="1:20">
      <c r="A112" s="4">
        <v>108</v>
      </c>
      <c r="B112" s="237" t="s">
        <v>62</v>
      </c>
      <c r="C112" s="238" t="s">
        <v>677</v>
      </c>
      <c r="D112" s="238" t="s">
        <v>23</v>
      </c>
      <c r="E112" s="238">
        <v>18200219002</v>
      </c>
      <c r="F112" s="18"/>
      <c r="G112" s="296">
        <v>6</v>
      </c>
      <c r="H112" s="296">
        <v>8</v>
      </c>
      <c r="I112" s="54">
        <f t="shared" si="1"/>
        <v>14</v>
      </c>
      <c r="J112" s="245">
        <v>9435169579</v>
      </c>
      <c r="K112" s="249" t="s">
        <v>547</v>
      </c>
      <c r="L112" s="248" t="s">
        <v>511</v>
      </c>
      <c r="M112" s="248">
        <v>9401214468</v>
      </c>
      <c r="N112" s="248" t="s">
        <v>695</v>
      </c>
      <c r="O112" s="248"/>
      <c r="P112" s="244">
        <v>43698</v>
      </c>
      <c r="Q112" s="251" t="s">
        <v>163</v>
      </c>
      <c r="R112" s="242"/>
      <c r="S112" s="242" t="s">
        <v>691</v>
      </c>
      <c r="T112" s="18"/>
    </row>
    <row r="113" spans="1:20">
      <c r="A113" s="4">
        <v>109</v>
      </c>
      <c r="B113" s="237" t="s">
        <v>62</v>
      </c>
      <c r="C113" s="238" t="s">
        <v>678</v>
      </c>
      <c r="D113" s="238" t="s">
        <v>23</v>
      </c>
      <c r="E113" s="238">
        <v>18200205201</v>
      </c>
      <c r="F113" s="18"/>
      <c r="G113" s="296">
        <v>4</v>
      </c>
      <c r="H113" s="296">
        <v>5</v>
      </c>
      <c r="I113" s="54">
        <f t="shared" si="1"/>
        <v>9</v>
      </c>
      <c r="J113" s="245">
        <v>9954068717</v>
      </c>
      <c r="K113" s="249" t="s">
        <v>547</v>
      </c>
      <c r="L113" s="248" t="s">
        <v>511</v>
      </c>
      <c r="M113" s="248">
        <v>9401214468</v>
      </c>
      <c r="N113" s="248" t="s">
        <v>696</v>
      </c>
      <c r="O113" s="248"/>
      <c r="P113" s="244">
        <v>43698</v>
      </c>
      <c r="Q113" s="251" t="s">
        <v>163</v>
      </c>
      <c r="R113" s="242"/>
      <c r="S113" s="242" t="s">
        <v>691</v>
      </c>
      <c r="T113" s="18"/>
    </row>
    <row r="114" spans="1:20">
      <c r="A114" s="4">
        <v>110</v>
      </c>
      <c r="B114" s="237" t="s">
        <v>62</v>
      </c>
      <c r="C114" s="239" t="s">
        <v>679</v>
      </c>
      <c r="D114" s="239" t="s">
        <v>23</v>
      </c>
      <c r="E114" s="239">
        <v>18200202001</v>
      </c>
      <c r="F114" s="18"/>
      <c r="G114" s="296">
        <v>7</v>
      </c>
      <c r="H114" s="296">
        <v>3</v>
      </c>
      <c r="I114" s="54">
        <f t="shared" si="1"/>
        <v>10</v>
      </c>
      <c r="J114" s="246">
        <v>9401636713</v>
      </c>
      <c r="K114" s="249" t="s">
        <v>547</v>
      </c>
      <c r="L114" s="248" t="s">
        <v>511</v>
      </c>
      <c r="M114" s="248">
        <v>9401214468</v>
      </c>
      <c r="N114" s="248" t="s">
        <v>696</v>
      </c>
      <c r="O114" s="248"/>
      <c r="P114" s="244">
        <v>43699</v>
      </c>
      <c r="Q114" s="251" t="s">
        <v>165</v>
      </c>
      <c r="R114" s="242"/>
      <c r="S114" s="242" t="s">
        <v>691</v>
      </c>
      <c r="T114" s="18"/>
    </row>
    <row r="115" spans="1:20">
      <c r="A115" s="4">
        <v>111</v>
      </c>
      <c r="B115" s="237" t="s">
        <v>62</v>
      </c>
      <c r="C115" s="239" t="s">
        <v>680</v>
      </c>
      <c r="D115" s="239" t="s">
        <v>23</v>
      </c>
      <c r="E115" s="239">
        <v>18200202002</v>
      </c>
      <c r="F115" s="18"/>
      <c r="G115" s="296">
        <v>5</v>
      </c>
      <c r="H115" s="296">
        <v>1</v>
      </c>
      <c r="I115" s="54">
        <f t="shared" si="1"/>
        <v>6</v>
      </c>
      <c r="J115" s="246">
        <v>9954018778</v>
      </c>
      <c r="K115" s="249" t="s">
        <v>547</v>
      </c>
      <c r="L115" s="248" t="s">
        <v>511</v>
      </c>
      <c r="M115" s="248">
        <v>9401214468</v>
      </c>
      <c r="N115" s="248" t="s">
        <v>696</v>
      </c>
      <c r="O115" s="248"/>
      <c r="P115" s="244">
        <v>43699</v>
      </c>
      <c r="Q115" s="251" t="s">
        <v>165</v>
      </c>
      <c r="R115" s="242"/>
      <c r="S115" s="242" t="s">
        <v>691</v>
      </c>
      <c r="T115" s="18"/>
    </row>
    <row r="116" spans="1:20">
      <c r="A116" s="4">
        <v>112</v>
      </c>
      <c r="B116" s="237" t="s">
        <v>62</v>
      </c>
      <c r="C116" s="239" t="s">
        <v>681</v>
      </c>
      <c r="D116" s="239" t="s">
        <v>23</v>
      </c>
      <c r="E116" s="239">
        <v>18200202801</v>
      </c>
      <c r="F116" s="18"/>
      <c r="G116" s="296">
        <v>0</v>
      </c>
      <c r="H116" s="296">
        <v>5</v>
      </c>
      <c r="I116" s="54">
        <f t="shared" si="1"/>
        <v>5</v>
      </c>
      <c r="J116" s="246">
        <v>9401985089</v>
      </c>
      <c r="K116" s="249" t="s">
        <v>547</v>
      </c>
      <c r="L116" s="248" t="s">
        <v>511</v>
      </c>
      <c r="M116" s="248">
        <v>9401214468</v>
      </c>
      <c r="N116" s="248" t="s">
        <v>696</v>
      </c>
      <c r="O116" s="248"/>
      <c r="P116" s="244">
        <v>43699</v>
      </c>
      <c r="Q116" s="251" t="s">
        <v>165</v>
      </c>
      <c r="R116" s="242"/>
      <c r="S116" s="242" t="s">
        <v>691</v>
      </c>
      <c r="T116" s="18"/>
    </row>
    <row r="117" spans="1:20">
      <c r="A117" s="4">
        <v>113</v>
      </c>
      <c r="B117" s="237" t="s">
        <v>62</v>
      </c>
      <c r="C117" s="238" t="s">
        <v>682</v>
      </c>
      <c r="D117" s="238" t="s">
        <v>23</v>
      </c>
      <c r="E117" s="238">
        <v>18200211101</v>
      </c>
      <c r="F117" s="18"/>
      <c r="G117" s="296">
        <v>4</v>
      </c>
      <c r="H117" s="296">
        <v>7</v>
      </c>
      <c r="I117" s="54">
        <f t="shared" si="1"/>
        <v>11</v>
      </c>
      <c r="J117" s="245">
        <v>9401409453</v>
      </c>
      <c r="K117" s="249" t="s">
        <v>547</v>
      </c>
      <c r="L117" s="248" t="s">
        <v>511</v>
      </c>
      <c r="M117" s="248">
        <v>9401214468</v>
      </c>
      <c r="N117" s="248" t="s">
        <v>553</v>
      </c>
      <c r="O117" s="248"/>
      <c r="P117" s="244">
        <v>43700</v>
      </c>
      <c r="Q117" s="251" t="s">
        <v>166</v>
      </c>
      <c r="R117" s="242"/>
      <c r="S117" s="242" t="s">
        <v>691</v>
      </c>
      <c r="T117" s="18"/>
    </row>
    <row r="118" spans="1:20">
      <c r="A118" s="4">
        <v>114</v>
      </c>
      <c r="B118" s="237" t="s">
        <v>62</v>
      </c>
      <c r="C118" s="239" t="s">
        <v>683</v>
      </c>
      <c r="D118" s="239" t="s">
        <v>23</v>
      </c>
      <c r="E118" s="239">
        <v>18200209101</v>
      </c>
      <c r="F118" s="18"/>
      <c r="G118" s="296"/>
      <c r="H118" s="296"/>
      <c r="I118" s="54">
        <f t="shared" si="1"/>
        <v>0</v>
      </c>
      <c r="J118" s="246">
        <v>9401593428</v>
      </c>
      <c r="K118" s="249" t="s">
        <v>547</v>
      </c>
      <c r="L118" s="248" t="s">
        <v>511</v>
      </c>
      <c r="M118" s="248">
        <v>9401214468</v>
      </c>
      <c r="N118" s="248" t="s">
        <v>553</v>
      </c>
      <c r="O118" s="248"/>
      <c r="P118" s="244">
        <v>43700</v>
      </c>
      <c r="Q118" s="251" t="s">
        <v>166</v>
      </c>
      <c r="R118" s="242"/>
      <c r="S118" s="242" t="s">
        <v>691</v>
      </c>
      <c r="T118" s="18"/>
    </row>
    <row r="119" spans="1:20">
      <c r="A119" s="4">
        <v>115</v>
      </c>
      <c r="B119" s="237" t="s">
        <v>62</v>
      </c>
      <c r="C119" s="238" t="s">
        <v>684</v>
      </c>
      <c r="D119" s="238" t="s">
        <v>23</v>
      </c>
      <c r="E119" s="238">
        <v>18200207401</v>
      </c>
      <c r="F119" s="18"/>
      <c r="G119" s="296">
        <v>2</v>
      </c>
      <c r="H119" s="296">
        <v>0</v>
      </c>
      <c r="I119" s="54">
        <f t="shared" si="1"/>
        <v>2</v>
      </c>
      <c r="J119" s="245">
        <v>9401987089</v>
      </c>
      <c r="K119" s="249" t="s">
        <v>547</v>
      </c>
      <c r="L119" s="248" t="s">
        <v>511</v>
      </c>
      <c r="M119" s="248">
        <v>9401214468</v>
      </c>
      <c r="N119" s="248" t="s">
        <v>554</v>
      </c>
      <c r="O119" s="248"/>
      <c r="P119" s="244">
        <v>43700</v>
      </c>
      <c r="Q119" s="251" t="s">
        <v>166</v>
      </c>
      <c r="R119" s="242"/>
      <c r="S119" s="242" t="s">
        <v>691</v>
      </c>
      <c r="T119" s="18"/>
    </row>
    <row r="120" spans="1:20">
      <c r="A120" s="4">
        <v>116</v>
      </c>
      <c r="B120" s="237" t="s">
        <v>62</v>
      </c>
      <c r="C120" s="239" t="s">
        <v>685</v>
      </c>
      <c r="D120" s="239" t="s">
        <v>23</v>
      </c>
      <c r="E120" s="239">
        <v>18200304301</v>
      </c>
      <c r="F120" s="18"/>
      <c r="G120" s="296">
        <v>3</v>
      </c>
      <c r="H120" s="296">
        <v>7</v>
      </c>
      <c r="I120" s="54">
        <f t="shared" si="1"/>
        <v>10</v>
      </c>
      <c r="J120" s="246">
        <v>8812031578</v>
      </c>
      <c r="K120" s="249" t="s">
        <v>547</v>
      </c>
      <c r="L120" s="248" t="s">
        <v>511</v>
      </c>
      <c r="M120" s="248">
        <v>9401214468</v>
      </c>
      <c r="N120" s="248" t="s">
        <v>554</v>
      </c>
      <c r="O120" s="248"/>
      <c r="P120" s="244">
        <v>43699</v>
      </c>
      <c r="Q120" s="251" t="s">
        <v>165</v>
      </c>
      <c r="R120" s="242"/>
      <c r="S120" s="242" t="s">
        <v>691</v>
      </c>
      <c r="T120" s="18"/>
    </row>
    <row r="121" spans="1:20">
      <c r="A121" s="4">
        <v>117</v>
      </c>
      <c r="B121" s="237" t="s">
        <v>62</v>
      </c>
      <c r="C121" s="238" t="s">
        <v>686</v>
      </c>
      <c r="D121" s="238" t="s">
        <v>23</v>
      </c>
      <c r="E121" s="238">
        <v>18200207701</v>
      </c>
      <c r="F121" s="18"/>
      <c r="G121" s="296">
        <v>4</v>
      </c>
      <c r="H121" s="296">
        <v>4</v>
      </c>
      <c r="I121" s="54">
        <f t="shared" si="1"/>
        <v>8</v>
      </c>
      <c r="J121" s="245">
        <v>9435367781</v>
      </c>
      <c r="K121" s="249" t="s">
        <v>547</v>
      </c>
      <c r="L121" s="248" t="s">
        <v>511</v>
      </c>
      <c r="M121" s="248">
        <v>9401214468</v>
      </c>
      <c r="N121" s="248" t="s">
        <v>554</v>
      </c>
      <c r="O121" s="248"/>
      <c r="P121" s="244">
        <v>43699</v>
      </c>
      <c r="Q121" s="251" t="s">
        <v>165</v>
      </c>
      <c r="R121" s="242"/>
      <c r="S121" s="242" t="s">
        <v>691</v>
      </c>
      <c r="T121" s="18"/>
    </row>
    <row r="122" spans="1:20">
      <c r="A122" s="4">
        <v>118</v>
      </c>
      <c r="B122" s="237" t="s">
        <v>62</v>
      </c>
      <c r="C122" s="238" t="s">
        <v>687</v>
      </c>
      <c r="D122" s="238" t="s">
        <v>23</v>
      </c>
      <c r="E122" s="238">
        <v>18200207901</v>
      </c>
      <c r="F122" s="18"/>
      <c r="G122" s="296">
        <v>8</v>
      </c>
      <c r="H122" s="296">
        <v>5</v>
      </c>
      <c r="I122" s="54">
        <f t="shared" si="1"/>
        <v>13</v>
      </c>
      <c r="J122" s="245">
        <v>9401593651</v>
      </c>
      <c r="K122" s="249" t="s">
        <v>547</v>
      </c>
      <c r="L122" s="248" t="s">
        <v>511</v>
      </c>
      <c r="M122" s="248">
        <v>9401214468</v>
      </c>
      <c r="N122" s="248" t="s">
        <v>554</v>
      </c>
      <c r="O122" s="248"/>
      <c r="P122" s="244">
        <v>43703</v>
      </c>
      <c r="Q122" s="251" t="s">
        <v>177</v>
      </c>
      <c r="R122" s="242"/>
      <c r="S122" s="242" t="s">
        <v>691</v>
      </c>
      <c r="T122" s="18"/>
    </row>
    <row r="123" spans="1:20">
      <c r="A123" s="4">
        <v>119</v>
      </c>
      <c r="B123" s="237" t="s">
        <v>62</v>
      </c>
      <c r="C123" s="238" t="s">
        <v>688</v>
      </c>
      <c r="D123" s="238" t="s">
        <v>23</v>
      </c>
      <c r="E123" s="238">
        <v>18200218201</v>
      </c>
      <c r="F123" s="18"/>
      <c r="G123" s="296">
        <v>8</v>
      </c>
      <c r="H123" s="296">
        <v>10</v>
      </c>
      <c r="I123" s="54">
        <f t="shared" si="1"/>
        <v>18</v>
      </c>
      <c r="J123" s="245">
        <v>9401505982</v>
      </c>
      <c r="K123" s="249" t="s">
        <v>547</v>
      </c>
      <c r="L123" s="248" t="s">
        <v>511</v>
      </c>
      <c r="M123" s="248">
        <v>9401214468</v>
      </c>
      <c r="N123" s="248" t="s">
        <v>554</v>
      </c>
      <c r="O123" s="248"/>
      <c r="P123" s="244">
        <v>43703</v>
      </c>
      <c r="Q123" s="251" t="s">
        <v>177</v>
      </c>
      <c r="R123" s="242"/>
      <c r="S123" s="242" t="s">
        <v>691</v>
      </c>
      <c r="T123" s="18"/>
    </row>
    <row r="124" spans="1:20">
      <c r="A124" s="4">
        <v>120</v>
      </c>
      <c r="B124" s="237" t="s">
        <v>62</v>
      </c>
      <c r="C124" s="238" t="s">
        <v>689</v>
      </c>
      <c r="D124" s="238" t="s">
        <v>23</v>
      </c>
      <c r="E124" s="238">
        <v>18200211901</v>
      </c>
      <c r="F124" s="18"/>
      <c r="G124" s="296">
        <v>0</v>
      </c>
      <c r="H124" s="296">
        <v>0</v>
      </c>
      <c r="I124" s="54">
        <f t="shared" si="1"/>
        <v>0</v>
      </c>
      <c r="J124" s="245">
        <v>9401153316</v>
      </c>
      <c r="K124" s="249" t="s">
        <v>547</v>
      </c>
      <c r="L124" s="248" t="s">
        <v>511</v>
      </c>
      <c r="M124" s="248">
        <v>9401214468</v>
      </c>
      <c r="N124" s="248" t="s">
        <v>554</v>
      </c>
      <c r="O124" s="248"/>
      <c r="P124" s="244">
        <v>43703</v>
      </c>
      <c r="Q124" s="251" t="s">
        <v>177</v>
      </c>
      <c r="R124" s="242"/>
      <c r="S124" s="242" t="s">
        <v>691</v>
      </c>
      <c r="T124" s="18"/>
    </row>
    <row r="125" spans="1:20">
      <c r="A125" s="4">
        <v>121</v>
      </c>
      <c r="B125" s="237" t="s">
        <v>62</v>
      </c>
      <c r="C125" s="238" t="s">
        <v>690</v>
      </c>
      <c r="D125" s="238" t="s">
        <v>23</v>
      </c>
      <c r="E125" s="238">
        <v>18200210502</v>
      </c>
      <c r="F125" s="18"/>
      <c r="G125" s="296">
        <v>14</v>
      </c>
      <c r="H125" s="296">
        <v>15</v>
      </c>
      <c r="I125" s="54">
        <f t="shared" si="1"/>
        <v>29</v>
      </c>
      <c r="J125" s="245">
        <v>9531030257</v>
      </c>
      <c r="K125" s="249" t="s">
        <v>547</v>
      </c>
      <c r="L125" s="248" t="s">
        <v>511</v>
      </c>
      <c r="M125" s="248">
        <v>9401214468</v>
      </c>
      <c r="N125" s="248" t="s">
        <v>554</v>
      </c>
      <c r="O125" s="248"/>
      <c r="P125" s="244">
        <v>43703</v>
      </c>
      <c r="Q125" s="251" t="s">
        <v>177</v>
      </c>
      <c r="R125" s="242"/>
      <c r="S125" s="242" t="s">
        <v>691</v>
      </c>
      <c r="T125" s="18"/>
    </row>
    <row r="126" spans="1:20">
      <c r="A126" s="4">
        <v>122</v>
      </c>
      <c r="B126" s="17"/>
      <c r="C126" s="18"/>
      <c r="D126" s="18"/>
      <c r="E126" s="19"/>
      <c r="F126" s="18"/>
      <c r="G126" s="19"/>
      <c r="H126" s="19"/>
      <c r="I126" s="54">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4">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4">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4">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4">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4">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4">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4">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4">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4">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4">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4">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4">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4">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4">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4">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4">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4">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4">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4">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4">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4">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4">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4">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4">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4">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4">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4">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4">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4">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4">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4">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4">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4">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4">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4">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4">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4">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4">
        <f t="shared" si="2"/>
        <v>0</v>
      </c>
      <c r="J164" s="18"/>
      <c r="K164" s="18"/>
      <c r="L164" s="18"/>
      <c r="M164" s="18"/>
      <c r="N164" s="18"/>
      <c r="O164" s="18"/>
      <c r="P164" s="23"/>
      <c r="Q164" s="18"/>
      <c r="R164" s="18"/>
      <c r="S164" s="18"/>
      <c r="T164" s="18"/>
    </row>
    <row r="165" spans="1:20">
      <c r="A165" s="20" t="s">
        <v>11</v>
      </c>
      <c r="B165" s="37"/>
      <c r="C165" s="20">
        <f>COUNTIFS(C5:C164,"*")</f>
        <v>121</v>
      </c>
      <c r="D165" s="20"/>
      <c r="E165" s="13"/>
      <c r="F165" s="20"/>
      <c r="G165" s="55">
        <f>SUM(G5:G164)</f>
        <v>1356</v>
      </c>
      <c r="H165" s="55">
        <f>SUM(H5:H164)</f>
        <v>1508</v>
      </c>
      <c r="I165" s="55">
        <f>SUM(I5:I164)</f>
        <v>2864</v>
      </c>
      <c r="J165" s="20"/>
      <c r="K165" s="20"/>
      <c r="L165" s="20"/>
      <c r="M165" s="20"/>
      <c r="N165" s="20"/>
      <c r="O165" s="20"/>
      <c r="P165" s="14"/>
      <c r="Q165" s="20"/>
      <c r="R165" s="20"/>
      <c r="S165" s="20"/>
      <c r="T165" s="12"/>
    </row>
    <row r="166" spans="1:20">
      <c r="A166" s="42" t="s">
        <v>62</v>
      </c>
      <c r="B166" s="10">
        <f>COUNTIF(B$5:B$164,"Team 1")</f>
        <v>53</v>
      </c>
      <c r="C166" s="42" t="s">
        <v>25</v>
      </c>
      <c r="D166" s="10">
        <f>COUNTIF(D5:D164,"Anganwadi")</f>
        <v>0</v>
      </c>
    </row>
    <row r="167" spans="1:20">
      <c r="A167" s="42" t="s">
        <v>63</v>
      </c>
      <c r="B167" s="10">
        <f>COUNTIF(B$6:B$164,"Team 2")</f>
        <v>67</v>
      </c>
      <c r="C167" s="42" t="s">
        <v>23</v>
      </c>
      <c r="D167" s="10">
        <f>COUNTIF(D5:D164,"School")</f>
        <v>121</v>
      </c>
    </row>
  </sheetData>
  <sheetProtection password="8527" sheet="1" objects="1" scenarios="1"/>
  <mergeCells count="20">
    <mergeCell ref="E3:E4"/>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G5" sqref="G5:H85"/>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19" t="s">
        <v>70</v>
      </c>
      <c r="B1" s="119"/>
      <c r="C1" s="119"/>
      <c r="D1" s="50"/>
      <c r="E1" s="50"/>
      <c r="F1" s="50"/>
      <c r="G1" s="50"/>
      <c r="H1" s="50"/>
      <c r="I1" s="50"/>
      <c r="J1" s="50"/>
      <c r="K1" s="50"/>
      <c r="L1" s="50"/>
      <c r="M1" s="121"/>
      <c r="N1" s="121"/>
      <c r="O1" s="121"/>
      <c r="P1" s="121"/>
      <c r="Q1" s="121"/>
      <c r="R1" s="121"/>
      <c r="S1" s="121"/>
      <c r="T1" s="121"/>
    </row>
    <row r="2" spans="1:20">
      <c r="A2" s="115" t="s">
        <v>59</v>
      </c>
      <c r="B2" s="116"/>
      <c r="C2" s="116"/>
      <c r="D2" s="24">
        <v>43709</v>
      </c>
      <c r="E2" s="21"/>
      <c r="F2" s="21"/>
      <c r="G2" s="21"/>
      <c r="H2" s="21"/>
      <c r="I2" s="21"/>
      <c r="J2" s="21"/>
      <c r="K2" s="21"/>
      <c r="L2" s="21"/>
      <c r="M2" s="21"/>
      <c r="N2" s="21"/>
      <c r="O2" s="21"/>
      <c r="P2" s="21"/>
      <c r="Q2" s="21"/>
      <c r="R2" s="21"/>
      <c r="S2" s="21"/>
    </row>
    <row r="3" spans="1:20" ht="24" customHeight="1">
      <c r="A3" s="111" t="s">
        <v>14</v>
      </c>
      <c r="B3" s="113" t="s">
        <v>61</v>
      </c>
      <c r="C3" s="110" t="s">
        <v>7</v>
      </c>
      <c r="D3" s="110" t="s">
        <v>55</v>
      </c>
      <c r="E3" s="110" t="s">
        <v>16</v>
      </c>
      <c r="F3" s="117" t="s">
        <v>17</v>
      </c>
      <c r="G3" s="110" t="s">
        <v>8</v>
      </c>
      <c r="H3" s="110"/>
      <c r="I3" s="110"/>
      <c r="J3" s="110" t="s">
        <v>31</v>
      </c>
      <c r="K3" s="113" t="s">
        <v>33</v>
      </c>
      <c r="L3" s="113" t="s">
        <v>50</v>
      </c>
      <c r="M3" s="113" t="s">
        <v>51</v>
      </c>
      <c r="N3" s="113" t="s">
        <v>34</v>
      </c>
      <c r="O3" s="113" t="s">
        <v>35</v>
      </c>
      <c r="P3" s="111" t="s">
        <v>54</v>
      </c>
      <c r="Q3" s="110" t="s">
        <v>52</v>
      </c>
      <c r="R3" s="110" t="s">
        <v>32</v>
      </c>
      <c r="S3" s="110" t="s">
        <v>53</v>
      </c>
      <c r="T3" s="110" t="s">
        <v>13</v>
      </c>
    </row>
    <row r="4" spans="1:20" ht="25.5" customHeight="1">
      <c r="A4" s="111"/>
      <c r="B4" s="118"/>
      <c r="C4" s="110"/>
      <c r="D4" s="110"/>
      <c r="E4" s="110"/>
      <c r="F4" s="117"/>
      <c r="G4" s="22" t="s">
        <v>9</v>
      </c>
      <c r="H4" s="22" t="s">
        <v>10</v>
      </c>
      <c r="I4" s="22" t="s">
        <v>11</v>
      </c>
      <c r="J4" s="110"/>
      <c r="K4" s="114"/>
      <c r="L4" s="114"/>
      <c r="M4" s="114"/>
      <c r="N4" s="114"/>
      <c r="O4" s="114"/>
      <c r="P4" s="111"/>
      <c r="Q4" s="111"/>
      <c r="R4" s="110"/>
      <c r="S4" s="110"/>
      <c r="T4" s="110"/>
    </row>
    <row r="5" spans="1:20">
      <c r="A5" s="4">
        <v>1</v>
      </c>
      <c r="B5" s="255" t="s">
        <v>63</v>
      </c>
      <c r="C5" s="256" t="s">
        <v>697</v>
      </c>
      <c r="D5" s="256" t="s">
        <v>23</v>
      </c>
      <c r="E5" s="256">
        <v>18200311701</v>
      </c>
      <c r="F5" s="52"/>
      <c r="G5" s="298">
        <v>2</v>
      </c>
      <c r="H5" s="298">
        <v>3</v>
      </c>
      <c r="I5" s="56">
        <f>SUM(G5:H5)</f>
        <v>5</v>
      </c>
      <c r="J5" s="269">
        <v>9954312358</v>
      </c>
      <c r="K5" s="273" t="s">
        <v>521</v>
      </c>
      <c r="L5" s="272" t="s">
        <v>522</v>
      </c>
      <c r="M5" s="272">
        <v>9435878554</v>
      </c>
      <c r="N5" s="272" t="s">
        <v>523</v>
      </c>
      <c r="O5" s="272"/>
      <c r="P5" s="268">
        <v>43710</v>
      </c>
      <c r="Q5" s="284" t="s">
        <v>177</v>
      </c>
      <c r="R5" s="267"/>
      <c r="S5" s="264" t="s">
        <v>691</v>
      </c>
      <c r="T5" s="18"/>
    </row>
    <row r="6" spans="1:20">
      <c r="A6" s="4">
        <v>2</v>
      </c>
      <c r="B6" s="255" t="s">
        <v>63</v>
      </c>
      <c r="C6" s="256" t="s">
        <v>698</v>
      </c>
      <c r="D6" s="256" t="s">
        <v>23</v>
      </c>
      <c r="E6" s="256">
        <v>18200312002</v>
      </c>
      <c r="F6" s="46"/>
      <c r="G6" s="298">
        <v>5</v>
      </c>
      <c r="H6" s="298">
        <v>6</v>
      </c>
      <c r="I6" s="56">
        <f t="shared" ref="I6:I69" si="0">SUM(G6:H6)</f>
        <v>11</v>
      </c>
      <c r="J6" s="269">
        <v>9401636548</v>
      </c>
      <c r="K6" s="273" t="s">
        <v>521</v>
      </c>
      <c r="L6" s="272" t="s">
        <v>522</v>
      </c>
      <c r="M6" s="272">
        <v>9435878554</v>
      </c>
      <c r="N6" s="272" t="s">
        <v>523</v>
      </c>
      <c r="O6" s="272"/>
      <c r="P6" s="268">
        <v>43710</v>
      </c>
      <c r="Q6" s="284" t="s">
        <v>177</v>
      </c>
      <c r="R6" s="267"/>
      <c r="S6" s="264" t="s">
        <v>691</v>
      </c>
      <c r="T6" s="18"/>
    </row>
    <row r="7" spans="1:20">
      <c r="A7" s="4">
        <v>3</v>
      </c>
      <c r="B7" s="255" t="s">
        <v>63</v>
      </c>
      <c r="C7" s="256" t="s">
        <v>699</v>
      </c>
      <c r="D7" s="256" t="s">
        <v>23</v>
      </c>
      <c r="E7" s="256">
        <v>18200312003</v>
      </c>
      <c r="F7" s="46"/>
      <c r="G7" s="298">
        <v>21</v>
      </c>
      <c r="H7" s="298">
        <v>16</v>
      </c>
      <c r="I7" s="56">
        <f t="shared" si="0"/>
        <v>37</v>
      </c>
      <c r="J7" s="269">
        <v>9401792982</v>
      </c>
      <c r="K7" s="273" t="s">
        <v>521</v>
      </c>
      <c r="L7" s="272" t="s">
        <v>522</v>
      </c>
      <c r="M7" s="272">
        <v>9435878554</v>
      </c>
      <c r="N7" s="272" t="s">
        <v>523</v>
      </c>
      <c r="O7" s="280"/>
      <c r="P7" s="268">
        <v>43711</v>
      </c>
      <c r="Q7" s="284" t="s">
        <v>178</v>
      </c>
      <c r="R7" s="267"/>
      <c r="S7" s="264" t="s">
        <v>691</v>
      </c>
      <c r="T7" s="18"/>
    </row>
    <row r="8" spans="1:20">
      <c r="A8" s="4">
        <v>4</v>
      </c>
      <c r="B8" s="255" t="s">
        <v>63</v>
      </c>
      <c r="C8" s="256" t="s">
        <v>700</v>
      </c>
      <c r="D8" s="256" t="s">
        <v>23</v>
      </c>
      <c r="E8" s="256">
        <v>18200312001</v>
      </c>
      <c r="F8" s="46"/>
      <c r="G8" s="298">
        <v>18</v>
      </c>
      <c r="H8" s="298">
        <v>20</v>
      </c>
      <c r="I8" s="56">
        <f t="shared" si="0"/>
        <v>38</v>
      </c>
      <c r="J8" s="269">
        <v>9401459492</v>
      </c>
      <c r="K8" s="273" t="s">
        <v>521</v>
      </c>
      <c r="L8" s="272" t="s">
        <v>522</v>
      </c>
      <c r="M8" s="272">
        <v>9435878554</v>
      </c>
      <c r="N8" s="272" t="s">
        <v>523</v>
      </c>
      <c r="O8" s="280"/>
      <c r="P8" s="268">
        <v>43711</v>
      </c>
      <c r="Q8" s="284" t="s">
        <v>178</v>
      </c>
      <c r="R8" s="267"/>
      <c r="S8" s="264" t="s">
        <v>691</v>
      </c>
      <c r="T8" s="18"/>
    </row>
    <row r="9" spans="1:20">
      <c r="A9" s="4">
        <v>5</v>
      </c>
      <c r="B9" s="255" t="s">
        <v>63</v>
      </c>
      <c r="C9" s="257" t="s">
        <v>701</v>
      </c>
      <c r="D9" s="257" t="s">
        <v>23</v>
      </c>
      <c r="E9" s="257">
        <v>18200312401</v>
      </c>
      <c r="F9" s="46"/>
      <c r="G9" s="298">
        <v>0</v>
      </c>
      <c r="H9" s="298">
        <v>1</v>
      </c>
      <c r="I9" s="56">
        <f t="shared" si="0"/>
        <v>1</v>
      </c>
      <c r="J9" s="270">
        <v>9401781491</v>
      </c>
      <c r="K9" s="273" t="s">
        <v>521</v>
      </c>
      <c r="L9" s="272" t="s">
        <v>522</v>
      </c>
      <c r="M9" s="272">
        <v>9435878554</v>
      </c>
      <c r="N9" s="272" t="s">
        <v>523</v>
      </c>
      <c r="O9" s="280"/>
      <c r="P9" s="268">
        <v>43712</v>
      </c>
      <c r="Q9" s="285" t="s">
        <v>163</v>
      </c>
      <c r="R9" s="267"/>
      <c r="S9" s="264" t="s">
        <v>691</v>
      </c>
      <c r="T9" s="18"/>
    </row>
    <row r="10" spans="1:20">
      <c r="A10" s="4">
        <v>6</v>
      </c>
      <c r="B10" s="255" t="s">
        <v>63</v>
      </c>
      <c r="C10" s="256" t="s">
        <v>702</v>
      </c>
      <c r="D10" s="256" t="s">
        <v>23</v>
      </c>
      <c r="E10" s="256">
        <v>18200310503</v>
      </c>
      <c r="F10" s="46"/>
      <c r="G10" s="298">
        <v>18</v>
      </c>
      <c r="H10" s="298">
        <v>12</v>
      </c>
      <c r="I10" s="56">
        <f t="shared" si="0"/>
        <v>30</v>
      </c>
      <c r="J10" s="269">
        <v>9435886252</v>
      </c>
      <c r="K10" s="273" t="s">
        <v>524</v>
      </c>
      <c r="L10" s="272" t="s">
        <v>525</v>
      </c>
      <c r="M10" s="272">
        <v>9401788769</v>
      </c>
      <c r="N10" s="272" t="s">
        <v>526</v>
      </c>
      <c r="O10" s="272"/>
      <c r="P10" s="268">
        <v>43712</v>
      </c>
      <c r="Q10" s="285" t="s">
        <v>163</v>
      </c>
      <c r="R10" s="267"/>
      <c r="S10" s="264" t="s">
        <v>691</v>
      </c>
      <c r="T10" s="18"/>
    </row>
    <row r="11" spans="1:20">
      <c r="A11" s="4">
        <v>7</v>
      </c>
      <c r="B11" s="255" t="s">
        <v>63</v>
      </c>
      <c r="C11" s="256" t="s">
        <v>703</v>
      </c>
      <c r="D11" s="256" t="s">
        <v>23</v>
      </c>
      <c r="E11" s="256">
        <v>18200310502</v>
      </c>
      <c r="F11" s="46"/>
      <c r="G11" s="298">
        <v>4</v>
      </c>
      <c r="H11" s="298">
        <v>9</v>
      </c>
      <c r="I11" s="56">
        <f t="shared" si="0"/>
        <v>13</v>
      </c>
      <c r="J11" s="269">
        <v>9531028253</v>
      </c>
      <c r="K11" s="273" t="s">
        <v>524</v>
      </c>
      <c r="L11" s="272" t="s">
        <v>525</v>
      </c>
      <c r="M11" s="272">
        <v>9401788769</v>
      </c>
      <c r="N11" s="272" t="s">
        <v>526</v>
      </c>
      <c r="O11" s="272"/>
      <c r="P11" s="268">
        <v>43713</v>
      </c>
      <c r="Q11" s="285" t="s">
        <v>165</v>
      </c>
      <c r="R11" s="267"/>
      <c r="S11" s="264" t="s">
        <v>691</v>
      </c>
      <c r="T11" s="18"/>
    </row>
    <row r="12" spans="1:20">
      <c r="A12" s="4">
        <v>8</v>
      </c>
      <c r="B12" s="255" t="s">
        <v>63</v>
      </c>
      <c r="C12" s="256" t="s">
        <v>704</v>
      </c>
      <c r="D12" s="256" t="s">
        <v>23</v>
      </c>
      <c r="E12" s="256">
        <v>18200312501</v>
      </c>
      <c r="F12" s="52"/>
      <c r="G12" s="299">
        <v>5</v>
      </c>
      <c r="H12" s="299">
        <v>3</v>
      </c>
      <c r="I12" s="56">
        <f t="shared" si="0"/>
        <v>8</v>
      </c>
      <c r="J12" s="269">
        <v>7399829404</v>
      </c>
      <c r="K12" s="273" t="s">
        <v>527</v>
      </c>
      <c r="L12" s="272" t="s">
        <v>528</v>
      </c>
      <c r="M12" s="272">
        <v>9435108706</v>
      </c>
      <c r="N12" s="272" t="s">
        <v>529</v>
      </c>
      <c r="O12" s="272"/>
      <c r="P12" s="268">
        <v>43713</v>
      </c>
      <c r="Q12" s="285" t="s">
        <v>165</v>
      </c>
      <c r="R12" s="267"/>
      <c r="S12" s="264" t="s">
        <v>691</v>
      </c>
      <c r="T12" s="18"/>
    </row>
    <row r="13" spans="1:20">
      <c r="A13" s="4">
        <v>9</v>
      </c>
      <c r="B13" s="255" t="s">
        <v>63</v>
      </c>
      <c r="C13" s="256" t="s">
        <v>705</v>
      </c>
      <c r="D13" s="256" t="s">
        <v>23</v>
      </c>
      <c r="E13" s="256">
        <v>18200312502</v>
      </c>
      <c r="F13" s="46"/>
      <c r="G13" s="298">
        <v>12</v>
      </c>
      <c r="H13" s="298">
        <v>14</v>
      </c>
      <c r="I13" s="56">
        <f t="shared" si="0"/>
        <v>26</v>
      </c>
      <c r="J13" s="269">
        <v>9401286770</v>
      </c>
      <c r="K13" s="273" t="s">
        <v>527</v>
      </c>
      <c r="L13" s="272" t="s">
        <v>528</v>
      </c>
      <c r="M13" s="272">
        <v>9435108706</v>
      </c>
      <c r="N13" s="272" t="s">
        <v>529</v>
      </c>
      <c r="O13" s="280"/>
      <c r="P13" s="268">
        <v>43714</v>
      </c>
      <c r="Q13" s="285" t="s">
        <v>166</v>
      </c>
      <c r="R13" s="267"/>
      <c r="S13" s="264" t="s">
        <v>691</v>
      </c>
      <c r="T13" s="18"/>
    </row>
    <row r="14" spans="1:20">
      <c r="A14" s="4">
        <v>10</v>
      </c>
      <c r="B14" s="255" t="s">
        <v>63</v>
      </c>
      <c r="C14" s="256" t="s">
        <v>706</v>
      </c>
      <c r="D14" s="256" t="s">
        <v>23</v>
      </c>
      <c r="E14" s="256">
        <v>18200312601</v>
      </c>
      <c r="F14" s="46"/>
      <c r="G14" s="298">
        <v>6</v>
      </c>
      <c r="H14" s="298">
        <v>8</v>
      </c>
      <c r="I14" s="56">
        <f t="shared" si="0"/>
        <v>14</v>
      </c>
      <c r="J14" s="269">
        <v>9402666487</v>
      </c>
      <c r="K14" s="273" t="s">
        <v>527</v>
      </c>
      <c r="L14" s="272" t="s">
        <v>528</v>
      </c>
      <c r="M14" s="272">
        <v>9435108706</v>
      </c>
      <c r="N14" s="272" t="s">
        <v>529</v>
      </c>
      <c r="O14" s="272"/>
      <c r="P14" s="268">
        <v>43714</v>
      </c>
      <c r="Q14" s="285" t="s">
        <v>166</v>
      </c>
      <c r="R14" s="267"/>
      <c r="S14" s="264" t="s">
        <v>691</v>
      </c>
      <c r="T14" s="18"/>
    </row>
    <row r="15" spans="1:20">
      <c r="A15" s="4">
        <v>11</v>
      </c>
      <c r="B15" s="255" t="s">
        <v>63</v>
      </c>
      <c r="C15" s="257" t="s">
        <v>707</v>
      </c>
      <c r="D15" s="257" t="s">
        <v>23</v>
      </c>
      <c r="E15" s="257">
        <v>18200312305</v>
      </c>
      <c r="F15" s="46"/>
      <c r="G15" s="298">
        <v>55</v>
      </c>
      <c r="H15" s="298">
        <v>57</v>
      </c>
      <c r="I15" s="56">
        <f t="shared" si="0"/>
        <v>112</v>
      </c>
      <c r="J15" s="270">
        <v>9401336467</v>
      </c>
      <c r="K15" s="273" t="s">
        <v>530</v>
      </c>
      <c r="L15" s="272" t="s">
        <v>525</v>
      </c>
      <c r="M15" s="272">
        <v>9401788769</v>
      </c>
      <c r="N15" s="272" t="s">
        <v>526</v>
      </c>
      <c r="O15" s="280"/>
      <c r="P15" s="268">
        <v>43717</v>
      </c>
      <c r="Q15" s="285" t="s">
        <v>177</v>
      </c>
      <c r="R15" s="267"/>
      <c r="S15" s="264" t="s">
        <v>691</v>
      </c>
      <c r="T15" s="18"/>
    </row>
    <row r="16" spans="1:20">
      <c r="A16" s="4">
        <v>12</v>
      </c>
      <c r="B16" s="255" t="s">
        <v>63</v>
      </c>
      <c r="C16" s="256" t="s">
        <v>708</v>
      </c>
      <c r="D16" s="256" t="s">
        <v>23</v>
      </c>
      <c r="E16" s="256">
        <v>18200312301</v>
      </c>
      <c r="F16" s="46"/>
      <c r="G16" s="298">
        <v>5</v>
      </c>
      <c r="H16" s="298">
        <v>17</v>
      </c>
      <c r="I16" s="56">
        <f t="shared" si="0"/>
        <v>22</v>
      </c>
      <c r="J16" s="269">
        <v>9531030501</v>
      </c>
      <c r="K16" s="273" t="s">
        <v>530</v>
      </c>
      <c r="L16" s="272" t="s">
        <v>525</v>
      </c>
      <c r="M16" s="272">
        <v>9401788769</v>
      </c>
      <c r="N16" s="272" t="s">
        <v>526</v>
      </c>
      <c r="O16" s="280"/>
      <c r="P16" s="268">
        <v>43717</v>
      </c>
      <c r="Q16" s="285" t="s">
        <v>177</v>
      </c>
      <c r="R16" s="267"/>
      <c r="S16" s="264" t="s">
        <v>691</v>
      </c>
      <c r="T16" s="18"/>
    </row>
    <row r="17" spans="1:20">
      <c r="A17" s="4">
        <v>13</v>
      </c>
      <c r="B17" s="255" t="s">
        <v>63</v>
      </c>
      <c r="C17" s="256" t="s">
        <v>709</v>
      </c>
      <c r="D17" s="256" t="s">
        <v>23</v>
      </c>
      <c r="E17" s="256">
        <v>18200312302</v>
      </c>
      <c r="F17" s="46"/>
      <c r="G17" s="298">
        <v>5</v>
      </c>
      <c r="H17" s="298">
        <v>4</v>
      </c>
      <c r="I17" s="56">
        <f t="shared" si="0"/>
        <v>9</v>
      </c>
      <c r="J17" s="269">
        <v>9436757038</v>
      </c>
      <c r="K17" s="273" t="s">
        <v>530</v>
      </c>
      <c r="L17" s="272" t="s">
        <v>525</v>
      </c>
      <c r="M17" s="272">
        <v>9401788769</v>
      </c>
      <c r="N17" s="272" t="s">
        <v>526</v>
      </c>
      <c r="O17" s="280"/>
      <c r="P17" s="268">
        <v>43718</v>
      </c>
      <c r="Q17" s="285" t="s">
        <v>178</v>
      </c>
      <c r="R17" s="267"/>
      <c r="S17" s="264" t="s">
        <v>691</v>
      </c>
      <c r="T17" s="18"/>
    </row>
    <row r="18" spans="1:20">
      <c r="A18" s="4">
        <v>14</v>
      </c>
      <c r="B18" s="255" t="s">
        <v>63</v>
      </c>
      <c r="C18" s="256" t="s">
        <v>710</v>
      </c>
      <c r="D18" s="256" t="s">
        <v>23</v>
      </c>
      <c r="E18" s="256">
        <v>18200312801</v>
      </c>
      <c r="F18" s="46"/>
      <c r="G18" s="298">
        <v>9</v>
      </c>
      <c r="H18" s="298">
        <v>4</v>
      </c>
      <c r="I18" s="56">
        <f t="shared" si="0"/>
        <v>13</v>
      </c>
      <c r="J18" s="269">
        <v>9954588950</v>
      </c>
      <c r="K18" s="273" t="s">
        <v>530</v>
      </c>
      <c r="L18" s="272" t="s">
        <v>525</v>
      </c>
      <c r="M18" s="272">
        <v>9401788769</v>
      </c>
      <c r="N18" s="272" t="s">
        <v>526</v>
      </c>
      <c r="O18" s="272"/>
      <c r="P18" s="268">
        <v>43718</v>
      </c>
      <c r="Q18" s="285" t="s">
        <v>178</v>
      </c>
      <c r="R18" s="267"/>
      <c r="S18" s="264" t="s">
        <v>691</v>
      </c>
      <c r="T18" s="18"/>
    </row>
    <row r="19" spans="1:20">
      <c r="A19" s="4">
        <v>15</v>
      </c>
      <c r="B19" s="255" t="s">
        <v>63</v>
      </c>
      <c r="C19" s="257" t="s">
        <v>711</v>
      </c>
      <c r="D19" s="257" t="s">
        <v>25</v>
      </c>
      <c r="E19" s="258">
        <v>68</v>
      </c>
      <c r="F19" s="46"/>
      <c r="G19" s="298">
        <v>20</v>
      </c>
      <c r="H19" s="298">
        <v>19</v>
      </c>
      <c r="I19" s="56">
        <f t="shared" si="0"/>
        <v>39</v>
      </c>
      <c r="J19" s="270">
        <v>9678601007</v>
      </c>
      <c r="K19" s="273" t="s">
        <v>776</v>
      </c>
      <c r="L19" s="272" t="s">
        <v>777</v>
      </c>
      <c r="M19" s="272">
        <v>9954319378</v>
      </c>
      <c r="N19" s="272" t="s">
        <v>778</v>
      </c>
      <c r="O19" s="272"/>
      <c r="P19" s="268">
        <v>43719</v>
      </c>
      <c r="Q19" s="285" t="s">
        <v>163</v>
      </c>
      <c r="R19" s="267"/>
      <c r="S19" s="264" t="s">
        <v>691</v>
      </c>
      <c r="T19" s="18"/>
    </row>
    <row r="20" spans="1:20">
      <c r="A20" s="4">
        <v>16</v>
      </c>
      <c r="B20" s="255" t="s">
        <v>63</v>
      </c>
      <c r="C20" s="257" t="s">
        <v>711</v>
      </c>
      <c r="D20" s="257" t="s">
        <v>25</v>
      </c>
      <c r="E20" s="258">
        <v>126</v>
      </c>
      <c r="F20" s="46"/>
      <c r="G20" s="298">
        <v>10</v>
      </c>
      <c r="H20" s="298">
        <v>9</v>
      </c>
      <c r="I20" s="56">
        <f t="shared" si="0"/>
        <v>19</v>
      </c>
      <c r="J20" s="270">
        <v>9678601007</v>
      </c>
      <c r="K20" s="273" t="s">
        <v>776</v>
      </c>
      <c r="L20" s="272" t="s">
        <v>777</v>
      </c>
      <c r="M20" s="272">
        <v>9954319378</v>
      </c>
      <c r="N20" s="272" t="s">
        <v>778</v>
      </c>
      <c r="O20" s="272"/>
      <c r="P20" s="268">
        <v>43719</v>
      </c>
      <c r="Q20" s="285" t="s">
        <v>163</v>
      </c>
      <c r="R20" s="267"/>
      <c r="S20" s="264" t="s">
        <v>691</v>
      </c>
      <c r="T20" s="18"/>
    </row>
    <row r="21" spans="1:20">
      <c r="A21" s="4">
        <v>17</v>
      </c>
      <c r="B21" s="255" t="s">
        <v>63</v>
      </c>
      <c r="C21" s="257" t="s">
        <v>712</v>
      </c>
      <c r="D21" s="257" t="s">
        <v>25</v>
      </c>
      <c r="E21" s="258">
        <v>125</v>
      </c>
      <c r="F21" s="46"/>
      <c r="G21" s="298">
        <v>10</v>
      </c>
      <c r="H21" s="298">
        <v>9</v>
      </c>
      <c r="I21" s="56">
        <f t="shared" si="0"/>
        <v>19</v>
      </c>
      <c r="J21" s="270">
        <v>9678601007</v>
      </c>
      <c r="K21" s="273" t="s">
        <v>776</v>
      </c>
      <c r="L21" s="272" t="s">
        <v>777</v>
      </c>
      <c r="M21" s="272">
        <v>9954319378</v>
      </c>
      <c r="N21" s="272" t="s">
        <v>778</v>
      </c>
      <c r="O21" s="272"/>
      <c r="P21" s="268">
        <v>43720</v>
      </c>
      <c r="Q21" s="285" t="s">
        <v>165</v>
      </c>
      <c r="R21" s="267"/>
      <c r="S21" s="264" t="s">
        <v>691</v>
      </c>
      <c r="T21" s="18"/>
    </row>
    <row r="22" spans="1:20">
      <c r="A22" s="4">
        <v>18</v>
      </c>
      <c r="B22" s="255" t="s">
        <v>63</v>
      </c>
      <c r="C22" s="257" t="s">
        <v>713</v>
      </c>
      <c r="D22" s="257" t="s">
        <v>25</v>
      </c>
      <c r="E22" s="258">
        <v>20</v>
      </c>
      <c r="F22" s="46"/>
      <c r="G22" s="298">
        <v>21</v>
      </c>
      <c r="H22" s="298">
        <v>21</v>
      </c>
      <c r="I22" s="56">
        <f t="shared" si="0"/>
        <v>42</v>
      </c>
      <c r="J22" s="270">
        <v>9435077513</v>
      </c>
      <c r="K22" s="273" t="s">
        <v>776</v>
      </c>
      <c r="L22" s="272" t="s">
        <v>777</v>
      </c>
      <c r="M22" s="272">
        <v>9954319378</v>
      </c>
      <c r="N22" s="272" t="s">
        <v>778</v>
      </c>
      <c r="O22" s="280"/>
      <c r="P22" s="268">
        <v>43720</v>
      </c>
      <c r="Q22" s="285" t="s">
        <v>165</v>
      </c>
      <c r="R22" s="267"/>
      <c r="S22" s="264" t="s">
        <v>691</v>
      </c>
      <c r="T22" s="18"/>
    </row>
    <row r="23" spans="1:20">
      <c r="A23" s="4">
        <v>19</v>
      </c>
      <c r="B23" s="255" t="s">
        <v>63</v>
      </c>
      <c r="C23" s="257" t="s">
        <v>714</v>
      </c>
      <c r="D23" s="257" t="s">
        <v>23</v>
      </c>
      <c r="E23" s="257">
        <v>18200321201</v>
      </c>
      <c r="F23" s="46"/>
      <c r="G23" s="298">
        <v>1</v>
      </c>
      <c r="H23" s="298">
        <v>0</v>
      </c>
      <c r="I23" s="56">
        <f t="shared" si="0"/>
        <v>1</v>
      </c>
      <c r="J23" s="270">
        <v>9401465750</v>
      </c>
      <c r="K23" s="273" t="s">
        <v>776</v>
      </c>
      <c r="L23" s="272" t="s">
        <v>777</v>
      </c>
      <c r="M23" s="272">
        <v>9954319378</v>
      </c>
      <c r="N23" s="272" t="s">
        <v>778</v>
      </c>
      <c r="O23" s="272"/>
      <c r="P23" s="268">
        <v>43720</v>
      </c>
      <c r="Q23" s="285" t="s">
        <v>165</v>
      </c>
      <c r="R23" s="267"/>
      <c r="S23" s="264" t="s">
        <v>691</v>
      </c>
      <c r="T23" s="18"/>
    </row>
    <row r="24" spans="1:20">
      <c r="A24" s="4">
        <v>20</v>
      </c>
      <c r="B24" s="255" t="s">
        <v>63</v>
      </c>
      <c r="C24" s="257" t="s">
        <v>715</v>
      </c>
      <c r="D24" s="257" t="s">
        <v>23</v>
      </c>
      <c r="E24" s="257">
        <v>18200302301</v>
      </c>
      <c r="F24" s="46"/>
      <c r="G24" s="298">
        <v>5</v>
      </c>
      <c r="H24" s="298">
        <v>8</v>
      </c>
      <c r="I24" s="56">
        <f t="shared" si="0"/>
        <v>13</v>
      </c>
      <c r="J24" s="270">
        <v>9613833097</v>
      </c>
      <c r="K24" s="273" t="s">
        <v>776</v>
      </c>
      <c r="L24" s="272" t="s">
        <v>777</v>
      </c>
      <c r="M24" s="272">
        <v>9954319378</v>
      </c>
      <c r="N24" s="272" t="s">
        <v>778</v>
      </c>
      <c r="O24" s="272"/>
      <c r="P24" s="268">
        <v>43721</v>
      </c>
      <c r="Q24" s="285" t="s">
        <v>166</v>
      </c>
      <c r="R24" s="267"/>
      <c r="S24" s="264" t="s">
        <v>691</v>
      </c>
      <c r="T24" s="18"/>
    </row>
    <row r="25" spans="1:20">
      <c r="A25" s="4">
        <v>21</v>
      </c>
      <c r="B25" s="255" t="s">
        <v>63</v>
      </c>
      <c r="C25" s="257" t="s">
        <v>716</v>
      </c>
      <c r="D25" s="257" t="s">
        <v>23</v>
      </c>
      <c r="E25" s="257">
        <v>18200302302</v>
      </c>
      <c r="F25" s="46"/>
      <c r="G25" s="298">
        <v>7</v>
      </c>
      <c r="H25" s="298">
        <v>9</v>
      </c>
      <c r="I25" s="56">
        <f t="shared" si="0"/>
        <v>16</v>
      </c>
      <c r="J25" s="270">
        <v>9954393093</v>
      </c>
      <c r="K25" s="273" t="s">
        <v>776</v>
      </c>
      <c r="L25" s="272" t="s">
        <v>777</v>
      </c>
      <c r="M25" s="272">
        <v>9954319378</v>
      </c>
      <c r="N25" s="272" t="s">
        <v>778</v>
      </c>
      <c r="O25" s="272"/>
      <c r="P25" s="268">
        <v>43721</v>
      </c>
      <c r="Q25" s="285" t="s">
        <v>166</v>
      </c>
      <c r="R25" s="267"/>
      <c r="S25" s="264" t="s">
        <v>691</v>
      </c>
      <c r="T25" s="18"/>
    </row>
    <row r="26" spans="1:20">
      <c r="A26" s="4">
        <v>22</v>
      </c>
      <c r="B26" s="255" t="s">
        <v>63</v>
      </c>
      <c r="C26" s="257" t="s">
        <v>717</v>
      </c>
      <c r="D26" s="257" t="s">
        <v>23</v>
      </c>
      <c r="E26" s="257">
        <v>18200302303</v>
      </c>
      <c r="F26" s="52"/>
      <c r="G26" s="298">
        <v>3</v>
      </c>
      <c r="H26" s="298">
        <v>5</v>
      </c>
      <c r="I26" s="56">
        <f t="shared" si="0"/>
        <v>8</v>
      </c>
      <c r="J26" s="270">
        <v>7399473892</v>
      </c>
      <c r="K26" s="273" t="s">
        <v>776</v>
      </c>
      <c r="L26" s="272" t="s">
        <v>777</v>
      </c>
      <c r="M26" s="272">
        <v>9954319378</v>
      </c>
      <c r="N26" s="272" t="s">
        <v>778</v>
      </c>
      <c r="O26" s="272"/>
      <c r="P26" s="268">
        <v>43722</v>
      </c>
      <c r="Q26" s="285" t="s">
        <v>176</v>
      </c>
      <c r="R26" s="267"/>
      <c r="S26" s="264" t="s">
        <v>691</v>
      </c>
      <c r="T26" s="18"/>
    </row>
    <row r="27" spans="1:20">
      <c r="A27" s="4">
        <v>23</v>
      </c>
      <c r="B27" s="255" t="s">
        <v>63</v>
      </c>
      <c r="C27" s="257" t="s">
        <v>718</v>
      </c>
      <c r="D27" s="257" t="s">
        <v>23</v>
      </c>
      <c r="E27" s="257">
        <v>18200309901</v>
      </c>
      <c r="F27" s="46"/>
      <c r="G27" s="298">
        <v>6</v>
      </c>
      <c r="H27" s="298">
        <v>7</v>
      </c>
      <c r="I27" s="56">
        <f t="shared" si="0"/>
        <v>13</v>
      </c>
      <c r="J27" s="270">
        <v>9435349074</v>
      </c>
      <c r="K27" s="273" t="s">
        <v>776</v>
      </c>
      <c r="L27" s="272" t="s">
        <v>777</v>
      </c>
      <c r="M27" s="272">
        <v>9954319378</v>
      </c>
      <c r="N27" s="272" t="s">
        <v>778</v>
      </c>
      <c r="O27" s="272"/>
      <c r="P27" s="268">
        <v>43722</v>
      </c>
      <c r="Q27" s="285" t="s">
        <v>176</v>
      </c>
      <c r="R27" s="267"/>
      <c r="S27" s="264" t="s">
        <v>691</v>
      </c>
      <c r="T27" s="18"/>
    </row>
    <row r="28" spans="1:20">
      <c r="A28" s="4">
        <v>24</v>
      </c>
      <c r="B28" s="255" t="s">
        <v>63</v>
      </c>
      <c r="C28" s="257" t="s">
        <v>719</v>
      </c>
      <c r="D28" s="257" t="s">
        <v>23</v>
      </c>
      <c r="E28" s="257">
        <v>18200303601</v>
      </c>
      <c r="F28" s="46"/>
      <c r="G28" s="298">
        <v>8</v>
      </c>
      <c r="H28" s="298">
        <v>9</v>
      </c>
      <c r="I28" s="56">
        <f t="shared" si="0"/>
        <v>17</v>
      </c>
      <c r="J28" s="270">
        <v>9435158607</v>
      </c>
      <c r="K28" s="273" t="s">
        <v>776</v>
      </c>
      <c r="L28" s="272" t="s">
        <v>777</v>
      </c>
      <c r="M28" s="272">
        <v>9954319378</v>
      </c>
      <c r="N28" s="272" t="s">
        <v>778</v>
      </c>
      <c r="O28" s="272"/>
      <c r="P28" s="268">
        <v>43710</v>
      </c>
      <c r="Q28" s="284" t="s">
        <v>177</v>
      </c>
      <c r="R28" s="267"/>
      <c r="S28" s="264" t="s">
        <v>691</v>
      </c>
      <c r="T28" s="18"/>
    </row>
    <row r="29" spans="1:20">
      <c r="A29" s="4">
        <v>25</v>
      </c>
      <c r="B29" s="255" t="s">
        <v>63</v>
      </c>
      <c r="C29" s="257" t="s">
        <v>720</v>
      </c>
      <c r="D29" s="257" t="s">
        <v>23</v>
      </c>
      <c r="E29" s="257">
        <v>18200303602</v>
      </c>
      <c r="F29" s="46"/>
      <c r="G29" s="298">
        <v>3</v>
      </c>
      <c r="H29" s="298">
        <v>5</v>
      </c>
      <c r="I29" s="56">
        <f t="shared" si="0"/>
        <v>8</v>
      </c>
      <c r="J29" s="270">
        <v>9854246335</v>
      </c>
      <c r="K29" s="273" t="s">
        <v>776</v>
      </c>
      <c r="L29" s="272" t="s">
        <v>777</v>
      </c>
      <c r="M29" s="272">
        <v>9954319378</v>
      </c>
      <c r="N29" s="272" t="s">
        <v>778</v>
      </c>
      <c r="O29" s="272"/>
      <c r="P29" s="268">
        <v>43710</v>
      </c>
      <c r="Q29" s="284" t="s">
        <v>177</v>
      </c>
      <c r="R29" s="267"/>
      <c r="S29" s="264" t="s">
        <v>691</v>
      </c>
      <c r="T29" s="18"/>
    </row>
    <row r="30" spans="1:20">
      <c r="A30" s="4">
        <v>26</v>
      </c>
      <c r="B30" s="255" t="s">
        <v>63</v>
      </c>
      <c r="C30" s="257" t="s">
        <v>721</v>
      </c>
      <c r="D30" s="257" t="s">
        <v>23</v>
      </c>
      <c r="E30" s="257">
        <v>18200303603</v>
      </c>
      <c r="F30" s="46"/>
      <c r="G30" s="298">
        <v>5</v>
      </c>
      <c r="H30" s="298">
        <v>6</v>
      </c>
      <c r="I30" s="56">
        <f t="shared" si="0"/>
        <v>11</v>
      </c>
      <c r="J30" s="270">
        <v>9531028329</v>
      </c>
      <c r="K30" s="273" t="s">
        <v>776</v>
      </c>
      <c r="L30" s="272" t="s">
        <v>777</v>
      </c>
      <c r="M30" s="272">
        <v>9954319378</v>
      </c>
      <c r="N30" s="272" t="s">
        <v>778</v>
      </c>
      <c r="O30" s="272"/>
      <c r="P30" s="268">
        <v>43711</v>
      </c>
      <c r="Q30" s="284" t="s">
        <v>178</v>
      </c>
      <c r="R30" s="267"/>
      <c r="S30" s="264" t="s">
        <v>691</v>
      </c>
      <c r="T30" s="18"/>
    </row>
    <row r="31" spans="1:20">
      <c r="A31" s="4">
        <v>27</v>
      </c>
      <c r="B31" s="255" t="s">
        <v>62</v>
      </c>
      <c r="C31" s="257" t="s">
        <v>722</v>
      </c>
      <c r="D31" s="257" t="s">
        <v>23</v>
      </c>
      <c r="E31" s="257">
        <v>18200303101</v>
      </c>
      <c r="F31" s="46"/>
      <c r="G31" s="298">
        <v>2</v>
      </c>
      <c r="H31" s="298">
        <v>8</v>
      </c>
      <c r="I31" s="56">
        <f t="shared" si="0"/>
        <v>10</v>
      </c>
      <c r="J31" s="270">
        <v>9401643021</v>
      </c>
      <c r="K31" s="273" t="s">
        <v>776</v>
      </c>
      <c r="L31" s="272" t="s">
        <v>777</v>
      </c>
      <c r="M31" s="272">
        <v>9954319378</v>
      </c>
      <c r="N31" s="272" t="s">
        <v>778</v>
      </c>
      <c r="O31" s="280"/>
      <c r="P31" s="268">
        <v>43711</v>
      </c>
      <c r="Q31" s="284" t="s">
        <v>178</v>
      </c>
      <c r="R31" s="267"/>
      <c r="S31" s="264" t="s">
        <v>691</v>
      </c>
      <c r="T31" s="18"/>
    </row>
    <row r="32" spans="1:20">
      <c r="A32" s="4">
        <v>28</v>
      </c>
      <c r="B32" s="255" t="s">
        <v>62</v>
      </c>
      <c r="C32" s="257" t="s">
        <v>723</v>
      </c>
      <c r="D32" s="257" t="s">
        <v>23</v>
      </c>
      <c r="E32" s="257">
        <v>18200303301</v>
      </c>
      <c r="F32" s="46"/>
      <c r="G32" s="298">
        <v>4</v>
      </c>
      <c r="H32" s="298">
        <v>7</v>
      </c>
      <c r="I32" s="56">
        <f t="shared" si="0"/>
        <v>11</v>
      </c>
      <c r="J32" s="270">
        <v>9435860675</v>
      </c>
      <c r="K32" s="273" t="s">
        <v>776</v>
      </c>
      <c r="L32" s="272" t="s">
        <v>777</v>
      </c>
      <c r="M32" s="272">
        <v>9954319378</v>
      </c>
      <c r="N32" s="272" t="s">
        <v>778</v>
      </c>
      <c r="O32" s="272"/>
      <c r="P32" s="268">
        <v>43712</v>
      </c>
      <c r="Q32" s="285" t="s">
        <v>163</v>
      </c>
      <c r="R32" s="267"/>
      <c r="S32" s="264" t="s">
        <v>691</v>
      </c>
      <c r="T32" s="18"/>
    </row>
    <row r="33" spans="1:20">
      <c r="A33" s="4">
        <v>29</v>
      </c>
      <c r="B33" s="255" t="s">
        <v>62</v>
      </c>
      <c r="C33" s="256" t="s">
        <v>724</v>
      </c>
      <c r="D33" s="256" t="s">
        <v>23</v>
      </c>
      <c r="E33" s="256">
        <v>18200211001</v>
      </c>
      <c r="F33" s="52"/>
      <c r="G33" s="298">
        <v>0</v>
      </c>
      <c r="H33" s="298">
        <v>2</v>
      </c>
      <c r="I33" s="56">
        <f t="shared" si="0"/>
        <v>2</v>
      </c>
      <c r="J33" s="269">
        <v>9401593651</v>
      </c>
      <c r="K33" s="273" t="s">
        <v>555</v>
      </c>
      <c r="L33" s="272" t="s">
        <v>556</v>
      </c>
      <c r="M33" s="272">
        <v>9401451243</v>
      </c>
      <c r="N33" s="272" t="s">
        <v>557</v>
      </c>
      <c r="O33" s="272"/>
      <c r="P33" s="268">
        <v>43712</v>
      </c>
      <c r="Q33" s="285" t="s">
        <v>163</v>
      </c>
      <c r="R33" s="267"/>
      <c r="S33" s="264" t="s">
        <v>691</v>
      </c>
      <c r="T33" s="18"/>
    </row>
    <row r="34" spans="1:20">
      <c r="A34" s="4">
        <v>30</v>
      </c>
      <c r="B34" s="255" t="s">
        <v>62</v>
      </c>
      <c r="C34" s="256" t="s">
        <v>725</v>
      </c>
      <c r="D34" s="256" t="s">
        <v>23</v>
      </c>
      <c r="E34" s="256">
        <v>18200209701</v>
      </c>
      <c r="F34" s="46"/>
      <c r="G34" s="298">
        <v>1</v>
      </c>
      <c r="H34" s="298">
        <v>4</v>
      </c>
      <c r="I34" s="56">
        <f t="shared" si="0"/>
        <v>5</v>
      </c>
      <c r="J34" s="269">
        <v>9435566139</v>
      </c>
      <c r="K34" s="273" t="s">
        <v>555</v>
      </c>
      <c r="L34" s="272" t="s">
        <v>556</v>
      </c>
      <c r="M34" s="272">
        <v>9401451243</v>
      </c>
      <c r="N34" s="272" t="s">
        <v>557</v>
      </c>
      <c r="O34" s="272"/>
      <c r="P34" s="268">
        <v>43713</v>
      </c>
      <c r="Q34" s="285" t="s">
        <v>165</v>
      </c>
      <c r="R34" s="267"/>
      <c r="S34" s="264" t="s">
        <v>691</v>
      </c>
      <c r="T34" s="18"/>
    </row>
    <row r="35" spans="1:20">
      <c r="A35" s="4">
        <v>31</v>
      </c>
      <c r="B35" s="255" t="s">
        <v>62</v>
      </c>
      <c r="C35" s="256" t="s">
        <v>726</v>
      </c>
      <c r="D35" s="256" t="s">
        <v>23</v>
      </c>
      <c r="E35" s="256">
        <v>18200209702</v>
      </c>
      <c r="F35" s="46"/>
      <c r="G35" s="298">
        <v>3</v>
      </c>
      <c r="H35" s="298">
        <v>4</v>
      </c>
      <c r="I35" s="56">
        <f t="shared" si="0"/>
        <v>7</v>
      </c>
      <c r="J35" s="269">
        <v>9401636220</v>
      </c>
      <c r="K35" s="273" t="s">
        <v>555</v>
      </c>
      <c r="L35" s="272" t="s">
        <v>556</v>
      </c>
      <c r="M35" s="272">
        <v>9401451243</v>
      </c>
      <c r="N35" s="272" t="s">
        <v>557</v>
      </c>
      <c r="O35" s="272"/>
      <c r="P35" s="268">
        <v>43713</v>
      </c>
      <c r="Q35" s="285" t="s">
        <v>165</v>
      </c>
      <c r="R35" s="267"/>
      <c r="S35" s="264" t="s">
        <v>691</v>
      </c>
      <c r="T35" s="18"/>
    </row>
    <row r="36" spans="1:20">
      <c r="A36" s="4">
        <v>32</v>
      </c>
      <c r="B36" s="255" t="s">
        <v>62</v>
      </c>
      <c r="C36" s="256" t="s">
        <v>727</v>
      </c>
      <c r="D36" s="256" t="s">
        <v>23</v>
      </c>
      <c r="E36" s="256">
        <v>18200210301</v>
      </c>
      <c r="F36" s="46"/>
      <c r="G36" s="298">
        <v>9</v>
      </c>
      <c r="H36" s="298">
        <v>6</v>
      </c>
      <c r="I36" s="56">
        <f t="shared" si="0"/>
        <v>15</v>
      </c>
      <c r="J36" s="269">
        <v>9401055951</v>
      </c>
      <c r="K36" s="273" t="s">
        <v>555</v>
      </c>
      <c r="L36" s="272" t="s">
        <v>556</v>
      </c>
      <c r="M36" s="272">
        <v>9401451243</v>
      </c>
      <c r="N36" s="272" t="s">
        <v>557</v>
      </c>
      <c r="O36" s="272"/>
      <c r="P36" s="268">
        <v>43714</v>
      </c>
      <c r="Q36" s="285" t="s">
        <v>166</v>
      </c>
      <c r="R36" s="267"/>
      <c r="S36" s="264" t="s">
        <v>691</v>
      </c>
      <c r="T36" s="18"/>
    </row>
    <row r="37" spans="1:20">
      <c r="A37" s="4">
        <v>33</v>
      </c>
      <c r="B37" s="255" t="s">
        <v>62</v>
      </c>
      <c r="C37" s="256" t="s">
        <v>728</v>
      </c>
      <c r="D37" s="256" t="s">
        <v>23</v>
      </c>
      <c r="E37" s="256">
        <v>18200210701</v>
      </c>
      <c r="F37" s="46"/>
      <c r="G37" s="298">
        <v>18</v>
      </c>
      <c r="H37" s="298">
        <v>16</v>
      </c>
      <c r="I37" s="56">
        <f t="shared" si="0"/>
        <v>34</v>
      </c>
      <c r="J37" s="269">
        <v>9401423716</v>
      </c>
      <c r="K37" s="273" t="s">
        <v>555</v>
      </c>
      <c r="L37" s="272" t="s">
        <v>556</v>
      </c>
      <c r="M37" s="272">
        <v>9401451243</v>
      </c>
      <c r="N37" s="272" t="s">
        <v>557</v>
      </c>
      <c r="O37" s="272"/>
      <c r="P37" s="268">
        <v>43714</v>
      </c>
      <c r="Q37" s="285" t="s">
        <v>166</v>
      </c>
      <c r="R37" s="267"/>
      <c r="S37" s="264" t="s">
        <v>691</v>
      </c>
      <c r="T37" s="18"/>
    </row>
    <row r="38" spans="1:20">
      <c r="A38" s="4">
        <v>34</v>
      </c>
      <c r="B38" s="255" t="s">
        <v>62</v>
      </c>
      <c r="C38" s="256" t="s">
        <v>729</v>
      </c>
      <c r="D38" s="256" t="s">
        <v>23</v>
      </c>
      <c r="E38" s="256">
        <v>18200211301</v>
      </c>
      <c r="F38" s="46"/>
      <c r="G38" s="298">
        <v>2</v>
      </c>
      <c r="H38" s="298">
        <v>2</v>
      </c>
      <c r="I38" s="56">
        <f t="shared" si="0"/>
        <v>4</v>
      </c>
      <c r="J38" s="269">
        <v>9401427545</v>
      </c>
      <c r="K38" s="273" t="s">
        <v>555</v>
      </c>
      <c r="L38" s="272" t="s">
        <v>556</v>
      </c>
      <c r="M38" s="272">
        <v>9401451243</v>
      </c>
      <c r="N38" s="272" t="s">
        <v>557</v>
      </c>
      <c r="O38" s="272"/>
      <c r="P38" s="268">
        <v>43717</v>
      </c>
      <c r="Q38" s="285" t="s">
        <v>177</v>
      </c>
      <c r="R38" s="267"/>
      <c r="S38" s="264" t="s">
        <v>691</v>
      </c>
      <c r="T38" s="18"/>
    </row>
    <row r="39" spans="1:20">
      <c r="A39" s="4">
        <v>35</v>
      </c>
      <c r="B39" s="255" t="s">
        <v>62</v>
      </c>
      <c r="C39" s="256" t="s">
        <v>730</v>
      </c>
      <c r="D39" s="256" t="s">
        <v>23</v>
      </c>
      <c r="E39" s="256">
        <v>18200209001</v>
      </c>
      <c r="F39" s="46"/>
      <c r="G39" s="298">
        <v>10</v>
      </c>
      <c r="H39" s="298">
        <v>5</v>
      </c>
      <c r="I39" s="56">
        <f t="shared" si="0"/>
        <v>15</v>
      </c>
      <c r="J39" s="269">
        <v>9401309896</v>
      </c>
      <c r="K39" s="273" t="s">
        <v>555</v>
      </c>
      <c r="L39" s="272" t="s">
        <v>556</v>
      </c>
      <c r="M39" s="272">
        <v>9401451243</v>
      </c>
      <c r="N39" s="272" t="s">
        <v>553</v>
      </c>
      <c r="O39" s="272"/>
      <c r="P39" s="268">
        <v>43717</v>
      </c>
      <c r="Q39" s="285" t="s">
        <v>177</v>
      </c>
      <c r="R39" s="267"/>
      <c r="S39" s="264" t="s">
        <v>691</v>
      </c>
      <c r="T39" s="18"/>
    </row>
    <row r="40" spans="1:20">
      <c r="A40" s="4">
        <v>36</v>
      </c>
      <c r="B40" s="255" t="s">
        <v>62</v>
      </c>
      <c r="C40" s="257" t="s">
        <v>731</v>
      </c>
      <c r="D40" s="257" t="s">
        <v>23</v>
      </c>
      <c r="E40" s="257">
        <v>18200203301</v>
      </c>
      <c r="F40" s="46"/>
      <c r="G40" s="298">
        <v>0</v>
      </c>
      <c r="H40" s="298">
        <v>0</v>
      </c>
      <c r="I40" s="56">
        <f t="shared" si="0"/>
        <v>0</v>
      </c>
      <c r="J40" s="270">
        <v>9401461287</v>
      </c>
      <c r="K40" s="273" t="s">
        <v>555</v>
      </c>
      <c r="L40" s="272" t="s">
        <v>556</v>
      </c>
      <c r="M40" s="272">
        <v>9401451243</v>
      </c>
      <c r="N40" s="272" t="s">
        <v>779</v>
      </c>
      <c r="O40" s="272"/>
      <c r="P40" s="268">
        <v>43718</v>
      </c>
      <c r="Q40" s="285" t="s">
        <v>178</v>
      </c>
      <c r="R40" s="267"/>
      <c r="S40" s="264" t="s">
        <v>691</v>
      </c>
      <c r="T40" s="18"/>
    </row>
    <row r="41" spans="1:20">
      <c r="A41" s="4">
        <v>37</v>
      </c>
      <c r="B41" s="255" t="s">
        <v>62</v>
      </c>
      <c r="C41" s="256" t="s">
        <v>732</v>
      </c>
      <c r="D41" s="256" t="s">
        <v>23</v>
      </c>
      <c r="E41" s="256">
        <v>18200209801</v>
      </c>
      <c r="F41" s="46"/>
      <c r="G41" s="298">
        <v>6</v>
      </c>
      <c r="H41" s="298">
        <v>7</v>
      </c>
      <c r="I41" s="56">
        <f t="shared" si="0"/>
        <v>13</v>
      </c>
      <c r="J41" s="269">
        <v>9401408757</v>
      </c>
      <c r="K41" s="273" t="s">
        <v>555</v>
      </c>
      <c r="L41" s="272" t="s">
        <v>556</v>
      </c>
      <c r="M41" s="272">
        <v>9401451243</v>
      </c>
      <c r="N41" s="272" t="s">
        <v>779</v>
      </c>
      <c r="O41" s="272"/>
      <c r="P41" s="268">
        <v>43718</v>
      </c>
      <c r="Q41" s="285" t="s">
        <v>178</v>
      </c>
      <c r="R41" s="267"/>
      <c r="S41" s="264" t="s">
        <v>691</v>
      </c>
      <c r="T41" s="18"/>
    </row>
    <row r="42" spans="1:20">
      <c r="A42" s="4">
        <v>38</v>
      </c>
      <c r="B42" s="255" t="s">
        <v>62</v>
      </c>
      <c r="C42" s="261" t="s">
        <v>733</v>
      </c>
      <c r="D42" s="258" t="s">
        <v>25</v>
      </c>
      <c r="E42" s="262">
        <v>32</v>
      </c>
      <c r="F42" s="52"/>
      <c r="G42" s="300">
        <v>10</v>
      </c>
      <c r="H42" s="300">
        <v>12</v>
      </c>
      <c r="I42" s="56">
        <f t="shared" si="0"/>
        <v>22</v>
      </c>
      <c r="J42" s="282"/>
      <c r="K42" s="283" t="s">
        <v>780</v>
      </c>
      <c r="L42" s="282" t="s">
        <v>781</v>
      </c>
      <c r="M42" s="281">
        <v>7399723700</v>
      </c>
      <c r="N42" s="282" t="s">
        <v>782</v>
      </c>
      <c r="O42" s="282"/>
      <c r="P42" s="268">
        <v>43719</v>
      </c>
      <c r="Q42" s="285" t="s">
        <v>163</v>
      </c>
      <c r="R42" s="267"/>
      <c r="S42" s="264" t="s">
        <v>691</v>
      </c>
      <c r="T42" s="18"/>
    </row>
    <row r="43" spans="1:20">
      <c r="A43" s="4">
        <v>39</v>
      </c>
      <c r="B43" s="255" t="s">
        <v>62</v>
      </c>
      <c r="C43" s="261" t="s">
        <v>733</v>
      </c>
      <c r="D43" s="258" t="s">
        <v>25</v>
      </c>
      <c r="E43" s="262">
        <v>16</v>
      </c>
      <c r="F43" s="46"/>
      <c r="G43" s="300">
        <v>14</v>
      </c>
      <c r="H43" s="300">
        <v>27</v>
      </c>
      <c r="I43" s="56">
        <f t="shared" si="0"/>
        <v>41</v>
      </c>
      <c r="J43" s="282"/>
      <c r="K43" s="283" t="s">
        <v>780</v>
      </c>
      <c r="L43" s="282" t="s">
        <v>781</v>
      </c>
      <c r="M43" s="281">
        <v>7399723700</v>
      </c>
      <c r="N43" s="282" t="s">
        <v>782</v>
      </c>
      <c r="O43" s="282"/>
      <c r="P43" s="268">
        <v>43719</v>
      </c>
      <c r="Q43" s="285" t="s">
        <v>163</v>
      </c>
      <c r="R43" s="267"/>
      <c r="S43" s="264" t="s">
        <v>691</v>
      </c>
      <c r="T43" s="18"/>
    </row>
    <row r="44" spans="1:20">
      <c r="A44" s="4">
        <v>40</v>
      </c>
      <c r="B44" s="255" t="s">
        <v>62</v>
      </c>
      <c r="C44" s="261" t="s">
        <v>734</v>
      </c>
      <c r="D44" s="258" t="s">
        <v>25</v>
      </c>
      <c r="E44" s="262">
        <v>17</v>
      </c>
      <c r="F44" s="46"/>
      <c r="G44" s="300">
        <v>15</v>
      </c>
      <c r="H44" s="300">
        <v>18</v>
      </c>
      <c r="I44" s="56">
        <f t="shared" si="0"/>
        <v>33</v>
      </c>
      <c r="J44" s="282"/>
      <c r="K44" s="283" t="s">
        <v>780</v>
      </c>
      <c r="L44" s="282" t="s">
        <v>781</v>
      </c>
      <c r="M44" s="281">
        <v>7399723700</v>
      </c>
      <c r="N44" s="282" t="s">
        <v>782</v>
      </c>
      <c r="O44" s="282"/>
      <c r="P44" s="268">
        <v>43720</v>
      </c>
      <c r="Q44" s="285" t="s">
        <v>165</v>
      </c>
      <c r="R44" s="267"/>
      <c r="S44" s="264" t="s">
        <v>691</v>
      </c>
      <c r="T44" s="18"/>
    </row>
    <row r="45" spans="1:20">
      <c r="A45" s="4">
        <v>41</v>
      </c>
      <c r="B45" s="255" t="s">
        <v>62</v>
      </c>
      <c r="C45" s="261" t="s">
        <v>735</v>
      </c>
      <c r="D45" s="258" t="s">
        <v>25</v>
      </c>
      <c r="E45" s="262">
        <v>33</v>
      </c>
      <c r="F45" s="46"/>
      <c r="G45" s="300">
        <v>37</v>
      </c>
      <c r="H45" s="300">
        <v>16</v>
      </c>
      <c r="I45" s="56">
        <f t="shared" si="0"/>
        <v>53</v>
      </c>
      <c r="J45" s="282"/>
      <c r="K45" s="283" t="s">
        <v>780</v>
      </c>
      <c r="L45" s="282" t="s">
        <v>781</v>
      </c>
      <c r="M45" s="281">
        <v>7399723700</v>
      </c>
      <c r="N45" s="282" t="s">
        <v>782</v>
      </c>
      <c r="O45" s="282"/>
      <c r="P45" s="268">
        <v>43720</v>
      </c>
      <c r="Q45" s="285" t="s">
        <v>165</v>
      </c>
      <c r="R45" s="267"/>
      <c r="S45" s="264" t="s">
        <v>691</v>
      </c>
      <c r="T45" s="18"/>
    </row>
    <row r="46" spans="1:20">
      <c r="A46" s="4">
        <v>42</v>
      </c>
      <c r="B46" s="255" t="s">
        <v>62</v>
      </c>
      <c r="C46" s="260" t="s">
        <v>736</v>
      </c>
      <c r="D46" s="259" t="s">
        <v>23</v>
      </c>
      <c r="E46" s="260">
        <v>18200205601</v>
      </c>
      <c r="F46" s="46"/>
      <c r="G46" s="298">
        <v>5</v>
      </c>
      <c r="H46" s="298">
        <v>10</v>
      </c>
      <c r="I46" s="56">
        <f t="shared" si="0"/>
        <v>15</v>
      </c>
      <c r="J46" s="280"/>
      <c r="K46" s="283" t="s">
        <v>780</v>
      </c>
      <c r="L46" s="282" t="s">
        <v>781</v>
      </c>
      <c r="M46" s="281">
        <v>7399723700</v>
      </c>
      <c r="N46" s="282" t="s">
        <v>782</v>
      </c>
      <c r="O46" s="280"/>
      <c r="P46" s="268">
        <v>43720</v>
      </c>
      <c r="Q46" s="285" t="s">
        <v>165</v>
      </c>
      <c r="R46" s="267"/>
      <c r="S46" s="264" t="s">
        <v>691</v>
      </c>
      <c r="T46" s="18"/>
    </row>
    <row r="47" spans="1:20">
      <c r="A47" s="4">
        <v>43</v>
      </c>
      <c r="B47" s="255" t="s">
        <v>62</v>
      </c>
      <c r="C47" s="260" t="s">
        <v>737</v>
      </c>
      <c r="D47" s="259" t="s">
        <v>23</v>
      </c>
      <c r="E47" s="260">
        <v>18200506605</v>
      </c>
      <c r="F47" s="46"/>
      <c r="G47" s="298">
        <v>12</v>
      </c>
      <c r="H47" s="298">
        <v>20</v>
      </c>
      <c r="I47" s="56">
        <f t="shared" si="0"/>
        <v>32</v>
      </c>
      <c r="J47" s="280"/>
      <c r="K47" s="283" t="s">
        <v>780</v>
      </c>
      <c r="L47" s="282" t="s">
        <v>781</v>
      </c>
      <c r="M47" s="281">
        <v>7399723700</v>
      </c>
      <c r="N47" s="282" t="s">
        <v>782</v>
      </c>
      <c r="O47" s="280"/>
      <c r="P47" s="268">
        <v>43721</v>
      </c>
      <c r="Q47" s="285" t="s">
        <v>166</v>
      </c>
      <c r="R47" s="267"/>
      <c r="S47" s="264" t="s">
        <v>691</v>
      </c>
      <c r="T47" s="18"/>
    </row>
    <row r="48" spans="1:20">
      <c r="A48" s="4">
        <v>44</v>
      </c>
      <c r="B48" s="255" t="s">
        <v>62</v>
      </c>
      <c r="C48" s="260" t="s">
        <v>738</v>
      </c>
      <c r="D48" s="259" t="s">
        <v>23</v>
      </c>
      <c r="E48" s="260">
        <v>18200506601</v>
      </c>
      <c r="F48" s="46"/>
      <c r="G48" s="298">
        <v>8</v>
      </c>
      <c r="H48" s="298">
        <v>15</v>
      </c>
      <c r="I48" s="56">
        <f t="shared" si="0"/>
        <v>23</v>
      </c>
      <c r="J48" s="280"/>
      <c r="K48" s="283" t="s">
        <v>780</v>
      </c>
      <c r="L48" s="282" t="s">
        <v>781</v>
      </c>
      <c r="M48" s="281">
        <v>7399723700</v>
      </c>
      <c r="N48" s="282" t="s">
        <v>782</v>
      </c>
      <c r="O48" s="280"/>
      <c r="P48" s="268">
        <v>43721</v>
      </c>
      <c r="Q48" s="285" t="s">
        <v>166</v>
      </c>
      <c r="R48" s="267"/>
      <c r="S48" s="264" t="s">
        <v>691</v>
      </c>
      <c r="T48" s="18"/>
    </row>
    <row r="49" spans="1:20">
      <c r="A49" s="4">
        <v>45</v>
      </c>
      <c r="B49" s="255" t="s">
        <v>62</v>
      </c>
      <c r="C49" s="260" t="s">
        <v>739</v>
      </c>
      <c r="D49" s="259" t="s">
        <v>23</v>
      </c>
      <c r="E49" s="260">
        <v>18200506603</v>
      </c>
      <c r="F49" s="46"/>
      <c r="G49" s="298">
        <v>11</v>
      </c>
      <c r="H49" s="298">
        <v>4</v>
      </c>
      <c r="I49" s="56">
        <f t="shared" si="0"/>
        <v>15</v>
      </c>
      <c r="J49" s="280"/>
      <c r="K49" s="283" t="s">
        <v>780</v>
      </c>
      <c r="L49" s="282" t="s">
        <v>781</v>
      </c>
      <c r="M49" s="281">
        <v>7399723700</v>
      </c>
      <c r="N49" s="282" t="s">
        <v>782</v>
      </c>
      <c r="O49" s="280"/>
      <c r="P49" s="268">
        <v>43722</v>
      </c>
      <c r="Q49" s="285" t="s">
        <v>176</v>
      </c>
      <c r="R49" s="267"/>
      <c r="S49" s="264" t="s">
        <v>691</v>
      </c>
      <c r="T49" s="18"/>
    </row>
    <row r="50" spans="1:20">
      <c r="A50" s="4">
        <v>46</v>
      </c>
      <c r="B50" s="255" t="s">
        <v>62</v>
      </c>
      <c r="C50" s="260" t="s">
        <v>740</v>
      </c>
      <c r="D50" s="259" t="s">
        <v>23</v>
      </c>
      <c r="E50" s="260">
        <v>18200506101</v>
      </c>
      <c r="F50" s="46"/>
      <c r="G50" s="298">
        <v>20</v>
      </c>
      <c r="H50" s="298">
        <v>19</v>
      </c>
      <c r="I50" s="56">
        <f t="shared" si="0"/>
        <v>39</v>
      </c>
      <c r="J50" s="280"/>
      <c r="K50" s="283" t="s">
        <v>780</v>
      </c>
      <c r="L50" s="282" t="s">
        <v>781</v>
      </c>
      <c r="M50" s="281">
        <v>7399723700</v>
      </c>
      <c r="N50" s="282" t="s">
        <v>782</v>
      </c>
      <c r="O50" s="280"/>
      <c r="P50" s="268">
        <v>43722</v>
      </c>
      <c r="Q50" s="285" t="s">
        <v>176</v>
      </c>
      <c r="R50" s="267"/>
      <c r="S50" s="264" t="s">
        <v>691</v>
      </c>
      <c r="T50" s="18"/>
    </row>
    <row r="51" spans="1:20">
      <c r="A51" s="4">
        <v>47</v>
      </c>
      <c r="B51" s="255" t="s">
        <v>62</v>
      </c>
      <c r="C51" s="260" t="s">
        <v>741</v>
      </c>
      <c r="D51" s="259" t="s">
        <v>23</v>
      </c>
      <c r="E51" s="260">
        <v>18200505301</v>
      </c>
      <c r="F51" s="46"/>
      <c r="G51" s="298">
        <v>9</v>
      </c>
      <c r="H51" s="298">
        <v>7</v>
      </c>
      <c r="I51" s="56">
        <f t="shared" si="0"/>
        <v>16</v>
      </c>
      <c r="J51" s="280"/>
      <c r="K51" s="283" t="s">
        <v>780</v>
      </c>
      <c r="L51" s="282" t="s">
        <v>781</v>
      </c>
      <c r="M51" s="281">
        <v>7399723700</v>
      </c>
      <c r="N51" s="282" t="s">
        <v>782</v>
      </c>
      <c r="O51" s="282"/>
      <c r="P51" s="268">
        <v>43724</v>
      </c>
      <c r="Q51" s="285" t="s">
        <v>177</v>
      </c>
      <c r="R51" s="267"/>
      <c r="S51" s="264" t="s">
        <v>691</v>
      </c>
      <c r="T51" s="18"/>
    </row>
    <row r="52" spans="1:20">
      <c r="A52" s="4">
        <v>48</v>
      </c>
      <c r="B52" s="255" t="s">
        <v>62</v>
      </c>
      <c r="C52" s="260" t="s">
        <v>742</v>
      </c>
      <c r="D52" s="259" t="s">
        <v>23</v>
      </c>
      <c r="E52" s="260">
        <v>18200505601</v>
      </c>
      <c r="F52" s="46"/>
      <c r="G52" s="298">
        <v>3</v>
      </c>
      <c r="H52" s="298">
        <v>4</v>
      </c>
      <c r="I52" s="56">
        <f t="shared" si="0"/>
        <v>7</v>
      </c>
      <c r="J52" s="280"/>
      <c r="K52" s="283" t="s">
        <v>780</v>
      </c>
      <c r="L52" s="282" t="s">
        <v>781</v>
      </c>
      <c r="M52" s="281">
        <v>7399723700</v>
      </c>
      <c r="N52" s="282" t="s">
        <v>782</v>
      </c>
      <c r="O52" s="280"/>
      <c r="P52" s="268">
        <v>43724</v>
      </c>
      <c r="Q52" s="285" t="s">
        <v>177</v>
      </c>
      <c r="R52" s="267"/>
      <c r="S52" s="264" t="s">
        <v>691</v>
      </c>
      <c r="T52" s="18"/>
    </row>
    <row r="53" spans="1:20">
      <c r="A53" s="4">
        <v>49</v>
      </c>
      <c r="B53" s="255" t="s">
        <v>62</v>
      </c>
      <c r="C53" s="260" t="s">
        <v>743</v>
      </c>
      <c r="D53" s="259" t="s">
        <v>23</v>
      </c>
      <c r="E53" s="260">
        <v>18200506702</v>
      </c>
      <c r="F53" s="46"/>
      <c r="G53" s="298">
        <v>18</v>
      </c>
      <c r="H53" s="298">
        <v>23</v>
      </c>
      <c r="I53" s="56">
        <f t="shared" si="0"/>
        <v>41</v>
      </c>
      <c r="J53" s="282"/>
      <c r="K53" s="283" t="s">
        <v>780</v>
      </c>
      <c r="L53" s="282" t="s">
        <v>781</v>
      </c>
      <c r="M53" s="281">
        <v>7399723700</v>
      </c>
      <c r="N53" s="282" t="s">
        <v>782</v>
      </c>
      <c r="O53" s="280"/>
      <c r="P53" s="268">
        <v>43724</v>
      </c>
      <c r="Q53" s="285" t="s">
        <v>177</v>
      </c>
      <c r="R53" s="267"/>
      <c r="S53" s="264" t="s">
        <v>691</v>
      </c>
      <c r="T53" s="18"/>
    </row>
    <row r="54" spans="1:20">
      <c r="A54" s="4">
        <v>50</v>
      </c>
      <c r="B54" s="255" t="s">
        <v>62</v>
      </c>
      <c r="C54" s="260" t="s">
        <v>744</v>
      </c>
      <c r="D54" s="259" t="s">
        <v>23</v>
      </c>
      <c r="E54" s="260">
        <v>18200506701</v>
      </c>
      <c r="F54" s="46"/>
      <c r="G54" s="298">
        <v>5</v>
      </c>
      <c r="H54" s="298">
        <v>6</v>
      </c>
      <c r="I54" s="56">
        <f t="shared" si="0"/>
        <v>11</v>
      </c>
      <c r="J54" s="282"/>
      <c r="K54" s="283" t="s">
        <v>780</v>
      </c>
      <c r="L54" s="282" t="s">
        <v>781</v>
      </c>
      <c r="M54" s="281">
        <v>7399723700</v>
      </c>
      <c r="N54" s="282" t="s">
        <v>782</v>
      </c>
      <c r="O54" s="280"/>
      <c r="P54" s="268">
        <v>43724</v>
      </c>
      <c r="Q54" s="285" t="s">
        <v>177</v>
      </c>
      <c r="R54" s="267"/>
      <c r="S54" s="264" t="s">
        <v>691</v>
      </c>
      <c r="T54" s="18"/>
    </row>
    <row r="55" spans="1:20">
      <c r="A55" s="4">
        <v>51</v>
      </c>
      <c r="B55" s="255" t="s">
        <v>62</v>
      </c>
      <c r="C55" s="256" t="s">
        <v>745</v>
      </c>
      <c r="D55" s="256" t="s">
        <v>23</v>
      </c>
      <c r="E55" s="256">
        <v>18200220101</v>
      </c>
      <c r="F55" s="46"/>
      <c r="G55" s="298">
        <v>3</v>
      </c>
      <c r="H55" s="298">
        <v>0</v>
      </c>
      <c r="I55" s="56">
        <f t="shared" si="0"/>
        <v>3</v>
      </c>
      <c r="J55" s="269">
        <v>9401683963</v>
      </c>
      <c r="K55" s="273" t="s">
        <v>558</v>
      </c>
      <c r="L55" s="272" t="s">
        <v>559</v>
      </c>
      <c r="M55" s="272">
        <v>9401451241</v>
      </c>
      <c r="N55" s="272" t="s">
        <v>560</v>
      </c>
      <c r="O55" s="272"/>
      <c r="P55" s="268">
        <v>43725</v>
      </c>
      <c r="Q55" s="285" t="s">
        <v>178</v>
      </c>
      <c r="R55" s="267"/>
      <c r="S55" s="264" t="s">
        <v>691</v>
      </c>
      <c r="T55" s="18"/>
    </row>
    <row r="56" spans="1:20">
      <c r="A56" s="4">
        <v>52</v>
      </c>
      <c r="B56" s="255" t="s">
        <v>62</v>
      </c>
      <c r="C56" s="256" t="s">
        <v>746</v>
      </c>
      <c r="D56" s="256" t="s">
        <v>23</v>
      </c>
      <c r="E56" s="256">
        <v>18200220103</v>
      </c>
      <c r="F56" s="52"/>
      <c r="G56" s="298">
        <v>0</v>
      </c>
      <c r="H56" s="298">
        <v>0</v>
      </c>
      <c r="I56" s="56">
        <f t="shared" si="0"/>
        <v>0</v>
      </c>
      <c r="J56" s="269">
        <v>9435642238</v>
      </c>
      <c r="K56" s="273" t="s">
        <v>558</v>
      </c>
      <c r="L56" s="272" t="s">
        <v>559</v>
      </c>
      <c r="M56" s="272">
        <v>9401451241</v>
      </c>
      <c r="N56" s="272" t="s">
        <v>560</v>
      </c>
      <c r="O56" s="272"/>
      <c r="P56" s="268">
        <v>43725</v>
      </c>
      <c r="Q56" s="285" t="s">
        <v>178</v>
      </c>
      <c r="R56" s="267"/>
      <c r="S56" s="264" t="s">
        <v>691</v>
      </c>
      <c r="T56" s="18"/>
    </row>
    <row r="57" spans="1:20">
      <c r="A57" s="4">
        <v>53</v>
      </c>
      <c r="B57" s="255" t="s">
        <v>62</v>
      </c>
      <c r="C57" s="256" t="s">
        <v>747</v>
      </c>
      <c r="D57" s="256" t="s">
        <v>23</v>
      </c>
      <c r="E57" s="256">
        <v>18200220102</v>
      </c>
      <c r="F57" s="46"/>
      <c r="G57" s="298">
        <v>4</v>
      </c>
      <c r="H57" s="298">
        <v>3</v>
      </c>
      <c r="I57" s="56">
        <f t="shared" si="0"/>
        <v>7</v>
      </c>
      <c r="J57" s="269">
        <v>9401242883</v>
      </c>
      <c r="K57" s="273" t="s">
        <v>558</v>
      </c>
      <c r="L57" s="272" t="s">
        <v>559</v>
      </c>
      <c r="M57" s="272">
        <v>9401451241</v>
      </c>
      <c r="N57" s="272" t="s">
        <v>560</v>
      </c>
      <c r="O57" s="272"/>
      <c r="P57" s="268">
        <v>43725</v>
      </c>
      <c r="Q57" s="285" t="s">
        <v>178</v>
      </c>
      <c r="R57" s="267"/>
      <c r="S57" s="264" t="s">
        <v>691</v>
      </c>
      <c r="T57" s="18"/>
    </row>
    <row r="58" spans="1:20">
      <c r="A58" s="4">
        <v>54</v>
      </c>
      <c r="B58" s="255" t="s">
        <v>62</v>
      </c>
      <c r="C58" s="256" t="s">
        <v>748</v>
      </c>
      <c r="D58" s="256" t="s">
        <v>23</v>
      </c>
      <c r="E58" s="256">
        <v>18200221701</v>
      </c>
      <c r="F58" s="46"/>
      <c r="G58" s="298">
        <v>2</v>
      </c>
      <c r="H58" s="298">
        <v>4</v>
      </c>
      <c r="I58" s="56">
        <f t="shared" si="0"/>
        <v>6</v>
      </c>
      <c r="J58" s="269">
        <v>9401636249</v>
      </c>
      <c r="K58" s="273" t="s">
        <v>558</v>
      </c>
      <c r="L58" s="272" t="s">
        <v>559</v>
      </c>
      <c r="M58" s="272">
        <v>9401451241</v>
      </c>
      <c r="N58" s="272" t="s">
        <v>560</v>
      </c>
      <c r="O58" s="272"/>
      <c r="P58" s="268">
        <v>43725</v>
      </c>
      <c r="Q58" s="285" t="s">
        <v>178</v>
      </c>
      <c r="R58" s="267"/>
      <c r="S58" s="264" t="s">
        <v>691</v>
      </c>
      <c r="T58" s="18"/>
    </row>
    <row r="59" spans="1:20">
      <c r="A59" s="4">
        <v>55</v>
      </c>
      <c r="B59" s="255" t="s">
        <v>62</v>
      </c>
      <c r="C59" s="256" t="s">
        <v>749</v>
      </c>
      <c r="D59" s="256" t="s">
        <v>23</v>
      </c>
      <c r="E59" s="256">
        <v>18200212001</v>
      </c>
      <c r="F59" s="46"/>
      <c r="G59" s="298">
        <v>3</v>
      </c>
      <c r="H59" s="298">
        <v>2</v>
      </c>
      <c r="I59" s="56">
        <f t="shared" si="0"/>
        <v>5</v>
      </c>
      <c r="J59" s="269">
        <v>8473903569</v>
      </c>
      <c r="K59" s="271" t="s">
        <v>561</v>
      </c>
      <c r="L59" s="272" t="s">
        <v>562</v>
      </c>
      <c r="M59" s="272">
        <v>9531056861</v>
      </c>
      <c r="N59" s="272" t="s">
        <v>563</v>
      </c>
      <c r="O59" s="272"/>
      <c r="P59" s="268">
        <v>43726</v>
      </c>
      <c r="Q59" s="285" t="s">
        <v>163</v>
      </c>
      <c r="R59" s="267"/>
      <c r="S59" s="264" t="s">
        <v>691</v>
      </c>
      <c r="T59" s="18"/>
    </row>
    <row r="60" spans="1:20">
      <c r="A60" s="4">
        <v>56</v>
      </c>
      <c r="B60" s="255" t="s">
        <v>62</v>
      </c>
      <c r="C60" s="256" t="s">
        <v>750</v>
      </c>
      <c r="D60" s="256" t="s">
        <v>23</v>
      </c>
      <c r="E60" s="256">
        <v>18200212502</v>
      </c>
      <c r="F60" s="46"/>
      <c r="G60" s="298">
        <v>2</v>
      </c>
      <c r="H60" s="298">
        <v>3</v>
      </c>
      <c r="I60" s="56">
        <f t="shared" si="0"/>
        <v>5</v>
      </c>
      <c r="J60" s="269">
        <v>9954244892</v>
      </c>
      <c r="K60" s="271" t="s">
        <v>561</v>
      </c>
      <c r="L60" s="272" t="s">
        <v>562</v>
      </c>
      <c r="M60" s="272">
        <v>9531056861</v>
      </c>
      <c r="N60" s="272" t="s">
        <v>563</v>
      </c>
      <c r="O60" s="272"/>
      <c r="P60" s="268">
        <v>43726</v>
      </c>
      <c r="Q60" s="285" t="s">
        <v>163</v>
      </c>
      <c r="R60" s="267"/>
      <c r="S60" s="264" t="s">
        <v>691</v>
      </c>
      <c r="T60" s="18"/>
    </row>
    <row r="61" spans="1:20">
      <c r="A61" s="4">
        <v>57</v>
      </c>
      <c r="B61" s="255" t="s">
        <v>62</v>
      </c>
      <c r="C61" s="256" t="s">
        <v>751</v>
      </c>
      <c r="D61" s="256" t="s">
        <v>23</v>
      </c>
      <c r="E61" s="256">
        <v>18200212501</v>
      </c>
      <c r="F61" s="46"/>
      <c r="G61" s="298">
        <v>5</v>
      </c>
      <c r="H61" s="298">
        <v>5</v>
      </c>
      <c r="I61" s="56">
        <f t="shared" si="0"/>
        <v>10</v>
      </c>
      <c r="J61" s="269">
        <v>9678035582</v>
      </c>
      <c r="K61" s="271" t="s">
        <v>561</v>
      </c>
      <c r="L61" s="272" t="s">
        <v>562</v>
      </c>
      <c r="M61" s="272">
        <v>9531056861</v>
      </c>
      <c r="N61" s="272" t="s">
        <v>563</v>
      </c>
      <c r="O61" s="272"/>
      <c r="P61" s="268">
        <v>43726</v>
      </c>
      <c r="Q61" s="285" t="s">
        <v>163</v>
      </c>
      <c r="R61" s="267"/>
      <c r="S61" s="264" t="s">
        <v>691</v>
      </c>
      <c r="T61" s="18"/>
    </row>
    <row r="62" spans="1:20">
      <c r="A62" s="4">
        <v>58</v>
      </c>
      <c r="B62" s="255" t="s">
        <v>62</v>
      </c>
      <c r="C62" s="256" t="s">
        <v>752</v>
      </c>
      <c r="D62" s="256" t="s">
        <v>23</v>
      </c>
      <c r="E62" s="256">
        <v>18200213302</v>
      </c>
      <c r="F62" s="46"/>
      <c r="G62" s="298">
        <v>16</v>
      </c>
      <c r="H62" s="298">
        <v>18</v>
      </c>
      <c r="I62" s="56">
        <f t="shared" si="0"/>
        <v>34</v>
      </c>
      <c r="J62" s="269">
        <v>9435697028</v>
      </c>
      <c r="K62" s="271" t="s">
        <v>561</v>
      </c>
      <c r="L62" s="272" t="s">
        <v>562</v>
      </c>
      <c r="M62" s="272">
        <v>9531056861</v>
      </c>
      <c r="N62" s="272" t="s">
        <v>563</v>
      </c>
      <c r="O62" s="272"/>
      <c r="P62" s="268">
        <v>43727</v>
      </c>
      <c r="Q62" s="285" t="s">
        <v>165</v>
      </c>
      <c r="R62" s="267"/>
      <c r="S62" s="264" t="s">
        <v>691</v>
      </c>
      <c r="T62" s="18"/>
    </row>
    <row r="63" spans="1:20">
      <c r="A63" s="4">
        <v>59</v>
      </c>
      <c r="B63" s="255" t="s">
        <v>62</v>
      </c>
      <c r="C63" s="256" t="s">
        <v>753</v>
      </c>
      <c r="D63" s="256" t="s">
        <v>23</v>
      </c>
      <c r="E63" s="256">
        <v>18200213301</v>
      </c>
      <c r="F63" s="52"/>
      <c r="G63" s="298">
        <v>20</v>
      </c>
      <c r="H63" s="298">
        <v>19</v>
      </c>
      <c r="I63" s="56">
        <f t="shared" si="0"/>
        <v>39</v>
      </c>
      <c r="J63" s="269">
        <v>9401687322</v>
      </c>
      <c r="K63" s="271" t="s">
        <v>561</v>
      </c>
      <c r="L63" s="272" t="s">
        <v>562</v>
      </c>
      <c r="M63" s="272">
        <v>9531056861</v>
      </c>
      <c r="N63" s="272" t="s">
        <v>563</v>
      </c>
      <c r="O63" s="272"/>
      <c r="P63" s="268">
        <v>43727</v>
      </c>
      <c r="Q63" s="285" t="s">
        <v>165</v>
      </c>
      <c r="R63" s="267"/>
      <c r="S63" s="264" t="s">
        <v>691</v>
      </c>
      <c r="T63" s="18"/>
    </row>
    <row r="64" spans="1:20">
      <c r="A64" s="4">
        <v>60</v>
      </c>
      <c r="B64" s="255" t="s">
        <v>62</v>
      </c>
      <c r="C64" s="256" t="s">
        <v>754</v>
      </c>
      <c r="D64" s="256" t="s">
        <v>23</v>
      </c>
      <c r="E64" s="256">
        <v>18200213101</v>
      </c>
      <c r="F64" s="46"/>
      <c r="G64" s="298">
        <v>2</v>
      </c>
      <c r="H64" s="298">
        <v>6</v>
      </c>
      <c r="I64" s="56">
        <f t="shared" si="0"/>
        <v>8</v>
      </c>
      <c r="J64" s="269">
        <v>9678544610</v>
      </c>
      <c r="K64" s="271" t="s">
        <v>561</v>
      </c>
      <c r="L64" s="272" t="s">
        <v>562</v>
      </c>
      <c r="M64" s="272">
        <v>9531056861</v>
      </c>
      <c r="N64" s="272" t="s">
        <v>563</v>
      </c>
      <c r="O64" s="272"/>
      <c r="P64" s="268">
        <v>43727</v>
      </c>
      <c r="Q64" s="285" t="s">
        <v>165</v>
      </c>
      <c r="R64" s="267"/>
      <c r="S64" s="264" t="s">
        <v>691</v>
      </c>
      <c r="T64" s="18"/>
    </row>
    <row r="65" spans="1:20">
      <c r="A65" s="4">
        <v>61</v>
      </c>
      <c r="B65" s="255" t="s">
        <v>62</v>
      </c>
      <c r="C65" s="256" t="s">
        <v>755</v>
      </c>
      <c r="D65" s="256" t="s">
        <v>23</v>
      </c>
      <c r="E65" s="256">
        <v>18200213601</v>
      </c>
      <c r="F65" s="46"/>
      <c r="G65" s="298">
        <v>13</v>
      </c>
      <c r="H65" s="298">
        <v>18</v>
      </c>
      <c r="I65" s="56">
        <f t="shared" si="0"/>
        <v>31</v>
      </c>
      <c r="J65" s="269">
        <v>9401859159</v>
      </c>
      <c r="K65" s="271" t="s">
        <v>561</v>
      </c>
      <c r="L65" s="272" t="s">
        <v>562</v>
      </c>
      <c r="M65" s="272">
        <v>9531056861</v>
      </c>
      <c r="N65" s="272" t="s">
        <v>563</v>
      </c>
      <c r="O65" s="272"/>
      <c r="P65" s="268">
        <v>43727</v>
      </c>
      <c r="Q65" s="285" t="s">
        <v>165</v>
      </c>
      <c r="R65" s="267"/>
      <c r="S65" s="264" t="s">
        <v>691</v>
      </c>
      <c r="T65" s="18"/>
    </row>
    <row r="66" spans="1:20">
      <c r="A66" s="4">
        <v>62</v>
      </c>
      <c r="B66" s="255" t="s">
        <v>62</v>
      </c>
      <c r="C66" s="256" t="s">
        <v>756</v>
      </c>
      <c r="D66" s="256" t="s">
        <v>23</v>
      </c>
      <c r="E66" s="256">
        <v>18200212203</v>
      </c>
      <c r="F66" s="46"/>
      <c r="G66" s="298">
        <v>12</v>
      </c>
      <c r="H66" s="298">
        <v>9</v>
      </c>
      <c r="I66" s="56">
        <f t="shared" si="0"/>
        <v>21</v>
      </c>
      <c r="J66" s="269">
        <v>8011846039</v>
      </c>
      <c r="K66" s="274" t="s">
        <v>564</v>
      </c>
      <c r="L66" s="275" t="s">
        <v>565</v>
      </c>
      <c r="M66" s="276">
        <v>9435697018</v>
      </c>
      <c r="N66" s="277" t="s">
        <v>566</v>
      </c>
      <c r="O66" s="278">
        <v>9954080185</v>
      </c>
      <c r="P66" s="268">
        <v>43728</v>
      </c>
      <c r="Q66" s="285" t="s">
        <v>166</v>
      </c>
      <c r="R66" s="267"/>
      <c r="S66" s="264" t="s">
        <v>691</v>
      </c>
      <c r="T66" s="18"/>
    </row>
    <row r="67" spans="1:20">
      <c r="A67" s="4">
        <v>63</v>
      </c>
      <c r="B67" s="255" t="s">
        <v>62</v>
      </c>
      <c r="C67" s="256" t="s">
        <v>757</v>
      </c>
      <c r="D67" s="256" t="s">
        <v>23</v>
      </c>
      <c r="E67" s="256">
        <v>18200212202</v>
      </c>
      <c r="F67" s="46"/>
      <c r="G67" s="298">
        <v>4</v>
      </c>
      <c r="H67" s="298">
        <v>3</v>
      </c>
      <c r="I67" s="56">
        <f t="shared" si="0"/>
        <v>7</v>
      </c>
      <c r="J67" s="269">
        <v>9401252695</v>
      </c>
      <c r="K67" s="274" t="s">
        <v>564</v>
      </c>
      <c r="L67" s="275" t="s">
        <v>565</v>
      </c>
      <c r="M67" s="276">
        <v>9435697018</v>
      </c>
      <c r="N67" s="277" t="s">
        <v>566</v>
      </c>
      <c r="O67" s="278">
        <v>9954080185</v>
      </c>
      <c r="P67" s="268">
        <v>43728</v>
      </c>
      <c r="Q67" s="285" t="s">
        <v>166</v>
      </c>
      <c r="R67" s="267"/>
      <c r="S67" s="264" t="s">
        <v>691</v>
      </c>
      <c r="T67" s="18"/>
    </row>
    <row r="68" spans="1:20">
      <c r="A68" s="4">
        <v>64</v>
      </c>
      <c r="B68" s="255" t="s">
        <v>62</v>
      </c>
      <c r="C68" s="257" t="s">
        <v>758</v>
      </c>
      <c r="D68" s="257" t="s">
        <v>23</v>
      </c>
      <c r="E68" s="257">
        <v>18200206202</v>
      </c>
      <c r="F68" s="46"/>
      <c r="G68" s="298">
        <v>14</v>
      </c>
      <c r="H68" s="298">
        <v>13</v>
      </c>
      <c r="I68" s="56">
        <f t="shared" si="0"/>
        <v>27</v>
      </c>
      <c r="J68" s="270">
        <v>9401719303</v>
      </c>
      <c r="K68" s="274" t="s">
        <v>564</v>
      </c>
      <c r="L68" s="275" t="s">
        <v>565</v>
      </c>
      <c r="M68" s="276">
        <v>9435697018</v>
      </c>
      <c r="N68" s="277" t="s">
        <v>566</v>
      </c>
      <c r="O68" s="278">
        <v>9954080185</v>
      </c>
      <c r="P68" s="268">
        <v>43728</v>
      </c>
      <c r="Q68" s="285" t="s">
        <v>166</v>
      </c>
      <c r="R68" s="267"/>
      <c r="S68" s="264" t="s">
        <v>691</v>
      </c>
      <c r="T68" s="18"/>
    </row>
    <row r="69" spans="1:20">
      <c r="A69" s="4">
        <v>65</v>
      </c>
      <c r="B69" s="255" t="s">
        <v>62</v>
      </c>
      <c r="C69" s="256" t="s">
        <v>759</v>
      </c>
      <c r="D69" s="256" t="s">
        <v>23</v>
      </c>
      <c r="E69" s="256">
        <v>18200213202</v>
      </c>
      <c r="F69" s="46"/>
      <c r="G69" s="298">
        <v>41</v>
      </c>
      <c r="H69" s="298">
        <v>27</v>
      </c>
      <c r="I69" s="56">
        <f t="shared" si="0"/>
        <v>68</v>
      </c>
      <c r="J69" s="269">
        <v>9401462606</v>
      </c>
      <c r="K69" s="274" t="s">
        <v>564</v>
      </c>
      <c r="L69" s="275" t="s">
        <v>567</v>
      </c>
      <c r="M69" s="276">
        <v>9954328940</v>
      </c>
      <c r="N69" s="277" t="s">
        <v>566</v>
      </c>
      <c r="O69" s="278">
        <v>9954080185</v>
      </c>
      <c r="P69" s="268">
        <v>43728</v>
      </c>
      <c r="Q69" s="285" t="s">
        <v>166</v>
      </c>
      <c r="R69" s="267"/>
      <c r="S69" s="264" t="s">
        <v>691</v>
      </c>
      <c r="T69" s="18"/>
    </row>
    <row r="70" spans="1:20">
      <c r="A70" s="4">
        <v>66</v>
      </c>
      <c r="B70" s="255" t="s">
        <v>62</v>
      </c>
      <c r="C70" s="256" t="s">
        <v>760</v>
      </c>
      <c r="D70" s="256" t="s">
        <v>23</v>
      </c>
      <c r="E70" s="256">
        <v>18200213203</v>
      </c>
      <c r="F70" s="46"/>
      <c r="G70" s="298">
        <v>2</v>
      </c>
      <c r="H70" s="298">
        <v>3</v>
      </c>
      <c r="I70" s="56">
        <f t="shared" ref="I70:I133" si="1">SUM(G70:H70)</f>
        <v>5</v>
      </c>
      <c r="J70" s="269">
        <v>7896419691</v>
      </c>
      <c r="K70" s="274" t="s">
        <v>564</v>
      </c>
      <c r="L70" s="275" t="s">
        <v>567</v>
      </c>
      <c r="M70" s="276">
        <v>9954328940</v>
      </c>
      <c r="N70" s="277" t="s">
        <v>566</v>
      </c>
      <c r="O70" s="278">
        <v>9954080185</v>
      </c>
      <c r="P70" s="268">
        <v>43728</v>
      </c>
      <c r="Q70" s="285" t="s">
        <v>166</v>
      </c>
      <c r="R70" s="267"/>
      <c r="S70" s="264" t="s">
        <v>691</v>
      </c>
      <c r="T70" s="18"/>
    </row>
    <row r="71" spans="1:20">
      <c r="A71" s="4">
        <v>67</v>
      </c>
      <c r="B71" s="255" t="s">
        <v>62</v>
      </c>
      <c r="C71" s="256" t="s">
        <v>761</v>
      </c>
      <c r="D71" s="256" t="s">
        <v>23</v>
      </c>
      <c r="E71" s="256">
        <v>18200213204</v>
      </c>
      <c r="F71" s="46"/>
      <c r="G71" s="298">
        <v>82</v>
      </c>
      <c r="H71" s="298">
        <v>94</v>
      </c>
      <c r="I71" s="56">
        <f t="shared" si="1"/>
        <v>176</v>
      </c>
      <c r="J71" s="269">
        <v>9435441058</v>
      </c>
      <c r="K71" s="274" t="s">
        <v>564</v>
      </c>
      <c r="L71" s="275" t="s">
        <v>567</v>
      </c>
      <c r="M71" s="276">
        <v>9954328940</v>
      </c>
      <c r="N71" s="277" t="s">
        <v>566</v>
      </c>
      <c r="O71" s="278">
        <v>9954080185</v>
      </c>
      <c r="P71" s="268">
        <v>43729</v>
      </c>
      <c r="Q71" s="285" t="s">
        <v>176</v>
      </c>
      <c r="R71" s="267"/>
      <c r="S71" s="264" t="s">
        <v>691</v>
      </c>
      <c r="T71" s="18"/>
    </row>
    <row r="72" spans="1:20">
      <c r="A72" s="4">
        <v>68</v>
      </c>
      <c r="B72" s="255" t="s">
        <v>62</v>
      </c>
      <c r="C72" s="256" t="s">
        <v>762</v>
      </c>
      <c r="D72" s="256" t="s">
        <v>23</v>
      </c>
      <c r="E72" s="256">
        <v>18200205018</v>
      </c>
      <c r="F72" s="46"/>
      <c r="G72" s="298">
        <v>0</v>
      </c>
      <c r="H72" s="298">
        <v>0</v>
      </c>
      <c r="I72" s="56">
        <f t="shared" si="1"/>
        <v>0</v>
      </c>
      <c r="J72" s="269">
        <v>8473910467</v>
      </c>
      <c r="K72" s="274" t="s">
        <v>564</v>
      </c>
      <c r="L72" s="275" t="s">
        <v>190</v>
      </c>
      <c r="M72" s="276">
        <v>8133890209</v>
      </c>
      <c r="N72" s="277" t="s">
        <v>783</v>
      </c>
      <c r="O72" s="278">
        <v>9401336083</v>
      </c>
      <c r="P72" s="268">
        <v>43729</v>
      </c>
      <c r="Q72" s="285" t="s">
        <v>176</v>
      </c>
      <c r="R72" s="267"/>
      <c r="S72" s="264" t="s">
        <v>691</v>
      </c>
      <c r="T72" s="18"/>
    </row>
    <row r="73" spans="1:20">
      <c r="A73" s="4">
        <v>69</v>
      </c>
      <c r="B73" s="255" t="s">
        <v>62</v>
      </c>
      <c r="C73" s="256" t="s">
        <v>763</v>
      </c>
      <c r="D73" s="256" t="s">
        <v>23</v>
      </c>
      <c r="E73" s="256">
        <v>18200205401</v>
      </c>
      <c r="F73" s="18"/>
      <c r="G73" s="298">
        <v>3</v>
      </c>
      <c r="H73" s="298">
        <v>12</v>
      </c>
      <c r="I73" s="56">
        <f t="shared" si="1"/>
        <v>15</v>
      </c>
      <c r="J73" s="269">
        <v>9531018972</v>
      </c>
      <c r="K73" s="274" t="s">
        <v>564</v>
      </c>
      <c r="L73" s="275" t="s">
        <v>565</v>
      </c>
      <c r="M73" s="276">
        <v>9435697018</v>
      </c>
      <c r="N73" s="277" t="s">
        <v>568</v>
      </c>
      <c r="O73" s="278">
        <v>9954075248</v>
      </c>
      <c r="P73" s="268">
        <v>43729</v>
      </c>
      <c r="Q73" s="285" t="s">
        <v>176</v>
      </c>
      <c r="R73" s="264"/>
      <c r="S73" s="264" t="s">
        <v>691</v>
      </c>
      <c r="T73" s="18"/>
    </row>
    <row r="74" spans="1:20">
      <c r="A74" s="4">
        <v>70</v>
      </c>
      <c r="B74" s="255" t="s">
        <v>62</v>
      </c>
      <c r="C74" s="256" t="s">
        <v>764</v>
      </c>
      <c r="D74" s="256" t="s">
        <v>23</v>
      </c>
      <c r="E74" s="256">
        <v>18200205402</v>
      </c>
      <c r="F74" s="18"/>
      <c r="G74" s="298">
        <v>23</v>
      </c>
      <c r="H74" s="298">
        <v>21</v>
      </c>
      <c r="I74" s="56">
        <f t="shared" si="1"/>
        <v>44</v>
      </c>
      <c r="J74" s="269">
        <v>9401963479</v>
      </c>
      <c r="K74" s="274" t="s">
        <v>564</v>
      </c>
      <c r="L74" s="275" t="s">
        <v>565</v>
      </c>
      <c r="M74" s="276">
        <v>9435697018</v>
      </c>
      <c r="N74" s="277" t="s">
        <v>568</v>
      </c>
      <c r="O74" s="278">
        <v>9954075248</v>
      </c>
      <c r="P74" s="268">
        <v>43729</v>
      </c>
      <c r="Q74" s="285" t="s">
        <v>176</v>
      </c>
      <c r="R74" s="264"/>
      <c r="S74" s="264" t="s">
        <v>691</v>
      </c>
      <c r="T74" s="18"/>
    </row>
    <row r="75" spans="1:20">
      <c r="A75" s="4">
        <v>71</v>
      </c>
      <c r="B75" s="255" t="s">
        <v>62</v>
      </c>
      <c r="C75" s="256" t="s">
        <v>765</v>
      </c>
      <c r="D75" s="256" t="s">
        <v>23</v>
      </c>
      <c r="E75" s="256">
        <v>18200221801</v>
      </c>
      <c r="F75" s="18"/>
      <c r="G75" s="298">
        <v>8</v>
      </c>
      <c r="H75" s="298">
        <v>5</v>
      </c>
      <c r="I75" s="56">
        <f t="shared" si="1"/>
        <v>13</v>
      </c>
      <c r="J75" s="269">
        <v>9954277988</v>
      </c>
      <c r="K75" s="274" t="s">
        <v>564</v>
      </c>
      <c r="L75" s="275" t="s">
        <v>565</v>
      </c>
      <c r="M75" s="276">
        <v>9435697018</v>
      </c>
      <c r="N75" s="277" t="s">
        <v>568</v>
      </c>
      <c r="O75" s="278">
        <v>9954075248</v>
      </c>
      <c r="P75" s="268">
        <v>43729</v>
      </c>
      <c r="Q75" s="285" t="s">
        <v>176</v>
      </c>
      <c r="R75" s="264"/>
      <c r="S75" s="264" t="s">
        <v>691</v>
      </c>
      <c r="T75" s="18"/>
    </row>
    <row r="76" spans="1:20">
      <c r="A76" s="4">
        <v>72</v>
      </c>
      <c r="B76" s="255" t="s">
        <v>62</v>
      </c>
      <c r="C76" s="256" t="s">
        <v>766</v>
      </c>
      <c r="D76" s="256" t="s">
        <v>23</v>
      </c>
      <c r="E76" s="256">
        <v>18200215003</v>
      </c>
      <c r="F76" s="18"/>
      <c r="G76" s="298">
        <v>20</v>
      </c>
      <c r="H76" s="298">
        <v>12</v>
      </c>
      <c r="I76" s="56">
        <f t="shared" si="1"/>
        <v>32</v>
      </c>
      <c r="J76" s="269"/>
      <c r="K76" s="274" t="s">
        <v>564</v>
      </c>
      <c r="L76" s="279" t="s">
        <v>565</v>
      </c>
      <c r="M76" s="276">
        <v>9435697018</v>
      </c>
      <c r="N76" s="277" t="s">
        <v>568</v>
      </c>
      <c r="O76" s="278">
        <v>9954075248</v>
      </c>
      <c r="P76" s="268">
        <v>43729</v>
      </c>
      <c r="Q76" s="285" t="s">
        <v>176</v>
      </c>
      <c r="R76" s="264"/>
      <c r="S76" s="264" t="s">
        <v>691</v>
      </c>
      <c r="T76" s="18"/>
    </row>
    <row r="77" spans="1:20">
      <c r="A77" s="4">
        <v>73</v>
      </c>
      <c r="B77" s="255" t="s">
        <v>62</v>
      </c>
      <c r="C77" s="256" t="s">
        <v>767</v>
      </c>
      <c r="D77" s="256" t="s">
        <v>23</v>
      </c>
      <c r="E77" s="256">
        <v>18200215001</v>
      </c>
      <c r="F77" s="18"/>
      <c r="G77" s="298">
        <v>15</v>
      </c>
      <c r="H77" s="298">
        <v>5</v>
      </c>
      <c r="I77" s="56">
        <f t="shared" si="1"/>
        <v>20</v>
      </c>
      <c r="J77" s="269">
        <v>9678792006</v>
      </c>
      <c r="K77" s="274" t="s">
        <v>564</v>
      </c>
      <c r="L77" s="279" t="s">
        <v>565</v>
      </c>
      <c r="M77" s="276">
        <v>9435697018</v>
      </c>
      <c r="N77" s="277" t="s">
        <v>568</v>
      </c>
      <c r="O77" s="278">
        <v>9954075248</v>
      </c>
      <c r="P77" s="268">
        <v>43729</v>
      </c>
      <c r="Q77" s="285" t="s">
        <v>176</v>
      </c>
      <c r="R77" s="264"/>
      <c r="S77" s="264" t="s">
        <v>691</v>
      </c>
      <c r="T77" s="18"/>
    </row>
    <row r="78" spans="1:20">
      <c r="A78" s="4">
        <v>74</v>
      </c>
      <c r="B78" s="255" t="s">
        <v>62</v>
      </c>
      <c r="C78" s="256" t="s">
        <v>768</v>
      </c>
      <c r="D78" s="256" t="s">
        <v>23</v>
      </c>
      <c r="E78" s="256">
        <v>18200203103</v>
      </c>
      <c r="F78" s="18"/>
      <c r="G78" s="298">
        <v>8</v>
      </c>
      <c r="H78" s="298">
        <v>2</v>
      </c>
      <c r="I78" s="56">
        <f t="shared" si="1"/>
        <v>10</v>
      </c>
      <c r="J78" s="269">
        <v>9435723654</v>
      </c>
      <c r="K78" s="274" t="s">
        <v>564</v>
      </c>
      <c r="L78" s="275" t="s">
        <v>565</v>
      </c>
      <c r="M78" s="276">
        <v>9435697018</v>
      </c>
      <c r="N78" s="277" t="s">
        <v>568</v>
      </c>
      <c r="O78" s="278">
        <v>9954075248</v>
      </c>
      <c r="P78" s="268">
        <v>43731</v>
      </c>
      <c r="Q78" s="285" t="s">
        <v>177</v>
      </c>
      <c r="R78" s="264"/>
      <c r="S78" s="264" t="s">
        <v>691</v>
      </c>
      <c r="T78" s="18"/>
    </row>
    <row r="79" spans="1:20">
      <c r="A79" s="4">
        <v>75</v>
      </c>
      <c r="B79" s="255" t="s">
        <v>62</v>
      </c>
      <c r="C79" s="256" t="s">
        <v>769</v>
      </c>
      <c r="D79" s="256" t="s">
        <v>23</v>
      </c>
      <c r="E79" s="256">
        <v>18200203101</v>
      </c>
      <c r="F79" s="18"/>
      <c r="G79" s="298">
        <v>8</v>
      </c>
      <c r="H79" s="298">
        <v>9</v>
      </c>
      <c r="I79" s="56">
        <f t="shared" si="1"/>
        <v>17</v>
      </c>
      <c r="J79" s="269">
        <v>9401683361</v>
      </c>
      <c r="K79" s="274" t="s">
        <v>564</v>
      </c>
      <c r="L79" s="275" t="s">
        <v>565</v>
      </c>
      <c r="M79" s="276">
        <v>9435697018</v>
      </c>
      <c r="N79" s="277" t="s">
        <v>568</v>
      </c>
      <c r="O79" s="278">
        <v>9954075248</v>
      </c>
      <c r="P79" s="268">
        <v>43731</v>
      </c>
      <c r="Q79" s="285" t="s">
        <v>177</v>
      </c>
      <c r="R79" s="264"/>
      <c r="S79" s="264" t="s">
        <v>691</v>
      </c>
      <c r="T79" s="18"/>
    </row>
    <row r="80" spans="1:20">
      <c r="A80" s="4">
        <v>76</v>
      </c>
      <c r="B80" s="255" t="s">
        <v>62</v>
      </c>
      <c r="C80" s="256" t="s">
        <v>770</v>
      </c>
      <c r="D80" s="256" t="s">
        <v>23</v>
      </c>
      <c r="E80" s="256">
        <v>18200203102</v>
      </c>
      <c r="F80" s="18"/>
      <c r="G80" s="298">
        <v>0</v>
      </c>
      <c r="H80" s="298">
        <v>5</v>
      </c>
      <c r="I80" s="56">
        <f t="shared" si="1"/>
        <v>5</v>
      </c>
      <c r="J80" s="269">
        <v>9957284598</v>
      </c>
      <c r="K80" s="274" t="s">
        <v>564</v>
      </c>
      <c r="L80" s="275" t="s">
        <v>565</v>
      </c>
      <c r="M80" s="276">
        <v>9435697018</v>
      </c>
      <c r="N80" s="277" t="s">
        <v>568</v>
      </c>
      <c r="O80" s="278">
        <v>9954075248</v>
      </c>
      <c r="P80" s="268">
        <v>43731</v>
      </c>
      <c r="Q80" s="285" t="s">
        <v>177</v>
      </c>
      <c r="R80" s="264"/>
      <c r="S80" s="264" t="s">
        <v>691</v>
      </c>
      <c r="T80" s="18"/>
    </row>
    <row r="81" spans="1:20">
      <c r="A81" s="4">
        <v>77</v>
      </c>
      <c r="B81" s="255" t="s">
        <v>62</v>
      </c>
      <c r="C81" s="256" t="s">
        <v>771</v>
      </c>
      <c r="D81" s="256" t="s">
        <v>23</v>
      </c>
      <c r="E81" s="256">
        <v>18200206901</v>
      </c>
      <c r="F81" s="18"/>
      <c r="G81" s="298">
        <v>5</v>
      </c>
      <c r="H81" s="298">
        <v>3</v>
      </c>
      <c r="I81" s="56">
        <f t="shared" si="1"/>
        <v>8</v>
      </c>
      <c r="J81" s="269">
        <v>9435374784</v>
      </c>
      <c r="K81" s="274" t="s">
        <v>564</v>
      </c>
      <c r="L81" s="275" t="s">
        <v>565</v>
      </c>
      <c r="M81" s="276">
        <v>9435697018</v>
      </c>
      <c r="N81" s="277" t="s">
        <v>569</v>
      </c>
      <c r="O81" s="278">
        <v>9577289299</v>
      </c>
      <c r="P81" s="268">
        <v>43732</v>
      </c>
      <c r="Q81" s="285" t="s">
        <v>178</v>
      </c>
      <c r="R81" s="264"/>
      <c r="S81" s="264" t="s">
        <v>691</v>
      </c>
      <c r="T81" s="18"/>
    </row>
    <row r="82" spans="1:20">
      <c r="A82" s="4">
        <v>78</v>
      </c>
      <c r="B82" s="255" t="s">
        <v>62</v>
      </c>
      <c r="C82" s="256" t="s">
        <v>772</v>
      </c>
      <c r="D82" s="256" t="s">
        <v>23</v>
      </c>
      <c r="E82" s="256">
        <v>18200212101</v>
      </c>
      <c r="F82" s="18"/>
      <c r="G82" s="298">
        <v>26</v>
      </c>
      <c r="H82" s="298">
        <v>29</v>
      </c>
      <c r="I82" s="56">
        <f t="shared" si="1"/>
        <v>55</v>
      </c>
      <c r="J82" s="269">
        <v>9435177109</v>
      </c>
      <c r="K82" s="274" t="s">
        <v>564</v>
      </c>
      <c r="L82" s="275" t="s">
        <v>567</v>
      </c>
      <c r="M82" s="276">
        <v>9954328940</v>
      </c>
      <c r="N82" s="277" t="s">
        <v>784</v>
      </c>
      <c r="O82" s="278">
        <v>9954414654</v>
      </c>
      <c r="P82" s="268">
        <v>43732</v>
      </c>
      <c r="Q82" s="285" t="s">
        <v>178</v>
      </c>
      <c r="R82" s="264"/>
      <c r="S82" s="264" t="s">
        <v>691</v>
      </c>
      <c r="T82" s="18"/>
    </row>
    <row r="83" spans="1:20">
      <c r="A83" s="4">
        <v>79</v>
      </c>
      <c r="B83" s="255" t="s">
        <v>62</v>
      </c>
      <c r="C83" s="256" t="s">
        <v>773</v>
      </c>
      <c r="D83" s="256" t="s">
        <v>23</v>
      </c>
      <c r="E83" s="256">
        <v>18200213502</v>
      </c>
      <c r="F83" s="18"/>
      <c r="G83" s="298">
        <v>11</v>
      </c>
      <c r="H83" s="298">
        <v>6</v>
      </c>
      <c r="I83" s="56">
        <f t="shared" si="1"/>
        <v>17</v>
      </c>
      <c r="J83" s="269">
        <v>9954282751</v>
      </c>
      <c r="K83" s="274" t="s">
        <v>564</v>
      </c>
      <c r="L83" s="275" t="s">
        <v>567</v>
      </c>
      <c r="M83" s="276">
        <v>9954328940</v>
      </c>
      <c r="N83" s="277" t="s">
        <v>784</v>
      </c>
      <c r="O83" s="278">
        <v>9954414654</v>
      </c>
      <c r="P83" s="268">
        <v>43732</v>
      </c>
      <c r="Q83" s="285" t="s">
        <v>178</v>
      </c>
      <c r="R83" s="264"/>
      <c r="S83" s="264" t="s">
        <v>691</v>
      </c>
      <c r="T83" s="18"/>
    </row>
    <row r="84" spans="1:20">
      <c r="A84" s="4">
        <v>80</v>
      </c>
      <c r="B84" s="255" t="s">
        <v>62</v>
      </c>
      <c r="C84" s="256" t="s">
        <v>774</v>
      </c>
      <c r="D84" s="256" t="s">
        <v>23</v>
      </c>
      <c r="E84" s="256">
        <v>18200213504</v>
      </c>
      <c r="F84" s="18"/>
      <c r="G84" s="298">
        <v>69</v>
      </c>
      <c r="H84" s="298">
        <v>61</v>
      </c>
      <c r="I84" s="56">
        <f t="shared" si="1"/>
        <v>130</v>
      </c>
      <c r="J84" s="269">
        <v>9678601229</v>
      </c>
      <c r="K84" s="274" t="s">
        <v>564</v>
      </c>
      <c r="L84" s="275" t="s">
        <v>567</v>
      </c>
      <c r="M84" s="276">
        <v>9954328940</v>
      </c>
      <c r="N84" s="277" t="s">
        <v>784</v>
      </c>
      <c r="O84" s="278">
        <v>9954414654</v>
      </c>
      <c r="P84" s="268">
        <v>43732</v>
      </c>
      <c r="Q84" s="285" t="s">
        <v>178</v>
      </c>
      <c r="R84" s="264"/>
      <c r="S84" s="264" t="s">
        <v>691</v>
      </c>
      <c r="T84" s="18"/>
    </row>
    <row r="85" spans="1:20">
      <c r="A85" s="4">
        <v>81</v>
      </c>
      <c r="B85" s="255" t="s">
        <v>62</v>
      </c>
      <c r="C85" s="256" t="s">
        <v>775</v>
      </c>
      <c r="D85" s="256" t="s">
        <v>23</v>
      </c>
      <c r="E85" s="256">
        <v>18200213503</v>
      </c>
      <c r="F85" s="18"/>
      <c r="G85" s="298">
        <v>3</v>
      </c>
      <c r="H85" s="298">
        <v>6</v>
      </c>
      <c r="I85" s="56">
        <f t="shared" si="1"/>
        <v>9</v>
      </c>
      <c r="J85" s="269">
        <v>9954650139</v>
      </c>
      <c r="K85" s="274" t="s">
        <v>564</v>
      </c>
      <c r="L85" s="275" t="s">
        <v>567</v>
      </c>
      <c r="M85" s="276">
        <v>9954328940</v>
      </c>
      <c r="N85" s="277" t="s">
        <v>785</v>
      </c>
      <c r="O85" s="278">
        <v>9678849601</v>
      </c>
      <c r="P85" s="268">
        <v>43732</v>
      </c>
      <c r="Q85" s="285" t="s">
        <v>178</v>
      </c>
      <c r="R85" s="264"/>
      <c r="S85" s="264" t="s">
        <v>691</v>
      </c>
      <c r="T85" s="18"/>
    </row>
    <row r="86" spans="1:20">
      <c r="A86" s="4">
        <v>82</v>
      </c>
      <c r="B86" s="17"/>
      <c r="C86" s="18"/>
      <c r="D86" s="18"/>
      <c r="E86" s="19"/>
      <c r="F86" s="18"/>
      <c r="G86" s="19"/>
      <c r="H86" s="19"/>
      <c r="I86" s="56">
        <f t="shared" si="1"/>
        <v>0</v>
      </c>
      <c r="J86" s="18"/>
      <c r="K86" s="18"/>
      <c r="L86" s="18"/>
      <c r="M86" s="18"/>
      <c r="N86" s="18"/>
      <c r="O86" s="18"/>
      <c r="P86" s="23"/>
      <c r="Q86" s="18"/>
      <c r="R86" s="18"/>
      <c r="S86" s="18"/>
      <c r="T86" s="18"/>
    </row>
    <row r="87" spans="1:20">
      <c r="A87" s="4">
        <v>83</v>
      </c>
      <c r="B87" s="17"/>
      <c r="C87" s="18"/>
      <c r="D87" s="18"/>
      <c r="E87" s="19"/>
      <c r="F87" s="18"/>
      <c r="G87" s="19"/>
      <c r="H87" s="19"/>
      <c r="I87" s="56">
        <f t="shared" si="1"/>
        <v>0</v>
      </c>
      <c r="J87" s="18"/>
      <c r="K87" s="18"/>
      <c r="L87" s="18"/>
      <c r="M87" s="18"/>
      <c r="N87" s="18"/>
      <c r="O87" s="18"/>
      <c r="P87" s="23"/>
      <c r="Q87" s="18"/>
      <c r="R87" s="18"/>
      <c r="S87" s="18"/>
      <c r="T87" s="18"/>
    </row>
    <row r="88" spans="1:20">
      <c r="A88" s="4">
        <v>84</v>
      </c>
      <c r="B88" s="17"/>
      <c r="C88" s="18"/>
      <c r="D88" s="18"/>
      <c r="E88" s="19"/>
      <c r="F88" s="18"/>
      <c r="G88" s="19"/>
      <c r="H88" s="19"/>
      <c r="I88" s="56">
        <f t="shared" si="1"/>
        <v>0</v>
      </c>
      <c r="J88" s="18"/>
      <c r="K88" s="18"/>
      <c r="L88" s="18"/>
      <c r="M88" s="18"/>
      <c r="N88" s="18"/>
      <c r="O88" s="18"/>
      <c r="P88" s="23"/>
      <c r="Q88" s="18"/>
      <c r="R88" s="18"/>
      <c r="S88" s="18"/>
      <c r="T88" s="18"/>
    </row>
    <row r="89" spans="1:20">
      <c r="A89" s="4">
        <v>85</v>
      </c>
      <c r="B89" s="17"/>
      <c r="C89" s="18"/>
      <c r="D89" s="18"/>
      <c r="E89" s="19"/>
      <c r="F89" s="18"/>
      <c r="G89" s="19"/>
      <c r="H89" s="19"/>
      <c r="I89" s="56">
        <f t="shared" si="1"/>
        <v>0</v>
      </c>
      <c r="J89" s="18"/>
      <c r="K89" s="18"/>
      <c r="L89" s="18"/>
      <c r="M89" s="18"/>
      <c r="N89" s="18"/>
      <c r="O89" s="18"/>
      <c r="P89" s="23"/>
      <c r="Q89" s="18"/>
      <c r="R89" s="18"/>
      <c r="S89" s="18"/>
      <c r="T89" s="18"/>
    </row>
    <row r="90" spans="1:20">
      <c r="A90" s="4">
        <v>86</v>
      </c>
      <c r="B90" s="17"/>
      <c r="C90" s="18"/>
      <c r="D90" s="18"/>
      <c r="E90" s="19"/>
      <c r="F90" s="18"/>
      <c r="G90" s="19"/>
      <c r="H90" s="19"/>
      <c r="I90" s="56">
        <f t="shared" si="1"/>
        <v>0</v>
      </c>
      <c r="J90" s="18"/>
      <c r="K90" s="18"/>
      <c r="L90" s="18"/>
      <c r="M90" s="18"/>
      <c r="N90" s="18"/>
      <c r="O90" s="18"/>
      <c r="P90" s="23"/>
      <c r="Q90" s="18"/>
      <c r="R90" s="18"/>
      <c r="S90" s="18"/>
      <c r="T90" s="18"/>
    </row>
    <row r="91" spans="1:20">
      <c r="A91" s="4">
        <v>87</v>
      </c>
      <c r="B91" s="17"/>
      <c r="C91" s="18"/>
      <c r="D91" s="18"/>
      <c r="E91" s="19"/>
      <c r="F91" s="18"/>
      <c r="G91" s="19"/>
      <c r="H91" s="19"/>
      <c r="I91" s="56">
        <f t="shared" si="1"/>
        <v>0</v>
      </c>
      <c r="J91" s="18"/>
      <c r="K91" s="18"/>
      <c r="L91" s="18"/>
      <c r="M91" s="18"/>
      <c r="N91" s="18"/>
      <c r="O91" s="18"/>
      <c r="P91" s="23"/>
      <c r="Q91" s="18"/>
      <c r="R91" s="18"/>
      <c r="S91" s="18"/>
      <c r="T91" s="18"/>
    </row>
    <row r="92" spans="1:20">
      <c r="A92" s="4">
        <v>88</v>
      </c>
      <c r="B92" s="17"/>
      <c r="C92" s="18"/>
      <c r="D92" s="18"/>
      <c r="E92" s="19"/>
      <c r="F92" s="18"/>
      <c r="G92" s="19"/>
      <c r="H92" s="19"/>
      <c r="I92" s="56">
        <f t="shared" si="1"/>
        <v>0</v>
      </c>
      <c r="J92" s="18"/>
      <c r="K92" s="18"/>
      <c r="L92" s="18"/>
      <c r="M92" s="18"/>
      <c r="N92" s="18"/>
      <c r="O92" s="18"/>
      <c r="P92" s="23"/>
      <c r="Q92" s="18"/>
      <c r="R92" s="18"/>
      <c r="S92" s="18"/>
      <c r="T92" s="18"/>
    </row>
    <row r="93" spans="1:20">
      <c r="A93" s="4">
        <v>89</v>
      </c>
      <c r="B93" s="17"/>
      <c r="C93" s="18"/>
      <c r="D93" s="18"/>
      <c r="E93" s="19"/>
      <c r="F93" s="18"/>
      <c r="G93" s="19"/>
      <c r="H93" s="19"/>
      <c r="I93" s="56">
        <f t="shared" si="1"/>
        <v>0</v>
      </c>
      <c r="J93" s="18"/>
      <c r="K93" s="18"/>
      <c r="L93" s="18"/>
      <c r="M93" s="18"/>
      <c r="N93" s="18"/>
      <c r="O93" s="18"/>
      <c r="P93" s="23"/>
      <c r="Q93" s="18"/>
      <c r="R93" s="18"/>
      <c r="S93" s="18"/>
      <c r="T93" s="18"/>
    </row>
    <row r="94" spans="1:20">
      <c r="A94" s="4">
        <v>90</v>
      </c>
      <c r="B94" s="17"/>
      <c r="C94" s="18"/>
      <c r="D94" s="18"/>
      <c r="E94" s="19"/>
      <c r="F94" s="18"/>
      <c r="G94" s="19"/>
      <c r="H94" s="19"/>
      <c r="I94" s="56">
        <f t="shared" si="1"/>
        <v>0</v>
      </c>
      <c r="J94" s="18"/>
      <c r="K94" s="18"/>
      <c r="L94" s="18"/>
      <c r="M94" s="18"/>
      <c r="N94" s="18"/>
      <c r="O94" s="18"/>
      <c r="P94" s="23"/>
      <c r="Q94" s="18"/>
      <c r="R94" s="18"/>
      <c r="S94" s="18"/>
      <c r="T94" s="18"/>
    </row>
    <row r="95" spans="1:20">
      <c r="A95" s="4">
        <v>91</v>
      </c>
      <c r="B95" s="17"/>
      <c r="C95" s="18"/>
      <c r="D95" s="18"/>
      <c r="E95" s="19"/>
      <c r="F95" s="18"/>
      <c r="G95" s="19"/>
      <c r="H95" s="19"/>
      <c r="I95" s="56">
        <f t="shared" si="1"/>
        <v>0</v>
      </c>
      <c r="J95" s="18"/>
      <c r="K95" s="18"/>
      <c r="L95" s="18"/>
      <c r="M95" s="18"/>
      <c r="N95" s="18"/>
      <c r="O95" s="18"/>
      <c r="P95" s="23"/>
      <c r="Q95" s="18"/>
      <c r="R95" s="18"/>
      <c r="S95" s="18"/>
      <c r="T95" s="18"/>
    </row>
    <row r="96" spans="1:20">
      <c r="A96" s="4">
        <v>92</v>
      </c>
      <c r="B96" s="17"/>
      <c r="C96" s="18"/>
      <c r="D96" s="18"/>
      <c r="E96" s="19"/>
      <c r="F96" s="18"/>
      <c r="G96" s="19"/>
      <c r="H96" s="19"/>
      <c r="I96" s="56">
        <f t="shared" si="1"/>
        <v>0</v>
      </c>
      <c r="J96" s="18"/>
      <c r="K96" s="18"/>
      <c r="L96" s="18"/>
      <c r="M96" s="18"/>
      <c r="N96" s="18"/>
      <c r="O96" s="18"/>
      <c r="P96" s="23"/>
      <c r="Q96" s="18"/>
      <c r="R96" s="18"/>
      <c r="S96" s="18"/>
      <c r="T96" s="18"/>
    </row>
    <row r="97" spans="1:20">
      <c r="A97" s="4">
        <v>93</v>
      </c>
      <c r="B97" s="17"/>
      <c r="C97" s="18"/>
      <c r="D97" s="18"/>
      <c r="E97" s="19"/>
      <c r="F97" s="18"/>
      <c r="G97" s="19"/>
      <c r="H97" s="19"/>
      <c r="I97" s="56">
        <f t="shared" si="1"/>
        <v>0</v>
      </c>
      <c r="J97" s="18"/>
      <c r="K97" s="18"/>
      <c r="L97" s="18"/>
      <c r="M97" s="18"/>
      <c r="N97" s="18"/>
      <c r="O97" s="18"/>
      <c r="P97" s="23"/>
      <c r="Q97" s="18"/>
      <c r="R97" s="18"/>
      <c r="S97" s="18"/>
      <c r="T97" s="18"/>
    </row>
    <row r="98" spans="1:20">
      <c r="A98" s="4">
        <v>94</v>
      </c>
      <c r="B98" s="17"/>
      <c r="C98" s="46"/>
      <c r="D98" s="46"/>
      <c r="E98" s="19"/>
      <c r="F98" s="46"/>
      <c r="G98" s="19"/>
      <c r="H98" s="19"/>
      <c r="I98" s="56">
        <f t="shared" si="1"/>
        <v>0</v>
      </c>
      <c r="J98" s="46"/>
      <c r="K98" s="46"/>
      <c r="L98" s="46"/>
      <c r="M98" s="46"/>
      <c r="N98" s="46"/>
      <c r="O98" s="46"/>
      <c r="P98" s="23"/>
      <c r="Q98" s="18"/>
      <c r="R98" s="18"/>
      <c r="S98" s="18"/>
      <c r="T98" s="18"/>
    </row>
    <row r="99" spans="1:20">
      <c r="A99" s="4">
        <v>95</v>
      </c>
      <c r="B99" s="17"/>
      <c r="C99" s="18"/>
      <c r="D99" s="18"/>
      <c r="E99" s="19"/>
      <c r="F99" s="18"/>
      <c r="G99" s="19"/>
      <c r="H99" s="19"/>
      <c r="I99" s="56">
        <f t="shared" si="1"/>
        <v>0</v>
      </c>
      <c r="J99" s="18"/>
      <c r="K99" s="18"/>
      <c r="L99" s="18"/>
      <c r="M99" s="18"/>
      <c r="N99" s="18"/>
      <c r="O99" s="18"/>
      <c r="P99" s="23"/>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3"/>
      <c r="Q164" s="18"/>
      <c r="R164" s="18"/>
      <c r="S164" s="18"/>
      <c r="T164" s="18"/>
    </row>
    <row r="165" spans="1:20">
      <c r="A165" s="20" t="s">
        <v>11</v>
      </c>
      <c r="B165" s="37"/>
      <c r="C165" s="20">
        <f>COUNTIFS(C6:C164,"*")</f>
        <v>80</v>
      </c>
      <c r="D165" s="20"/>
      <c r="E165" s="13"/>
      <c r="F165" s="20"/>
      <c r="G165" s="55">
        <f>SUM(G6:G164)</f>
        <v>908</v>
      </c>
      <c r="H165" s="55">
        <f>SUM(H6:H164)</f>
        <v>923</v>
      </c>
      <c r="I165" s="55">
        <f>SUM(I6:I164)</f>
        <v>1831</v>
      </c>
      <c r="J165" s="20"/>
      <c r="K165" s="20"/>
      <c r="L165" s="20"/>
      <c r="M165" s="20"/>
      <c r="N165" s="20"/>
      <c r="O165" s="20"/>
      <c r="P165" s="14"/>
      <c r="Q165" s="20"/>
      <c r="R165" s="20"/>
      <c r="S165" s="20"/>
      <c r="T165" s="12"/>
    </row>
    <row r="166" spans="1:20">
      <c r="A166" s="42" t="s">
        <v>62</v>
      </c>
      <c r="B166" s="10">
        <f>COUNTIF(B$5:B$164,"Team 1")</f>
        <v>55</v>
      </c>
      <c r="C166" s="42" t="s">
        <v>25</v>
      </c>
      <c r="D166" s="10">
        <f>COUNTIF(D6:D164,"Anganwadi")</f>
        <v>8</v>
      </c>
    </row>
    <row r="167" spans="1:20">
      <c r="A167" s="42" t="s">
        <v>63</v>
      </c>
      <c r="B167" s="10">
        <f>COUNTIF(B$6:B$164,"Team 2")</f>
        <v>25</v>
      </c>
      <c r="C167" s="42" t="s">
        <v>23</v>
      </c>
      <c r="D167" s="10">
        <f>COUNTIF(D6:D164,"School")</f>
        <v>72</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12" workbookViewId="0">
      <selection activeCell="F2" sqref="F2:G2"/>
    </sheetView>
  </sheetViews>
  <sheetFormatPr defaultRowHeight="16.5"/>
  <cols>
    <col min="1" max="1" width="6.42578125" style="34" customWidth="1"/>
    <col min="2" max="2" width="9.85546875" style="25" customWidth="1"/>
    <col min="3" max="3" width="13.42578125" style="25" customWidth="1"/>
    <col min="4" max="6" width="12" style="25" customWidth="1"/>
    <col min="7" max="7" width="14.7109375" style="25" customWidth="1"/>
    <col min="8" max="8" width="13.140625" style="25" customWidth="1"/>
    <col min="9" max="9" width="11.42578125" style="25" customWidth="1"/>
    <col min="10" max="10" width="10.85546875" style="25" customWidth="1"/>
    <col min="11" max="16384" width="9.140625" style="25"/>
  </cols>
  <sheetData>
    <row r="1" spans="1:11" ht="46.5" customHeight="1">
      <c r="A1" s="123" t="s">
        <v>71</v>
      </c>
      <c r="B1" s="123"/>
      <c r="C1" s="123"/>
      <c r="D1" s="123"/>
      <c r="E1" s="123"/>
      <c r="F1" s="124"/>
      <c r="G1" s="124"/>
      <c r="H1" s="124"/>
      <c r="I1" s="124"/>
      <c r="J1" s="124"/>
    </row>
    <row r="2" spans="1:11" ht="25.5">
      <c r="A2" s="125" t="s">
        <v>0</v>
      </c>
      <c r="B2" s="126"/>
      <c r="C2" s="127" t="str">
        <f>'Block at a Glance'!C2:D2</f>
        <v>ASSAM</v>
      </c>
      <c r="D2" s="128"/>
      <c r="E2" s="26" t="s">
        <v>1</v>
      </c>
      <c r="F2" s="129" t="s">
        <v>786</v>
      </c>
      <c r="G2" s="130"/>
      <c r="H2" s="27" t="s">
        <v>24</v>
      </c>
      <c r="I2" s="129" t="s">
        <v>787</v>
      </c>
      <c r="J2" s="130"/>
    </row>
    <row r="3" spans="1:11" ht="28.5" customHeight="1">
      <c r="A3" s="134" t="s">
        <v>66</v>
      </c>
      <c r="B3" s="134"/>
      <c r="C3" s="134"/>
      <c r="D3" s="134"/>
      <c r="E3" s="134"/>
      <c r="F3" s="134"/>
      <c r="G3" s="134"/>
      <c r="H3" s="134"/>
      <c r="I3" s="134"/>
      <c r="J3" s="134"/>
    </row>
    <row r="4" spans="1:11">
      <c r="A4" s="133" t="s">
        <v>27</v>
      </c>
      <c r="B4" s="132" t="s">
        <v>28</v>
      </c>
      <c r="C4" s="131" t="s">
        <v>29</v>
      </c>
      <c r="D4" s="131" t="s">
        <v>36</v>
      </c>
      <c r="E4" s="131"/>
      <c r="F4" s="131"/>
      <c r="G4" s="131" t="s">
        <v>30</v>
      </c>
      <c r="H4" s="131" t="s">
        <v>37</v>
      </c>
      <c r="I4" s="131"/>
      <c r="J4" s="131"/>
    </row>
    <row r="5" spans="1:11" ht="22.5" customHeight="1">
      <c r="A5" s="133"/>
      <c r="B5" s="132"/>
      <c r="C5" s="131"/>
      <c r="D5" s="28" t="s">
        <v>9</v>
      </c>
      <c r="E5" s="28" t="s">
        <v>10</v>
      </c>
      <c r="F5" s="28" t="s">
        <v>11</v>
      </c>
      <c r="G5" s="131"/>
      <c r="H5" s="28" t="s">
        <v>9</v>
      </c>
      <c r="I5" s="28" t="s">
        <v>10</v>
      </c>
      <c r="J5" s="28" t="s">
        <v>11</v>
      </c>
    </row>
    <row r="6" spans="1:11" ht="22.5" customHeight="1">
      <c r="A6" s="43">
        <v>1</v>
      </c>
      <c r="B6" s="57">
        <v>43556</v>
      </c>
      <c r="C6" s="30">
        <f>COUNTIFS('April-19'!D$5:D$164,"Anganwadi")</f>
        <v>21</v>
      </c>
      <c r="D6" s="31">
        <f>SUMIF('April-19'!$D$5:$D$164,"Anganwadi",'April-19'!$G$5:$G$164)</f>
        <v>346</v>
      </c>
      <c r="E6" s="31">
        <f>SUMIF('April-19'!$D$5:$D$164,"Anganwadi",'April-19'!$H$5:$H$164)</f>
        <v>468</v>
      </c>
      <c r="F6" s="31">
        <f>+D6+E6</f>
        <v>814</v>
      </c>
      <c r="G6" s="30">
        <f>COUNTIF('April-19'!D5:D164,"School")</f>
        <v>69</v>
      </c>
      <c r="H6" s="31">
        <f>SUMIF('April-19'!$D$5:$D$164,"School",'April-19'!$G$5:$G$164)</f>
        <v>1372</v>
      </c>
      <c r="I6" s="31">
        <f>SUMIF('April-19'!$D$5:$D$164,"School",'April-19'!$H$5:$H$164)</f>
        <v>1563</v>
      </c>
      <c r="J6" s="31">
        <f>+H6+I6</f>
        <v>2935</v>
      </c>
      <c r="K6" s="32"/>
    </row>
    <row r="7" spans="1:11" ht="22.5" customHeight="1">
      <c r="A7" s="29">
        <v>2</v>
      </c>
      <c r="B7" s="58">
        <v>43601</v>
      </c>
      <c r="C7" s="30">
        <f>COUNTIF('May-19'!D5:D164,"Anganwadi")</f>
        <v>30</v>
      </c>
      <c r="D7" s="31">
        <f>SUMIF('May-19'!$D$5:$D$164,"Anganwadi",'May-19'!$G$5:$G$164)</f>
        <v>1009</v>
      </c>
      <c r="E7" s="31">
        <f>SUMIF('May-19'!$D$5:$D$164,"Anganwadi",'May-19'!$H$5:$H$164)</f>
        <v>1082</v>
      </c>
      <c r="F7" s="31">
        <f t="shared" ref="F7:F11" si="0">+D7+E7</f>
        <v>2091</v>
      </c>
      <c r="G7" s="30">
        <f>COUNTIF('May-19'!D5:D164,"School")</f>
        <v>65</v>
      </c>
      <c r="H7" s="31">
        <f>SUMIF('May-19'!$D$5:$D$164,"School",'May-19'!$G$5:$G$164)</f>
        <v>448</v>
      </c>
      <c r="I7" s="31">
        <f>SUMIF('May-19'!$D$5:$D$164,"School",'May-19'!$H$5:$H$164)</f>
        <v>431</v>
      </c>
      <c r="J7" s="31">
        <f t="shared" ref="J7:J11" si="1">+H7+I7</f>
        <v>879</v>
      </c>
    </row>
    <row r="8" spans="1:11" ht="22.5" customHeight="1">
      <c r="A8" s="29">
        <v>3</v>
      </c>
      <c r="B8" s="58">
        <v>43632</v>
      </c>
      <c r="C8" s="30">
        <f>COUNTIF('Jun-19'!D5:D164,"Anganwadi")</f>
        <v>30</v>
      </c>
      <c r="D8" s="31">
        <f>SUMIF('Jun-19'!$D$5:$D$164,"Anganwadi",'Jun-19'!$G$5:$G$164)</f>
        <v>710</v>
      </c>
      <c r="E8" s="31">
        <f>SUMIF('Jun-19'!$D$5:$D$164,"Anganwadi",'Jun-19'!$H$5:$H$164)</f>
        <v>839</v>
      </c>
      <c r="F8" s="31">
        <f t="shared" si="0"/>
        <v>1549</v>
      </c>
      <c r="G8" s="30">
        <f>COUNTIF('Jun-19'!D5:D164,"School")</f>
        <v>62</v>
      </c>
      <c r="H8" s="31">
        <f>SUMIF('Jun-19'!$D$5:$D$164,"School",'Jun-19'!$G$5:$G$164)</f>
        <v>740</v>
      </c>
      <c r="I8" s="31">
        <f>SUMIF('Jun-19'!$D$5:$D$164,"School",'Jun-19'!$H$5:$H$164)</f>
        <v>744</v>
      </c>
      <c r="J8" s="31">
        <f t="shared" si="1"/>
        <v>1484</v>
      </c>
    </row>
    <row r="9" spans="1:11" ht="22.5" customHeight="1">
      <c r="A9" s="29">
        <v>4</v>
      </c>
      <c r="B9" s="58">
        <v>43662</v>
      </c>
      <c r="C9" s="30">
        <f>COUNTIF('Jul-19'!D5:D164,"Anganwadi")</f>
        <v>69</v>
      </c>
      <c r="D9" s="31">
        <f>SUMIF('Jul-19'!$D$5:$D$164,"Anganwadi",'Jul-19'!$G$5:$G$164)</f>
        <v>1507</v>
      </c>
      <c r="E9" s="31">
        <f>SUMIF('Jul-19'!$D$5:$D$164,"Anganwadi",'Jul-19'!$H$5:$H$164)</f>
        <v>1649</v>
      </c>
      <c r="F9" s="31">
        <f t="shared" si="0"/>
        <v>3156</v>
      </c>
      <c r="G9" s="30">
        <f>COUNTIF('Jul-19'!D5:D164,"School")</f>
        <v>0</v>
      </c>
      <c r="H9" s="31">
        <f>SUMIF('Jul-19'!$D$5:$D$164,"School",'Jul-19'!$G$5:$G$164)</f>
        <v>0</v>
      </c>
      <c r="I9" s="31">
        <f>SUMIF('Jul-19'!$D$5:$D$164,"School",'Jul-19'!$H$5:$H$164)</f>
        <v>0</v>
      </c>
      <c r="J9" s="31">
        <f t="shared" si="1"/>
        <v>0</v>
      </c>
    </row>
    <row r="10" spans="1:11" ht="22.5" customHeight="1">
      <c r="A10" s="29">
        <v>5</v>
      </c>
      <c r="B10" s="58">
        <v>43693</v>
      </c>
      <c r="C10" s="30">
        <f>COUNTIF('Aug-19'!D5:D164,"Anganwadi")</f>
        <v>0</v>
      </c>
      <c r="D10" s="31">
        <f>SUMIF('Aug-19'!$D$5:$D$164,"Anganwadi",'Aug-19'!$G$5:$G$164)</f>
        <v>0</v>
      </c>
      <c r="E10" s="31">
        <f>SUMIF('Aug-19'!$D$5:$D$164,"Anganwadi",'Aug-19'!$H$5:$H$164)</f>
        <v>0</v>
      </c>
      <c r="F10" s="31">
        <f t="shared" si="0"/>
        <v>0</v>
      </c>
      <c r="G10" s="30">
        <f>COUNTIF('Aug-19'!D5:D164,"School")</f>
        <v>121</v>
      </c>
      <c r="H10" s="31">
        <f>SUMIF('Aug-19'!$D$5:$D$164,"School",'Aug-19'!$G$5:$G$164)</f>
        <v>1356</v>
      </c>
      <c r="I10" s="31">
        <f>SUMIF('Aug-19'!$D$5:$D$164,"School",'Aug-19'!$H$5:$H$164)</f>
        <v>1508</v>
      </c>
      <c r="J10" s="31">
        <f t="shared" si="1"/>
        <v>2864</v>
      </c>
    </row>
    <row r="11" spans="1:11" ht="22.5" customHeight="1">
      <c r="A11" s="29">
        <v>6</v>
      </c>
      <c r="B11" s="58">
        <v>43724</v>
      </c>
      <c r="C11" s="30">
        <f>COUNTIF('Sep-19'!D6:D164,"Anganwadi")</f>
        <v>8</v>
      </c>
      <c r="D11" s="31">
        <f>SUMIF('Sep-19'!$D$6:$D$164,"Anganwadi",'Sep-19'!$G$6:$G$164)</f>
        <v>137</v>
      </c>
      <c r="E11" s="31">
        <f>SUMIF('Sep-19'!$D$6:$D$164,"Anganwadi",'Sep-19'!$H$6:$H$164)</f>
        <v>131</v>
      </c>
      <c r="F11" s="31">
        <f t="shared" si="0"/>
        <v>268</v>
      </c>
      <c r="G11" s="30">
        <f>COUNTIF('Sep-19'!D6:D164,"School")</f>
        <v>72</v>
      </c>
      <c r="H11" s="31">
        <f>SUMIF('Sep-19'!$D$6:$D$164,"School",'Sep-19'!$G$6:$G$164)</f>
        <v>771</v>
      </c>
      <c r="I11" s="31">
        <f>SUMIF('Sep-19'!$D$6:$D$164,"School",'Sep-19'!$H$6:$H$164)</f>
        <v>792</v>
      </c>
      <c r="J11" s="31">
        <f t="shared" si="1"/>
        <v>1563</v>
      </c>
    </row>
    <row r="12" spans="1:11" ht="19.5" customHeight="1">
      <c r="A12" s="122" t="s">
        <v>38</v>
      </c>
      <c r="B12" s="122"/>
      <c r="C12" s="33">
        <f>SUM(C6:C11)</f>
        <v>158</v>
      </c>
      <c r="D12" s="33">
        <f t="shared" ref="D12:J12" si="2">SUM(D6:D11)</f>
        <v>3709</v>
      </c>
      <c r="E12" s="33">
        <f t="shared" si="2"/>
        <v>4169</v>
      </c>
      <c r="F12" s="33">
        <f t="shared" si="2"/>
        <v>7878</v>
      </c>
      <c r="G12" s="33">
        <f t="shared" si="2"/>
        <v>389</v>
      </c>
      <c r="H12" s="33">
        <f t="shared" si="2"/>
        <v>4687</v>
      </c>
      <c r="I12" s="33">
        <f t="shared" si="2"/>
        <v>5038</v>
      </c>
      <c r="J12" s="33">
        <f t="shared" si="2"/>
        <v>9725</v>
      </c>
    </row>
    <row r="14" spans="1:11">
      <c r="A14" s="138" t="s">
        <v>67</v>
      </c>
      <c r="B14" s="138"/>
      <c r="C14" s="138"/>
      <c r="D14" s="138"/>
      <c r="E14" s="138"/>
      <c r="F14" s="138"/>
    </row>
    <row r="15" spans="1:11" ht="82.5">
      <c r="A15" s="41" t="s">
        <v>27</v>
      </c>
      <c r="B15" s="40" t="s">
        <v>28</v>
      </c>
      <c r="C15" s="44" t="s">
        <v>64</v>
      </c>
      <c r="D15" s="39" t="s">
        <v>29</v>
      </c>
      <c r="E15" s="39" t="s">
        <v>30</v>
      </c>
      <c r="F15" s="39" t="s">
        <v>65</v>
      </c>
    </row>
    <row r="16" spans="1:11">
      <c r="A16" s="141">
        <v>1</v>
      </c>
      <c r="B16" s="139">
        <v>43571</v>
      </c>
      <c r="C16" s="45" t="s">
        <v>62</v>
      </c>
      <c r="D16" s="30">
        <f>COUNTIFS('April-19'!B$5:B$164,"Team 1",'April-19'!D$5:D$164,"Anganwadi")</f>
        <v>7</v>
      </c>
      <c r="E16" s="30">
        <f>COUNTIFS('April-19'!B$5:B$164,"Team 1",'April-19'!D$5:D$164,"School")</f>
        <v>49</v>
      </c>
      <c r="F16" s="31">
        <f>SUMIF('April-19'!$B$5:$B$164,"Team 1",'April-19'!$I$5:$I$164)</f>
        <v>3098</v>
      </c>
    </row>
    <row r="17" spans="1:6">
      <c r="A17" s="142"/>
      <c r="B17" s="140"/>
      <c r="C17" s="45" t="s">
        <v>63</v>
      </c>
      <c r="D17" s="30">
        <f>COUNTIFS('April-19'!B$5:B$164,"Team 2",'April-19'!D$5:D$164,"Anganwadi")</f>
        <v>14</v>
      </c>
      <c r="E17" s="30">
        <f>COUNTIFS('April-19'!B$5:B$164,"Team 2",'April-19'!D$5:D$164,"School")</f>
        <v>20</v>
      </c>
      <c r="F17" s="31">
        <f>SUMIF('April-19'!$B$5:$B$164,"Team 2",'April-19'!$I$5:$I$164)</f>
        <v>651</v>
      </c>
    </row>
    <row r="18" spans="1:6">
      <c r="A18" s="141">
        <v>2</v>
      </c>
      <c r="B18" s="139">
        <v>43601</v>
      </c>
      <c r="C18" s="45" t="s">
        <v>62</v>
      </c>
      <c r="D18" s="30">
        <f>COUNTIFS('May-19'!B$5:B$164,"Team 1",'May-19'!D$5:D$164,"Anganwadi")</f>
        <v>14</v>
      </c>
      <c r="E18" s="30">
        <f>COUNTIFS('May-19'!B$5:B$164,"Team 1",'May-19'!D$5:D$164,"School")</f>
        <v>41</v>
      </c>
      <c r="F18" s="31">
        <f>SUMIF('May-19'!$B$5:$B$164,"Team 1",'May-19'!$I$5:$I$164)</f>
        <v>1001</v>
      </c>
    </row>
    <row r="19" spans="1:6">
      <c r="A19" s="142"/>
      <c r="B19" s="140"/>
      <c r="C19" s="45" t="s">
        <v>63</v>
      </c>
      <c r="D19" s="30">
        <f>COUNTIFS('May-19'!B$5:B$164,"Team 2",'May-19'!D$5:D$164,"Anganwadi")</f>
        <v>16</v>
      </c>
      <c r="E19" s="30">
        <f>COUNTIFS('May-19'!B$5:B$164,"Team 2",'May-19'!D$5:D$164,"School")</f>
        <v>24</v>
      </c>
      <c r="F19" s="31">
        <f>SUMIF('May-19'!$B$5:$B$164,"Team 2",'May-19'!$I$5:$I$164)</f>
        <v>1969</v>
      </c>
    </row>
    <row r="20" spans="1:6">
      <c r="A20" s="141">
        <v>3</v>
      </c>
      <c r="B20" s="139">
        <v>43632</v>
      </c>
      <c r="C20" s="45" t="s">
        <v>62</v>
      </c>
      <c r="D20" s="30">
        <f>COUNTIFS('Jun-19'!B$5:B$164,"Team 1",'Jun-19'!D$5:D$164,"Anganwadi")</f>
        <v>11</v>
      </c>
      <c r="E20" s="30">
        <f>COUNTIFS('Jun-19'!B$5:B$164,"Team 1",'Jun-19'!D$5:D$164,"School")</f>
        <v>34</v>
      </c>
      <c r="F20" s="31">
        <f>SUMIF('Jun-19'!$B$5:$B$164,"Team 1",'Jun-19'!$I$5:$I$164)</f>
        <v>1674</v>
      </c>
    </row>
    <row r="21" spans="1:6">
      <c r="A21" s="142"/>
      <c r="B21" s="140"/>
      <c r="C21" s="45" t="s">
        <v>63</v>
      </c>
      <c r="D21" s="30">
        <f>COUNTIFS('Jun-19'!B$5:B$164,"Team 2",'Jun-19'!D$5:D$164,"Anganwadi")</f>
        <v>19</v>
      </c>
      <c r="E21" s="30">
        <f>COUNTIFS('Jun-19'!B$5:B$164,"Team 2",'Jun-19'!D$5:D$164,"School")</f>
        <v>28</v>
      </c>
      <c r="F21" s="31">
        <f>SUMIF('Jun-19'!$B$5:$B$164,"Team 2",'Jun-19'!$I$5:$I$164)</f>
        <v>1359</v>
      </c>
    </row>
    <row r="22" spans="1:6">
      <c r="A22" s="141">
        <v>4</v>
      </c>
      <c r="B22" s="139">
        <v>43662</v>
      </c>
      <c r="C22" s="45" t="s">
        <v>62</v>
      </c>
      <c r="D22" s="30">
        <f>COUNTIFS('Jul-19'!B$5:B$164,"Team 1",'Jul-19'!D$5:D$164,"Anganwadi")</f>
        <v>44</v>
      </c>
      <c r="E22" s="30">
        <f>COUNTIFS('Jul-19'!B$5:B$164,"Team 1",'Jul-19'!D$5:D$164,"School")</f>
        <v>0</v>
      </c>
      <c r="F22" s="31">
        <f>SUMIF('Jul-19'!$B$5:$B$164,"Team 1",'Jul-19'!$I$5:$I$164)</f>
        <v>2259</v>
      </c>
    </row>
    <row r="23" spans="1:6">
      <c r="A23" s="142"/>
      <c r="B23" s="140"/>
      <c r="C23" s="45" t="s">
        <v>63</v>
      </c>
      <c r="D23" s="30">
        <f>COUNTIFS('Jul-19'!B$5:B$164,"Team 2",'Jul-19'!D$5:D$164,"Anganwadi")</f>
        <v>25</v>
      </c>
      <c r="E23" s="30">
        <f>COUNTIFS('Jul-19'!B$5:B$164,"Team 2",'Jul-19'!D$5:D$164,"School")</f>
        <v>0</v>
      </c>
      <c r="F23" s="31">
        <f>SUMIF('Jul-19'!$B$5:$B$164,"Team 2",'Jul-19'!$I$5:$I$164)</f>
        <v>897</v>
      </c>
    </row>
    <row r="24" spans="1:6">
      <c r="A24" s="141">
        <v>5</v>
      </c>
      <c r="B24" s="139">
        <v>43693</v>
      </c>
      <c r="C24" s="45" t="s">
        <v>62</v>
      </c>
      <c r="D24" s="30">
        <f>COUNTIFS('Aug-19'!B$5:B$164,"Team 1",'Aug-19'!D$5:D$164,"Anganwadi")</f>
        <v>0</v>
      </c>
      <c r="E24" s="30">
        <f>COUNTIFS('Aug-19'!B$5:B$164,"Team 1",'Aug-19'!D$5:D$164,"School")</f>
        <v>53</v>
      </c>
      <c r="F24" s="31">
        <f>SUMIF('Aug-19'!$B$5:$B$164,"Team 1",'Aug-19'!$I$5:$I$164)</f>
        <v>1217</v>
      </c>
    </row>
    <row r="25" spans="1:6">
      <c r="A25" s="142"/>
      <c r="B25" s="140"/>
      <c r="C25" s="45" t="s">
        <v>63</v>
      </c>
      <c r="D25" s="30">
        <f>COUNTIFS('Aug-19'!B$5:B$164,"Team 2",'Aug-19'!D$5:D$164,"Anganwadi")</f>
        <v>0</v>
      </c>
      <c r="E25" s="30">
        <f>COUNTIFS('Aug-19'!B$5:B$164,"Team 2",'Aug-19'!D$5:D$164,"School")</f>
        <v>68</v>
      </c>
      <c r="F25" s="31">
        <f>SUMIF('Aug-19'!$B$5:$B$164,"Team 2",'Aug-19'!$I$5:$I$164)</f>
        <v>1647</v>
      </c>
    </row>
    <row r="26" spans="1:6">
      <c r="A26" s="141">
        <v>6</v>
      </c>
      <c r="B26" s="139">
        <v>43724</v>
      </c>
      <c r="C26" s="45" t="s">
        <v>62</v>
      </c>
      <c r="D26" s="30">
        <f>COUNTIFS('Sep-19'!B$5:B$164,"Team 1",'Sep-19'!D$5:D$164,"Anganwadi")</f>
        <v>4</v>
      </c>
      <c r="E26" s="30">
        <f>COUNTIFS('Sep-19'!B$5:B$164,"Team 1",'Sep-19'!D$5:D$164,"School")</f>
        <v>51</v>
      </c>
      <c r="F26" s="31">
        <f>SUMIF('Sep-19'!$B$5:$B$164,"Team 1",'Sep-19'!$I$5:$I$164)</f>
        <v>1291</v>
      </c>
    </row>
    <row r="27" spans="1:6">
      <c r="A27" s="142"/>
      <c r="B27" s="140"/>
      <c r="C27" s="45" t="s">
        <v>63</v>
      </c>
      <c r="D27" s="30">
        <f>COUNTIFS('Sep-19'!B$5:B$164,"Team 2",'Sep-19'!D$5:D$164,"Anganwadi")</f>
        <v>4</v>
      </c>
      <c r="E27" s="30">
        <f>COUNTIFS('Sep-19'!B$5:B$164,"Team 2",'Sep-19'!D$5:D$164,"School")</f>
        <v>22</v>
      </c>
      <c r="F27" s="31">
        <f>SUMIF('Sep-19'!$B$5:$B$164,"Team 2",'Sep-19'!$I$5:$I$164)</f>
        <v>545</v>
      </c>
    </row>
    <row r="28" spans="1:6">
      <c r="A28" s="135" t="s">
        <v>38</v>
      </c>
      <c r="B28" s="136"/>
      <c r="C28" s="137"/>
      <c r="D28" s="38">
        <f>SUM(D16:D27)</f>
        <v>158</v>
      </c>
      <c r="E28" s="38">
        <f>SUM(E16:E27)</f>
        <v>390</v>
      </c>
      <c r="F28" s="38">
        <f>SUM(F16:F27)</f>
        <v>17608</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2019-04-08T13:53:30Z</dcterms:modified>
</cp:coreProperties>
</file>